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ADA748A2-2FB4-4F96-9F84-6716977399CE}" xr6:coauthVersionLast="47" xr6:coauthVersionMax="47" xr10:uidLastSave="{00000000-0000-0000-0000-000000000000}"/>
  <bookViews>
    <workbookView xWindow="-120" yWindow="-120" windowWidth="20730" windowHeight="11160" tabRatio="942" firstSheet="2" activeTab="2" xr2:uid="{00000000-000D-0000-FFFF-FFFF00000000}"/>
  </bookViews>
  <sheets>
    <sheet name="index" sheetId="1" state="hidden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wieght_report" sheetId="9" state="hidden" r:id="rId9"/>
    <sheet name="ct_report" sheetId="10" state="hidden" r:id="rId10"/>
    <sheet name="scrap_report" sheetId="11" state="hidden" r:id="rId11"/>
    <sheet name="scrap_days" sheetId="12" r:id="rId12"/>
    <sheet name="scrap_type_machines" sheetId="13" r:id="rId13"/>
    <sheet name="scrap_machine" sheetId="14" r:id="rId14"/>
    <sheet name="material_daily" sheetId="15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9" hidden="1">ct_report!$A$10:$R$10</definedName>
    <definedName name="_xlnm._FilterDatabase" localSheetId="4" hidden="1">input_daily!$A$3:$FC$3</definedName>
    <definedName name="_xlnm._FilterDatabase" localSheetId="6" hidden="1">'input-week'!$A$2:$CV$2</definedName>
    <definedName name="_xlnm._FilterDatabase" localSheetId="14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11" hidden="1">scrap_days!$A$2:$AD$2</definedName>
    <definedName name="_xlnm._FilterDatabase" localSheetId="13" hidden="1">scrap_machine!$A$2:$Z$2</definedName>
    <definedName name="_xlnm._FilterDatabase" localSheetId="10" hidden="1">scrap_report!$A$14:$AD$14</definedName>
    <definedName name="_xlnm._FilterDatabase" localSheetId="12" hidden="1">scrap_type_machines!$A$2:$AC$2</definedName>
    <definedName name="_xlnm._FilterDatabase" localSheetId="8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4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11">scrap_days!$A$2:$Q$20</definedName>
    <definedName name="data_1554189621748" localSheetId="13">scrap_machine!$A$2:$R$20</definedName>
    <definedName name="data_1554189621748" localSheetId="12">scrap_type_machines!$A$2:$R$20</definedName>
    <definedName name="data_1554190229964" localSheetId="8">wieght_report!$A$32:$K$34</definedName>
    <definedName name="end" localSheetId="4">#REF!</definedName>
    <definedName name="end" localSheetId="14">#REF!</definedName>
    <definedName name="end" localSheetId="5">moisture_daily!#REF!</definedName>
    <definedName name="end">#REF!</definedName>
    <definedName name="first" localSheetId="4">#REF!</definedName>
    <definedName name="first" localSheetId="14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4">#REF!</definedName>
    <definedName name="Org_Code" localSheetId="15">#REF!</definedName>
    <definedName name="Org_Code" localSheetId="5">#REF!</definedName>
    <definedName name="Org_Code" localSheetId="11">#REF!</definedName>
    <definedName name="Org_Code" localSheetId="12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4">#REF!</definedName>
    <definedName name="ORG_CODE1" localSheetId="15">#REF!</definedName>
    <definedName name="ORG_CODE1" localSheetId="5">#REF!</definedName>
    <definedName name="ORG_CODE1" localSheetId="11">#REF!</definedName>
    <definedName name="ORG_CODE1" localSheetId="12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4">#REF!</definedName>
    <definedName name="ORGA_CODE" localSheetId="15">#REF!</definedName>
    <definedName name="ORGA_CODE" localSheetId="5">#REF!</definedName>
    <definedName name="ORGA_CODE" localSheetId="11">#REF!</definedName>
    <definedName name="ORGA_CODE" localSheetId="12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11">'[8]Incom Statment'!#REF!</definedName>
    <definedName name="Sales" localSheetId="12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11">'[8]Incom Statment'!#REF!</definedName>
    <definedName name="Sales." localSheetId="12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11">'[8]Incom Statment'!#REF!</definedName>
    <definedName name="vhjtyky" localSheetId="12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11">'[8]Incom Statment'!#REF!</definedName>
    <definedName name="Year" localSheetId="12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4">'[14]0'!#REF!</definedName>
    <definedName name="الاوزان" localSheetId="5">'[14]0'!#REF!</definedName>
    <definedName name="الاوزان" localSheetId="11">'[15]0'!#REF!</definedName>
    <definedName name="الاوزان" localSheetId="12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fileRecoveryPr repairLoad="1"/>
</workbook>
</file>

<file path=xl/calcChain.xml><?xml version="1.0" encoding="utf-8"?>
<calcChain xmlns="http://schemas.openxmlformats.org/spreadsheetml/2006/main">
  <c r="AB241" i="16" l="1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I1" i="15"/>
  <c r="G1" i="15"/>
  <c r="T1" i="14"/>
  <c r="R1" i="14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U1" i="13"/>
  <c r="S1" i="13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W3" i="12"/>
  <c r="T1" i="12"/>
  <c r="R1" i="12"/>
  <c r="S12" i="11"/>
  <c r="F12" i="11"/>
  <c r="S11" i="11"/>
  <c r="F11" i="11"/>
  <c r="S10" i="11"/>
  <c r="S9" i="11"/>
  <c r="U8" i="11"/>
  <c r="Q8" i="11"/>
  <c r="S8" i="11" s="1"/>
  <c r="F8" i="11"/>
  <c r="Q7" i="11"/>
  <c r="S7" i="11" s="1"/>
  <c r="Q6" i="11"/>
  <c r="G5" i="11"/>
  <c r="R1" i="11"/>
  <c r="G1" i="11"/>
  <c r="G7" i="10"/>
  <c r="G6" i="10"/>
  <c r="G4" i="10"/>
  <c r="G5" i="10" s="1"/>
  <c r="H1" i="10"/>
  <c r="F1" i="10"/>
  <c r="H8" i="9"/>
  <c r="J8" i="9" s="1"/>
  <c r="J7" i="9"/>
  <c r="H7" i="9"/>
  <c r="H6" i="9"/>
  <c r="J6" i="9" s="1"/>
  <c r="H5" i="9"/>
  <c r="H4" i="9"/>
  <c r="J1" i="9"/>
  <c r="H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N76" i="8"/>
  <c r="AM76" i="8"/>
  <c r="AM75" i="8"/>
  <c r="AN75" i="8" s="1"/>
  <c r="AM74" i="8"/>
  <c r="AM73" i="8"/>
  <c r="AM72" i="8"/>
  <c r="AM71" i="8"/>
  <c r="AM70" i="8"/>
  <c r="AM69" i="8"/>
  <c r="AM68" i="8"/>
  <c r="AN68" i="8" s="1"/>
  <c r="AN67" i="8"/>
  <c r="AM67" i="8"/>
  <c r="AM66" i="8"/>
  <c r="AN66" i="8" s="1"/>
  <c r="AN65" i="8"/>
  <c r="AM65" i="8"/>
  <c r="AM64" i="8"/>
  <c r="AN64" i="8" s="1"/>
  <c r="AN63" i="8"/>
  <c r="AM63" i="8"/>
  <c r="AM62" i="8"/>
  <c r="AN62" i="8" s="1"/>
  <c r="AN61" i="8"/>
  <c r="AM61" i="8"/>
  <c r="AM60" i="8"/>
  <c r="AN60" i="8" s="1"/>
  <c r="AN59" i="8"/>
  <c r="AM59" i="8"/>
  <c r="AM58" i="8"/>
  <c r="AN58" i="8" s="1"/>
  <c r="AN57" i="8"/>
  <c r="AM57" i="8"/>
  <c r="AM56" i="8"/>
  <c r="AN56" i="8" s="1"/>
  <c r="AN55" i="8"/>
  <c r="AM55" i="8"/>
  <c r="AM54" i="8"/>
  <c r="AN54" i="8" s="1"/>
  <c r="AN53" i="8"/>
  <c r="AM53" i="8"/>
  <c r="AM52" i="8"/>
  <c r="AN52" i="8" s="1"/>
  <c r="AN51" i="8"/>
  <c r="AM51" i="8"/>
  <c r="AM50" i="8"/>
  <c r="AN50" i="8" s="1"/>
  <c r="AN49" i="8"/>
  <c r="AM49" i="8"/>
  <c r="AM48" i="8"/>
  <c r="AN48" i="8" s="1"/>
  <c r="AN47" i="8"/>
  <c r="AM47" i="8"/>
  <c r="AM46" i="8"/>
  <c r="AN46" i="8" s="1"/>
  <c r="AN45" i="8"/>
  <c r="AM45" i="8"/>
  <c r="AM44" i="8"/>
  <c r="AN44" i="8" s="1"/>
  <c r="AN43" i="8"/>
  <c r="AM43" i="8"/>
  <c r="AM42" i="8"/>
  <c r="AN42" i="8" s="1"/>
  <c r="AN41" i="8"/>
  <c r="AM41" i="8"/>
  <c r="AM40" i="8"/>
  <c r="AN40" i="8" s="1"/>
  <c r="AN39" i="8"/>
  <c r="AM39" i="8"/>
  <c r="AM38" i="8"/>
  <c r="AN38" i="8" s="1"/>
  <c r="AN37" i="8"/>
  <c r="AM37" i="8"/>
  <c r="AM36" i="8"/>
  <c r="AN36" i="8" s="1"/>
  <c r="AN35" i="8"/>
  <c r="AM35" i="8"/>
  <c r="AM34" i="8"/>
  <c r="AN34" i="8" s="1"/>
  <c r="AN33" i="8"/>
  <c r="AM33" i="8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5" i="5"/>
  <c r="BU584" i="5"/>
  <c r="BU583" i="5"/>
  <c r="BU582" i="5"/>
  <c r="BU581" i="5"/>
  <c r="BU580" i="5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523" i="5"/>
  <c r="BU522" i="5"/>
  <c r="BU521" i="5"/>
  <c r="BU520" i="5"/>
  <c r="BU519" i="5"/>
  <c r="BU518" i="5"/>
  <c r="BU517" i="5"/>
  <c r="BU516" i="5"/>
  <c r="BU515" i="5"/>
  <c r="BU514" i="5"/>
  <c r="BU513" i="5"/>
  <c r="BU512" i="5"/>
  <c r="BU511" i="5"/>
  <c r="BU510" i="5"/>
  <c r="BU509" i="5"/>
  <c r="BU508" i="5"/>
  <c r="BU507" i="5"/>
  <c r="BU506" i="5"/>
  <c r="BU505" i="5"/>
  <c r="BU504" i="5"/>
  <c r="BU503" i="5"/>
  <c r="BU502" i="5"/>
  <c r="BU501" i="5"/>
  <c r="BU500" i="5"/>
  <c r="BU499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483" i="5"/>
  <c r="BU482" i="5"/>
  <c r="BU481" i="5"/>
  <c r="BU480" i="5"/>
  <c r="BU479" i="5"/>
  <c r="BU478" i="5"/>
  <c r="BU477" i="5"/>
  <c r="BU476" i="5"/>
  <c r="BU475" i="5"/>
  <c r="BU474" i="5"/>
  <c r="BU473" i="5"/>
  <c r="BU472" i="5"/>
  <c r="BU471" i="5"/>
  <c r="BU470" i="5"/>
  <c r="BU469" i="5"/>
  <c r="BU468" i="5"/>
  <c r="BU467" i="5"/>
  <c r="BU466" i="5"/>
  <c r="BU465" i="5"/>
  <c r="BU464" i="5"/>
  <c r="BU463" i="5"/>
  <c r="BU462" i="5"/>
  <c r="BU461" i="5"/>
  <c r="BU460" i="5"/>
  <c r="BU459" i="5"/>
  <c r="BU458" i="5"/>
  <c r="BU457" i="5"/>
  <c r="BU456" i="5"/>
  <c r="BU455" i="5"/>
  <c r="BU454" i="5"/>
  <c r="BU453" i="5"/>
  <c r="BU452" i="5"/>
  <c r="BU451" i="5"/>
  <c r="BU450" i="5"/>
  <c r="BU449" i="5"/>
  <c r="BU448" i="5"/>
  <c r="BU447" i="5"/>
  <c r="BU446" i="5"/>
  <c r="BU445" i="5"/>
  <c r="BU444" i="5"/>
  <c r="BU443" i="5"/>
  <c r="BU442" i="5"/>
  <c r="BU44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26" i="5"/>
  <c r="BU425" i="5"/>
  <c r="BU424" i="5"/>
  <c r="BU423" i="5"/>
  <c r="BU422" i="5"/>
  <c r="BU421" i="5"/>
  <c r="BU420" i="5"/>
  <c r="BU419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9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9" i="5"/>
  <c r="BU278" i="5"/>
  <c r="BU277" i="5"/>
  <c r="BU276" i="5"/>
  <c r="BU275" i="5"/>
  <c r="BU274" i="5"/>
  <c r="BU273" i="5"/>
  <c r="BU272" i="5"/>
  <c r="BU271" i="5"/>
  <c r="BU270" i="5"/>
  <c r="BU269" i="5"/>
  <c r="BU268" i="5"/>
  <c r="BU267" i="5"/>
  <c r="BU266" i="5"/>
  <c r="BU265" i="5"/>
  <c r="BU264" i="5"/>
  <c r="BU263" i="5"/>
  <c r="BU262" i="5"/>
  <c r="BU261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86" i="5"/>
  <c r="BU185" i="5"/>
  <c r="BU184" i="5"/>
  <c r="BU183" i="5"/>
  <c r="BU182" i="5"/>
  <c r="BU181" i="5"/>
  <c r="BU180" i="5"/>
  <c r="BU179" i="5"/>
  <c r="BU178" i="5"/>
  <c r="BU177" i="5"/>
  <c r="BU176" i="5"/>
  <c r="BU175" i="5"/>
  <c r="BU174" i="5"/>
  <c r="BU173" i="5"/>
  <c r="BU172" i="5"/>
  <c r="BU171" i="5"/>
  <c r="BU170" i="5"/>
  <c r="BU169" i="5"/>
  <c r="BU168" i="5"/>
  <c r="BU167" i="5"/>
  <c r="BU166" i="5"/>
  <c r="BU165" i="5"/>
  <c r="BU164" i="5"/>
  <c r="BU163" i="5"/>
  <c r="BU162" i="5"/>
  <c r="BU161" i="5"/>
  <c r="BU160" i="5"/>
  <c r="BU159" i="5"/>
  <c r="BU158" i="5"/>
  <c r="BU157" i="5"/>
  <c r="BU156" i="5"/>
  <c r="BU155" i="5"/>
  <c r="BU154" i="5"/>
  <c r="BU153" i="5"/>
  <c r="BU152" i="5"/>
  <c r="BU151" i="5"/>
  <c r="BU150" i="5"/>
  <c r="BU149" i="5"/>
  <c r="BU148" i="5"/>
  <c r="BU147" i="5"/>
  <c r="BU146" i="5"/>
  <c r="BU145" i="5"/>
  <c r="BU144" i="5"/>
  <c r="BU143" i="5"/>
  <c r="BU142" i="5"/>
  <c r="BU141" i="5"/>
  <c r="BU140" i="5"/>
  <c r="BU139" i="5"/>
  <c r="BU138" i="5"/>
  <c r="BU137" i="5"/>
  <c r="BU136" i="5"/>
  <c r="BU135" i="5"/>
  <c r="BU134" i="5"/>
  <c r="BU133" i="5"/>
  <c r="BU132" i="5"/>
  <c r="BU131" i="5"/>
  <c r="BU130" i="5"/>
  <c r="BU129" i="5"/>
  <c r="BU128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115" i="5"/>
  <c r="BU114" i="5"/>
  <c r="BU113" i="5"/>
  <c r="BU112" i="5"/>
  <c r="BU111" i="5"/>
  <c r="BU110" i="5"/>
  <c r="BU109" i="5"/>
  <c r="BU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</calcChain>
</file>

<file path=xl/sharedStrings.xml><?xml version="1.0" encoding="utf-8"?>
<sst xmlns="http://schemas.openxmlformats.org/spreadsheetml/2006/main" count="6462" uniqueCount="686">
  <si>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</si>
  <si>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</si>
  <si>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</si>
  <si>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</si>
  <si>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</si>
  <si>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</si>
  <si>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</si>
  <si>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</si>
  <si>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</si>
  <si>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</si>
  <si>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</si>
  <si>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</si>
  <si>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</si>
  <si>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</si>
  <si>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</si>
  <si>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</si>
  <si>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</si>
  <si>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</si>
  <si>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</si>
  <si>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</si>
  <si>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</si>
  <si>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</si>
  <si>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</si>
  <si>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</si>
  <si>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</si>
  <si>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</si>
  <si>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</si>
  <si>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</si>
  <si>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</si>
  <si>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</si>
  <si>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</si>
  <si>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</si>
  <si>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</si>
  <si>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</si>
  <si>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</si>
  <si>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</si>
  <si>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</si>
  <si>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</si>
  <si>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</si>
  <si>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</si>
  <si>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</si>
  <si>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</si>
  <si>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</si>
  <si>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</si>
  <si>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</si>
  <si>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</si>
  <si>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</si>
  <si>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</si>
  <si>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</si>
  <si>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</si>
  <si>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</si>
  <si>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</si>
  <si>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</si>
  <si>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</si>
  <si>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</si>
  <si>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</si>
  <si>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</si>
  <si>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</si>
  <si>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</si>
  <si>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</si>
  <si>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</si>
  <si>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</si>
  <si>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</si>
  <si>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</si>
  <si>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</si>
  <si>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</si>
  <si>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</si>
  <si>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</si>
  <si>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</si>
  <si>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</si>
  <si>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</si>
  <si>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</si>
  <si>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</si>
  <si>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</si>
  <si>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</si>
  <si>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</si>
  <si>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</si>
  <si>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</si>
  <si>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</si>
  <si>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التوالف المكتوبة في جميع الورادي بالصنف ( ما كان بالقطعة فيتم حسابه بالقطعة ، وما كان بالطقم يتم قسمته علي عدد القطع)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</si>
  <si>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</si>
  <si>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</si>
  <si>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</si>
  <si>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</si>
  <si>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</si>
  <si>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</si>
  <si>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</si>
  <si>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</si>
  <si>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</si>
  <si>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</si>
  <si>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</si>
  <si>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</si>
  <si>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</si>
  <si>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</si>
  <si>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</si>
  <si>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</si>
  <si>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</si>
  <si>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</si>
  <si>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</si>
  <si>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</si>
  <si>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</si>
  <si>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</si>
  <si>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</si>
  <si>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</si>
  <si>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</si>
  <si>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</si>
  <si>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</si>
  <si>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</si>
  <si>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</si>
  <si>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</si>
  <si>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</si>
  <si>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</si>
  <si>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</si>
  <si>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</si>
  <si>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</si>
  <si>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</si>
  <si>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</si>
  <si>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</si>
  <si>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</si>
  <si>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</si>
  <si>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</si>
  <si>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</si>
  <si>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</si>
  <si>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</si>
  <si>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</si>
  <si>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</si>
  <si>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</si>
  <si>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</si>
  <si>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</si>
  <si>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</si>
  <si>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</si>
  <si>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</si>
  <si>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</si>
  <si>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667Bach11</t>
  </si>
  <si>
    <t>LG65UP81-top&amp;bootom</t>
  </si>
  <si>
    <t>FMLGEI065UP810</t>
  </si>
  <si>
    <t>673Bach11</t>
  </si>
  <si>
    <t>LG65UP81-side</t>
  </si>
  <si>
    <t>FMLGEI365UP810</t>
  </si>
  <si>
    <t>627Bach11</t>
  </si>
  <si>
    <t>قاعدة غساله 12 كيلو فوق اتوماتيك p73001989040</t>
  </si>
  <si>
    <t>FMCFII11289040</t>
  </si>
  <si>
    <t>628Bach11</t>
  </si>
  <si>
    <t>كفر غساله 12 كيلو فوق اتوماتيك 16338000004068</t>
  </si>
  <si>
    <t>FMCFII71204068</t>
  </si>
  <si>
    <t>629Bach11</t>
  </si>
  <si>
    <t>جزء وسط غساله 12 كيلو فوق اتوماتيك 16338000004078</t>
  </si>
  <si>
    <t>FMCFII61204078</t>
  </si>
  <si>
    <t>630Bach11</t>
  </si>
  <si>
    <t>زوايا غساله 12 كيلو فوق اتوماتيك 16338000004069</t>
  </si>
  <si>
    <t>FMCFII21204069</t>
  </si>
  <si>
    <t>646Bach24</t>
  </si>
  <si>
    <t>فوم جانب حمايه يمين</t>
  </si>
  <si>
    <t>FMDACI30000000</t>
  </si>
  <si>
    <t>647Bach24</t>
  </si>
  <si>
    <t>فوم جانب حمايه شمال</t>
  </si>
  <si>
    <t>FMDACI40000000</t>
  </si>
  <si>
    <t>674Bach10</t>
  </si>
  <si>
    <t>LgWashing Mashine Base (VIVACHE)</t>
  </si>
  <si>
    <t>FMLGEI10000000</t>
  </si>
  <si>
    <t>131Bach20</t>
  </si>
  <si>
    <t>فوم كوش 130</t>
  </si>
  <si>
    <t>FMDACI51300000</t>
  </si>
  <si>
    <t>440Bach11</t>
  </si>
  <si>
    <t>فوم طقم سخان زانوسى</t>
  </si>
  <si>
    <t>FMDAHIN30000000</t>
  </si>
  <si>
    <t>550Bach14</t>
  </si>
  <si>
    <t>FRONT 43LM55</t>
  </si>
  <si>
    <t>FMLGEI43LM55FR</t>
  </si>
  <si>
    <t>607Bach14</t>
  </si>
  <si>
    <t>مجموعه زوايا اماميه</t>
  </si>
  <si>
    <t>FMMINI20000042</t>
  </si>
  <si>
    <t>608Bach14</t>
  </si>
  <si>
    <t>مجموعه زوايا فوم خلفيه</t>
  </si>
  <si>
    <t>FMMINI30000043</t>
  </si>
  <si>
    <t>609Bach14</t>
  </si>
  <si>
    <t>قاعده فوم جديده</t>
  </si>
  <si>
    <t>FMMINI10000044</t>
  </si>
  <si>
    <t>10Bach8</t>
  </si>
  <si>
    <t>(إفتا)S1B1 1754501</t>
  </si>
  <si>
    <t>FMAFTI10000000</t>
  </si>
  <si>
    <t>13Bach3</t>
  </si>
  <si>
    <t>(إفتا)S1B1 3397201</t>
  </si>
  <si>
    <t>FMAFTI30000000</t>
  </si>
  <si>
    <t>331Bach16</t>
  </si>
  <si>
    <t>LG 43UJ63</t>
  </si>
  <si>
    <t>FMLGEI43630000</t>
  </si>
  <si>
    <t>349Bach3</t>
  </si>
  <si>
    <t>طقم وزر متعدد المقاسات + شريحة  CNC</t>
  </si>
  <si>
    <t>FMAFGI8M000000</t>
  </si>
  <si>
    <t>49Bach24</t>
  </si>
  <si>
    <t xml:space="preserve"> LgWashing machine (Cover)</t>
  </si>
  <si>
    <t>FMLGEI20000000</t>
  </si>
  <si>
    <t>50Bach24</t>
  </si>
  <si>
    <t>LgWashing machine (Angels)</t>
  </si>
  <si>
    <t>FMLGEI40000000</t>
  </si>
  <si>
    <t>556Bach24</t>
  </si>
  <si>
    <t>LG 65 UM 73 top&amp;bottom</t>
  </si>
  <si>
    <t>FMLGEI65UM7301</t>
  </si>
  <si>
    <t>557Bach24</t>
  </si>
  <si>
    <t>LG 65 UM 73 sides</t>
  </si>
  <si>
    <t>FMLGEI65UM7302</t>
  </si>
  <si>
    <t>131Bach19</t>
  </si>
  <si>
    <t>152Bach7</t>
  </si>
  <si>
    <t>فوم طقم قاعدة ديب فريزر</t>
  </si>
  <si>
    <t>FMTRDI10000000</t>
  </si>
  <si>
    <t>225Bach16</t>
  </si>
  <si>
    <t>علبة صندوق سمك 20 ك فلات الجديدة</t>
  </si>
  <si>
    <t>FMBOXI20FB0000</t>
  </si>
  <si>
    <t>299Bach31</t>
  </si>
  <si>
    <t>سخان غاز 6لتر</t>
  </si>
  <si>
    <t>FMDAHI5L000000</t>
  </si>
  <si>
    <t>437Bach25</t>
  </si>
  <si>
    <t xml:space="preserve">LG32LM55/LM63 </t>
  </si>
  <si>
    <t>FMLGEI32LM5563</t>
  </si>
  <si>
    <t>122Bach28</t>
  </si>
  <si>
    <t>LgWashing Mashine Base</t>
  </si>
  <si>
    <t>FMLGEI1000000</t>
  </si>
  <si>
    <t>273Bach35</t>
  </si>
  <si>
    <t>صندوق سمك 25 ك بني سويف</t>
  </si>
  <si>
    <t>FM000B25000000</t>
  </si>
  <si>
    <t>155Bach20</t>
  </si>
  <si>
    <t>فوم طقم سخان غاز 10 لتر</t>
  </si>
  <si>
    <t>FMDAHI6000000</t>
  </si>
  <si>
    <t>165Bach6</t>
  </si>
  <si>
    <t>فوم صندوق سمك التابوت</t>
  </si>
  <si>
    <t>FMBOXI30T00000</t>
  </si>
  <si>
    <t>167Bach27</t>
  </si>
  <si>
    <t>فوم صندوق سمك 35 ك</t>
  </si>
  <si>
    <t>FMBOXI35000000</t>
  </si>
  <si>
    <t>81Bach19</t>
  </si>
  <si>
    <t>قاعدة بوتجاز 90 تصدير</t>
  </si>
  <si>
    <t>FMDACI49000001</t>
  </si>
  <si>
    <t>646Bach23</t>
  </si>
  <si>
    <t>647Bach23</t>
  </si>
  <si>
    <t>124Bach3</t>
  </si>
  <si>
    <t>فوم وسط  سخان فرنساوي</t>
  </si>
  <si>
    <t>FMENCI10000000</t>
  </si>
  <si>
    <t>131Bach18</t>
  </si>
  <si>
    <t>100Bach18</t>
  </si>
  <si>
    <t>فوم تغليف علوى يمين امامى11قدم  PDFRP0142</t>
  </si>
  <si>
    <t>FMDAIIM1000000</t>
  </si>
  <si>
    <t>101Bach18</t>
  </si>
  <si>
    <t>فوم تغليف علوى شمال خلفى11قدم  PDFRP0145</t>
  </si>
  <si>
    <t>FMDAIIM4000000</t>
  </si>
  <si>
    <t>102Bach18</t>
  </si>
  <si>
    <t>فوم تغليف علوى شمال امامى11قدم  PDFRP0144</t>
  </si>
  <si>
    <t>FMDAIIM3000000</t>
  </si>
  <si>
    <t>103Bach18</t>
  </si>
  <si>
    <t>فوم تغليف سفلى يمين 11قدم المعدل PDFRP0147</t>
  </si>
  <si>
    <t>FMDAIIM6000000</t>
  </si>
  <si>
    <t>104Bach18</t>
  </si>
  <si>
    <t>فوم تغليف سفلى شمال 11قدم المعدل  PDFRP0146</t>
  </si>
  <si>
    <t>FMDAIIM5000000</t>
  </si>
  <si>
    <t>140Bach14</t>
  </si>
  <si>
    <t>فوم قاعده 60*90 (مجمعه)</t>
  </si>
  <si>
    <t>FMDACI16090000</t>
  </si>
  <si>
    <t>178Bach14</t>
  </si>
  <si>
    <t>فوم دعامه 60*90 (مجمعه)</t>
  </si>
  <si>
    <t>FMDACI66090000</t>
  </si>
  <si>
    <t>452Bach1</t>
  </si>
  <si>
    <t>طقم سخان نبتون ذو 3 اطقم - علوي</t>
  </si>
  <si>
    <t>FMEWFI1A176201</t>
  </si>
  <si>
    <t>453Bach1</t>
  </si>
  <si>
    <t>طقم سخان نبتون  ذو 3 اطقم -سفلي</t>
  </si>
  <si>
    <t>FMEWFI7A176101</t>
  </si>
  <si>
    <t>607Bach13</t>
  </si>
  <si>
    <t>608Bach13</t>
  </si>
  <si>
    <t>609Bach13</t>
  </si>
  <si>
    <t>660Bach20</t>
  </si>
  <si>
    <t>MFZ67207201 75UP77 TOP-BOTTOM</t>
  </si>
  <si>
    <t>FMLGEI075UP770</t>
  </si>
  <si>
    <t>661Bach20</t>
  </si>
  <si>
    <t xml:space="preserve"> MFZ67207201 75UP77Side</t>
  </si>
  <si>
    <t>FMLGEI475UP770</t>
  </si>
  <si>
    <t>670Bach7</t>
  </si>
  <si>
    <t>LG43UP77</t>
  </si>
  <si>
    <t>FMLGEI043UP770</t>
  </si>
  <si>
    <t>99Bach18</t>
  </si>
  <si>
    <t>فوم تغليف علوى يمين خلفى11قدم  PDFRP0143</t>
  </si>
  <si>
    <t>FMDAIIM2000000</t>
  </si>
  <si>
    <t>142Bach24</t>
  </si>
  <si>
    <t>فوم قاعده 60*60</t>
  </si>
  <si>
    <t>FMDACI16060000</t>
  </si>
  <si>
    <t>438Bach27</t>
  </si>
  <si>
    <t xml:space="preserve">LG43LM63/UM73 </t>
  </si>
  <si>
    <t>FMLGEI43LM6373</t>
  </si>
  <si>
    <t>92Bach22</t>
  </si>
  <si>
    <t>قاعده غساله فوم 4.3 سم PDAWP6058</t>
  </si>
  <si>
    <t>FMDAIIW0000000</t>
  </si>
  <si>
    <t>93Bach22</t>
  </si>
  <si>
    <t>فوم حمايه لوحه التحكم فيكتوريا CDAWP6090</t>
  </si>
  <si>
    <t>FMDAIIF2000000</t>
  </si>
  <si>
    <t>131Bach17</t>
  </si>
  <si>
    <t>24Bach15</t>
  </si>
  <si>
    <t>فوم زوايا فيكتوريا خلفيه PDAWP6025</t>
  </si>
  <si>
    <t>FMDAIIF4000000</t>
  </si>
  <si>
    <t>25Bach15</t>
  </si>
  <si>
    <t>فوم زوايا فيكتوريا اماميه PDAWP6024</t>
  </si>
  <si>
    <t>FMDAIIF3000000</t>
  </si>
  <si>
    <t>623Bach12</t>
  </si>
  <si>
    <t>قاعدة غساله 10 كيلو فوق اتوماتيك p0000001388248</t>
  </si>
  <si>
    <t>FMCFII11088248</t>
  </si>
  <si>
    <t>624Bach12</t>
  </si>
  <si>
    <t>كفر غساله 10 كيلو فوق اتوماتيك 16338000004067</t>
  </si>
  <si>
    <t>FMCFII71004067</t>
  </si>
  <si>
    <t>625Bach12</t>
  </si>
  <si>
    <t>جزء وسط غساله 10 كيلو فوق اتوماتيك 16338000004075</t>
  </si>
  <si>
    <t>FMCFII61004075</t>
  </si>
  <si>
    <t>626Bach12</t>
  </si>
  <si>
    <t>زوايا غساله 10 كيلو فوق اتوماتيك 16338000004073</t>
  </si>
  <si>
    <t>FMCFII21004073</t>
  </si>
  <si>
    <t>645Bach11</t>
  </si>
  <si>
    <t>Stop Coller S4</t>
  </si>
  <si>
    <t>FMENCI0S400000</t>
  </si>
  <si>
    <t>646Bach22</t>
  </si>
  <si>
    <t>647Bach22</t>
  </si>
  <si>
    <t>674Bach9</t>
  </si>
  <si>
    <t>280Bach13</t>
  </si>
  <si>
    <t>صندوق سمك 10بنى سويف</t>
  </si>
  <si>
    <t>FM000B10000000</t>
  </si>
  <si>
    <t>439Bach23</t>
  </si>
  <si>
    <t>زانوسى العبد 305</t>
  </si>
  <si>
    <t>FMABDI30500000</t>
  </si>
  <si>
    <t>168Bach22</t>
  </si>
  <si>
    <t>صندوق سمك 25 ك</t>
  </si>
  <si>
    <t>FMBOXI25000000</t>
  </si>
  <si>
    <t>142Bach23</t>
  </si>
  <si>
    <t>122Bach27</t>
  </si>
  <si>
    <t>253Bach13</t>
  </si>
  <si>
    <t>طقم سخان بلونايل ذو 3 اطقم</t>
  </si>
  <si>
    <t>FMDAHI40000000</t>
  </si>
  <si>
    <t>646Bach21</t>
  </si>
  <si>
    <t>647Bach21</t>
  </si>
  <si>
    <t>674Bach8</t>
  </si>
  <si>
    <t>124Bach2</t>
  </si>
  <si>
    <t>331Bach15</t>
  </si>
  <si>
    <t>645Bach10</t>
  </si>
  <si>
    <t>655Bach12</t>
  </si>
  <si>
    <t>PDFRP2125 قاعده 70 يمين</t>
  </si>
  <si>
    <t>FMCFII1RRP2125</t>
  </si>
  <si>
    <t>656Bach12</t>
  </si>
  <si>
    <t>PDFRP2123 قاعده 70 شمال</t>
  </si>
  <si>
    <t>FMCFII1LRP2123</t>
  </si>
  <si>
    <t>657Bach12</t>
  </si>
  <si>
    <t>PDFRP2124 كفر 70 يمين</t>
  </si>
  <si>
    <t>FMCFII7RRP2124</t>
  </si>
  <si>
    <t>658Bach12</t>
  </si>
  <si>
    <t>PDFRP2122 كفر 70 شمال</t>
  </si>
  <si>
    <t>FMCFII7LRP2122</t>
  </si>
  <si>
    <t>669Bach9</t>
  </si>
  <si>
    <t>LG65UP77_TB</t>
  </si>
  <si>
    <t>FMLGEI065UP770</t>
  </si>
  <si>
    <t>49Bach23</t>
  </si>
  <si>
    <t>50Bach23</t>
  </si>
  <si>
    <t>646Bach20</t>
  </si>
  <si>
    <t>647Bach20</t>
  </si>
  <si>
    <t>437Bach24</t>
  </si>
  <si>
    <t>550Bach13</t>
  </si>
  <si>
    <t>660Bach19</t>
  </si>
  <si>
    <t>661Bach19</t>
  </si>
  <si>
    <t>668Bach7</t>
  </si>
  <si>
    <t>LG 65UP77 FRONT</t>
  </si>
  <si>
    <t>FMLGEI365UP770</t>
  </si>
  <si>
    <t>92Bach21</t>
  </si>
  <si>
    <t>93Bach21</t>
  </si>
  <si>
    <t>94Bach21</t>
  </si>
  <si>
    <t>فوم تغليف حله فيكتوريا CDAWP6039</t>
  </si>
  <si>
    <t>FMDAIIF1000000</t>
  </si>
  <si>
    <t>140Bach13</t>
  </si>
  <si>
    <t>178Bach13</t>
  </si>
  <si>
    <t>81Bach18</t>
  </si>
  <si>
    <t>10Bach6</t>
  </si>
  <si>
    <t>165Bach5</t>
  </si>
  <si>
    <t>299Bach30</t>
  </si>
  <si>
    <t>445Bach16</t>
  </si>
  <si>
    <t>زانوسى العبد 303</t>
  </si>
  <si>
    <t>FMABDI30300000</t>
  </si>
  <si>
    <t>446Bach16</t>
  </si>
  <si>
    <t>زانوسى العبد 304</t>
  </si>
  <si>
    <t>FMABDI30400000</t>
  </si>
  <si>
    <t>447Bach16</t>
  </si>
  <si>
    <t>زانوسي العبد 308</t>
  </si>
  <si>
    <t>FMABDI30800000</t>
  </si>
  <si>
    <t>448Bach16</t>
  </si>
  <si>
    <t>زانوسي العبد 314</t>
  </si>
  <si>
    <t>FMABDI31400000</t>
  </si>
  <si>
    <t>167Bach26</t>
  </si>
  <si>
    <t>273Bach34</t>
  </si>
  <si>
    <t>450Bach1</t>
  </si>
  <si>
    <t>451Bach1</t>
  </si>
  <si>
    <t>623Bach11</t>
  </si>
  <si>
    <t>624Bach11</t>
  </si>
  <si>
    <t>625Bach11</t>
  </si>
  <si>
    <t>626Bach11</t>
  </si>
  <si>
    <t>627Bach10</t>
  </si>
  <si>
    <t>628Bach10</t>
  </si>
  <si>
    <t>629Bach10</t>
  </si>
  <si>
    <t>630Bach10</t>
  </si>
  <si>
    <t>646Bach19</t>
  </si>
  <si>
    <t>647Bach19</t>
  </si>
  <si>
    <t>219Bach10</t>
  </si>
  <si>
    <t>غطاء صندوق سمك 20 ك فلات الجديدة</t>
  </si>
  <si>
    <t>FMBOXI20FC0000</t>
  </si>
  <si>
    <t>225Bach15</t>
  </si>
  <si>
    <t>645Bach9</t>
  </si>
  <si>
    <t>649Bach7</t>
  </si>
  <si>
    <t>فوم فلتر منلو علوى</t>
  </si>
  <si>
    <t>FMMINI70000051</t>
  </si>
  <si>
    <t>650Bach7</t>
  </si>
  <si>
    <t>فوم فلتر منلو سفلى</t>
  </si>
  <si>
    <t>FMMINI10000050</t>
  </si>
  <si>
    <t>130Bach21</t>
  </si>
  <si>
    <t>فوم كوش 152</t>
  </si>
  <si>
    <t>FMDACI51520000</t>
  </si>
  <si>
    <t>1Bach17</t>
  </si>
  <si>
    <t>كفر سخان فرنساوى 085</t>
  </si>
  <si>
    <t>FMENCI20000000</t>
  </si>
  <si>
    <t>2Bach17</t>
  </si>
  <si>
    <t>قاعده سخان فرنساوى 086</t>
  </si>
  <si>
    <t>FMENCI30000000</t>
  </si>
  <si>
    <t>449Bach27</t>
  </si>
  <si>
    <t>FRONT 43LM63</t>
  </si>
  <si>
    <t>FMLGEI43LM63FR</t>
  </si>
  <si>
    <t>183Bach12</t>
  </si>
  <si>
    <t>فوم حمايةالعداد</t>
  </si>
  <si>
    <t>FMENCI40000000</t>
  </si>
  <si>
    <t>659Bach4</t>
  </si>
  <si>
    <t>75UP77 MFZ65917901-  FRONT</t>
  </si>
  <si>
    <t>FMLGEI375UP770</t>
  </si>
  <si>
    <t>254Bach14</t>
  </si>
  <si>
    <t>طقم سخان بلونايل ذو 4 اطقم</t>
  </si>
  <si>
    <t>674Bach7</t>
  </si>
  <si>
    <t>438Bach26</t>
  </si>
  <si>
    <t>131Bach16</t>
  </si>
  <si>
    <t>556Bach23</t>
  </si>
  <si>
    <t>557Bach23</t>
  </si>
  <si>
    <t>253Bach14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</si>
  <si>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</si>
  <si>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</si>
  <si>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</si>
  <si>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</si>
  <si>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</si>
  <si>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</si>
  <si>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</si>
  <si>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</si>
  <si>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</si>
  <si>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</si>
  <si>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</si>
  <si>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</si>
  <si>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</si>
  <si>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</si>
  <si>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</si>
  <si>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</si>
  <si>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</si>
  <si>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</si>
  <si>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</si>
  <si>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</si>
  <si>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</si>
  <si>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</si>
  <si>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</si>
  <si>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</si>
  <si>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</si>
  <si>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</si>
  <si>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</si>
  <si>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</si>
  <si>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</si>
  <si>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</si>
  <si>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</si>
  <si>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</si>
  <si>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</si>
  <si>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</si>
  <si>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اطلانتيك</t>
  </si>
  <si>
    <t>عملاء متنوعون</t>
  </si>
  <si>
    <t>LG</t>
  </si>
  <si>
    <t>HE</t>
  </si>
  <si>
    <t>MFZ65917901</t>
  </si>
  <si>
    <t>mma</t>
  </si>
  <si>
    <t>الكترولوكس</t>
  </si>
  <si>
    <t>القاهرة للصناعات المغذية سخانات</t>
  </si>
  <si>
    <t>ميلو</t>
  </si>
  <si>
    <t>القاهرة للصناعات المغذية غسالات</t>
  </si>
  <si>
    <t>p0000001388248</t>
  </si>
  <si>
    <t>1.63E+13</t>
  </si>
  <si>
    <t>MFZ65262201</t>
  </si>
  <si>
    <t>p73001989040</t>
  </si>
  <si>
    <t>850*650</t>
  </si>
  <si>
    <t>القاهرة للصناعات المغذية بوتاجازات</t>
  </si>
  <si>
    <t>809040701</t>
  </si>
  <si>
    <t>1100*1300</t>
  </si>
  <si>
    <t>1600*1800</t>
  </si>
  <si>
    <t>808902001</t>
  </si>
  <si>
    <t>808901901</t>
  </si>
  <si>
    <t>PHEWP0112</t>
  </si>
  <si>
    <t>CDFRP2305</t>
  </si>
  <si>
    <t>CDFRP2306</t>
  </si>
  <si>
    <t>CDFRP2308</t>
  </si>
  <si>
    <t>CDFRP2314</t>
  </si>
  <si>
    <t>808901801</t>
  </si>
  <si>
    <t>808902102</t>
  </si>
  <si>
    <t>افتا</t>
  </si>
  <si>
    <t>شركة افتا</t>
  </si>
  <si>
    <t>1200*1100</t>
  </si>
  <si>
    <t>MFZ66151901</t>
  </si>
  <si>
    <t>A07465002</t>
  </si>
  <si>
    <t>PDAWP7199</t>
  </si>
  <si>
    <t>دلتا</t>
  </si>
  <si>
    <t>PDAWA6157</t>
  </si>
  <si>
    <t>CDAWP6039</t>
  </si>
  <si>
    <t>MFZ67207201</t>
  </si>
  <si>
    <t>MFZ67207202</t>
  </si>
  <si>
    <t>MFZ66333001</t>
  </si>
  <si>
    <t>MFZ67225101</t>
  </si>
  <si>
    <t>1700*1400</t>
  </si>
  <si>
    <t>AGG76599802</t>
  </si>
  <si>
    <t>mmf</t>
  </si>
  <si>
    <t>MFZ67207701</t>
  </si>
  <si>
    <t>MFZ66236702</t>
  </si>
  <si>
    <t>mma </t>
  </si>
  <si>
    <t>3920EZ2058A</t>
  </si>
  <si>
    <t>3920FZ3114C</t>
  </si>
  <si>
    <t>MFZ65333701</t>
  </si>
  <si>
    <t xml:space="preserve">PDFRP2046      </t>
  </si>
  <si>
    <t xml:space="preserve">PDFRP2047      </t>
  </si>
  <si>
    <t xml:space="preserve">PDFRP2044      </t>
  </si>
  <si>
    <t xml:space="preserve">PDFRP2045      </t>
  </si>
  <si>
    <t>AGG76599801</t>
  </si>
  <si>
    <t>MFZ66236601</t>
  </si>
  <si>
    <t>MFZ67207602</t>
  </si>
  <si>
    <t>mfz66236501</t>
  </si>
  <si>
    <t>808901701</t>
  </si>
  <si>
    <t>1100*1200</t>
  </si>
  <si>
    <t>A00467101</t>
  </si>
  <si>
    <t>VOS0445</t>
  </si>
  <si>
    <t>PDAWP7198</t>
  </si>
  <si>
    <t>PDAWP7197</t>
  </si>
  <si>
    <t>PDFRP0147</t>
  </si>
  <si>
    <t>PDFRP0146</t>
  </si>
  <si>
    <t>PDFRP0142</t>
  </si>
  <si>
    <t>PDFRP0143</t>
  </si>
  <si>
    <t>PDFRP0144</t>
  </si>
  <si>
    <t>PDFRP0145</t>
  </si>
  <si>
    <t>MFZ67209801</t>
  </si>
  <si>
    <t>1100*850</t>
  </si>
  <si>
    <t>A15289901</t>
  </si>
  <si>
    <t>تريدكو</t>
  </si>
  <si>
    <t xml:space="preserve">تريدكو للصناعات الهندسية 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</si>
  <si>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</si>
  <si>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</si>
  <si>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</si>
  <si>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</si>
  <si>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</si>
  <si>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</si>
  <si>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</si>
  <si>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</si>
  <si>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p0000001719080</t>
  </si>
  <si>
    <t>مشتل اسنا</t>
  </si>
  <si>
    <t>الشركة العامة للخزف</t>
  </si>
  <si>
    <t>توشيبا</t>
  </si>
  <si>
    <t>توشيبا للاجهزة المرئية</t>
  </si>
  <si>
    <t>MFZ65333801</t>
  </si>
  <si>
    <t xml:space="preserve">الهندسية لانتاج الاجهزة المنزلية </t>
  </si>
  <si>
    <t>العربيه للصناعات الكهربائيه</t>
  </si>
  <si>
    <t>MFZ67209701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</si>
  <si>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</si>
  <si>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</si>
  <si>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</si>
  <si>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</si>
  <si>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</si>
  <si>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</si>
  <si>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</si>
  <si>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</si>
  <si>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</si>
  <si>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</si>
  <si>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</si>
  <si>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</si>
  <si>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</si>
  <si>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</si>
  <si>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</si>
  <si>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</si>
  <si>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</si>
  <si>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</si>
  <si>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</si>
  <si>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</si>
  <si>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</si>
  <si>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</si>
  <si>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</si>
  <si>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</si>
  <si>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</si>
  <si>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</si>
  <si>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</si>
  <si>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</si>
  <si>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</si>
  <si>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</si>
  <si>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</si>
  <si>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</si>
  <si>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</si>
  <si>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</si>
  <si>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</si>
  <si>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</si>
  <si>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</si>
  <si>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</si>
  <si>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</si>
  <si>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</si>
  <si>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</si>
  <si>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</si>
  <si>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</si>
  <si>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</si>
  <si>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</si>
  <si>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</si>
  <si>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</si>
  <si>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</si>
  <si>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</si>
  <si>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</si>
  <si>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</si>
  <si>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</si>
  <si>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</si>
  <si>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</si>
  <si>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</si>
  <si>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</si>
  <si>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</si>
  <si>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</si>
  <si>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</si>
  <si>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</si>
  <si>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</si>
  <si>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</si>
  <si>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</si>
  <si>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</si>
  <si>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</si>
  <si>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</si>
  <si>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</si>
  <si>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</si>
  <si>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</si>
  <si>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</si>
  <si>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</si>
  <si>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</si>
  <si>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</si>
  <si>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</si>
  <si>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</si>
  <si>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</si>
  <si>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</si>
  <si>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</si>
  <si>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</si>
  <si>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</si>
  <si>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</si>
  <si>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</si>
  <si>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</si>
  <si>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</si>
  <si>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</si>
  <si>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</si>
  <si>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</si>
  <si>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</si>
  <si>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</si>
  <si>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</si>
  <si>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</si>
  <si>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</si>
  <si>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</si>
  <si>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</si>
  <si>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</si>
  <si>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</si>
  <si>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</si>
  <si>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</si>
  <si>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</si>
  <si>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</si>
  <si>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</si>
  <si>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</si>
  <si>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</si>
  <si>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</si>
  <si>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</si>
  <si>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</si>
  <si>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</si>
  <si>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</si>
  <si>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</si>
  <si>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</si>
  <si>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</si>
  <si>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</si>
  <si>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</si>
  <si>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</si>
  <si>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</si>
  <si>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</si>
  <si>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</si>
  <si>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</si>
  <si>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Eu150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</si>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</sst>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0070C0"/>
      <name val="Arial"/>
      <family val="2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9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0" fillId="0" borderId="0" xfId="0" applyNumberFormat="1"/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6" fontId="0" fillId="0" borderId="0" xfId="0" applyNumberFormat="1"/>
    <xf numFmtId="167" fontId="0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E-4715-9D51-B3F4AA8655C5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E-4715-9D51-B3F4AA8655C5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E-4715-9D51-B3F4AA86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9-443F-BDD7-8654A8129C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9-443F-BDD7-8654A8129C0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9-443F-BDD7-8654A8129C0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9-443F-BDD7-8654A8129C0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9-443F-BDD7-8654A8129C0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9-443F-BDD7-8654A8129C0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9-443F-BDD7-8654A8129C0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9-443F-BDD7-8654A8129C0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9-443F-BDD7-8654A8129C0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E9-443F-BDD7-8654A8129C0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E9-443F-BDD7-8654A8129C0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E9-443F-BDD7-8654A8129C0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E9-443F-BDD7-8654A8129C0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E9-443F-BDD7-8654A8129C0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E9-443F-BDD7-8654A8129C0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E9-443F-BDD7-8654A8129C0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E9-443F-BDD7-8654A8129C0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E9-443F-BDD7-8654A8129C0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E9-443F-BDD7-8654A8129C0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E9-443F-BDD7-8654A8129C0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E9-443F-BDD7-8654A8129C0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E9-443F-BDD7-8654A8129C0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E9-443F-BDD7-8654A8129C0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E9-443F-BDD7-8654A8129C0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E9-443F-BDD7-8654A8129C0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E9-443F-BDD7-8654A8129C0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E9-443F-BDD7-8654A8129C0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BE9-443F-BDD7-8654A8129C0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E9-443F-BDD7-8654A8129C0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E9-443F-BDD7-8654A8129C0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E9-443F-BDD7-8654A8129C0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E9-443F-BDD7-8654A8129C0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E9-443F-BDD7-8654A8129C0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E9-443F-BDD7-8654A8129C0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E9-443F-BDD7-8654A8129C0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BE9-443F-BDD7-8654A8129C0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BE9-443F-BDD7-8654A8129C0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E9-443F-BDD7-8654A8129C0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E9-443F-BDD7-8654A8129C0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E9-443F-BDD7-8654A8129C0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E9-443F-BDD7-8654A8129C0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BE9-443F-BDD7-8654A8129C0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BE9-443F-BDD7-8654A8129C0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BE9-443F-BDD7-8654A8129C0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BE9-443F-BDD7-8654A8129C0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BE9-443F-BDD7-8654A8129C0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BE9-443F-BDD7-8654A8129C0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BE9-443F-BDD7-8654A8129C0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BE9-443F-BDD7-8654A8129C0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BE9-443F-BDD7-8654A8129C0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BE9-443F-BDD7-8654A8129C0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BE9-443F-BDD7-8654A8129C0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BE9-443F-BDD7-8654A8129C0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BE9-443F-BDD7-8654A8129C05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BE9-443F-BDD7-8654A8129C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CAD-A080-3FE473F2837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CAD-A080-3FE473F2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6-4708-BFBC-4522CD84B316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6-4708-BFBC-4522CD84B316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6-4708-BFBC-4522CD84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F-4C49-9001-7FBB1BADB983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F-4C49-9001-7FBB1BAD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6-462D-BECA-57DAAC509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7-4A2A-B66E-C50FE0ED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0D59-4A06-9923-F544F2DA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44416</c:v>
                </c:pt>
                <c:pt idx="6">
                  <c:v>44417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44422</c:v>
                </c:pt>
                <c:pt idx="11">
                  <c:v>44423</c:v>
                </c:pt>
                <c:pt idx="12">
                  <c:v>44424</c:v>
                </c:pt>
                <c:pt idx="13">
                  <c:v>44425</c:v>
                </c:pt>
                <c:pt idx="14">
                  <c:v>44426</c:v>
                </c:pt>
                <c:pt idx="15">
                  <c:v>44427</c:v>
                </c:pt>
                <c:pt idx="16">
                  <c:v>44430</c:v>
                </c:pt>
                <c:pt idx="17">
                  <c:v>44431</c:v>
                </c:pt>
                <c:pt idx="18">
                  <c:v>44432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1.4148246951219513E-2</c:v>
                </c:pt>
                <c:pt idx="1">
                  <c:v>1.1397892681806437E-2</c:v>
                </c:pt>
                <c:pt idx="2">
                  <c:v>1.4396559783116762E-2</c:v>
                </c:pt>
                <c:pt idx="3">
                  <c:v>1.1552599334850342E-2</c:v>
                </c:pt>
                <c:pt idx="4">
                  <c:v>2.7085257002154511E-2</c:v>
                </c:pt>
                <c:pt idx="5">
                  <c:v>2.8047046658911723E-2</c:v>
                </c:pt>
                <c:pt idx="6">
                  <c:v>1.5231519090170594E-2</c:v>
                </c:pt>
                <c:pt idx="7">
                  <c:v>1.2550627531376569E-2</c:v>
                </c:pt>
                <c:pt idx="8">
                  <c:v>1.1567551534925108E-2</c:v>
                </c:pt>
                <c:pt idx="9">
                  <c:v>1.0048787591931844E-2</c:v>
                </c:pt>
                <c:pt idx="10">
                  <c:v>1.0437505436200749E-2</c:v>
                </c:pt>
                <c:pt idx="11">
                  <c:v>8.8991299511342412E-3</c:v>
                </c:pt>
                <c:pt idx="12">
                  <c:v>1.2168622338113864E-2</c:v>
                </c:pt>
                <c:pt idx="13">
                  <c:v>9.7834803528468323E-3</c:v>
                </c:pt>
                <c:pt idx="14">
                  <c:v>8.8812684223707784E-3</c:v>
                </c:pt>
                <c:pt idx="15">
                  <c:v>7.204526893011317E-3</c:v>
                </c:pt>
                <c:pt idx="16">
                  <c:v>9.3422124275379676E-3</c:v>
                </c:pt>
                <c:pt idx="17">
                  <c:v>5.2809410586910277E-3</c:v>
                </c:pt>
                <c:pt idx="18">
                  <c:v>8.3247714639479442E-3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4-4E5C-A312-7378442AD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C711-4A9C-9954-E3826FCFAF95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C711-4A9C-9954-E3826FCFAF95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C711-4A9C-9954-E3826FCFAF95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C711-4A9C-9954-E3826FCFAF95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C711-4A9C-9954-E3826FCFAF95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C711-4A9C-9954-E3826FCFAF95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C711-4A9C-9954-E3826FCFAF95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C711-4A9C-9954-E3826FCFAF95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C711-4A9C-9954-E3826FCFAF95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C711-4A9C-9954-E3826FCFAF95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C711-4A9C-9954-E3826FCFAF95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C711-4A9C-9954-E3826FCFAF95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C711-4A9C-9954-E3826FCFAF95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C711-4A9C-9954-E3826FCFAF95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C711-4A9C-9954-E3826FCFAF95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C711-4A9C-9954-E3826FCFAF95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C711-4A9C-9954-E3826FCFAF95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C711-4A9C-9954-E3826FCFAF95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C711-4A9C-9954-E3826FCF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1CDB-4CA0-B291-563869EC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material"/>
      <sheetName val="machines_master"/>
      <sheetName val="input_ncr_qc"/>
      <sheetName val="shotcut_master"/>
      <sheetName val="lists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14" workbookViewId="0">
      <selection activeCell="A24" sqref="A24"/>
    </sheetView>
  </sheetViews>
  <sheetFormatPr defaultRowHeight="15" x14ac:dyDescent="0.25"/>
  <cols>
    <col min="1" max="1" width="33.85546875" style="264" customWidth="1"/>
    <col min="2" max="2" width="52.7109375" style="257" customWidth="1"/>
    <col min="3" max="3" width="64" style="257" customWidth="1"/>
    <col min="4" max="4" width="21.7109375" style="264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41" t="s">
        <v>2</v>
      </c>
      <c r="B3" s="264" t="s">
        <v>3</v>
      </c>
    </row>
    <row r="4" spans="1:4" ht="15.75" customHeight="1" thickBot="1" x14ac:dyDescent="0.3">
      <c r="A4" s="264" t="s">
        <v>4</v>
      </c>
    </row>
    <row r="5" spans="1:4" ht="15.75" customHeight="1" thickBot="1" x14ac:dyDescent="0.3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3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3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3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3">
      <c r="A9" s="49" t="s">
        <v>20</v>
      </c>
      <c r="B9" s="45" t="s">
        <v>21</v>
      </c>
      <c r="C9" s="46"/>
    </row>
    <row r="10" spans="1:4" ht="15.75" customHeight="1" thickBot="1" x14ac:dyDescent="0.3">
      <c r="A10" s="49" t="s">
        <v>22</v>
      </c>
      <c r="B10" s="45" t="s">
        <v>23</v>
      </c>
      <c r="C10" s="46"/>
    </row>
    <row r="11" spans="1:4" ht="15.75" customHeight="1" thickBot="1" x14ac:dyDescent="0.3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3">
      <c r="A12" s="49" t="s">
        <v>27</v>
      </c>
      <c r="B12" s="45" t="s">
        <v>28</v>
      </c>
      <c r="C12" s="46"/>
    </row>
    <row r="13" spans="1:4" ht="30.75" customHeight="1" thickBot="1" x14ac:dyDescent="0.3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3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3">
      <c r="A15" s="49" t="s">
        <v>34</v>
      </c>
      <c r="B15" s="45" t="s">
        <v>35</v>
      </c>
      <c r="C15" s="45" t="s">
        <v>36</v>
      </c>
    </row>
    <row r="16" spans="1:4" x14ac:dyDescent="0.25">
      <c r="A16" s="129"/>
    </row>
    <row r="17" spans="1:4" ht="15.75" customHeight="1" thickBot="1" x14ac:dyDescent="0.3">
      <c r="A17" s="129" t="s">
        <v>37</v>
      </c>
    </row>
    <row r="18" spans="1:4" ht="15.75" customHeight="1" thickBot="1" x14ac:dyDescent="0.3">
      <c r="A18" s="47" t="s">
        <v>5</v>
      </c>
      <c r="B18" s="48" t="s">
        <v>6</v>
      </c>
      <c r="C18" s="48" t="s">
        <v>7</v>
      </c>
    </row>
    <row r="19" spans="1:4" ht="15.75" customHeight="1" thickBot="1" x14ac:dyDescent="0.3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3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3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3">
      <c r="A22" s="49" t="s">
        <v>46</v>
      </c>
      <c r="B22" s="45" t="s">
        <v>47</v>
      </c>
      <c r="C22" s="46"/>
    </row>
    <row r="23" spans="1:4" ht="15.75" customHeight="1" thickBot="1" x14ac:dyDescent="0.3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3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3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3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3">
      <c r="A27" s="50" t="s">
        <v>58</v>
      </c>
      <c r="B27" s="45" t="s">
        <v>59</v>
      </c>
    </row>
    <row r="28" spans="1:4" ht="15.75" customHeight="1" thickBot="1" x14ac:dyDescent="0.3">
      <c r="A28" s="50" t="s">
        <v>60</v>
      </c>
      <c r="B28" s="45" t="s">
        <v>61</v>
      </c>
      <c r="D28" s="264" t="s">
        <v>15</v>
      </c>
    </row>
    <row r="30" spans="1:4" x14ac:dyDescent="0.25">
      <c r="A30" s="264" t="s">
        <v>62</v>
      </c>
    </row>
    <row r="32" spans="1:4" x14ac:dyDescent="0.25">
      <c r="A32" s="264" t="s">
        <v>63</v>
      </c>
      <c r="B32" t="s">
        <v>64</v>
      </c>
    </row>
    <row r="33" spans="1:2" x14ac:dyDescent="0.25">
      <c r="A33" s="264" t="s">
        <v>65</v>
      </c>
      <c r="B33" t="s">
        <v>66</v>
      </c>
    </row>
    <row r="34" spans="1:2" x14ac:dyDescent="0.25">
      <c r="A34" s="264" t="s">
        <v>67</v>
      </c>
      <c r="B34" t="s">
        <v>68</v>
      </c>
    </row>
    <row r="35" spans="1:2" x14ac:dyDescent="0.25">
      <c r="A35" s="264" t="s">
        <v>69</v>
      </c>
      <c r="B35" t="s">
        <v>70</v>
      </c>
    </row>
    <row r="36" spans="1:2" x14ac:dyDescent="0.25">
      <c r="A36" s="124" t="s">
        <v>71</v>
      </c>
      <c r="B36" t="s">
        <v>72</v>
      </c>
    </row>
    <row r="37" spans="1:2" x14ac:dyDescent="0.25">
      <c r="A37" s="264" t="s">
        <v>73</v>
      </c>
      <c r="B37" t="s">
        <v>74</v>
      </c>
    </row>
    <row r="38" spans="1:2" x14ac:dyDescent="0.25">
      <c r="A38" s="264" t="s">
        <v>75</v>
      </c>
      <c r="B38" t="s">
        <v>76</v>
      </c>
    </row>
    <row r="39" spans="1:2" x14ac:dyDescent="0.25">
      <c r="A39" s="264" t="s">
        <v>7</v>
      </c>
    </row>
    <row r="40" spans="1:2" x14ac:dyDescent="0.25">
      <c r="B40" s="264" t="s">
        <v>77</v>
      </c>
    </row>
    <row r="41" spans="1:2" x14ac:dyDescent="0.25">
      <c r="B41" s="264" t="s">
        <v>78</v>
      </c>
    </row>
    <row r="42" spans="1:2" x14ac:dyDescent="0.25">
      <c r="B42" s="264" t="s">
        <v>79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257" hidden="1" customWidth="1"/>
    <col min="2" max="2" width="6.85546875" style="257" hidden="1" customWidth="1"/>
    <col min="3" max="3" width="8.28515625" style="257" hidden="1" customWidth="1"/>
    <col min="4" max="4" width="30" style="264" customWidth="1"/>
    <col min="5" max="5" width="13.85546875" style="264" customWidth="1"/>
    <col min="6" max="6" width="11.140625" style="264" customWidth="1"/>
    <col min="7" max="7" width="11.28515625" style="264" customWidth="1"/>
    <col min="8" max="8" width="11.42578125" style="264" customWidth="1"/>
    <col min="9" max="10" width="10.5703125" style="264" customWidth="1"/>
    <col min="11" max="11" width="11.140625" style="264" customWidth="1"/>
    <col min="12" max="12" width="6.28515625" style="264" customWidth="1"/>
    <col min="13" max="16" width="6.85546875" style="264" customWidth="1"/>
    <col min="17" max="17" width="10.7109375" style="264" customWidth="1"/>
  </cols>
  <sheetData>
    <row r="1" spans="1:18" ht="15.75" customHeight="1" x14ac:dyDescent="0.25">
      <c r="C1" s="6"/>
      <c r="D1" s="16" t="s">
        <v>596</v>
      </c>
      <c r="E1" s="369" t="s">
        <v>618</v>
      </c>
      <c r="F1" s="369">
        <f>output!B3</f>
        <v>2</v>
      </c>
      <c r="G1" s="369" t="s">
        <v>82</v>
      </c>
      <c r="H1" s="369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95</v>
      </c>
    </row>
    <row r="2" spans="1:18" ht="15.75" customHeight="1" x14ac:dyDescent="0.25">
      <c r="C2" s="8"/>
      <c r="D2" s="17" t="s">
        <v>598</v>
      </c>
      <c r="E2" s="375"/>
      <c r="F2" s="375"/>
      <c r="G2" s="375"/>
      <c r="H2" s="375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5">
      <c r="C3" s="8"/>
      <c r="Q3" s="9"/>
    </row>
    <row r="4" spans="1:18" x14ac:dyDescent="0.25">
      <c r="B4">
        <v>1</v>
      </c>
      <c r="C4" s="374" t="s">
        <v>619</v>
      </c>
      <c r="D4" s="375"/>
      <c r="E4" s="375"/>
      <c r="F4" s="375"/>
      <c r="G4">
        <f>COUNTA(#REF!)</f>
        <v>1</v>
      </c>
      <c r="Q4" s="9"/>
    </row>
    <row r="5" spans="1:18" x14ac:dyDescent="0.25">
      <c r="B5">
        <v>2</v>
      </c>
      <c r="C5" s="374" t="s">
        <v>620</v>
      </c>
      <c r="D5" s="375"/>
      <c r="E5" s="375"/>
      <c r="F5" s="375"/>
      <c r="G5">
        <f>G4-G6</f>
        <v>1</v>
      </c>
      <c r="Q5" s="9"/>
    </row>
    <row r="6" spans="1:18" x14ac:dyDescent="0.25">
      <c r="B6">
        <v>3</v>
      </c>
      <c r="C6" s="374" t="s">
        <v>621</v>
      </c>
      <c r="D6" s="375"/>
      <c r="E6" s="375"/>
      <c r="F6" s="375"/>
      <c r="G6">
        <f>COUNTA(D11:D50)</f>
        <v>0</v>
      </c>
      <c r="Q6" s="9"/>
    </row>
    <row r="7" spans="1:18" x14ac:dyDescent="0.25">
      <c r="B7">
        <v>4</v>
      </c>
      <c r="C7" s="374" t="s">
        <v>622</v>
      </c>
      <c r="D7" s="375"/>
      <c r="E7" s="375"/>
      <c r="F7" s="375"/>
      <c r="G7" s="278">
        <f>G6/G4</f>
        <v>0</v>
      </c>
      <c r="Q7" s="9"/>
    </row>
    <row r="8" spans="1:18" ht="15.75" customHeight="1" thickBot="1" x14ac:dyDescent="0.3">
      <c r="B8">
        <v>5</v>
      </c>
      <c r="C8" s="374" t="s">
        <v>623</v>
      </c>
      <c r="D8" s="375"/>
      <c r="E8" s="375"/>
      <c r="F8" s="375"/>
      <c r="Q8" s="9"/>
    </row>
    <row r="9" spans="1:18" ht="15.75" customHeight="1" thickBot="1" x14ac:dyDescent="0.3">
      <c r="B9" s="6"/>
      <c r="C9" s="6"/>
      <c r="D9" s="377" t="s">
        <v>624</v>
      </c>
      <c r="E9" s="376" t="s">
        <v>625</v>
      </c>
      <c r="F9" s="376" t="s">
        <v>626</v>
      </c>
      <c r="G9" s="376" t="s">
        <v>575</v>
      </c>
      <c r="H9" s="376" t="s">
        <v>576</v>
      </c>
      <c r="I9" s="355" t="s">
        <v>608</v>
      </c>
      <c r="J9" s="355" t="s">
        <v>609</v>
      </c>
      <c r="K9" s="360" t="s">
        <v>627</v>
      </c>
      <c r="L9" s="356"/>
      <c r="M9" s="356"/>
      <c r="N9" s="356"/>
      <c r="O9" s="356"/>
      <c r="P9" s="356"/>
      <c r="Q9" s="357"/>
    </row>
    <row r="10" spans="1:18" ht="45.75" customHeight="1" thickBot="1" x14ac:dyDescent="0.3">
      <c r="A10" s="5" t="s">
        <v>566</v>
      </c>
      <c r="B10" s="125" t="s">
        <v>567</v>
      </c>
      <c r="C10" s="125" t="s">
        <v>442</v>
      </c>
      <c r="D10" s="362"/>
      <c r="E10" s="364"/>
      <c r="F10" s="364"/>
      <c r="G10" s="364"/>
      <c r="H10" s="364"/>
      <c r="I10" s="366"/>
      <c r="J10" s="366"/>
      <c r="K10" s="127" t="s">
        <v>628</v>
      </c>
      <c r="L10" s="128" t="s">
        <v>614</v>
      </c>
      <c r="M10" s="128" t="s">
        <v>615</v>
      </c>
      <c r="N10" s="126" t="s">
        <v>616</v>
      </c>
      <c r="O10" s="128" t="s">
        <v>629</v>
      </c>
      <c r="P10" s="126" t="s">
        <v>630</v>
      </c>
      <c r="Q10" s="126" t="s">
        <v>71</v>
      </c>
    </row>
    <row r="11" spans="1:18" x14ac:dyDescent="0.25">
      <c r="C11" s="42"/>
      <c r="Q11" s="35"/>
    </row>
    <row r="12" spans="1:18" x14ac:dyDescent="0.25">
      <c r="C12" s="42"/>
      <c r="Q12" s="35"/>
    </row>
    <row r="13" spans="1:18" x14ac:dyDescent="0.25">
      <c r="C13" s="42"/>
      <c r="Q13" s="35"/>
    </row>
    <row r="14" spans="1:18" x14ac:dyDescent="0.25">
      <c r="C14" s="42"/>
      <c r="Q14" s="35"/>
    </row>
    <row r="15" spans="1:18" x14ac:dyDescent="0.25">
      <c r="C15" s="42"/>
      <c r="Q15" s="35"/>
    </row>
    <row r="16" spans="1:18" x14ac:dyDescent="0.25">
      <c r="C16" s="42"/>
      <c r="Q16" s="35"/>
    </row>
    <row r="17" spans="3:17" x14ac:dyDescent="0.25">
      <c r="C17" s="42"/>
      <c r="Q17" s="35"/>
    </row>
    <row r="18" spans="3:17" x14ac:dyDescent="0.25">
      <c r="C18" s="42"/>
      <c r="Q18" s="35"/>
    </row>
    <row r="19" spans="3:17" x14ac:dyDescent="0.25">
      <c r="C19" s="42"/>
      <c r="Q19" s="35"/>
    </row>
    <row r="20" spans="3:17" x14ac:dyDescent="0.25">
      <c r="C20" s="42"/>
      <c r="Q20" s="35"/>
    </row>
    <row r="21" spans="3:17" x14ac:dyDescent="0.25">
      <c r="C21" s="42"/>
      <c r="Q21" s="35"/>
    </row>
    <row r="22" spans="3:17" x14ac:dyDescent="0.25">
      <c r="C22" s="42"/>
      <c r="Q22" s="35"/>
    </row>
    <row r="23" spans="3:17" x14ac:dyDescent="0.25">
      <c r="C23" s="42"/>
      <c r="Q23" s="35"/>
    </row>
    <row r="24" spans="3:17" x14ac:dyDescent="0.25">
      <c r="C24" s="42"/>
      <c r="Q24" s="35"/>
    </row>
    <row r="25" spans="3:17" x14ac:dyDescent="0.25">
      <c r="C25" s="42"/>
      <c r="Q25" s="35"/>
    </row>
    <row r="26" spans="3:17" x14ac:dyDescent="0.25">
      <c r="C26" s="42"/>
      <c r="Q26" s="35"/>
    </row>
    <row r="27" spans="3:17" x14ac:dyDescent="0.25">
      <c r="C27" s="42"/>
      <c r="Q27" s="35"/>
    </row>
    <row r="28" spans="3:17" x14ac:dyDescent="0.25">
      <c r="C28" s="42"/>
      <c r="Q28" s="35"/>
    </row>
    <row r="29" spans="3:17" x14ac:dyDescent="0.25">
      <c r="C29" s="42"/>
      <c r="Q29" s="35"/>
    </row>
    <row r="30" spans="3:17" x14ac:dyDescent="0.25">
      <c r="C30" s="42"/>
      <c r="Q30" s="35"/>
    </row>
    <row r="31" spans="3:17" x14ac:dyDescent="0.25">
      <c r="C31" s="42"/>
      <c r="Q31" s="35"/>
    </row>
    <row r="32" spans="3:17" x14ac:dyDescent="0.25">
      <c r="C32" s="42"/>
      <c r="Q32" s="35"/>
    </row>
    <row r="33" spans="3:17" x14ac:dyDescent="0.25">
      <c r="C33" s="8"/>
      <c r="Q33" s="35"/>
    </row>
    <row r="34" spans="3:17" x14ac:dyDescent="0.25">
      <c r="C34" s="8"/>
      <c r="Q34" s="35"/>
    </row>
    <row r="35" spans="3:17" x14ac:dyDescent="0.25">
      <c r="C35" s="8"/>
      <c r="Q35" s="35"/>
    </row>
    <row r="36" spans="3:17" x14ac:dyDescent="0.25">
      <c r="C36" s="8"/>
      <c r="Q36" s="35"/>
    </row>
    <row r="37" spans="3:17" x14ac:dyDescent="0.25">
      <c r="C37" s="8"/>
      <c r="Q37" s="35"/>
    </row>
    <row r="38" spans="3:17" x14ac:dyDescent="0.25">
      <c r="C38" s="8"/>
      <c r="Q38" s="35"/>
    </row>
    <row r="39" spans="3:17" x14ac:dyDescent="0.25">
      <c r="C39" s="8"/>
      <c r="Q39" s="35"/>
    </row>
    <row r="40" spans="3:17" x14ac:dyDescent="0.25">
      <c r="C40" s="8"/>
      <c r="Q40" s="35"/>
    </row>
    <row r="41" spans="3:17" x14ac:dyDescent="0.25">
      <c r="C41" s="8"/>
      <c r="Q41" s="35"/>
    </row>
    <row r="42" spans="3:17" x14ac:dyDescent="0.25">
      <c r="C42" s="8"/>
      <c r="Q42" s="35"/>
    </row>
    <row r="43" spans="3:17" x14ac:dyDescent="0.25">
      <c r="C43" s="8"/>
      <c r="Q43" s="35"/>
    </row>
    <row r="44" spans="3:17" x14ac:dyDescent="0.25">
      <c r="C44" s="8"/>
      <c r="Q44" s="35"/>
    </row>
    <row r="45" spans="3:17" x14ac:dyDescent="0.25">
      <c r="C45" s="8"/>
      <c r="Q45" s="35"/>
    </row>
    <row r="46" spans="3:17" x14ac:dyDescent="0.25">
      <c r="C46" s="8"/>
      <c r="Q46" s="35"/>
    </row>
    <row r="47" spans="3:17" x14ac:dyDescent="0.25">
      <c r="C47" s="8"/>
      <c r="Q47" s="35"/>
    </row>
    <row r="48" spans="3:17" x14ac:dyDescent="0.25">
      <c r="C48" s="8"/>
      <c r="Q48" s="35"/>
    </row>
    <row r="49" spans="3:17" x14ac:dyDescent="0.25">
      <c r="C49" s="8"/>
      <c r="Q49" s="35"/>
    </row>
    <row r="50" spans="3:17" x14ac:dyDescent="0.25">
      <c r="C50" s="8"/>
      <c r="Q50" s="35"/>
    </row>
    <row r="51" spans="3:17" x14ac:dyDescent="0.25">
      <c r="C51" s="8"/>
      <c r="Q51" s="35"/>
    </row>
    <row r="52" spans="3:17" x14ac:dyDescent="0.25">
      <c r="C52" s="8"/>
      <c r="Q52" s="35"/>
    </row>
    <row r="53" spans="3:17" x14ac:dyDescent="0.25">
      <c r="C53" s="8"/>
      <c r="Q53" s="35"/>
    </row>
    <row r="54" spans="3:17" x14ac:dyDescent="0.25">
      <c r="C54" s="8"/>
      <c r="Q54" s="35"/>
    </row>
    <row r="55" spans="3:17" x14ac:dyDescent="0.25">
      <c r="C55" s="8"/>
      <c r="Q55" s="35"/>
    </row>
    <row r="56" spans="3:17" x14ac:dyDescent="0.25">
      <c r="C56" s="8"/>
      <c r="Q56" s="35"/>
    </row>
    <row r="57" spans="3:17" x14ac:dyDescent="0.25">
      <c r="C57" s="8"/>
      <c r="Q57" s="35"/>
    </row>
    <row r="58" spans="3:17" x14ac:dyDescent="0.25">
      <c r="C58" s="8"/>
      <c r="Q58" s="35"/>
    </row>
    <row r="59" spans="3:17" x14ac:dyDescent="0.25">
      <c r="C59" s="8"/>
      <c r="Q59" s="35"/>
    </row>
    <row r="60" spans="3:17" x14ac:dyDescent="0.25">
      <c r="C60" s="8"/>
      <c r="Q60" s="35"/>
    </row>
    <row r="61" spans="3:17" x14ac:dyDescent="0.25">
      <c r="C61" s="8"/>
      <c r="Q61" s="35"/>
    </row>
    <row r="62" spans="3:17" x14ac:dyDescent="0.25">
      <c r="C62" s="8"/>
      <c r="Q62" s="35"/>
    </row>
    <row r="63" spans="3:17" x14ac:dyDescent="0.25">
      <c r="C63" s="8"/>
      <c r="Q63" s="35"/>
    </row>
    <row r="64" spans="3:17" x14ac:dyDescent="0.25">
      <c r="C64" s="8"/>
      <c r="Q64" s="35"/>
    </row>
    <row r="65" spans="3:17" x14ac:dyDescent="0.25">
      <c r="C65" s="8"/>
      <c r="Q65" s="35"/>
    </row>
    <row r="66" spans="3:17" x14ac:dyDescent="0.25">
      <c r="C66" s="8"/>
      <c r="Q66" s="35"/>
    </row>
    <row r="67" spans="3:17" x14ac:dyDescent="0.25">
      <c r="C67" s="8"/>
      <c r="Q67" s="35"/>
    </row>
    <row r="68" spans="3:17" x14ac:dyDescent="0.25">
      <c r="C68" s="8"/>
      <c r="Q68" s="35"/>
    </row>
    <row r="69" spans="3:17" x14ac:dyDescent="0.25">
      <c r="C69" s="8"/>
      <c r="Q69" s="35"/>
    </row>
    <row r="70" spans="3:17" x14ac:dyDescent="0.25">
      <c r="C70" s="8"/>
      <c r="Q70" s="35"/>
    </row>
    <row r="71" spans="3:17" x14ac:dyDescent="0.25">
      <c r="C71" s="8"/>
      <c r="Q71" s="35"/>
    </row>
    <row r="72" spans="3:17" x14ac:dyDescent="0.25">
      <c r="C72" s="8"/>
      <c r="Q72" s="35"/>
    </row>
    <row r="73" spans="3:17" x14ac:dyDescent="0.25">
      <c r="C73" s="8"/>
      <c r="Q73" s="35"/>
    </row>
    <row r="74" spans="3:17" x14ac:dyDescent="0.25">
      <c r="C74" s="8"/>
      <c r="Q74" s="35"/>
    </row>
    <row r="75" spans="3:17" x14ac:dyDescent="0.25">
      <c r="C75" s="8"/>
      <c r="Q75" s="35"/>
    </row>
    <row r="76" spans="3:17" x14ac:dyDescent="0.25">
      <c r="C76" s="8"/>
      <c r="Q76" s="35"/>
    </row>
    <row r="77" spans="3:17" x14ac:dyDescent="0.25">
      <c r="C77" s="8"/>
      <c r="Q77" s="35"/>
    </row>
    <row r="78" spans="3:17" x14ac:dyDescent="0.25">
      <c r="C78" s="8"/>
      <c r="Q78" s="35"/>
    </row>
    <row r="79" spans="3:17" x14ac:dyDescent="0.25">
      <c r="C79" s="8"/>
      <c r="Q79" s="35"/>
    </row>
    <row r="80" spans="3:17" x14ac:dyDescent="0.25">
      <c r="C80" s="8"/>
      <c r="Q80" s="35"/>
    </row>
    <row r="81" spans="3:17" x14ac:dyDescent="0.25">
      <c r="C81" s="8"/>
      <c r="Q81" s="35"/>
    </row>
    <row r="82" spans="3:17" x14ac:dyDescent="0.25">
      <c r="C82" s="8"/>
      <c r="Q82" s="35"/>
    </row>
    <row r="83" spans="3:17" x14ac:dyDescent="0.25">
      <c r="C83" s="8"/>
      <c r="Q83" s="35"/>
    </row>
    <row r="84" spans="3:17" x14ac:dyDescent="0.25">
      <c r="C84" s="8"/>
      <c r="Q84" s="35"/>
    </row>
    <row r="85" spans="3:17" x14ac:dyDescent="0.25">
      <c r="C85" s="8"/>
      <c r="Q85" s="35"/>
    </row>
    <row r="86" spans="3:17" x14ac:dyDescent="0.25">
      <c r="C86" s="8"/>
      <c r="Q86" s="35"/>
    </row>
    <row r="87" spans="3:17" x14ac:dyDescent="0.25">
      <c r="C87" s="8"/>
      <c r="Q87" s="35"/>
    </row>
    <row r="88" spans="3:17" x14ac:dyDescent="0.25">
      <c r="C88" s="8"/>
      <c r="Q88" s="35"/>
    </row>
    <row r="89" spans="3:17" x14ac:dyDescent="0.25">
      <c r="C89" s="8"/>
      <c r="Q89" s="35"/>
    </row>
    <row r="90" spans="3:17" x14ac:dyDescent="0.25">
      <c r="C90" s="8"/>
      <c r="Q90" s="35"/>
    </row>
    <row r="91" spans="3:17" x14ac:dyDescent="0.25">
      <c r="C91" s="8"/>
      <c r="Q91" s="35"/>
    </row>
    <row r="92" spans="3:17" x14ac:dyDescent="0.25">
      <c r="C92" s="8"/>
      <c r="Q92" s="35"/>
    </row>
    <row r="93" spans="3:17" x14ac:dyDescent="0.25">
      <c r="C93" s="8"/>
      <c r="Q93" s="35"/>
    </row>
    <row r="94" spans="3:17" x14ac:dyDescent="0.25">
      <c r="C94" s="8"/>
      <c r="Q94" s="35"/>
    </row>
    <row r="95" spans="3:17" ht="15.75" customHeight="1" thickBot="1" x14ac:dyDescent="0.3">
      <c r="C95" s="261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9000000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257" hidden="1" customWidth="1"/>
    <col min="2" max="2" width="14" style="257" hidden="1" customWidth="1"/>
    <col min="3" max="3" width="17.140625" style="257" hidden="1" customWidth="1"/>
    <col min="4" max="4" width="7.85546875" style="257" hidden="1" customWidth="1"/>
    <col min="5" max="5" width="39" style="257" bestFit="1" customWidth="1"/>
    <col min="6" max="6" width="16.42578125" style="257" bestFit="1" customWidth="1"/>
    <col min="7" max="7" width="15.5703125" style="257" bestFit="1" customWidth="1"/>
    <col min="8" max="16" width="12.140625" style="264" hidden="1" customWidth="1"/>
    <col min="17" max="17" width="18.28515625" style="257" customWidth="1"/>
    <col min="18" max="18" width="13.140625" style="257" customWidth="1"/>
    <col min="19" max="19" width="9.7109375" style="257" customWidth="1"/>
    <col min="20" max="20" width="11.28515625" style="257" customWidth="1"/>
    <col min="21" max="21" width="18.85546875" style="257" bestFit="1" customWidth="1"/>
    <col min="22" max="22" width="16.7109375" style="257" bestFit="1" customWidth="1"/>
    <col min="23" max="23" width="20.5703125" style="257" bestFit="1" customWidth="1"/>
    <col min="24" max="24" width="20.42578125" style="257" bestFit="1" customWidth="1"/>
    <col min="25" max="25" width="20.7109375" style="257" bestFit="1" customWidth="1"/>
    <col min="26" max="26" width="23.5703125" style="257" bestFit="1" customWidth="1"/>
    <col min="27" max="27" width="25.28515625" style="257" bestFit="1" customWidth="1"/>
    <col min="28" max="28" width="16.42578125" style="257" bestFit="1" customWidth="1"/>
    <col min="30" max="30" width="0" style="257" hidden="1"/>
  </cols>
  <sheetData>
    <row r="1" spans="2:29" ht="15.75" customHeight="1" x14ac:dyDescent="0.25">
      <c r="E1" s="16" t="s">
        <v>596</v>
      </c>
      <c r="F1" s="369" t="s">
        <v>631</v>
      </c>
      <c r="G1" s="369">
        <f>output!B15</f>
        <v>2</v>
      </c>
      <c r="Q1" s="369" t="s">
        <v>82</v>
      </c>
      <c r="R1" s="369">
        <f>output!A15</f>
        <v>2021</v>
      </c>
      <c r="S1" s="259"/>
      <c r="T1" s="7"/>
      <c r="U1" s="50" t="s">
        <v>95</v>
      </c>
    </row>
    <row r="2" spans="2:29" ht="15.75" customHeight="1" x14ac:dyDescent="0.25">
      <c r="E2" s="17" t="s">
        <v>598</v>
      </c>
      <c r="F2" s="286"/>
      <c r="G2" s="286"/>
      <c r="Q2" s="286"/>
      <c r="R2" s="286"/>
      <c r="T2" s="9"/>
    </row>
    <row r="3" spans="2:29" x14ac:dyDescent="0.25">
      <c r="E3" s="8"/>
      <c r="T3" s="9"/>
    </row>
    <row r="4" spans="2:29" x14ac:dyDescent="0.25">
      <c r="E4" s="8"/>
      <c r="T4" s="9"/>
    </row>
    <row r="5" spans="2:29" x14ac:dyDescent="0.25">
      <c r="E5" s="8" t="s">
        <v>599</v>
      </c>
      <c r="G5">
        <f>COUNTA(output!E3:E200)</f>
        <v>0</v>
      </c>
      <c r="T5" s="9"/>
    </row>
    <row r="6" spans="2:29" x14ac:dyDescent="0.25">
      <c r="E6" s="8" t="s">
        <v>632</v>
      </c>
      <c r="Q6">
        <f>G5-Q7</f>
        <v>0</v>
      </c>
      <c r="R6" t="s">
        <v>602</v>
      </c>
      <c r="T6" s="9"/>
    </row>
    <row r="7" spans="2:29" x14ac:dyDescent="0.25">
      <c r="E7" s="8" t="s">
        <v>633</v>
      </c>
      <c r="Q7">
        <f>COUNTA(E15:E38)</f>
        <v>0</v>
      </c>
      <c r="R7" t="s">
        <v>602</v>
      </c>
      <c r="S7" s="278" t="e">
        <f>Q7/G5</f>
        <v>#DIV/0!</v>
      </c>
      <c r="T7" s="9"/>
    </row>
    <row r="8" spans="2:29" x14ac:dyDescent="0.25">
      <c r="E8" s="8" t="s">
        <v>67</v>
      </c>
      <c r="F8">
        <f>SUM(output!AA3:AA200)</f>
        <v>0</v>
      </c>
      <c r="G8" t="s">
        <v>115</v>
      </c>
      <c r="Q8">
        <f>U8</f>
        <v>0</v>
      </c>
      <c r="R8" t="s">
        <v>594</v>
      </c>
      <c r="S8" s="278" t="e">
        <f>F8/Q8</f>
        <v>#DIV/0!</v>
      </c>
      <c r="T8" s="9"/>
      <c r="U8">
        <f>SUM(output!AB3:AB200)</f>
        <v>0</v>
      </c>
    </row>
    <row r="9" spans="2:29" x14ac:dyDescent="0.25">
      <c r="E9" s="8"/>
      <c r="G9" t="s">
        <v>634</v>
      </c>
      <c r="S9">
        <f>SUM(scrap_type_machines!AB:AB)</f>
        <v>0</v>
      </c>
      <c r="T9" s="9"/>
    </row>
    <row r="10" spans="2:29" x14ac:dyDescent="0.25">
      <c r="G10" t="s">
        <v>635</v>
      </c>
      <c r="S10">
        <f>SUM(scrap_type_machines!Z:Z)</f>
        <v>0</v>
      </c>
      <c r="T10" s="9"/>
    </row>
    <row r="11" spans="2:29" x14ac:dyDescent="0.25">
      <c r="B11" t="s">
        <v>636</v>
      </c>
      <c r="E11" s="8" t="s">
        <v>637</v>
      </c>
      <c r="F11">
        <f>SUM(scrap_machine!W:W)</f>
        <v>0</v>
      </c>
      <c r="G11" t="s">
        <v>638</v>
      </c>
      <c r="S11">
        <f>SUM(scrap_type_machines!Y:Y)</f>
        <v>0</v>
      </c>
      <c r="T11" s="9"/>
    </row>
    <row r="12" spans="2:29" x14ac:dyDescent="0.25">
      <c r="E12" t="s">
        <v>639</v>
      </c>
      <c r="F12">
        <f>SUM(scrap_machine!U:U)</f>
        <v>0</v>
      </c>
      <c r="G12" t="s">
        <v>640</v>
      </c>
      <c r="S12">
        <f>SUM(scrap_type_machines!AA:AA)</f>
        <v>0</v>
      </c>
      <c r="T12" s="9"/>
    </row>
    <row r="13" spans="2:29" ht="15.75" customHeight="1" thickBot="1" x14ac:dyDescent="0.3">
      <c r="E13" s="8" t="s">
        <v>641</v>
      </c>
      <c r="F13" s="258"/>
      <c r="G13" s="279"/>
      <c r="Q13" s="258"/>
      <c r="R13" s="258"/>
      <c r="S13" s="258"/>
      <c r="T13" s="262"/>
    </row>
    <row r="14" spans="2:29" s="243" customFormat="1" ht="33" customHeight="1" x14ac:dyDescent="0.25">
      <c r="E14" s="2" t="s">
        <v>568</v>
      </c>
      <c r="F14" s="2" t="s">
        <v>569</v>
      </c>
      <c r="G14" s="276" t="s">
        <v>642</v>
      </c>
      <c r="H14" s="2" t="s">
        <v>577</v>
      </c>
      <c r="I14" s="2" t="s">
        <v>578</v>
      </c>
      <c r="J14" s="2" t="s">
        <v>579</v>
      </c>
      <c r="K14" s="2" t="s">
        <v>580</v>
      </c>
      <c r="L14" s="2" t="s">
        <v>581</v>
      </c>
      <c r="M14" s="2" t="s">
        <v>582</v>
      </c>
      <c r="N14" s="2" t="s">
        <v>583</v>
      </c>
      <c r="O14" s="2" t="s">
        <v>584</v>
      </c>
      <c r="P14" s="2" t="s">
        <v>585</v>
      </c>
      <c r="Q14" s="2" t="s">
        <v>587</v>
      </c>
      <c r="R14" s="2" t="s">
        <v>588</v>
      </c>
      <c r="S14" s="2" t="s">
        <v>589</v>
      </c>
      <c r="T14" s="280" t="s">
        <v>643</v>
      </c>
      <c r="U14" s="11"/>
      <c r="AC14" s="281"/>
    </row>
    <row r="15" spans="2:29" s="264" customFormat="1" x14ac:dyDescent="0.25">
      <c r="E15" s="42"/>
      <c r="G15" s="275"/>
      <c r="T15" s="282"/>
      <c r="U15" s="4"/>
      <c r="AC15" s="275"/>
    </row>
    <row r="16" spans="2:29" s="264" customFormat="1" x14ac:dyDescent="0.25">
      <c r="E16" s="42"/>
      <c r="G16" s="275"/>
      <c r="T16" s="282"/>
      <c r="U16" s="4"/>
      <c r="AC16" s="275"/>
    </row>
    <row r="17" spans="5:29" s="264" customFormat="1" x14ac:dyDescent="0.25">
      <c r="E17" s="42"/>
      <c r="G17" s="275"/>
      <c r="T17" s="282"/>
      <c r="U17" s="4"/>
      <c r="AC17" s="275"/>
    </row>
    <row r="18" spans="5:29" s="264" customFormat="1" x14ac:dyDescent="0.25">
      <c r="E18" s="42"/>
      <c r="G18" s="275"/>
      <c r="T18" s="282"/>
      <c r="U18" s="4"/>
      <c r="AC18" s="275"/>
    </row>
    <row r="19" spans="5:29" s="264" customFormat="1" x14ac:dyDescent="0.25">
      <c r="E19" s="42"/>
      <c r="G19" s="275"/>
      <c r="T19" s="282"/>
      <c r="U19" s="4"/>
      <c r="AC19" s="275"/>
    </row>
    <row r="20" spans="5:29" s="264" customFormat="1" x14ac:dyDescent="0.25">
      <c r="E20" s="42"/>
      <c r="G20" s="275"/>
      <c r="T20" s="282"/>
      <c r="U20" s="4"/>
      <c r="AC20" s="275"/>
    </row>
    <row r="21" spans="5:29" s="264" customFormat="1" x14ac:dyDescent="0.25">
      <c r="E21" s="42"/>
      <c r="G21" s="275"/>
      <c r="T21" s="282"/>
      <c r="U21" s="4"/>
      <c r="AC21" s="275"/>
    </row>
    <row r="22" spans="5:29" s="264" customFormat="1" x14ac:dyDescent="0.25">
      <c r="E22" s="42"/>
      <c r="G22" s="275"/>
      <c r="T22" s="282"/>
      <c r="U22" s="4"/>
      <c r="AC22" s="275"/>
    </row>
    <row r="23" spans="5:29" s="264" customFormat="1" x14ac:dyDescent="0.25">
      <c r="E23" s="42"/>
      <c r="G23" s="275"/>
      <c r="T23" s="282"/>
      <c r="U23" s="4"/>
      <c r="AC23" s="275"/>
    </row>
    <row r="24" spans="5:29" s="264" customFormat="1" x14ac:dyDescent="0.25">
      <c r="E24" s="42"/>
      <c r="G24" s="275"/>
      <c r="T24" s="282"/>
      <c r="U24" s="4"/>
      <c r="AC24" s="275"/>
    </row>
    <row r="25" spans="5:29" s="264" customFormat="1" x14ac:dyDescent="0.25">
      <c r="E25" s="42"/>
      <c r="G25" s="275"/>
      <c r="T25" s="282"/>
      <c r="U25" s="4"/>
      <c r="AC25" s="275"/>
    </row>
    <row r="26" spans="5:29" s="264" customFormat="1" x14ac:dyDescent="0.25">
      <c r="E26" s="42"/>
      <c r="G26" s="275"/>
      <c r="T26" s="282"/>
      <c r="U26" s="4"/>
      <c r="AC26" s="275"/>
    </row>
    <row r="27" spans="5:29" s="264" customFormat="1" x14ac:dyDescent="0.25">
      <c r="E27" s="42"/>
      <c r="G27" s="275"/>
      <c r="T27" s="282"/>
      <c r="U27" s="4"/>
    </row>
    <row r="28" spans="5:29" s="264" customFormat="1" x14ac:dyDescent="0.25">
      <c r="E28" s="42"/>
      <c r="G28" s="275"/>
      <c r="T28" s="282"/>
      <c r="U28" s="4"/>
    </row>
    <row r="29" spans="5:29" s="264" customFormat="1" x14ac:dyDescent="0.25">
      <c r="E29" s="42"/>
      <c r="G29" s="275"/>
      <c r="T29" s="282"/>
      <c r="U29" s="4"/>
    </row>
    <row r="30" spans="5:29" s="264" customFormat="1" x14ac:dyDescent="0.25">
      <c r="E30" s="42"/>
      <c r="G30" s="275"/>
      <c r="T30" s="282"/>
      <c r="U30" s="4"/>
    </row>
    <row r="31" spans="5:29" s="264" customFormat="1" x14ac:dyDescent="0.25">
      <c r="E31" s="42"/>
      <c r="G31" s="275"/>
      <c r="T31" s="282"/>
      <c r="U31" s="4"/>
    </row>
    <row r="32" spans="5:29" s="264" customFormat="1" x14ac:dyDescent="0.25">
      <c r="E32" s="42"/>
      <c r="G32" s="275"/>
      <c r="T32" s="282"/>
      <c r="U32" s="4"/>
    </row>
    <row r="33" spans="5:21" s="264" customFormat="1" x14ac:dyDescent="0.25">
      <c r="E33" s="42"/>
      <c r="G33" s="275"/>
      <c r="T33" s="282"/>
      <c r="U33" s="4"/>
    </row>
    <row r="34" spans="5:21" s="264" customFormat="1" x14ac:dyDescent="0.25">
      <c r="E34" s="42"/>
      <c r="G34" s="275"/>
      <c r="T34" s="282"/>
      <c r="U34" s="4"/>
    </row>
    <row r="35" spans="5:21" s="264" customFormat="1" x14ac:dyDescent="0.25">
      <c r="E35" s="42"/>
      <c r="G35" s="275"/>
      <c r="T35" s="282"/>
      <c r="U35" s="4"/>
    </row>
    <row r="36" spans="5:21" s="264" customFormat="1" x14ac:dyDescent="0.25">
      <c r="E36" s="42"/>
      <c r="G36" s="275"/>
      <c r="T36" s="282"/>
      <c r="U36" s="4"/>
    </row>
    <row r="37" spans="5:21" s="264" customFormat="1" x14ac:dyDescent="0.25">
      <c r="E37" s="42"/>
      <c r="G37" s="275"/>
      <c r="T37" s="282"/>
      <c r="U37" s="4"/>
    </row>
    <row r="38" spans="5:21" s="264" customFormat="1" x14ac:dyDescent="0.25">
      <c r="E38" s="42"/>
      <c r="G38" s="275"/>
      <c r="T38" s="282"/>
      <c r="U38" s="4"/>
    </row>
    <row r="39" spans="5:21" x14ac:dyDescent="0.25">
      <c r="E39" s="8"/>
      <c r="T39" s="282"/>
    </row>
    <row r="40" spans="5:21" x14ac:dyDescent="0.25">
      <c r="E40" s="8"/>
      <c r="T40" s="282"/>
    </row>
    <row r="41" spans="5:21" x14ac:dyDescent="0.25">
      <c r="E41" s="8"/>
      <c r="T41" s="282"/>
    </row>
    <row r="42" spans="5:21" x14ac:dyDescent="0.25">
      <c r="E42" s="8"/>
      <c r="T42" s="282"/>
    </row>
    <row r="43" spans="5:21" x14ac:dyDescent="0.25">
      <c r="E43" s="8"/>
      <c r="T43" s="282"/>
    </row>
    <row r="44" spans="5:21" x14ac:dyDescent="0.25">
      <c r="E44" s="8"/>
      <c r="T44" s="282"/>
    </row>
    <row r="45" spans="5:21" x14ac:dyDescent="0.25">
      <c r="E45" s="8"/>
      <c r="T45" s="282"/>
    </row>
    <row r="46" spans="5:21" x14ac:dyDescent="0.25">
      <c r="E46" s="8"/>
      <c r="T46" s="282"/>
    </row>
    <row r="47" spans="5:21" x14ac:dyDescent="0.25">
      <c r="E47" s="8"/>
      <c r="T47" s="282"/>
    </row>
    <row r="48" spans="5:21" x14ac:dyDescent="0.25">
      <c r="E48" s="8"/>
      <c r="T48" s="282"/>
    </row>
    <row r="49" spans="5:20" x14ac:dyDescent="0.25">
      <c r="E49" s="8"/>
      <c r="T49" s="282"/>
    </row>
    <row r="50" spans="5:20" x14ac:dyDescent="0.25">
      <c r="E50" s="8"/>
      <c r="T50" s="282"/>
    </row>
    <row r="51" spans="5:20" x14ac:dyDescent="0.25">
      <c r="E51" s="8"/>
      <c r="T51" s="282"/>
    </row>
    <row r="52" spans="5:20" x14ac:dyDescent="0.25">
      <c r="E52" s="8"/>
      <c r="T52" s="9"/>
    </row>
    <row r="53" spans="5:20" x14ac:dyDescent="0.25">
      <c r="E53" s="8"/>
      <c r="T53" s="9"/>
    </row>
    <row r="54" spans="5:20" x14ac:dyDescent="0.25">
      <c r="E54" s="8"/>
      <c r="T54" s="9"/>
    </row>
    <row r="55" spans="5:20" x14ac:dyDescent="0.25">
      <c r="E55" s="8"/>
      <c r="T55" s="9"/>
    </row>
    <row r="56" spans="5:20" x14ac:dyDescent="0.25">
      <c r="E56" s="8"/>
      <c r="T56" s="9"/>
    </row>
    <row r="57" spans="5:20" x14ac:dyDescent="0.25">
      <c r="E57" s="8"/>
      <c r="T57" s="9"/>
    </row>
    <row r="58" spans="5:20" x14ac:dyDescent="0.25">
      <c r="E58" s="8"/>
      <c r="T58" s="9"/>
    </row>
    <row r="59" spans="5:20" x14ac:dyDescent="0.25">
      <c r="E59" s="8"/>
      <c r="T59" s="9"/>
    </row>
    <row r="60" spans="5:20" x14ac:dyDescent="0.25">
      <c r="E60" s="8"/>
      <c r="T60" s="9"/>
    </row>
    <row r="61" spans="5:20" x14ac:dyDescent="0.25">
      <c r="E61" s="8"/>
      <c r="T61" s="9"/>
    </row>
    <row r="62" spans="5:20" x14ac:dyDescent="0.25">
      <c r="E62" s="8"/>
      <c r="T62" s="9"/>
    </row>
    <row r="63" spans="5:20" x14ac:dyDescent="0.25">
      <c r="E63" s="8"/>
      <c r="T63" s="9"/>
    </row>
    <row r="64" spans="5:20" x14ac:dyDescent="0.25">
      <c r="E64" s="8"/>
      <c r="T64" s="9"/>
    </row>
    <row r="65" spans="5:20" x14ac:dyDescent="0.25">
      <c r="E65" s="8"/>
      <c r="T65" s="9"/>
    </row>
    <row r="66" spans="5:20" x14ac:dyDescent="0.25">
      <c r="E66" s="8"/>
      <c r="T66" s="9"/>
    </row>
    <row r="67" spans="5:20" x14ac:dyDescent="0.25">
      <c r="E67" s="8"/>
      <c r="T67" s="9"/>
    </row>
    <row r="68" spans="5:20" x14ac:dyDescent="0.25">
      <c r="E68" s="8"/>
      <c r="T68" s="9"/>
    </row>
    <row r="69" spans="5:20" x14ac:dyDescent="0.25">
      <c r="E69" s="8"/>
      <c r="T69" s="9"/>
    </row>
    <row r="70" spans="5:20" x14ac:dyDescent="0.25">
      <c r="E70" s="8"/>
      <c r="T70" s="9"/>
    </row>
    <row r="71" spans="5:20" x14ac:dyDescent="0.25">
      <c r="E71" s="8"/>
      <c r="T71" s="9"/>
    </row>
    <row r="72" spans="5:20" ht="15.75" customHeight="1" thickBot="1" x14ac:dyDescent="0.3">
      <c r="E72" s="261"/>
      <c r="F72" s="258"/>
      <c r="G72" s="258"/>
      <c r="Q72" s="258"/>
      <c r="R72" s="258"/>
      <c r="S72" s="258"/>
      <c r="T72" s="262"/>
    </row>
  </sheetData>
  <autoFilter ref="A14:AD14" xr:uid="{00000000-0009-0000-0000-00000A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A00-000000000000}"/>
  </hyperlink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5" x14ac:dyDescent="0.25"/>
  <cols>
    <col min="1" max="1" width="5" style="257" hidden="1" customWidth="1"/>
    <col min="2" max="2" width="6.85546875" style="257" hidden="1" customWidth="1"/>
    <col min="3" max="3" width="11.28515625" style="257" customWidth="1"/>
    <col min="4" max="15" width="11.28515625" style="243" hidden="1" customWidth="1"/>
    <col min="16" max="21" width="11.28515625" style="243" customWidth="1"/>
  </cols>
  <sheetData>
    <row r="1" spans="1:30" x14ac:dyDescent="0.25">
      <c r="C1" s="264" t="s">
        <v>438</v>
      </c>
      <c r="P1" s="264" t="s">
        <v>644</v>
      </c>
      <c r="Q1" s="243" t="s">
        <v>81</v>
      </c>
      <c r="R1" s="243">
        <f>B3</f>
        <v>8</v>
      </c>
      <c r="S1" s="243" t="s">
        <v>82</v>
      </c>
      <c r="T1" s="243">
        <f>A3</f>
        <v>2021</v>
      </c>
      <c r="W1" s="243"/>
      <c r="X1" s="50" t="s">
        <v>95</v>
      </c>
      <c r="Y1" s="243"/>
      <c r="Z1" s="243"/>
      <c r="AA1" s="243"/>
      <c r="AB1" s="243"/>
      <c r="AC1" s="243"/>
      <c r="AD1" s="243"/>
    </row>
    <row r="2" spans="1:30" ht="45" customHeight="1" x14ac:dyDescent="0.25">
      <c r="A2" s="3" t="s">
        <v>101</v>
      </c>
      <c r="B2" s="3" t="s">
        <v>102</v>
      </c>
      <c r="C2" s="3" t="s">
        <v>645</v>
      </c>
      <c r="D2" s="2" t="s">
        <v>646</v>
      </c>
      <c r="E2" s="2" t="s">
        <v>647</v>
      </c>
      <c r="F2" s="2" t="s">
        <v>648</v>
      </c>
      <c r="G2" s="2" t="s">
        <v>577</v>
      </c>
      <c r="H2" s="2" t="s">
        <v>578</v>
      </c>
      <c r="I2" s="2" t="s">
        <v>579</v>
      </c>
      <c r="J2" s="2" t="s">
        <v>580</v>
      </c>
      <c r="K2" s="2" t="s">
        <v>581</v>
      </c>
      <c r="L2" s="2" t="s">
        <v>582</v>
      </c>
      <c r="M2" s="2" t="s">
        <v>583</v>
      </c>
      <c r="N2" s="2" t="s">
        <v>584</v>
      </c>
      <c r="O2" s="2" t="s">
        <v>585</v>
      </c>
      <c r="P2" s="2" t="s">
        <v>587</v>
      </c>
      <c r="Q2" s="2" t="s">
        <v>649</v>
      </c>
      <c r="R2" s="2" t="s">
        <v>462</v>
      </c>
      <c r="S2" s="2" t="s">
        <v>463</v>
      </c>
      <c r="T2" s="2" t="s">
        <v>464</v>
      </c>
      <c r="U2" s="2" t="s">
        <v>465</v>
      </c>
      <c r="V2" s="2" t="s">
        <v>590</v>
      </c>
      <c r="W2" s="14" t="s">
        <v>594</v>
      </c>
    </row>
    <row r="3" spans="1:30" ht="15" customHeight="1" x14ac:dyDescent="0.25">
      <c r="A3">
        <v>2021</v>
      </c>
      <c r="B3">
        <v>8</v>
      </c>
      <c r="C3" s="283">
        <v>44409</v>
      </c>
      <c r="D3">
        <v>261.89999999999998</v>
      </c>
      <c r="E3">
        <v>84</v>
      </c>
      <c r="F3">
        <v>134</v>
      </c>
      <c r="G3">
        <v>96</v>
      </c>
      <c r="H3">
        <v>47</v>
      </c>
      <c r="I3">
        <v>139</v>
      </c>
      <c r="J3">
        <v>6</v>
      </c>
      <c r="K3">
        <v>7</v>
      </c>
      <c r="N3">
        <v>4</v>
      </c>
      <c r="P3">
        <v>297</v>
      </c>
      <c r="Q3">
        <v>20992</v>
      </c>
      <c r="R3">
        <v>19</v>
      </c>
      <c r="S3">
        <v>1198.8</v>
      </c>
      <c r="T3">
        <v>17.2</v>
      </c>
      <c r="U3">
        <v>1127.7</v>
      </c>
      <c r="V3">
        <v>3.4460000000000002</v>
      </c>
      <c r="W3" s="281">
        <f t="shared" ref="W3:W21" si="0">IFERROR(P3/Q3,"")</f>
        <v>1.4148246951219513E-2</v>
      </c>
    </row>
    <row r="4" spans="1:30" x14ac:dyDescent="0.25">
      <c r="A4">
        <v>2021</v>
      </c>
      <c r="B4">
        <v>8</v>
      </c>
      <c r="C4" s="283">
        <v>44410</v>
      </c>
      <c r="D4">
        <v>253.8</v>
      </c>
      <c r="E4">
        <v>75</v>
      </c>
      <c r="F4">
        <v>132</v>
      </c>
      <c r="G4">
        <v>105</v>
      </c>
      <c r="H4">
        <v>88</v>
      </c>
      <c r="I4">
        <v>204</v>
      </c>
      <c r="P4">
        <v>397</v>
      </c>
      <c r="Q4">
        <v>34831</v>
      </c>
      <c r="R4">
        <v>16</v>
      </c>
      <c r="S4">
        <v>3582</v>
      </c>
      <c r="T4">
        <v>16</v>
      </c>
      <c r="U4">
        <v>3569.1</v>
      </c>
      <c r="V4">
        <v>7.2110000000000003</v>
      </c>
      <c r="W4" s="281">
        <f t="shared" si="0"/>
        <v>1.1397892681806437E-2</v>
      </c>
    </row>
    <row r="5" spans="1:30" x14ac:dyDescent="0.25">
      <c r="A5">
        <v>2021</v>
      </c>
      <c r="B5">
        <v>8</v>
      </c>
      <c r="C5" s="283">
        <v>44411</v>
      </c>
      <c r="D5">
        <v>220.6</v>
      </c>
      <c r="E5">
        <v>80</v>
      </c>
      <c r="F5">
        <v>123</v>
      </c>
      <c r="G5">
        <v>147</v>
      </c>
      <c r="H5">
        <v>85</v>
      </c>
      <c r="I5">
        <v>214</v>
      </c>
      <c r="J5">
        <v>10</v>
      </c>
      <c r="N5">
        <v>6</v>
      </c>
      <c r="P5">
        <v>462</v>
      </c>
      <c r="Q5">
        <v>32091</v>
      </c>
      <c r="R5">
        <v>21.1</v>
      </c>
      <c r="S5">
        <v>2328</v>
      </c>
      <c r="T5">
        <v>20.9</v>
      </c>
      <c r="U5">
        <v>2307</v>
      </c>
      <c r="V5">
        <v>8.3559999999999999</v>
      </c>
      <c r="W5" s="281">
        <f t="shared" si="0"/>
        <v>1.4396559783116762E-2</v>
      </c>
    </row>
    <row r="6" spans="1:30" x14ac:dyDescent="0.25">
      <c r="A6">
        <v>2021</v>
      </c>
      <c r="B6">
        <v>8</v>
      </c>
      <c r="C6" s="283">
        <v>44412</v>
      </c>
      <c r="D6">
        <v>240.2</v>
      </c>
      <c r="E6">
        <v>61</v>
      </c>
      <c r="F6">
        <v>128</v>
      </c>
      <c r="G6">
        <v>109</v>
      </c>
      <c r="H6">
        <v>49</v>
      </c>
      <c r="I6">
        <v>98</v>
      </c>
      <c r="J6">
        <v>9</v>
      </c>
      <c r="K6">
        <v>3</v>
      </c>
      <c r="P6">
        <v>264</v>
      </c>
      <c r="Q6">
        <v>22852</v>
      </c>
      <c r="R6">
        <v>3.8</v>
      </c>
      <c r="S6">
        <v>289.39999999999998</v>
      </c>
      <c r="T6">
        <v>3.8</v>
      </c>
      <c r="U6">
        <v>286</v>
      </c>
      <c r="V6">
        <v>4.968</v>
      </c>
      <c r="W6" s="281">
        <f t="shared" si="0"/>
        <v>1.1552599334850342E-2</v>
      </c>
    </row>
    <row r="7" spans="1:30" x14ac:dyDescent="0.25">
      <c r="A7">
        <v>2021</v>
      </c>
      <c r="B7">
        <v>8</v>
      </c>
      <c r="C7" s="283">
        <v>44413</v>
      </c>
      <c r="D7">
        <v>330</v>
      </c>
      <c r="E7">
        <v>50</v>
      </c>
      <c r="F7">
        <v>134</v>
      </c>
      <c r="G7">
        <v>159</v>
      </c>
      <c r="H7">
        <v>140</v>
      </c>
      <c r="I7">
        <v>133</v>
      </c>
      <c r="J7">
        <v>8</v>
      </c>
      <c r="P7">
        <v>440</v>
      </c>
      <c r="Q7">
        <v>16245</v>
      </c>
      <c r="R7">
        <v>4</v>
      </c>
      <c r="S7">
        <v>216.4</v>
      </c>
      <c r="T7">
        <v>2.6</v>
      </c>
      <c r="U7">
        <v>172.7</v>
      </c>
      <c r="V7">
        <v>4.5640000000000001</v>
      </c>
      <c r="W7" s="281">
        <f t="shared" si="0"/>
        <v>2.7085257002154511E-2</v>
      </c>
    </row>
    <row r="8" spans="1:30" x14ac:dyDescent="0.25">
      <c r="A8">
        <v>2021</v>
      </c>
      <c r="B8">
        <v>8</v>
      </c>
      <c r="C8" s="283">
        <v>44416</v>
      </c>
      <c r="D8">
        <v>304.89999999999998</v>
      </c>
      <c r="E8">
        <v>65</v>
      </c>
      <c r="F8">
        <v>147</v>
      </c>
      <c r="G8">
        <v>143</v>
      </c>
      <c r="H8">
        <v>125</v>
      </c>
      <c r="I8">
        <v>170</v>
      </c>
      <c r="P8">
        <v>434</v>
      </c>
      <c r="Q8">
        <v>15474</v>
      </c>
      <c r="R8">
        <v>6.6</v>
      </c>
      <c r="S8">
        <v>150.30000000000001</v>
      </c>
      <c r="T8">
        <v>6.9</v>
      </c>
      <c r="U8">
        <v>170.3</v>
      </c>
      <c r="V8">
        <v>7.3979999999999997</v>
      </c>
      <c r="W8" s="281">
        <f t="shared" si="0"/>
        <v>2.8047046658911723E-2</v>
      </c>
    </row>
    <row r="9" spans="1:30" x14ac:dyDescent="0.25">
      <c r="A9">
        <v>2021</v>
      </c>
      <c r="B9">
        <v>8</v>
      </c>
      <c r="C9" s="283">
        <v>44417</v>
      </c>
      <c r="D9">
        <v>320</v>
      </c>
      <c r="E9">
        <v>58</v>
      </c>
      <c r="F9">
        <v>143</v>
      </c>
      <c r="G9">
        <v>104</v>
      </c>
      <c r="H9">
        <v>96</v>
      </c>
      <c r="I9">
        <v>103</v>
      </c>
      <c r="K9">
        <v>0</v>
      </c>
      <c r="P9">
        <v>300</v>
      </c>
      <c r="Q9">
        <v>19696</v>
      </c>
      <c r="R9">
        <v>2.2000000000000002</v>
      </c>
      <c r="S9">
        <v>169.6</v>
      </c>
      <c r="T9">
        <v>2.2999999999999998</v>
      </c>
      <c r="U9">
        <v>134.69999999999999</v>
      </c>
      <c r="V9">
        <v>5.6429999999999998</v>
      </c>
      <c r="W9" s="281">
        <f t="shared" si="0"/>
        <v>1.5231519090170594E-2</v>
      </c>
    </row>
    <row r="10" spans="1:30" x14ac:dyDescent="0.25">
      <c r="A10">
        <v>2021</v>
      </c>
      <c r="B10">
        <v>8</v>
      </c>
      <c r="C10" s="283">
        <v>44418</v>
      </c>
      <c r="D10">
        <v>438.6</v>
      </c>
      <c r="E10">
        <v>55</v>
      </c>
      <c r="F10">
        <v>142</v>
      </c>
      <c r="G10">
        <v>87</v>
      </c>
      <c r="H10">
        <v>77</v>
      </c>
      <c r="I10">
        <v>87</v>
      </c>
      <c r="P10">
        <v>251</v>
      </c>
      <c r="Q10">
        <v>19999</v>
      </c>
      <c r="R10">
        <v>1.9</v>
      </c>
      <c r="S10">
        <v>169.2</v>
      </c>
      <c r="T10">
        <v>1.4</v>
      </c>
      <c r="U10">
        <v>151.6</v>
      </c>
      <c r="V10">
        <v>3.964</v>
      </c>
      <c r="W10" s="281">
        <f t="shared" si="0"/>
        <v>1.2550627531376569E-2</v>
      </c>
    </row>
    <row r="11" spans="1:30" x14ac:dyDescent="0.25">
      <c r="A11">
        <v>2021</v>
      </c>
      <c r="B11">
        <v>8</v>
      </c>
      <c r="C11" s="283">
        <v>44419</v>
      </c>
      <c r="D11">
        <v>425.2</v>
      </c>
      <c r="E11">
        <v>98</v>
      </c>
      <c r="F11">
        <v>141</v>
      </c>
      <c r="G11">
        <v>74</v>
      </c>
      <c r="H11">
        <v>89</v>
      </c>
      <c r="I11">
        <v>75</v>
      </c>
      <c r="P11">
        <v>234</v>
      </c>
      <c r="Q11">
        <v>20229</v>
      </c>
      <c r="R11">
        <v>4.2</v>
      </c>
      <c r="S11">
        <v>722.8</v>
      </c>
      <c r="T11">
        <v>4.3</v>
      </c>
      <c r="U11">
        <v>711.4</v>
      </c>
      <c r="V11">
        <v>4.33</v>
      </c>
      <c r="W11" s="281">
        <f t="shared" si="0"/>
        <v>1.1567551534925108E-2</v>
      </c>
    </row>
    <row r="12" spans="1:30" x14ac:dyDescent="0.25">
      <c r="A12">
        <v>2021</v>
      </c>
      <c r="B12">
        <v>8</v>
      </c>
      <c r="C12" s="283">
        <v>44420</v>
      </c>
      <c r="D12">
        <v>623.9</v>
      </c>
      <c r="E12">
        <v>58</v>
      </c>
      <c r="F12">
        <v>146</v>
      </c>
      <c r="G12">
        <v>56</v>
      </c>
      <c r="H12">
        <v>56</v>
      </c>
      <c r="I12">
        <v>24</v>
      </c>
      <c r="K12">
        <v>3</v>
      </c>
      <c r="P12">
        <v>138</v>
      </c>
      <c r="Q12">
        <v>13733</v>
      </c>
      <c r="R12">
        <v>0.5</v>
      </c>
      <c r="S12">
        <v>212.6</v>
      </c>
      <c r="T12">
        <v>0.6</v>
      </c>
      <c r="U12">
        <v>50.4</v>
      </c>
      <c r="V12">
        <v>3.371</v>
      </c>
      <c r="W12" s="281">
        <f t="shared" si="0"/>
        <v>1.0048787591931844E-2</v>
      </c>
    </row>
    <row r="13" spans="1:30" x14ac:dyDescent="0.25">
      <c r="A13">
        <v>2021</v>
      </c>
      <c r="B13">
        <v>8</v>
      </c>
      <c r="C13" s="283">
        <v>44422</v>
      </c>
      <c r="D13">
        <v>587</v>
      </c>
      <c r="E13">
        <v>63</v>
      </c>
      <c r="F13">
        <v>148</v>
      </c>
      <c r="G13">
        <v>39</v>
      </c>
      <c r="H13">
        <v>37</v>
      </c>
      <c r="I13">
        <v>41</v>
      </c>
      <c r="J13">
        <v>6</v>
      </c>
      <c r="N13">
        <v>2</v>
      </c>
      <c r="P13">
        <v>120</v>
      </c>
      <c r="Q13">
        <v>11497</v>
      </c>
      <c r="R13">
        <v>0.5</v>
      </c>
      <c r="S13">
        <v>40.799999999999997</v>
      </c>
      <c r="T13">
        <v>0.6</v>
      </c>
      <c r="U13">
        <v>49</v>
      </c>
      <c r="V13">
        <v>2.3980000000000001</v>
      </c>
      <c r="W13" s="281">
        <f t="shared" si="0"/>
        <v>1.0437505436200749E-2</v>
      </c>
    </row>
    <row r="14" spans="1:30" x14ac:dyDescent="0.25">
      <c r="A14">
        <v>2021</v>
      </c>
      <c r="B14">
        <v>8</v>
      </c>
      <c r="C14" s="283">
        <v>44423</v>
      </c>
      <c r="D14">
        <v>361</v>
      </c>
      <c r="E14">
        <v>129</v>
      </c>
      <c r="F14">
        <v>140</v>
      </c>
      <c r="G14">
        <v>89</v>
      </c>
      <c r="H14">
        <v>60</v>
      </c>
      <c r="I14">
        <v>76</v>
      </c>
      <c r="P14">
        <v>224</v>
      </c>
      <c r="Q14">
        <v>25171</v>
      </c>
      <c r="R14">
        <v>2.1</v>
      </c>
      <c r="S14">
        <v>989.3</v>
      </c>
      <c r="T14">
        <v>2.2999999999999998</v>
      </c>
      <c r="U14">
        <v>1137.8</v>
      </c>
      <c r="V14">
        <v>2.5169999999999999</v>
      </c>
      <c r="W14" s="281">
        <f t="shared" si="0"/>
        <v>8.8991299511342412E-3</v>
      </c>
    </row>
    <row r="15" spans="1:30" x14ac:dyDescent="0.25">
      <c r="A15">
        <v>2021</v>
      </c>
      <c r="B15">
        <v>8</v>
      </c>
      <c r="C15" s="283">
        <v>44424</v>
      </c>
      <c r="D15">
        <v>263.2</v>
      </c>
      <c r="E15">
        <v>70</v>
      </c>
      <c r="F15">
        <v>147</v>
      </c>
      <c r="G15">
        <v>87</v>
      </c>
      <c r="H15">
        <v>63</v>
      </c>
      <c r="I15">
        <v>72</v>
      </c>
      <c r="K15">
        <v>4</v>
      </c>
      <c r="P15">
        <v>224</v>
      </c>
      <c r="Q15">
        <v>18408</v>
      </c>
      <c r="R15">
        <v>1</v>
      </c>
      <c r="S15">
        <v>146.5</v>
      </c>
      <c r="T15">
        <v>1.1000000000000001</v>
      </c>
      <c r="U15">
        <v>157.30000000000001</v>
      </c>
      <c r="V15">
        <v>4.7610000000000001</v>
      </c>
      <c r="W15" s="281">
        <f t="shared" si="0"/>
        <v>1.2168622338113864E-2</v>
      </c>
    </row>
    <row r="16" spans="1:30" x14ac:dyDescent="0.25">
      <c r="A16">
        <v>2021</v>
      </c>
      <c r="B16">
        <v>8</v>
      </c>
      <c r="C16" s="283">
        <v>44425</v>
      </c>
      <c r="D16">
        <v>235.5</v>
      </c>
      <c r="E16">
        <v>123</v>
      </c>
      <c r="F16">
        <v>132</v>
      </c>
      <c r="G16">
        <v>139</v>
      </c>
      <c r="H16">
        <v>96</v>
      </c>
      <c r="I16">
        <v>131</v>
      </c>
      <c r="P16">
        <v>366</v>
      </c>
      <c r="Q16">
        <v>37410</v>
      </c>
      <c r="R16">
        <v>7.4</v>
      </c>
      <c r="S16">
        <v>1397.3</v>
      </c>
      <c r="T16">
        <v>7</v>
      </c>
      <c r="U16">
        <v>1344.2</v>
      </c>
      <c r="V16">
        <v>4.4210000000000003</v>
      </c>
      <c r="W16" s="281">
        <f t="shared" si="0"/>
        <v>9.7834803528468323E-3</v>
      </c>
    </row>
    <row r="17" spans="1:23" x14ac:dyDescent="0.25">
      <c r="A17">
        <v>2021</v>
      </c>
      <c r="B17">
        <v>8</v>
      </c>
      <c r="C17" s="283">
        <v>44426</v>
      </c>
      <c r="D17">
        <v>188.2</v>
      </c>
      <c r="E17">
        <v>136</v>
      </c>
      <c r="F17">
        <v>124</v>
      </c>
      <c r="G17">
        <v>157</v>
      </c>
      <c r="H17">
        <v>156</v>
      </c>
      <c r="I17">
        <v>134</v>
      </c>
      <c r="N17">
        <v>14</v>
      </c>
      <c r="P17">
        <v>461</v>
      </c>
      <c r="Q17">
        <v>51907</v>
      </c>
      <c r="R17">
        <v>11.8</v>
      </c>
      <c r="S17">
        <v>1904.9</v>
      </c>
      <c r="T17">
        <v>11.5</v>
      </c>
      <c r="U17">
        <v>1836</v>
      </c>
      <c r="V17">
        <v>5.2629999999999999</v>
      </c>
      <c r="W17" s="281">
        <f t="shared" si="0"/>
        <v>8.8812684223707784E-3</v>
      </c>
    </row>
    <row r="18" spans="1:23" x14ac:dyDescent="0.25">
      <c r="A18">
        <v>2021</v>
      </c>
      <c r="B18">
        <v>8</v>
      </c>
      <c r="C18" s="283">
        <v>44427</v>
      </c>
      <c r="D18">
        <v>228.6</v>
      </c>
      <c r="E18">
        <v>88</v>
      </c>
      <c r="F18">
        <v>124</v>
      </c>
      <c r="G18">
        <v>85</v>
      </c>
      <c r="H18">
        <v>79</v>
      </c>
      <c r="I18">
        <v>80</v>
      </c>
      <c r="K18">
        <v>3</v>
      </c>
      <c r="P18">
        <v>247</v>
      </c>
      <c r="Q18">
        <v>34284</v>
      </c>
      <c r="R18">
        <v>4.7</v>
      </c>
      <c r="S18">
        <v>835.2</v>
      </c>
      <c r="T18">
        <v>4.7</v>
      </c>
      <c r="U18">
        <v>743.4</v>
      </c>
      <c r="V18">
        <v>3.2930000000000001</v>
      </c>
      <c r="W18" s="281">
        <f t="shared" si="0"/>
        <v>7.204526893011317E-3</v>
      </c>
    </row>
    <row r="19" spans="1:23" x14ac:dyDescent="0.25">
      <c r="A19">
        <v>2021</v>
      </c>
      <c r="B19">
        <v>8</v>
      </c>
      <c r="C19" s="283">
        <v>44430</v>
      </c>
      <c r="D19">
        <v>384.6</v>
      </c>
      <c r="E19">
        <v>72</v>
      </c>
      <c r="F19">
        <v>122</v>
      </c>
      <c r="G19">
        <v>71</v>
      </c>
      <c r="H19">
        <v>50</v>
      </c>
      <c r="I19">
        <v>60</v>
      </c>
      <c r="J19">
        <v>8</v>
      </c>
      <c r="N19">
        <v>7</v>
      </c>
      <c r="P19">
        <v>195</v>
      </c>
      <c r="Q19">
        <v>20873</v>
      </c>
      <c r="R19">
        <v>1.4</v>
      </c>
      <c r="S19">
        <v>239.3</v>
      </c>
      <c r="T19">
        <v>1.3</v>
      </c>
      <c r="U19">
        <v>138.4</v>
      </c>
      <c r="V19">
        <v>3.5059999999999998</v>
      </c>
      <c r="W19" s="281">
        <f t="shared" si="0"/>
        <v>9.3422124275379676E-3</v>
      </c>
    </row>
    <row r="20" spans="1:23" x14ac:dyDescent="0.25">
      <c r="A20">
        <v>2021</v>
      </c>
      <c r="B20">
        <v>8</v>
      </c>
      <c r="C20" s="283">
        <v>44431</v>
      </c>
      <c r="D20">
        <v>331.5</v>
      </c>
      <c r="E20">
        <v>136</v>
      </c>
      <c r="F20">
        <v>121</v>
      </c>
      <c r="G20">
        <v>58</v>
      </c>
      <c r="H20">
        <v>58</v>
      </c>
      <c r="I20">
        <v>60</v>
      </c>
      <c r="J20">
        <v>17</v>
      </c>
      <c r="K20">
        <v>20</v>
      </c>
      <c r="N20">
        <v>2</v>
      </c>
      <c r="P20">
        <v>211</v>
      </c>
      <c r="Q20">
        <v>39955</v>
      </c>
      <c r="R20">
        <v>4.9000000000000004</v>
      </c>
      <c r="S20">
        <v>2018.2</v>
      </c>
      <c r="T20">
        <v>4.7</v>
      </c>
      <c r="U20">
        <v>1930.4</v>
      </c>
      <c r="V20">
        <v>2.5289999999999999</v>
      </c>
      <c r="W20" s="281">
        <f t="shared" si="0"/>
        <v>5.2809410586910277E-3</v>
      </c>
    </row>
    <row r="21" spans="1:23" x14ac:dyDescent="0.25">
      <c r="A21">
        <v>2021</v>
      </c>
      <c r="B21">
        <v>8</v>
      </c>
      <c r="C21" s="283">
        <v>44432</v>
      </c>
      <c r="D21">
        <v>209</v>
      </c>
      <c r="E21">
        <v>157</v>
      </c>
      <c r="F21">
        <v>113</v>
      </c>
      <c r="G21">
        <v>99</v>
      </c>
      <c r="H21">
        <v>89</v>
      </c>
      <c r="I21">
        <v>84</v>
      </c>
      <c r="J21">
        <v>26</v>
      </c>
      <c r="K21">
        <v>13</v>
      </c>
      <c r="N21">
        <v>10</v>
      </c>
      <c r="P21">
        <v>316</v>
      </c>
      <c r="Q21">
        <v>37959</v>
      </c>
      <c r="R21">
        <v>8.6999999999999993</v>
      </c>
      <c r="S21">
        <v>2269.4</v>
      </c>
      <c r="T21">
        <v>8.9</v>
      </c>
      <c r="U21">
        <v>2355.9</v>
      </c>
      <c r="V21">
        <v>2.7</v>
      </c>
      <c r="W21" s="281">
        <f t="shared" si="0"/>
        <v>8.3247714639479442E-3</v>
      </c>
    </row>
    <row r="22" spans="1:23" x14ac:dyDescent="0.25">
      <c r="A22">
        <v>2021</v>
      </c>
      <c r="B22">
        <v>8</v>
      </c>
      <c r="C22" s="272">
        <v>44433</v>
      </c>
      <c r="D22">
        <v>258.39999999999998</v>
      </c>
      <c r="E22">
        <v>157</v>
      </c>
      <c r="F22">
        <v>113</v>
      </c>
      <c r="G22">
        <v>82</v>
      </c>
      <c r="H22">
        <v>62</v>
      </c>
      <c r="I22">
        <v>51</v>
      </c>
      <c r="J22">
        <v>16</v>
      </c>
      <c r="K22">
        <v>3</v>
      </c>
      <c r="N22">
        <v>8</v>
      </c>
      <c r="P22">
        <v>215</v>
      </c>
      <c r="Q22">
        <v>29101</v>
      </c>
      <c r="R22">
        <v>3.7</v>
      </c>
      <c r="S22">
        <v>1156.2</v>
      </c>
      <c r="T22">
        <v>3.8</v>
      </c>
      <c r="U22">
        <v>1183</v>
      </c>
      <c r="V22">
        <v>2.1640000000000001</v>
      </c>
      <c r="W22" s="281"/>
    </row>
    <row r="23" spans="1:23" x14ac:dyDescent="0.25">
      <c r="A23">
        <v>2021</v>
      </c>
      <c r="B23">
        <v>8</v>
      </c>
      <c r="C23" s="272">
        <v>44434</v>
      </c>
      <c r="D23">
        <v>230.8</v>
      </c>
      <c r="E23">
        <v>91</v>
      </c>
      <c r="F23">
        <v>115</v>
      </c>
      <c r="G23">
        <v>72</v>
      </c>
      <c r="H23">
        <v>77</v>
      </c>
      <c r="I23">
        <v>82</v>
      </c>
      <c r="J23">
        <v>17</v>
      </c>
      <c r="N23">
        <v>11</v>
      </c>
      <c r="P23">
        <v>251</v>
      </c>
      <c r="Q23">
        <v>18033</v>
      </c>
      <c r="R23">
        <v>3.1</v>
      </c>
      <c r="S23">
        <v>134.6</v>
      </c>
      <c r="T23">
        <v>3.2</v>
      </c>
      <c r="U23">
        <v>146</v>
      </c>
      <c r="V23">
        <v>2.96</v>
      </c>
      <c r="W23" s="281"/>
    </row>
    <row r="24" spans="1:23" x14ac:dyDescent="0.25">
      <c r="A24">
        <v>2021</v>
      </c>
      <c r="B24">
        <v>8</v>
      </c>
      <c r="C24" s="272">
        <v>44437</v>
      </c>
      <c r="D24">
        <v>191.8</v>
      </c>
      <c r="E24">
        <v>147</v>
      </c>
      <c r="F24">
        <v>113</v>
      </c>
      <c r="G24">
        <v>56</v>
      </c>
      <c r="H24">
        <v>74</v>
      </c>
      <c r="I24">
        <v>76</v>
      </c>
      <c r="J24">
        <v>13</v>
      </c>
      <c r="K24">
        <v>36</v>
      </c>
      <c r="N24">
        <v>12</v>
      </c>
      <c r="P24">
        <v>259</v>
      </c>
      <c r="Q24">
        <v>33862</v>
      </c>
      <c r="R24">
        <v>7.3</v>
      </c>
      <c r="S24">
        <v>1551.8</v>
      </c>
      <c r="T24">
        <v>7.6</v>
      </c>
      <c r="U24">
        <v>1661.1</v>
      </c>
      <c r="V24">
        <v>2.6760000000000002</v>
      </c>
      <c r="W24" s="281"/>
    </row>
    <row r="25" spans="1:23" x14ac:dyDescent="0.25">
      <c r="A25">
        <v>2021</v>
      </c>
      <c r="B25">
        <v>8</v>
      </c>
      <c r="C25" s="272">
        <v>44438</v>
      </c>
      <c r="D25">
        <v>222.2</v>
      </c>
      <c r="E25">
        <v>115</v>
      </c>
      <c r="F25">
        <v>127</v>
      </c>
      <c r="G25">
        <v>69</v>
      </c>
      <c r="H25">
        <v>57</v>
      </c>
      <c r="I25">
        <v>124</v>
      </c>
      <c r="J25">
        <v>26</v>
      </c>
      <c r="K25">
        <v>28</v>
      </c>
      <c r="N25">
        <v>10</v>
      </c>
      <c r="P25">
        <v>308</v>
      </c>
      <c r="Q25">
        <v>36418</v>
      </c>
      <c r="R25">
        <v>7.6</v>
      </c>
      <c r="S25">
        <v>2034.3</v>
      </c>
      <c r="T25">
        <v>8.5</v>
      </c>
      <c r="U25">
        <v>2300.6</v>
      </c>
      <c r="V25">
        <v>5.47</v>
      </c>
      <c r="W25" s="281"/>
    </row>
    <row r="26" spans="1:23" x14ac:dyDescent="0.25">
      <c r="W26" s="281"/>
    </row>
    <row r="27" spans="1:23" x14ac:dyDescent="0.25">
      <c r="W27" s="281"/>
    </row>
    <row r="28" spans="1:23" x14ac:dyDescent="0.25">
      <c r="W28" s="281"/>
    </row>
    <row r="29" spans="1:23" x14ac:dyDescent="0.25">
      <c r="W29" s="281"/>
    </row>
    <row r="30" spans="1:23" x14ac:dyDescent="0.25">
      <c r="W30" s="281"/>
    </row>
    <row r="31" spans="1:23" x14ac:dyDescent="0.25">
      <c r="W31" s="281"/>
    </row>
    <row r="32" spans="1:23" x14ac:dyDescent="0.25">
      <c r="W32" s="281"/>
    </row>
    <row r="33" spans="23:23" x14ac:dyDescent="0.25">
      <c r="W33" s="281"/>
    </row>
    <row r="34" spans="23:23" x14ac:dyDescent="0.25">
      <c r="W34" s="281"/>
    </row>
    <row r="35" spans="23:23" x14ac:dyDescent="0.25">
      <c r="W35" s="281"/>
    </row>
    <row r="36" spans="23:23" x14ac:dyDescent="0.25">
      <c r="W36" s="281"/>
    </row>
    <row r="37" spans="23:23" x14ac:dyDescent="0.25">
      <c r="W37" s="281"/>
    </row>
    <row r="38" spans="23:23" x14ac:dyDescent="0.25">
      <c r="W38" s="281"/>
    </row>
    <row r="39" spans="23:23" x14ac:dyDescent="0.25">
      <c r="W39" s="281"/>
    </row>
    <row r="40" spans="23:23" x14ac:dyDescent="0.25">
      <c r="W40" s="281"/>
    </row>
    <row r="41" spans="23:23" x14ac:dyDescent="0.25">
      <c r="W41" s="281"/>
    </row>
    <row r="42" spans="23:23" x14ac:dyDescent="0.25">
      <c r="W42" s="281"/>
    </row>
    <row r="43" spans="23:23" x14ac:dyDescent="0.25">
      <c r="W43" s="281"/>
    </row>
    <row r="44" spans="23:23" x14ac:dyDescent="0.25">
      <c r="W44" s="281"/>
    </row>
    <row r="45" spans="23:23" x14ac:dyDescent="0.25">
      <c r="W45" s="281"/>
    </row>
    <row r="46" spans="23:23" x14ac:dyDescent="0.25">
      <c r="W46" s="281"/>
    </row>
    <row r="47" spans="23:23" x14ac:dyDescent="0.25">
      <c r="W47" s="281"/>
    </row>
    <row r="48" spans="23:23" x14ac:dyDescent="0.25">
      <c r="W48" s="281"/>
    </row>
    <row r="49" spans="23:23" x14ac:dyDescent="0.25">
      <c r="W49" s="281"/>
    </row>
    <row r="50" spans="23:23" x14ac:dyDescent="0.25">
      <c r="W50" s="281"/>
    </row>
    <row r="51" spans="23:23" x14ac:dyDescent="0.25">
      <c r="W51" s="281"/>
    </row>
    <row r="52" spans="23:23" x14ac:dyDescent="0.25">
      <c r="W52" s="281"/>
    </row>
    <row r="53" spans="23:23" x14ac:dyDescent="0.25">
      <c r="W53" s="281"/>
    </row>
    <row r="54" spans="23:23" x14ac:dyDescent="0.25">
      <c r="W54" s="281"/>
    </row>
    <row r="55" spans="23:23" x14ac:dyDescent="0.25">
      <c r="W55" s="281"/>
    </row>
    <row r="56" spans="23:23" x14ac:dyDescent="0.25">
      <c r="W56" s="281"/>
    </row>
    <row r="57" spans="23:23" x14ac:dyDescent="0.25">
      <c r="W57" s="281"/>
    </row>
    <row r="58" spans="23:23" x14ac:dyDescent="0.25">
      <c r="W58" s="281"/>
    </row>
    <row r="59" spans="23:23" x14ac:dyDescent="0.25">
      <c r="W59" s="281"/>
    </row>
    <row r="60" spans="23:23" x14ac:dyDescent="0.25">
      <c r="W60" s="281"/>
    </row>
    <row r="61" spans="23:23" x14ac:dyDescent="0.25">
      <c r="W61" s="281"/>
    </row>
    <row r="62" spans="23:23" x14ac:dyDescent="0.25">
      <c r="W62" s="281"/>
    </row>
    <row r="63" spans="23:23" x14ac:dyDescent="0.25">
      <c r="W63" s="281"/>
    </row>
    <row r="64" spans="23:23" x14ac:dyDescent="0.25">
      <c r="W64" s="281"/>
    </row>
    <row r="65" spans="23:23" x14ac:dyDescent="0.25">
      <c r="W65" s="281"/>
    </row>
    <row r="66" spans="23:23" x14ac:dyDescent="0.25">
      <c r="W66" s="281"/>
    </row>
    <row r="67" spans="23:23" x14ac:dyDescent="0.25">
      <c r="W67" s="281"/>
    </row>
    <row r="68" spans="23:23" x14ac:dyDescent="0.25">
      <c r="W68" s="281"/>
    </row>
    <row r="69" spans="23:23" x14ac:dyDescent="0.25">
      <c r="W69" s="281"/>
    </row>
    <row r="70" spans="23:23" x14ac:dyDescent="0.25">
      <c r="W70" s="281"/>
    </row>
    <row r="71" spans="23:23" x14ac:dyDescent="0.25">
      <c r="W71" s="281"/>
    </row>
    <row r="72" spans="23:23" x14ac:dyDescent="0.25">
      <c r="W72" s="281"/>
    </row>
    <row r="73" spans="23:23" x14ac:dyDescent="0.25">
      <c r="W73" s="281"/>
    </row>
    <row r="74" spans="23:23" x14ac:dyDescent="0.25">
      <c r="W74" s="281"/>
    </row>
    <row r="75" spans="23:23" x14ac:dyDescent="0.25">
      <c r="W75" s="281"/>
    </row>
    <row r="76" spans="23:23" x14ac:dyDescent="0.25">
      <c r="W76" s="281" t="str">
        <f t="shared" ref="W76:W119" si="1">IFERROR(P76/Q76,"")</f>
        <v/>
      </c>
    </row>
    <row r="77" spans="23:23" x14ac:dyDescent="0.25">
      <c r="W77" s="281" t="str">
        <f t="shared" si="1"/>
        <v/>
      </c>
    </row>
    <row r="78" spans="23:23" x14ac:dyDescent="0.25">
      <c r="W78" s="281" t="str">
        <f t="shared" si="1"/>
        <v/>
      </c>
    </row>
    <row r="79" spans="23:23" x14ac:dyDescent="0.25">
      <c r="W79" s="281" t="str">
        <f t="shared" si="1"/>
        <v/>
      </c>
    </row>
    <row r="80" spans="23:23" x14ac:dyDescent="0.25">
      <c r="W80" s="281" t="str">
        <f t="shared" si="1"/>
        <v/>
      </c>
    </row>
    <row r="81" spans="23:23" x14ac:dyDescent="0.25">
      <c r="W81" s="281" t="str">
        <f t="shared" si="1"/>
        <v/>
      </c>
    </row>
    <row r="82" spans="23:23" x14ac:dyDescent="0.25">
      <c r="W82" s="281" t="str">
        <f t="shared" si="1"/>
        <v/>
      </c>
    </row>
    <row r="83" spans="23:23" x14ac:dyDescent="0.25">
      <c r="W83" s="281" t="str">
        <f t="shared" si="1"/>
        <v/>
      </c>
    </row>
    <row r="84" spans="23:23" x14ac:dyDescent="0.25">
      <c r="W84" s="281" t="str">
        <f t="shared" si="1"/>
        <v/>
      </c>
    </row>
    <row r="85" spans="23:23" x14ac:dyDescent="0.25">
      <c r="W85" s="281" t="str">
        <f t="shared" si="1"/>
        <v/>
      </c>
    </row>
    <row r="86" spans="23:23" x14ac:dyDescent="0.25">
      <c r="W86" s="281" t="str">
        <f t="shared" si="1"/>
        <v/>
      </c>
    </row>
    <row r="87" spans="23:23" x14ac:dyDescent="0.25">
      <c r="W87" s="281" t="str">
        <f t="shared" si="1"/>
        <v/>
      </c>
    </row>
    <row r="88" spans="23:23" x14ac:dyDescent="0.25">
      <c r="W88" s="281" t="str">
        <f t="shared" si="1"/>
        <v/>
      </c>
    </row>
    <row r="89" spans="23:23" x14ac:dyDescent="0.25">
      <c r="W89" s="281" t="str">
        <f t="shared" si="1"/>
        <v/>
      </c>
    </row>
    <row r="90" spans="23:23" x14ac:dyDescent="0.25">
      <c r="W90" s="281" t="str">
        <f t="shared" si="1"/>
        <v/>
      </c>
    </row>
    <row r="91" spans="23:23" x14ac:dyDescent="0.25">
      <c r="W91" s="281" t="str">
        <f t="shared" si="1"/>
        <v/>
      </c>
    </row>
    <row r="92" spans="23:23" x14ac:dyDescent="0.25">
      <c r="W92" s="281" t="str">
        <f t="shared" si="1"/>
        <v/>
      </c>
    </row>
    <row r="93" spans="23:23" x14ac:dyDescent="0.25">
      <c r="W93" s="281" t="str">
        <f t="shared" si="1"/>
        <v/>
      </c>
    </row>
    <row r="94" spans="23:23" x14ac:dyDescent="0.25">
      <c r="W94" s="281" t="str">
        <f t="shared" si="1"/>
        <v/>
      </c>
    </row>
    <row r="95" spans="23:23" x14ac:dyDescent="0.25">
      <c r="W95" s="281" t="str">
        <f t="shared" si="1"/>
        <v/>
      </c>
    </row>
    <row r="96" spans="23:23" x14ac:dyDescent="0.25">
      <c r="W96" s="281" t="str">
        <f t="shared" si="1"/>
        <v/>
      </c>
    </row>
    <row r="97" spans="23:23" x14ac:dyDescent="0.25">
      <c r="W97" s="281" t="str">
        <f t="shared" si="1"/>
        <v/>
      </c>
    </row>
    <row r="98" spans="23:23" x14ac:dyDescent="0.25">
      <c r="W98" s="281" t="str">
        <f t="shared" si="1"/>
        <v/>
      </c>
    </row>
    <row r="99" spans="23:23" x14ac:dyDescent="0.25">
      <c r="W99" s="281" t="str">
        <f t="shared" si="1"/>
        <v/>
      </c>
    </row>
    <row r="100" spans="23:23" x14ac:dyDescent="0.25">
      <c r="W100" s="281" t="str">
        <f t="shared" si="1"/>
        <v/>
      </c>
    </row>
    <row r="101" spans="23:23" x14ac:dyDescent="0.25">
      <c r="W101" s="281" t="str">
        <f t="shared" si="1"/>
        <v/>
      </c>
    </row>
    <row r="102" spans="23:23" x14ac:dyDescent="0.25">
      <c r="W102" s="281" t="str">
        <f t="shared" si="1"/>
        <v/>
      </c>
    </row>
    <row r="103" spans="23:23" x14ac:dyDescent="0.25">
      <c r="W103" s="281" t="str">
        <f t="shared" si="1"/>
        <v/>
      </c>
    </row>
    <row r="104" spans="23:23" x14ac:dyDescent="0.25">
      <c r="W104" s="281" t="str">
        <f t="shared" si="1"/>
        <v/>
      </c>
    </row>
    <row r="105" spans="23:23" x14ac:dyDescent="0.25">
      <c r="W105" s="281" t="str">
        <f t="shared" si="1"/>
        <v/>
      </c>
    </row>
    <row r="106" spans="23:23" x14ac:dyDescent="0.25">
      <c r="W106" s="281" t="str">
        <f t="shared" si="1"/>
        <v/>
      </c>
    </row>
    <row r="107" spans="23:23" x14ac:dyDescent="0.25">
      <c r="W107" s="281" t="str">
        <f t="shared" si="1"/>
        <v/>
      </c>
    </row>
    <row r="108" spans="23:23" x14ac:dyDescent="0.25">
      <c r="W108" s="281" t="str">
        <f t="shared" si="1"/>
        <v/>
      </c>
    </row>
    <row r="109" spans="23:23" x14ac:dyDescent="0.25">
      <c r="W109" s="281" t="str">
        <f t="shared" si="1"/>
        <v/>
      </c>
    </row>
    <row r="110" spans="23:23" x14ac:dyDescent="0.25">
      <c r="W110" s="281" t="str">
        <f t="shared" si="1"/>
        <v/>
      </c>
    </row>
    <row r="111" spans="23:23" x14ac:dyDescent="0.25">
      <c r="W111" s="281" t="str">
        <f t="shared" si="1"/>
        <v/>
      </c>
    </row>
    <row r="112" spans="23:23" x14ac:dyDescent="0.25">
      <c r="W112" s="281" t="str">
        <f t="shared" si="1"/>
        <v/>
      </c>
    </row>
    <row r="113" spans="23:23" x14ac:dyDescent="0.25">
      <c r="W113" s="281" t="str">
        <f t="shared" si="1"/>
        <v/>
      </c>
    </row>
    <row r="114" spans="23:23" x14ac:dyDescent="0.25">
      <c r="W114" s="281" t="str">
        <f t="shared" si="1"/>
        <v/>
      </c>
    </row>
    <row r="115" spans="23:23" x14ac:dyDescent="0.25">
      <c r="W115" s="281" t="str">
        <f t="shared" si="1"/>
        <v/>
      </c>
    </row>
    <row r="116" spans="23:23" x14ac:dyDescent="0.25">
      <c r="W116" s="281" t="str">
        <f t="shared" si="1"/>
        <v/>
      </c>
    </row>
    <row r="117" spans="23:23" x14ac:dyDescent="0.25">
      <c r="W117" s="281" t="str">
        <f t="shared" si="1"/>
        <v/>
      </c>
    </row>
    <row r="118" spans="23:23" x14ac:dyDescent="0.25">
      <c r="W118" s="281" t="str">
        <f t="shared" si="1"/>
        <v/>
      </c>
    </row>
    <row r="119" spans="23:23" x14ac:dyDescent="0.25">
      <c r="W119" s="281" t="str">
        <f t="shared" si="1"/>
        <v/>
      </c>
    </row>
    <row r="120" spans="23:23" x14ac:dyDescent="0.25">
      <c r="W120" s="281"/>
    </row>
    <row r="121" spans="23:23" x14ac:dyDescent="0.25">
      <c r="W121" s="281"/>
    </row>
    <row r="122" spans="23:23" x14ac:dyDescent="0.25">
      <c r="W122" s="278"/>
    </row>
    <row r="123" spans="23:23" x14ac:dyDescent="0.25">
      <c r="W123" s="278"/>
    </row>
    <row r="124" spans="23:23" x14ac:dyDescent="0.25">
      <c r="W124" s="278"/>
    </row>
    <row r="125" spans="23:23" x14ac:dyDescent="0.25">
      <c r="W125" s="278"/>
    </row>
  </sheetData>
  <autoFilter ref="A2:AD2" xr:uid="{00000000-0009-0000-0000-00000B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5" x14ac:dyDescent="0.25"/>
  <cols>
    <col min="1" max="1" width="5" style="257" hidden="1" customWidth="1"/>
    <col min="2" max="2" width="6.85546875" style="257" hidden="1" customWidth="1"/>
    <col min="3" max="3" width="11.28515625" style="257" bestFit="1" customWidth="1"/>
    <col min="4" max="4" width="12.140625" style="13" customWidth="1"/>
    <col min="5" max="16" width="11.28515625" style="243" hidden="1" customWidth="1"/>
    <col min="17" max="18" width="11.28515625" style="243" customWidth="1"/>
    <col min="25" max="27" width="9.140625" style="257" hidden="1" customWidth="1"/>
    <col min="28" max="29" width="0" style="257" hidden="1"/>
  </cols>
  <sheetData>
    <row r="1" spans="1:29" ht="15" customHeight="1" x14ac:dyDescent="0.25">
      <c r="D1" s="13" t="s">
        <v>438</v>
      </c>
      <c r="E1" s="264"/>
      <c r="F1" s="138"/>
      <c r="G1" s="138"/>
      <c r="Q1" s="243" t="s">
        <v>650</v>
      </c>
      <c r="S1" s="243">
        <f>B3</f>
        <v>8</v>
      </c>
      <c r="T1" s="243" t="s">
        <v>82</v>
      </c>
      <c r="U1" s="243">
        <f>A3</f>
        <v>2021</v>
      </c>
      <c r="X1" s="50" t="s">
        <v>95</v>
      </c>
    </row>
    <row r="2" spans="1:29" ht="60" customHeight="1" x14ac:dyDescent="0.25">
      <c r="A2" s="3" t="s">
        <v>101</v>
      </c>
      <c r="B2" s="3" t="s">
        <v>102</v>
      </c>
      <c r="C2" s="3" t="s">
        <v>645</v>
      </c>
      <c r="D2" s="14" t="s">
        <v>116</v>
      </c>
      <c r="E2" s="2" t="s">
        <v>646</v>
      </c>
      <c r="F2" s="2" t="s">
        <v>647</v>
      </c>
      <c r="G2" s="2" t="s">
        <v>648</v>
      </c>
      <c r="H2" s="2" t="s">
        <v>651</v>
      </c>
      <c r="I2" s="2" t="s">
        <v>652</v>
      </c>
      <c r="J2" s="2" t="s">
        <v>653</v>
      </c>
      <c r="K2" s="2" t="s">
        <v>654</v>
      </c>
      <c r="L2" s="2" t="s">
        <v>655</v>
      </c>
      <c r="M2" s="2" t="s">
        <v>656</v>
      </c>
      <c r="N2" s="2" t="s">
        <v>657</v>
      </c>
      <c r="O2" s="2" t="s">
        <v>658</v>
      </c>
      <c r="P2" s="2" t="s">
        <v>659</v>
      </c>
      <c r="Q2" s="2" t="s">
        <v>587</v>
      </c>
      <c r="R2" s="2" t="s">
        <v>649</v>
      </c>
      <c r="S2" s="2" t="s">
        <v>462</v>
      </c>
      <c r="T2" s="2" t="s">
        <v>463</v>
      </c>
      <c r="U2" s="2" t="s">
        <v>464</v>
      </c>
      <c r="V2" s="2" t="s">
        <v>465</v>
      </c>
      <c r="W2" s="2" t="s">
        <v>590</v>
      </c>
      <c r="X2" s="14" t="s">
        <v>594</v>
      </c>
      <c r="Y2" s="2" t="s">
        <v>660</v>
      </c>
      <c r="Z2" s="2" t="s">
        <v>661</v>
      </c>
      <c r="AA2" s="2" t="s">
        <v>662</v>
      </c>
      <c r="AB2" s="2" t="s">
        <v>663</v>
      </c>
      <c r="AC2" s="2" t="s">
        <v>465</v>
      </c>
    </row>
    <row r="3" spans="1:29" x14ac:dyDescent="0.25">
      <c r="A3">
        <v>2021</v>
      </c>
      <c r="B3">
        <v>8</v>
      </c>
      <c r="C3" s="283">
        <v>44409</v>
      </c>
      <c r="D3" s="51">
        <v>1.4999999999999999E-2</v>
      </c>
      <c r="E3">
        <v>300.5</v>
      </c>
      <c r="F3">
        <v>71</v>
      </c>
      <c r="G3">
        <v>136</v>
      </c>
      <c r="H3">
        <v>65</v>
      </c>
      <c r="I3">
        <v>29</v>
      </c>
      <c r="J3">
        <v>74</v>
      </c>
      <c r="K3">
        <v>6</v>
      </c>
      <c r="L3">
        <v>7</v>
      </c>
      <c r="O3">
        <v>4</v>
      </c>
      <c r="Q3">
        <v>183</v>
      </c>
      <c r="R3">
        <v>14138</v>
      </c>
      <c r="S3">
        <v>1.5</v>
      </c>
      <c r="T3">
        <v>128.30000000000001</v>
      </c>
      <c r="U3">
        <v>1.4</v>
      </c>
      <c r="V3">
        <v>119.2</v>
      </c>
      <c r="W3">
        <v>2.927</v>
      </c>
      <c r="X3" s="281">
        <f t="shared" ref="X3:X44" si="0">IFERROR(Q3/R3,"")</f>
        <v>1.2943839298344886E-2</v>
      </c>
    </row>
    <row r="4" spans="1:29" x14ac:dyDescent="0.25">
      <c r="A4">
        <v>2021</v>
      </c>
      <c r="B4">
        <v>8</v>
      </c>
      <c r="C4" s="283">
        <v>44409</v>
      </c>
      <c r="D4" s="51">
        <v>0.02</v>
      </c>
      <c r="E4">
        <v>133.5</v>
      </c>
      <c r="F4">
        <v>131</v>
      </c>
      <c r="G4">
        <v>130</v>
      </c>
      <c r="H4">
        <v>31</v>
      </c>
      <c r="I4">
        <v>18</v>
      </c>
      <c r="J4">
        <v>65</v>
      </c>
      <c r="Q4">
        <v>114</v>
      </c>
      <c r="R4">
        <v>6854</v>
      </c>
      <c r="S4">
        <v>17.5</v>
      </c>
      <c r="T4">
        <v>1070.5</v>
      </c>
      <c r="U4">
        <v>15.8</v>
      </c>
      <c r="V4">
        <v>1008.5</v>
      </c>
      <c r="W4">
        <v>0.51900000000000002</v>
      </c>
      <c r="X4" s="281">
        <f t="shared" si="0"/>
        <v>1.6632623285672599E-2</v>
      </c>
    </row>
    <row r="5" spans="1:29" x14ac:dyDescent="0.25">
      <c r="A5">
        <v>2021</v>
      </c>
      <c r="B5">
        <v>8</v>
      </c>
      <c r="C5" s="283">
        <v>44410</v>
      </c>
      <c r="D5" s="51">
        <v>1.4999999999999999E-2</v>
      </c>
      <c r="E5">
        <v>292.10000000000002</v>
      </c>
      <c r="F5">
        <v>60</v>
      </c>
      <c r="G5">
        <v>133</v>
      </c>
      <c r="H5">
        <v>80</v>
      </c>
      <c r="I5">
        <v>58</v>
      </c>
      <c r="J5">
        <v>134</v>
      </c>
      <c r="Q5">
        <v>272</v>
      </c>
      <c r="R5">
        <v>18798</v>
      </c>
      <c r="S5">
        <v>2.8</v>
      </c>
      <c r="T5">
        <v>200.3</v>
      </c>
      <c r="U5">
        <v>2.8</v>
      </c>
      <c r="V5">
        <v>200.2</v>
      </c>
      <c r="W5">
        <v>6.0030000000000001</v>
      </c>
      <c r="X5" s="281">
        <f t="shared" si="0"/>
        <v>1.4469624428130653E-2</v>
      </c>
    </row>
    <row r="6" spans="1:29" x14ac:dyDescent="0.25">
      <c r="A6">
        <v>2021</v>
      </c>
      <c r="B6">
        <v>8</v>
      </c>
      <c r="C6" s="283">
        <v>44410</v>
      </c>
      <c r="D6" s="51">
        <v>0.02</v>
      </c>
      <c r="E6">
        <v>133.5</v>
      </c>
      <c r="F6">
        <v>121</v>
      </c>
      <c r="G6">
        <v>130</v>
      </c>
      <c r="H6">
        <v>25</v>
      </c>
      <c r="I6">
        <v>30</v>
      </c>
      <c r="J6">
        <v>70</v>
      </c>
      <c r="Q6">
        <v>125</v>
      </c>
      <c r="R6">
        <v>16033</v>
      </c>
      <c r="S6">
        <v>13.2</v>
      </c>
      <c r="T6">
        <v>3381.8</v>
      </c>
      <c r="U6">
        <v>13.2</v>
      </c>
      <c r="V6">
        <v>3368.8</v>
      </c>
      <c r="W6">
        <v>1.208</v>
      </c>
      <c r="X6" s="281">
        <f t="shared" si="0"/>
        <v>7.7964198839892722E-3</v>
      </c>
    </row>
    <row r="7" spans="1:29" x14ac:dyDescent="0.25">
      <c r="A7">
        <v>2021</v>
      </c>
      <c r="B7">
        <v>8</v>
      </c>
      <c r="C7" s="283">
        <v>44411</v>
      </c>
      <c r="D7" s="51">
        <v>1.4999999999999999E-2</v>
      </c>
      <c r="E7">
        <v>246.4</v>
      </c>
      <c r="F7">
        <v>58</v>
      </c>
      <c r="G7">
        <v>128</v>
      </c>
      <c r="H7">
        <v>124</v>
      </c>
      <c r="I7">
        <v>73</v>
      </c>
      <c r="J7">
        <v>152</v>
      </c>
      <c r="K7">
        <v>10</v>
      </c>
      <c r="O7">
        <v>6</v>
      </c>
      <c r="Q7">
        <v>365</v>
      </c>
      <c r="R7">
        <v>21214</v>
      </c>
      <c r="S7">
        <v>4.5999999999999996</v>
      </c>
      <c r="T7">
        <v>276.2</v>
      </c>
      <c r="U7">
        <v>4.7</v>
      </c>
      <c r="V7">
        <v>279.8</v>
      </c>
      <c r="W7">
        <v>7.6550000000000002</v>
      </c>
      <c r="X7" s="281">
        <f t="shared" si="0"/>
        <v>1.7205618930894694E-2</v>
      </c>
    </row>
    <row r="8" spans="1:29" x14ac:dyDescent="0.25">
      <c r="A8">
        <v>2021</v>
      </c>
      <c r="B8">
        <v>8</v>
      </c>
      <c r="C8" s="283">
        <v>44411</v>
      </c>
      <c r="D8" s="51">
        <v>0.02</v>
      </c>
      <c r="E8">
        <v>134.69999999999999</v>
      </c>
      <c r="F8">
        <v>153</v>
      </c>
      <c r="G8">
        <v>108</v>
      </c>
      <c r="H8">
        <v>23</v>
      </c>
      <c r="I8">
        <v>12</v>
      </c>
      <c r="J8">
        <v>62</v>
      </c>
      <c r="Q8">
        <v>97</v>
      </c>
      <c r="R8">
        <v>10877</v>
      </c>
      <c r="S8">
        <v>16.5</v>
      </c>
      <c r="T8">
        <v>2051.8000000000002</v>
      </c>
      <c r="U8">
        <v>16.3</v>
      </c>
      <c r="V8">
        <v>2027.2</v>
      </c>
      <c r="W8">
        <v>0.70099999999999996</v>
      </c>
      <c r="X8" s="281">
        <f t="shared" si="0"/>
        <v>8.917900156293096E-3</v>
      </c>
    </row>
    <row r="9" spans="1:29" x14ac:dyDescent="0.25">
      <c r="A9">
        <v>2021</v>
      </c>
      <c r="B9">
        <v>8</v>
      </c>
      <c r="C9" s="283">
        <v>44412</v>
      </c>
      <c r="D9" s="51">
        <v>1.4999999999999999E-2</v>
      </c>
      <c r="E9">
        <v>254.1</v>
      </c>
      <c r="F9">
        <v>58</v>
      </c>
      <c r="G9">
        <v>128</v>
      </c>
      <c r="H9">
        <v>98</v>
      </c>
      <c r="I9">
        <v>43</v>
      </c>
      <c r="J9">
        <v>80</v>
      </c>
      <c r="K9">
        <v>3</v>
      </c>
      <c r="Q9">
        <v>221</v>
      </c>
      <c r="R9">
        <v>17985</v>
      </c>
      <c r="S9">
        <v>3.2</v>
      </c>
      <c r="T9">
        <v>240.8</v>
      </c>
      <c r="U9">
        <v>3.4</v>
      </c>
      <c r="V9">
        <v>241.6</v>
      </c>
      <c r="W9">
        <v>4.3650000000000002</v>
      </c>
      <c r="X9" s="281">
        <f t="shared" si="0"/>
        <v>1.2288017792604949E-2</v>
      </c>
    </row>
    <row r="10" spans="1:29" x14ac:dyDescent="0.25">
      <c r="A10">
        <v>2021</v>
      </c>
      <c r="B10">
        <v>8</v>
      </c>
      <c r="C10" s="283">
        <v>44412</v>
      </c>
      <c r="D10" s="51">
        <v>0.02</v>
      </c>
      <c r="E10">
        <v>124.4</v>
      </c>
      <c r="F10">
        <v>88</v>
      </c>
      <c r="G10">
        <v>127</v>
      </c>
      <c r="H10">
        <v>11</v>
      </c>
      <c r="I10">
        <v>6</v>
      </c>
      <c r="J10">
        <v>18</v>
      </c>
      <c r="K10">
        <v>6</v>
      </c>
      <c r="L10">
        <v>3</v>
      </c>
      <c r="Q10">
        <v>43</v>
      </c>
      <c r="R10">
        <v>4867</v>
      </c>
      <c r="S10">
        <v>0.5</v>
      </c>
      <c r="T10">
        <v>48.6</v>
      </c>
      <c r="U10">
        <v>0.5</v>
      </c>
      <c r="V10">
        <v>44.4</v>
      </c>
      <c r="W10">
        <v>0.60299999999999998</v>
      </c>
      <c r="X10" s="281">
        <f t="shared" si="0"/>
        <v>8.8350113005958488E-3</v>
      </c>
    </row>
    <row r="11" spans="1:29" x14ac:dyDescent="0.25">
      <c r="A11">
        <v>2021</v>
      </c>
      <c r="B11">
        <v>8</v>
      </c>
      <c r="C11" s="283">
        <v>44413</v>
      </c>
      <c r="D11" s="51">
        <v>1.4999999999999999E-2</v>
      </c>
      <c r="E11">
        <v>367.5</v>
      </c>
      <c r="F11">
        <v>46</v>
      </c>
      <c r="G11">
        <v>133</v>
      </c>
      <c r="H11">
        <v>147</v>
      </c>
      <c r="I11">
        <v>138</v>
      </c>
      <c r="J11">
        <v>125</v>
      </c>
      <c r="Q11">
        <v>410</v>
      </c>
      <c r="R11">
        <v>13335</v>
      </c>
      <c r="S11">
        <v>3.6</v>
      </c>
      <c r="T11">
        <v>195.9</v>
      </c>
      <c r="U11">
        <v>2.2999999999999998</v>
      </c>
      <c r="V11">
        <v>155</v>
      </c>
      <c r="W11">
        <v>4.101</v>
      </c>
      <c r="X11" s="281">
        <f t="shared" si="0"/>
        <v>3.0746156730408699E-2</v>
      </c>
    </row>
    <row r="12" spans="1:29" x14ac:dyDescent="0.25">
      <c r="A12">
        <v>2021</v>
      </c>
      <c r="B12">
        <v>8</v>
      </c>
      <c r="C12" s="283">
        <v>44413</v>
      </c>
      <c r="D12" s="51">
        <v>0.02</v>
      </c>
      <c r="E12">
        <v>170.4</v>
      </c>
      <c r="F12">
        <v>65</v>
      </c>
      <c r="G12">
        <v>137</v>
      </c>
      <c r="H12">
        <v>12</v>
      </c>
      <c r="I12">
        <v>2</v>
      </c>
      <c r="J12">
        <v>8</v>
      </c>
      <c r="K12">
        <v>8</v>
      </c>
      <c r="Q12">
        <v>30</v>
      </c>
      <c r="R12">
        <v>2910</v>
      </c>
      <c r="S12">
        <v>0.3</v>
      </c>
      <c r="T12">
        <v>20.5</v>
      </c>
      <c r="U12">
        <v>0.3</v>
      </c>
      <c r="V12">
        <v>17.7</v>
      </c>
      <c r="W12">
        <v>0.46300000000000002</v>
      </c>
      <c r="X12" s="281">
        <f t="shared" si="0"/>
        <v>1.0309278350515464E-2</v>
      </c>
    </row>
    <row r="13" spans="1:29" x14ac:dyDescent="0.25">
      <c r="A13">
        <v>2021</v>
      </c>
      <c r="B13">
        <v>8</v>
      </c>
      <c r="C13" s="283">
        <v>44416</v>
      </c>
      <c r="D13" s="51">
        <v>1.4999999999999999E-2</v>
      </c>
      <c r="E13">
        <v>411.8</v>
      </c>
      <c r="F13">
        <v>55</v>
      </c>
      <c r="G13">
        <v>140</v>
      </c>
      <c r="H13">
        <v>78</v>
      </c>
      <c r="I13">
        <v>74</v>
      </c>
      <c r="J13">
        <v>88</v>
      </c>
      <c r="Q13">
        <v>237</v>
      </c>
      <c r="R13">
        <v>11407</v>
      </c>
      <c r="S13">
        <v>3.8</v>
      </c>
      <c r="T13">
        <v>119.8</v>
      </c>
      <c r="U13">
        <v>4.0999999999999996</v>
      </c>
      <c r="V13">
        <v>140.6</v>
      </c>
      <c r="W13">
        <v>4.532</v>
      </c>
      <c r="X13" s="281">
        <f t="shared" si="0"/>
        <v>2.0776716051547295E-2</v>
      </c>
    </row>
    <row r="14" spans="1:29" x14ac:dyDescent="0.25">
      <c r="A14">
        <v>2021</v>
      </c>
      <c r="B14">
        <v>8</v>
      </c>
      <c r="C14" s="283">
        <v>44416</v>
      </c>
      <c r="D14" s="51">
        <v>0.02</v>
      </c>
      <c r="E14">
        <v>121.6</v>
      </c>
      <c r="F14">
        <v>81</v>
      </c>
      <c r="G14">
        <v>161</v>
      </c>
      <c r="H14">
        <v>65</v>
      </c>
      <c r="I14">
        <v>51</v>
      </c>
      <c r="J14">
        <v>82</v>
      </c>
      <c r="Q14">
        <v>197</v>
      </c>
      <c r="R14">
        <v>4067</v>
      </c>
      <c r="S14">
        <v>2.8</v>
      </c>
      <c r="T14">
        <v>30.6</v>
      </c>
      <c r="U14">
        <v>2.8</v>
      </c>
      <c r="V14">
        <v>29.6</v>
      </c>
      <c r="W14">
        <v>2.8660000000000001</v>
      </c>
      <c r="X14" s="281">
        <f t="shared" si="0"/>
        <v>4.8438652569461518E-2</v>
      </c>
    </row>
    <row r="15" spans="1:29" x14ac:dyDescent="0.25">
      <c r="A15">
        <v>2021</v>
      </c>
      <c r="B15">
        <v>8</v>
      </c>
      <c r="C15" s="283">
        <v>44417</v>
      </c>
      <c r="D15" s="51">
        <v>1.4999999999999999E-2</v>
      </c>
      <c r="E15">
        <v>438.2</v>
      </c>
      <c r="F15">
        <v>50</v>
      </c>
      <c r="G15">
        <v>135</v>
      </c>
      <c r="H15">
        <v>55</v>
      </c>
      <c r="I15">
        <v>49</v>
      </c>
      <c r="J15">
        <v>64</v>
      </c>
      <c r="L15">
        <v>0</v>
      </c>
      <c r="Q15">
        <v>165</v>
      </c>
      <c r="R15">
        <v>8737</v>
      </c>
      <c r="S15">
        <v>1.1000000000000001</v>
      </c>
      <c r="T15">
        <v>56.5</v>
      </c>
      <c r="U15">
        <v>1.3</v>
      </c>
      <c r="V15">
        <v>57.9</v>
      </c>
      <c r="W15">
        <v>3.8650000000000002</v>
      </c>
      <c r="X15" s="281">
        <f t="shared" si="0"/>
        <v>1.8885200869863797E-2</v>
      </c>
    </row>
    <row r="16" spans="1:29" x14ac:dyDescent="0.25">
      <c r="A16">
        <v>2021</v>
      </c>
      <c r="B16">
        <v>8</v>
      </c>
      <c r="C16" s="283">
        <v>44417</v>
      </c>
      <c r="D16" s="51">
        <v>0.02</v>
      </c>
      <c r="E16">
        <v>157.4</v>
      </c>
      <c r="F16">
        <v>70</v>
      </c>
      <c r="G16">
        <v>155</v>
      </c>
      <c r="H16">
        <v>49</v>
      </c>
      <c r="I16">
        <v>47</v>
      </c>
      <c r="J16">
        <v>39</v>
      </c>
      <c r="Q16">
        <v>135</v>
      </c>
      <c r="R16">
        <v>10959</v>
      </c>
      <c r="S16">
        <v>1</v>
      </c>
      <c r="T16">
        <v>113.1</v>
      </c>
      <c r="U16">
        <v>1</v>
      </c>
      <c r="V16">
        <v>76.8</v>
      </c>
      <c r="W16">
        <v>1.778</v>
      </c>
      <c r="X16" s="281">
        <f t="shared" si="0"/>
        <v>1.2318642211880646E-2</v>
      </c>
    </row>
    <row r="17" spans="1:24" x14ac:dyDescent="0.25">
      <c r="A17">
        <v>2021</v>
      </c>
      <c r="B17">
        <v>8</v>
      </c>
      <c r="C17" s="283">
        <v>44418</v>
      </c>
      <c r="D17" s="51">
        <v>1.4999999999999999E-2</v>
      </c>
      <c r="E17">
        <v>519.1</v>
      </c>
      <c r="F17">
        <v>45</v>
      </c>
      <c r="G17">
        <v>140</v>
      </c>
      <c r="H17">
        <v>48</v>
      </c>
      <c r="I17">
        <v>45</v>
      </c>
      <c r="J17">
        <v>52</v>
      </c>
      <c r="Q17">
        <v>145</v>
      </c>
      <c r="R17">
        <v>13161</v>
      </c>
      <c r="S17">
        <v>1.1000000000000001</v>
      </c>
      <c r="T17">
        <v>129.19999999999999</v>
      </c>
      <c r="U17">
        <v>1.1000000000000001</v>
      </c>
      <c r="V17">
        <v>120.4</v>
      </c>
      <c r="W17">
        <v>3.3130000000000002</v>
      </c>
      <c r="X17" s="281">
        <f t="shared" si="0"/>
        <v>1.1017399893625105E-2</v>
      </c>
    </row>
    <row r="18" spans="1:24" x14ac:dyDescent="0.25">
      <c r="A18">
        <v>2021</v>
      </c>
      <c r="B18">
        <v>8</v>
      </c>
      <c r="C18" s="283">
        <v>44418</v>
      </c>
      <c r="D18" s="51">
        <v>0.02</v>
      </c>
      <c r="E18">
        <v>229.2</v>
      </c>
      <c r="F18">
        <v>79</v>
      </c>
      <c r="G18">
        <v>146</v>
      </c>
      <c r="H18">
        <v>39</v>
      </c>
      <c r="I18">
        <v>32</v>
      </c>
      <c r="J18">
        <v>35</v>
      </c>
      <c r="Q18">
        <v>106</v>
      </c>
      <c r="R18">
        <v>6838</v>
      </c>
      <c r="S18">
        <v>0.8</v>
      </c>
      <c r="T18">
        <v>40.1</v>
      </c>
      <c r="U18">
        <v>0.2</v>
      </c>
      <c r="V18">
        <v>31.2</v>
      </c>
      <c r="W18">
        <v>0.65100000000000002</v>
      </c>
      <c r="X18" s="281">
        <f t="shared" si="0"/>
        <v>1.5501608657502193E-2</v>
      </c>
    </row>
    <row r="19" spans="1:24" x14ac:dyDescent="0.25">
      <c r="A19">
        <v>2021</v>
      </c>
      <c r="B19">
        <v>8</v>
      </c>
      <c r="C19" s="283">
        <v>44419</v>
      </c>
      <c r="D19" s="51">
        <v>1.4999999999999999E-2</v>
      </c>
      <c r="E19">
        <v>520.29999999999995</v>
      </c>
      <c r="F19">
        <v>54</v>
      </c>
      <c r="G19">
        <v>139</v>
      </c>
      <c r="H19">
        <v>47</v>
      </c>
      <c r="I19">
        <v>42</v>
      </c>
      <c r="J19">
        <v>41</v>
      </c>
      <c r="Q19">
        <v>127</v>
      </c>
      <c r="R19">
        <v>9167</v>
      </c>
      <c r="S19">
        <v>0.9</v>
      </c>
      <c r="T19">
        <v>59.2</v>
      </c>
      <c r="U19">
        <v>1</v>
      </c>
      <c r="V19">
        <v>61.6</v>
      </c>
      <c r="W19">
        <v>3.1640000000000001</v>
      </c>
      <c r="X19" s="281">
        <f t="shared" si="0"/>
        <v>1.3854041671211957E-2</v>
      </c>
    </row>
    <row r="20" spans="1:24" x14ac:dyDescent="0.25">
      <c r="A20">
        <v>2021</v>
      </c>
      <c r="B20">
        <v>8</v>
      </c>
      <c r="C20" s="283">
        <v>44419</v>
      </c>
      <c r="D20" s="51">
        <v>0.02</v>
      </c>
      <c r="E20">
        <v>196.9</v>
      </c>
      <c r="F20">
        <v>212</v>
      </c>
      <c r="G20">
        <v>144</v>
      </c>
      <c r="H20">
        <v>27</v>
      </c>
      <c r="I20">
        <v>47</v>
      </c>
      <c r="J20">
        <v>34</v>
      </c>
      <c r="Q20">
        <v>107</v>
      </c>
      <c r="R20">
        <v>11062</v>
      </c>
      <c r="S20">
        <v>3.4</v>
      </c>
      <c r="T20">
        <v>663.6</v>
      </c>
      <c r="U20">
        <v>3.3</v>
      </c>
      <c r="V20">
        <v>649.79999999999995</v>
      </c>
      <c r="W20">
        <v>1.1659999999999999</v>
      </c>
      <c r="X20" s="281">
        <f t="shared" si="0"/>
        <v>9.6727535707828594E-3</v>
      </c>
    </row>
    <row r="21" spans="1:24" x14ac:dyDescent="0.25">
      <c r="A21">
        <v>2021</v>
      </c>
      <c r="B21">
        <v>8</v>
      </c>
      <c r="C21" s="283">
        <v>44420</v>
      </c>
      <c r="D21" s="51">
        <v>1.4999999999999999E-2</v>
      </c>
      <c r="E21">
        <v>661.6</v>
      </c>
      <c r="F21">
        <v>54</v>
      </c>
      <c r="G21">
        <v>147</v>
      </c>
      <c r="H21">
        <v>48</v>
      </c>
      <c r="I21">
        <v>51</v>
      </c>
      <c r="J21">
        <v>23</v>
      </c>
      <c r="L21" s="243">
        <v>3</v>
      </c>
      <c r="Q21">
        <v>124</v>
      </c>
      <c r="R21">
        <v>9476</v>
      </c>
      <c r="S21">
        <v>0.5</v>
      </c>
      <c r="T21">
        <v>40.5</v>
      </c>
      <c r="U21">
        <v>0.6</v>
      </c>
      <c r="V21">
        <v>40</v>
      </c>
      <c r="W21">
        <v>3.2349999999999999</v>
      </c>
      <c r="X21" s="281">
        <f t="shared" si="0"/>
        <v>1.3085690164626424E-2</v>
      </c>
    </row>
    <row r="22" spans="1:24" x14ac:dyDescent="0.25">
      <c r="A22">
        <v>2021</v>
      </c>
      <c r="B22">
        <v>8</v>
      </c>
      <c r="C22" s="283">
        <v>44420</v>
      </c>
      <c r="D22" s="51">
        <v>0.02</v>
      </c>
      <c r="E22">
        <v>209.4</v>
      </c>
      <c r="F22">
        <v>103</v>
      </c>
      <c r="G22">
        <v>140</v>
      </c>
      <c r="H22">
        <v>8</v>
      </c>
      <c r="I22">
        <v>5</v>
      </c>
      <c r="J22">
        <v>1</v>
      </c>
      <c r="Q22">
        <v>14</v>
      </c>
      <c r="R22">
        <v>4257</v>
      </c>
      <c r="S22">
        <v>0.1</v>
      </c>
      <c r="T22">
        <v>172.1</v>
      </c>
      <c r="U22">
        <v>0.1</v>
      </c>
      <c r="V22">
        <v>10.4</v>
      </c>
      <c r="W22">
        <v>0.13600000000000001</v>
      </c>
      <c r="X22" s="281">
        <f t="shared" si="0"/>
        <v>3.2887009631195679E-3</v>
      </c>
    </row>
    <row r="23" spans="1:24" x14ac:dyDescent="0.25">
      <c r="A23">
        <v>2021</v>
      </c>
      <c r="B23">
        <v>8</v>
      </c>
      <c r="C23" s="283">
        <v>44422</v>
      </c>
      <c r="D23" s="51">
        <v>1.4999999999999999E-2</v>
      </c>
      <c r="E23">
        <v>618.79999999999995</v>
      </c>
      <c r="F23">
        <v>59</v>
      </c>
      <c r="G23">
        <v>149</v>
      </c>
      <c r="H23">
        <v>33</v>
      </c>
      <c r="I23">
        <v>34</v>
      </c>
      <c r="J23">
        <v>35</v>
      </c>
      <c r="K23" s="243">
        <v>6</v>
      </c>
      <c r="O23" s="243">
        <v>2</v>
      </c>
      <c r="Q23">
        <v>105</v>
      </c>
      <c r="R23">
        <v>10792</v>
      </c>
      <c r="S23">
        <v>0.4</v>
      </c>
      <c r="T23">
        <v>37.299999999999997</v>
      </c>
      <c r="U23">
        <v>0.5</v>
      </c>
      <c r="V23">
        <v>45.6</v>
      </c>
      <c r="W23">
        <v>2.2559999999999998</v>
      </c>
      <c r="X23" s="281">
        <f t="shared" si="0"/>
        <v>9.7294292068198663E-3</v>
      </c>
    </row>
    <row r="24" spans="1:24" x14ac:dyDescent="0.25">
      <c r="A24">
        <v>2021</v>
      </c>
      <c r="B24">
        <v>8</v>
      </c>
      <c r="C24" s="283">
        <v>44422</v>
      </c>
      <c r="D24" s="51">
        <v>0.02</v>
      </c>
      <c r="E24">
        <v>204.6</v>
      </c>
      <c r="F24">
        <v>106</v>
      </c>
      <c r="G24">
        <v>135</v>
      </c>
      <c r="H24">
        <v>6</v>
      </c>
      <c r="I24">
        <v>3</v>
      </c>
      <c r="J24">
        <v>6</v>
      </c>
      <c r="Q24">
        <v>15</v>
      </c>
      <c r="R24">
        <v>705</v>
      </c>
      <c r="S24">
        <v>0.1</v>
      </c>
      <c r="T24">
        <v>3.5</v>
      </c>
      <c r="U24">
        <v>0.1</v>
      </c>
      <c r="V24">
        <v>3.4</v>
      </c>
      <c r="W24">
        <v>0.14199999999999999</v>
      </c>
      <c r="X24" s="281">
        <f t="shared" si="0"/>
        <v>2.1276595744680851E-2</v>
      </c>
    </row>
    <row r="25" spans="1:24" x14ac:dyDescent="0.25">
      <c r="A25">
        <v>2021</v>
      </c>
      <c r="B25">
        <v>8</v>
      </c>
      <c r="C25" s="283">
        <v>44423</v>
      </c>
      <c r="D25" s="51">
        <v>1.4999999999999999E-2</v>
      </c>
      <c r="E25">
        <v>438.9</v>
      </c>
      <c r="F25">
        <v>67</v>
      </c>
      <c r="G25">
        <v>146</v>
      </c>
      <c r="H25">
        <v>62</v>
      </c>
      <c r="I25">
        <v>35</v>
      </c>
      <c r="J25">
        <v>49</v>
      </c>
      <c r="Q25">
        <v>145</v>
      </c>
      <c r="R25">
        <v>11696</v>
      </c>
      <c r="S25">
        <v>0.5</v>
      </c>
      <c r="T25">
        <v>45.2</v>
      </c>
      <c r="U25">
        <v>0.6</v>
      </c>
      <c r="V25">
        <v>34.9</v>
      </c>
      <c r="W25">
        <v>1.6120000000000001</v>
      </c>
      <c r="X25" s="281">
        <f t="shared" si="0"/>
        <v>1.2397400820793434E-2</v>
      </c>
    </row>
    <row r="26" spans="1:24" x14ac:dyDescent="0.25">
      <c r="A26">
        <v>2021</v>
      </c>
      <c r="B26">
        <v>8</v>
      </c>
      <c r="C26" s="283">
        <v>44423</v>
      </c>
      <c r="D26" s="51">
        <v>0.02</v>
      </c>
      <c r="E26">
        <v>158.5</v>
      </c>
      <c r="F26">
        <v>278</v>
      </c>
      <c r="G26">
        <v>128</v>
      </c>
      <c r="H26">
        <v>27</v>
      </c>
      <c r="I26">
        <v>25</v>
      </c>
      <c r="J26">
        <v>27</v>
      </c>
      <c r="Q26">
        <v>79</v>
      </c>
      <c r="R26">
        <v>13475</v>
      </c>
      <c r="S26">
        <v>1.6</v>
      </c>
      <c r="T26">
        <v>944.1</v>
      </c>
      <c r="U26">
        <v>1.8</v>
      </c>
      <c r="V26">
        <v>1102.8</v>
      </c>
      <c r="W26">
        <v>0.90500000000000003</v>
      </c>
      <c r="X26" s="281">
        <f t="shared" si="0"/>
        <v>5.8627087198515771E-3</v>
      </c>
    </row>
    <row r="27" spans="1:24" x14ac:dyDescent="0.25">
      <c r="A27">
        <v>2021</v>
      </c>
      <c r="B27">
        <v>8</v>
      </c>
      <c r="C27" s="283">
        <v>44424</v>
      </c>
      <c r="D27" s="51">
        <v>1.4999999999999999E-2</v>
      </c>
      <c r="E27">
        <v>307.7</v>
      </c>
      <c r="F27">
        <v>65</v>
      </c>
      <c r="G27">
        <v>140</v>
      </c>
      <c r="H27">
        <v>73</v>
      </c>
      <c r="I27">
        <v>51</v>
      </c>
      <c r="J27">
        <v>61</v>
      </c>
      <c r="L27" s="243">
        <v>4</v>
      </c>
      <c r="Q27">
        <v>188</v>
      </c>
      <c r="R27">
        <v>13094</v>
      </c>
      <c r="S27">
        <v>0.8</v>
      </c>
      <c r="T27">
        <v>56.4</v>
      </c>
      <c r="U27">
        <v>1</v>
      </c>
      <c r="V27">
        <v>57.9</v>
      </c>
      <c r="W27">
        <v>4.3120000000000003</v>
      </c>
      <c r="X27" s="281">
        <f t="shared" si="0"/>
        <v>1.4357721093630671E-2</v>
      </c>
    </row>
    <row r="28" spans="1:24" x14ac:dyDescent="0.25">
      <c r="A28">
        <v>2021</v>
      </c>
      <c r="B28">
        <v>8</v>
      </c>
      <c r="C28" s="283">
        <v>44424</v>
      </c>
      <c r="D28" s="51">
        <v>0.02</v>
      </c>
      <c r="E28">
        <v>191</v>
      </c>
      <c r="F28">
        <v>77</v>
      </c>
      <c r="G28">
        <v>159</v>
      </c>
      <c r="H28">
        <v>14</v>
      </c>
      <c r="I28">
        <v>12</v>
      </c>
      <c r="J28">
        <v>11</v>
      </c>
      <c r="Q28">
        <v>36</v>
      </c>
      <c r="R28">
        <v>5314</v>
      </c>
      <c r="S28">
        <v>0.1</v>
      </c>
      <c r="T28">
        <v>90.1</v>
      </c>
      <c r="U28">
        <v>0.1</v>
      </c>
      <c r="V28">
        <v>99.4</v>
      </c>
      <c r="W28">
        <v>0.44900000000000001</v>
      </c>
      <c r="X28" s="281">
        <f t="shared" si="0"/>
        <v>6.774557771923222E-3</v>
      </c>
    </row>
    <row r="29" spans="1:24" x14ac:dyDescent="0.25">
      <c r="A29">
        <v>2021</v>
      </c>
      <c r="B29">
        <v>8</v>
      </c>
      <c r="C29" s="283">
        <v>44425</v>
      </c>
      <c r="D29" s="51">
        <v>1.4999999999999999E-2</v>
      </c>
      <c r="E29">
        <v>249.6</v>
      </c>
      <c r="F29">
        <v>83</v>
      </c>
      <c r="G29">
        <v>132</v>
      </c>
      <c r="H29">
        <v>130</v>
      </c>
      <c r="I29">
        <v>85</v>
      </c>
      <c r="J29">
        <v>127</v>
      </c>
      <c r="Q29">
        <v>342</v>
      </c>
      <c r="R29">
        <v>25004</v>
      </c>
      <c r="S29">
        <v>6.7</v>
      </c>
      <c r="T29">
        <v>497</v>
      </c>
      <c r="U29">
        <v>6.3</v>
      </c>
      <c r="V29">
        <v>464.7</v>
      </c>
      <c r="W29">
        <v>4.2320000000000002</v>
      </c>
      <c r="X29" s="281">
        <f t="shared" si="0"/>
        <v>1.3677811550151976E-2</v>
      </c>
    </row>
    <row r="30" spans="1:24" x14ac:dyDescent="0.25">
      <c r="A30">
        <v>2021</v>
      </c>
      <c r="B30">
        <v>8</v>
      </c>
      <c r="C30" s="283">
        <v>44425</v>
      </c>
      <c r="D30" s="51">
        <v>0.02</v>
      </c>
      <c r="E30">
        <v>122.9</v>
      </c>
      <c r="F30">
        <v>439</v>
      </c>
      <c r="G30">
        <v>127</v>
      </c>
      <c r="H30">
        <v>9</v>
      </c>
      <c r="I30">
        <v>11</v>
      </c>
      <c r="J30">
        <v>4</v>
      </c>
      <c r="Q30">
        <v>24</v>
      </c>
      <c r="R30">
        <v>12406</v>
      </c>
      <c r="S30">
        <v>0.7</v>
      </c>
      <c r="T30">
        <v>900.3</v>
      </c>
      <c r="U30">
        <v>0.7</v>
      </c>
      <c r="V30">
        <v>879.4</v>
      </c>
      <c r="W30">
        <v>0.189</v>
      </c>
      <c r="X30" s="281">
        <f t="shared" si="0"/>
        <v>1.9345477994518782E-3</v>
      </c>
    </row>
    <row r="31" spans="1:24" x14ac:dyDescent="0.25">
      <c r="A31">
        <v>2021</v>
      </c>
      <c r="B31">
        <v>8</v>
      </c>
      <c r="C31" s="283">
        <v>44426</v>
      </c>
      <c r="D31" s="51">
        <v>1.4999999999999999E-2</v>
      </c>
      <c r="E31">
        <v>202.7</v>
      </c>
      <c r="F31">
        <v>96</v>
      </c>
      <c r="G31">
        <v>121</v>
      </c>
      <c r="H31">
        <v>120</v>
      </c>
      <c r="I31">
        <v>125</v>
      </c>
      <c r="J31">
        <v>99</v>
      </c>
      <c r="O31" s="243">
        <v>4</v>
      </c>
      <c r="Q31">
        <v>348</v>
      </c>
      <c r="R31">
        <v>36609</v>
      </c>
      <c r="S31">
        <v>7.3</v>
      </c>
      <c r="T31">
        <v>823.7</v>
      </c>
      <c r="U31">
        <v>7.3</v>
      </c>
      <c r="V31">
        <v>826.1</v>
      </c>
      <c r="W31">
        <v>4.0620000000000003</v>
      </c>
      <c r="X31" s="281">
        <f t="shared" si="0"/>
        <v>9.5058592149471436E-3</v>
      </c>
    </row>
    <row r="32" spans="1:24" x14ac:dyDescent="0.25">
      <c r="A32">
        <v>2021</v>
      </c>
      <c r="B32">
        <v>8</v>
      </c>
      <c r="C32" s="283">
        <v>44426</v>
      </c>
      <c r="D32" s="51">
        <v>0.02</v>
      </c>
      <c r="E32">
        <v>144.5</v>
      </c>
      <c r="F32">
        <v>255</v>
      </c>
      <c r="G32">
        <v>132</v>
      </c>
      <c r="H32">
        <v>37</v>
      </c>
      <c r="I32">
        <v>31</v>
      </c>
      <c r="J32">
        <v>35</v>
      </c>
      <c r="O32" s="243">
        <v>10</v>
      </c>
      <c r="Q32">
        <v>113</v>
      </c>
      <c r="R32">
        <v>15298</v>
      </c>
      <c r="S32">
        <v>4.5</v>
      </c>
      <c r="T32">
        <v>1081.2</v>
      </c>
      <c r="U32">
        <v>4.2</v>
      </c>
      <c r="V32">
        <v>1009.9</v>
      </c>
      <c r="W32">
        <v>1.2010000000000001</v>
      </c>
      <c r="X32" s="281">
        <f t="shared" si="0"/>
        <v>7.3865864818930581E-3</v>
      </c>
    </row>
    <row r="33" spans="1:24" x14ac:dyDescent="0.25">
      <c r="A33">
        <v>2021</v>
      </c>
      <c r="B33">
        <v>8</v>
      </c>
      <c r="C33" s="283">
        <v>44427</v>
      </c>
      <c r="D33" s="51">
        <v>1.4999999999999999E-2</v>
      </c>
      <c r="E33">
        <v>240.7</v>
      </c>
      <c r="F33">
        <v>89</v>
      </c>
      <c r="G33">
        <v>121</v>
      </c>
      <c r="H33">
        <v>73</v>
      </c>
      <c r="I33">
        <v>71</v>
      </c>
      <c r="J33">
        <v>64</v>
      </c>
      <c r="L33">
        <v>3</v>
      </c>
      <c r="Q33">
        <v>212</v>
      </c>
      <c r="R33">
        <v>30469</v>
      </c>
      <c r="S33">
        <v>3.8</v>
      </c>
      <c r="T33">
        <v>739.7</v>
      </c>
      <c r="U33">
        <v>3.7</v>
      </c>
      <c r="V33">
        <v>728.4</v>
      </c>
      <c r="W33">
        <v>2.883</v>
      </c>
      <c r="X33" s="281">
        <f t="shared" si="0"/>
        <v>6.9578916275558761E-3</v>
      </c>
    </row>
    <row r="34" spans="1:24" x14ac:dyDescent="0.25">
      <c r="A34">
        <v>2021</v>
      </c>
      <c r="B34">
        <v>8</v>
      </c>
      <c r="C34" s="283">
        <v>44427</v>
      </c>
      <c r="D34" s="51">
        <v>0.02</v>
      </c>
      <c r="E34">
        <v>164.9</v>
      </c>
      <c r="F34">
        <v>82</v>
      </c>
      <c r="G34">
        <v>134</v>
      </c>
      <c r="H34">
        <v>12</v>
      </c>
      <c r="I34">
        <v>8</v>
      </c>
      <c r="J34">
        <v>16</v>
      </c>
      <c r="Q34">
        <v>35</v>
      </c>
      <c r="R34">
        <v>3815</v>
      </c>
      <c r="S34">
        <v>0.9</v>
      </c>
      <c r="T34">
        <v>95.4</v>
      </c>
      <c r="U34">
        <v>1</v>
      </c>
      <c r="V34">
        <v>15</v>
      </c>
      <c r="W34">
        <v>0.41</v>
      </c>
      <c r="X34" s="281">
        <f t="shared" si="0"/>
        <v>9.1743119266055051E-3</v>
      </c>
    </row>
    <row r="35" spans="1:24" x14ac:dyDescent="0.25">
      <c r="A35">
        <v>2021</v>
      </c>
      <c r="B35">
        <v>8</v>
      </c>
      <c r="C35" s="283">
        <v>44430</v>
      </c>
      <c r="D35" s="51">
        <v>1.4999999999999999E-2</v>
      </c>
      <c r="E35">
        <v>424</v>
      </c>
      <c r="F35">
        <v>68</v>
      </c>
      <c r="G35">
        <v>120</v>
      </c>
      <c r="H35">
        <v>60</v>
      </c>
      <c r="I35">
        <v>41</v>
      </c>
      <c r="J35">
        <v>49</v>
      </c>
      <c r="K35">
        <v>8</v>
      </c>
      <c r="O35">
        <v>4</v>
      </c>
      <c r="Q35">
        <v>161</v>
      </c>
      <c r="R35">
        <v>16305</v>
      </c>
      <c r="S35">
        <v>1.1000000000000001</v>
      </c>
      <c r="T35">
        <v>173.5</v>
      </c>
      <c r="U35">
        <v>1</v>
      </c>
      <c r="V35">
        <v>113.6</v>
      </c>
      <c r="W35">
        <v>3.153</v>
      </c>
      <c r="X35" s="281">
        <f t="shared" si="0"/>
        <v>9.8742716957988339E-3</v>
      </c>
    </row>
    <row r="36" spans="1:24" x14ac:dyDescent="0.25">
      <c r="A36">
        <v>2021</v>
      </c>
      <c r="B36">
        <v>8</v>
      </c>
      <c r="C36" s="283">
        <v>44430</v>
      </c>
      <c r="D36" s="51">
        <v>0.02</v>
      </c>
      <c r="E36">
        <v>167.7</v>
      </c>
      <c r="F36">
        <v>98</v>
      </c>
      <c r="G36">
        <v>129</v>
      </c>
      <c r="H36">
        <v>11</v>
      </c>
      <c r="I36">
        <v>9</v>
      </c>
      <c r="J36">
        <v>11</v>
      </c>
      <c r="O36">
        <v>3</v>
      </c>
      <c r="Q36">
        <v>34</v>
      </c>
      <c r="R36">
        <v>4568</v>
      </c>
      <c r="S36">
        <v>0.2</v>
      </c>
      <c r="T36">
        <v>65.8</v>
      </c>
      <c r="U36">
        <v>0.2</v>
      </c>
      <c r="V36">
        <v>24.9</v>
      </c>
      <c r="W36">
        <v>0.35299999999999998</v>
      </c>
      <c r="X36" s="281">
        <f t="shared" si="0"/>
        <v>7.4430823117338004E-3</v>
      </c>
    </row>
    <row r="37" spans="1:24" x14ac:dyDescent="0.25">
      <c r="A37">
        <v>2021</v>
      </c>
      <c r="B37">
        <v>8</v>
      </c>
      <c r="C37" s="283">
        <v>44431</v>
      </c>
      <c r="D37" s="51">
        <v>1.4999999999999999E-2</v>
      </c>
      <c r="E37">
        <v>386.8</v>
      </c>
      <c r="F37">
        <v>70</v>
      </c>
      <c r="G37">
        <v>121</v>
      </c>
      <c r="H37">
        <v>36</v>
      </c>
      <c r="I37">
        <v>44</v>
      </c>
      <c r="J37">
        <v>43</v>
      </c>
      <c r="K37">
        <v>5</v>
      </c>
      <c r="L37">
        <v>20</v>
      </c>
      <c r="O37">
        <v>2</v>
      </c>
      <c r="Q37">
        <v>146</v>
      </c>
      <c r="R37">
        <v>18352</v>
      </c>
      <c r="S37">
        <v>0.9</v>
      </c>
      <c r="T37">
        <v>154.69999999999999</v>
      </c>
      <c r="U37">
        <v>0.9</v>
      </c>
      <c r="V37">
        <v>145.9</v>
      </c>
      <c r="W37">
        <v>2.1970000000000001</v>
      </c>
      <c r="X37" s="281">
        <f t="shared" si="0"/>
        <v>7.9555361813426328E-3</v>
      </c>
    </row>
    <row r="38" spans="1:24" x14ac:dyDescent="0.25">
      <c r="A38">
        <v>2021</v>
      </c>
      <c r="B38">
        <v>8</v>
      </c>
      <c r="C38" s="283">
        <v>44431</v>
      </c>
      <c r="D38" s="51">
        <v>0.02</v>
      </c>
      <c r="E38">
        <v>110.4</v>
      </c>
      <c r="F38">
        <v>399</v>
      </c>
      <c r="G38">
        <v>121</v>
      </c>
      <c r="H38">
        <v>22</v>
      </c>
      <c r="I38">
        <v>14</v>
      </c>
      <c r="J38">
        <v>17</v>
      </c>
      <c r="K38">
        <v>12</v>
      </c>
      <c r="Q38">
        <v>65</v>
      </c>
      <c r="R38">
        <v>21603</v>
      </c>
      <c r="S38">
        <v>4</v>
      </c>
      <c r="T38">
        <v>1863.5</v>
      </c>
      <c r="U38">
        <v>3.8</v>
      </c>
      <c r="V38">
        <v>1784.4</v>
      </c>
      <c r="W38">
        <v>0.33200000000000002</v>
      </c>
      <c r="X38" s="281">
        <f t="shared" si="0"/>
        <v>3.0088413646252835E-3</v>
      </c>
    </row>
    <row r="39" spans="1:24" x14ac:dyDescent="0.25">
      <c r="A39">
        <v>2021</v>
      </c>
      <c r="B39">
        <v>8</v>
      </c>
      <c r="C39" s="283">
        <v>44432</v>
      </c>
      <c r="D39" s="51">
        <v>1.4999999999999999E-2</v>
      </c>
      <c r="E39">
        <v>232.9</v>
      </c>
      <c r="F39">
        <v>96</v>
      </c>
      <c r="G39">
        <v>115</v>
      </c>
      <c r="H39">
        <v>60</v>
      </c>
      <c r="I39">
        <v>60</v>
      </c>
      <c r="J39">
        <v>50</v>
      </c>
      <c r="K39">
        <v>14</v>
      </c>
      <c r="L39">
        <v>7</v>
      </c>
      <c r="O39">
        <v>8</v>
      </c>
      <c r="Q39">
        <v>197</v>
      </c>
      <c r="R39">
        <v>13570</v>
      </c>
      <c r="S39">
        <v>1.1000000000000001</v>
      </c>
      <c r="T39">
        <v>83.6</v>
      </c>
      <c r="U39">
        <v>1.2</v>
      </c>
      <c r="V39">
        <v>80.599999999999994</v>
      </c>
      <c r="W39">
        <v>2.3809999999999998</v>
      </c>
      <c r="X39" s="281">
        <f t="shared" si="0"/>
        <v>1.4517317612380251E-2</v>
      </c>
    </row>
    <row r="40" spans="1:24" x14ac:dyDescent="0.25">
      <c r="A40">
        <v>2021</v>
      </c>
      <c r="B40">
        <v>8</v>
      </c>
      <c r="C40" s="283">
        <v>44432</v>
      </c>
      <c r="D40" s="51">
        <v>0.02</v>
      </c>
      <c r="E40">
        <v>105.7</v>
      </c>
      <c r="F40">
        <v>401</v>
      </c>
      <c r="G40">
        <v>109</v>
      </c>
      <c r="H40">
        <v>39</v>
      </c>
      <c r="I40">
        <v>29</v>
      </c>
      <c r="J40">
        <v>34</v>
      </c>
      <c r="K40">
        <v>12</v>
      </c>
      <c r="L40">
        <v>6</v>
      </c>
      <c r="O40">
        <v>2</v>
      </c>
      <c r="Q40">
        <v>119</v>
      </c>
      <c r="R40">
        <v>24389</v>
      </c>
      <c r="S40">
        <v>7.6</v>
      </c>
      <c r="T40">
        <v>2185.8000000000002</v>
      </c>
      <c r="U40">
        <v>7.7</v>
      </c>
      <c r="V40">
        <v>2275.3000000000002</v>
      </c>
      <c r="W40">
        <v>0.31900000000000001</v>
      </c>
      <c r="X40" s="281">
        <f t="shared" si="0"/>
        <v>4.8792488416909262E-3</v>
      </c>
    </row>
    <row r="41" spans="1:24" x14ac:dyDescent="0.25">
      <c r="A41">
        <v>2021</v>
      </c>
      <c r="B41">
        <v>8</v>
      </c>
      <c r="C41" s="272">
        <v>44433</v>
      </c>
      <c r="D41" s="51">
        <v>1.4999999999999999E-2</v>
      </c>
      <c r="E41">
        <v>324.10000000000002</v>
      </c>
      <c r="F41">
        <v>77</v>
      </c>
      <c r="G41">
        <v>121</v>
      </c>
      <c r="H41">
        <v>46</v>
      </c>
      <c r="I41">
        <v>38</v>
      </c>
      <c r="J41">
        <v>35</v>
      </c>
      <c r="K41">
        <v>16</v>
      </c>
      <c r="O41">
        <v>6</v>
      </c>
      <c r="Q41">
        <v>136</v>
      </c>
      <c r="R41">
        <v>14183</v>
      </c>
      <c r="S41">
        <v>0.7</v>
      </c>
      <c r="T41">
        <v>102.6</v>
      </c>
      <c r="U41">
        <v>1</v>
      </c>
      <c r="V41">
        <v>96.5</v>
      </c>
      <c r="W41">
        <v>1.879</v>
      </c>
      <c r="X41" s="281">
        <f t="shared" si="0"/>
        <v>9.5889445110343367E-3</v>
      </c>
    </row>
    <row r="42" spans="1:24" x14ac:dyDescent="0.25">
      <c r="A42">
        <v>2021</v>
      </c>
      <c r="B42">
        <v>8</v>
      </c>
      <c r="C42" s="272">
        <v>44433</v>
      </c>
      <c r="D42" s="51">
        <v>0.02</v>
      </c>
      <c r="E42">
        <v>127.1</v>
      </c>
      <c r="F42">
        <v>303</v>
      </c>
      <c r="G42">
        <v>96</v>
      </c>
      <c r="H42">
        <v>36</v>
      </c>
      <c r="I42">
        <v>24</v>
      </c>
      <c r="J42">
        <v>16</v>
      </c>
      <c r="L42">
        <v>3</v>
      </c>
      <c r="O42">
        <v>2</v>
      </c>
      <c r="Q42">
        <v>79</v>
      </c>
      <c r="R42">
        <v>14918</v>
      </c>
      <c r="S42">
        <v>2.9</v>
      </c>
      <c r="T42">
        <v>1053.5999999999999</v>
      </c>
      <c r="U42">
        <v>2.8</v>
      </c>
      <c r="V42">
        <v>1086.5</v>
      </c>
      <c r="W42">
        <v>0.28499999999999998</v>
      </c>
      <c r="X42" s="281">
        <f t="shared" si="0"/>
        <v>5.2956160343209545E-3</v>
      </c>
    </row>
    <row r="43" spans="1:24" x14ac:dyDescent="0.25">
      <c r="A43">
        <v>2021</v>
      </c>
      <c r="B43">
        <v>8</v>
      </c>
      <c r="C43" s="272">
        <v>44434</v>
      </c>
      <c r="D43" s="51">
        <v>1.4999999999999999E-2</v>
      </c>
      <c r="E43">
        <v>263.89999999999998</v>
      </c>
      <c r="F43">
        <v>82</v>
      </c>
      <c r="G43">
        <v>120</v>
      </c>
      <c r="H43">
        <v>47</v>
      </c>
      <c r="I43">
        <v>58</v>
      </c>
      <c r="J43">
        <v>66</v>
      </c>
      <c r="K43">
        <v>8</v>
      </c>
      <c r="O43">
        <v>9</v>
      </c>
      <c r="Q43">
        <v>183</v>
      </c>
      <c r="R43">
        <v>13177</v>
      </c>
      <c r="S43">
        <v>2.1</v>
      </c>
      <c r="T43">
        <v>101.2</v>
      </c>
      <c r="U43">
        <v>2.2999999999999998</v>
      </c>
      <c r="V43">
        <v>116.3</v>
      </c>
      <c r="W43">
        <v>2.3769999999999998</v>
      </c>
      <c r="X43" s="281">
        <f t="shared" si="0"/>
        <v>1.3887834863777794E-2</v>
      </c>
    </row>
    <row r="44" spans="1:24" x14ac:dyDescent="0.25">
      <c r="A44">
        <v>2021</v>
      </c>
      <c r="B44">
        <v>8</v>
      </c>
      <c r="C44" s="272">
        <v>44434</v>
      </c>
      <c r="D44" s="51">
        <v>0.02</v>
      </c>
      <c r="E44">
        <v>144.80000000000001</v>
      </c>
      <c r="F44">
        <v>116</v>
      </c>
      <c r="G44">
        <v>101</v>
      </c>
      <c r="H44">
        <v>25</v>
      </c>
      <c r="I44">
        <v>19</v>
      </c>
      <c r="J44">
        <v>16</v>
      </c>
      <c r="K44">
        <v>9</v>
      </c>
      <c r="O44">
        <v>2</v>
      </c>
      <c r="Q44">
        <v>68</v>
      </c>
      <c r="R44">
        <v>4856</v>
      </c>
      <c r="S44">
        <v>0.9</v>
      </c>
      <c r="T44">
        <v>33.4</v>
      </c>
      <c r="U44">
        <v>0.9</v>
      </c>
      <c r="V44">
        <v>29.7</v>
      </c>
      <c r="W44">
        <v>0.58299999999999996</v>
      </c>
      <c r="X44" s="281">
        <f t="shared" si="0"/>
        <v>1.400329489291598E-2</v>
      </c>
    </row>
    <row r="45" spans="1:24" x14ac:dyDescent="0.25">
      <c r="A45">
        <v>2021</v>
      </c>
      <c r="B45">
        <v>8</v>
      </c>
      <c r="C45" s="272">
        <v>44437</v>
      </c>
      <c r="D45" s="51">
        <v>1.4999999999999999E-2</v>
      </c>
      <c r="E45">
        <v>225.4</v>
      </c>
      <c r="F45">
        <v>88</v>
      </c>
      <c r="G45">
        <v>116</v>
      </c>
      <c r="H45">
        <v>40</v>
      </c>
      <c r="I45">
        <v>40</v>
      </c>
      <c r="J45">
        <v>49</v>
      </c>
      <c r="K45">
        <v>13</v>
      </c>
      <c r="L45">
        <v>16</v>
      </c>
      <c r="O45">
        <v>3</v>
      </c>
      <c r="Q45">
        <v>154</v>
      </c>
      <c r="R45">
        <v>17509</v>
      </c>
      <c r="S45">
        <v>1.9</v>
      </c>
      <c r="T45">
        <v>193</v>
      </c>
      <c r="U45">
        <v>2.2000000000000002</v>
      </c>
      <c r="V45">
        <v>214.8</v>
      </c>
      <c r="W45">
        <v>1.9079999999999999</v>
      </c>
      <c r="X45" s="15"/>
    </row>
    <row r="46" spans="1:24" x14ac:dyDescent="0.25">
      <c r="A46">
        <v>2021</v>
      </c>
      <c r="B46">
        <v>8</v>
      </c>
      <c r="C46" s="272">
        <v>44437</v>
      </c>
      <c r="D46" s="51">
        <v>0.02</v>
      </c>
      <c r="E46">
        <v>91.1</v>
      </c>
      <c r="F46">
        <v>323</v>
      </c>
      <c r="G46">
        <v>106</v>
      </c>
      <c r="H46">
        <v>16</v>
      </c>
      <c r="I46">
        <v>34</v>
      </c>
      <c r="J46">
        <v>27</v>
      </c>
      <c r="L46">
        <v>20</v>
      </c>
      <c r="O46">
        <v>9</v>
      </c>
      <c r="Q46">
        <v>105</v>
      </c>
      <c r="R46">
        <v>16353</v>
      </c>
      <c r="S46">
        <v>5.3</v>
      </c>
      <c r="T46">
        <v>1358.8</v>
      </c>
      <c r="U46">
        <v>5.4</v>
      </c>
      <c r="V46">
        <v>1446.3</v>
      </c>
      <c r="W46">
        <v>0.76800000000000002</v>
      </c>
      <c r="X46" s="15"/>
    </row>
    <row r="47" spans="1:24" x14ac:dyDescent="0.25">
      <c r="A47">
        <v>2021</v>
      </c>
      <c r="B47">
        <v>8</v>
      </c>
      <c r="C47" s="272">
        <v>44438</v>
      </c>
      <c r="D47" s="51">
        <v>1.4999999999999999E-2</v>
      </c>
      <c r="E47">
        <v>262.8</v>
      </c>
      <c r="F47">
        <v>66</v>
      </c>
      <c r="G47">
        <v>127</v>
      </c>
      <c r="H47">
        <v>46</v>
      </c>
      <c r="I47">
        <v>41</v>
      </c>
      <c r="J47">
        <v>65</v>
      </c>
      <c r="K47">
        <v>19</v>
      </c>
      <c r="L47">
        <v>27</v>
      </c>
      <c r="O47">
        <v>10</v>
      </c>
      <c r="Q47">
        <v>203</v>
      </c>
      <c r="R47">
        <v>12661</v>
      </c>
      <c r="S47">
        <v>2</v>
      </c>
      <c r="T47">
        <v>153.80000000000001</v>
      </c>
      <c r="U47">
        <v>2.2999999999999998</v>
      </c>
      <c r="V47">
        <v>157.80000000000001</v>
      </c>
      <c r="W47">
        <v>4.4509999999999996</v>
      </c>
      <c r="X47" s="15"/>
    </row>
    <row r="48" spans="1:24" x14ac:dyDescent="0.25">
      <c r="A48">
        <v>2021</v>
      </c>
      <c r="B48">
        <v>8</v>
      </c>
      <c r="C48" s="272">
        <v>44438</v>
      </c>
      <c r="D48" s="51">
        <v>0.02</v>
      </c>
      <c r="E48">
        <v>134.30000000000001</v>
      </c>
      <c r="F48">
        <v>221</v>
      </c>
      <c r="G48">
        <v>128</v>
      </c>
      <c r="H48">
        <v>23</v>
      </c>
      <c r="I48">
        <v>16</v>
      </c>
      <c r="J48">
        <v>59</v>
      </c>
      <c r="K48">
        <v>7</v>
      </c>
      <c r="L48">
        <v>1</v>
      </c>
      <c r="Q48">
        <v>105</v>
      </c>
      <c r="R48">
        <v>23757</v>
      </c>
      <c r="S48">
        <v>5.6</v>
      </c>
      <c r="T48">
        <v>1880.5</v>
      </c>
      <c r="U48">
        <v>6.3</v>
      </c>
      <c r="V48">
        <v>2142.8000000000002</v>
      </c>
      <c r="W48">
        <v>1.0189999999999999</v>
      </c>
      <c r="X48" s="15"/>
    </row>
    <row r="49" spans="4:24" x14ac:dyDescent="0.25">
      <c r="D49" s="51"/>
      <c r="X49" s="15"/>
    </row>
    <row r="50" spans="4:24" x14ac:dyDescent="0.25">
      <c r="D50" s="51"/>
      <c r="X50" s="15"/>
    </row>
    <row r="51" spans="4:24" x14ac:dyDescent="0.25">
      <c r="D51" s="51"/>
      <c r="X51" s="15"/>
    </row>
    <row r="52" spans="4:24" x14ac:dyDescent="0.25">
      <c r="D52" s="51"/>
      <c r="X52" s="15"/>
    </row>
    <row r="53" spans="4:24" x14ac:dyDescent="0.25">
      <c r="D53" s="51"/>
      <c r="X53" s="15"/>
    </row>
    <row r="54" spans="4:24" x14ac:dyDescent="0.25">
      <c r="D54" s="51"/>
      <c r="X54" s="15"/>
    </row>
    <row r="55" spans="4:24" x14ac:dyDescent="0.25">
      <c r="D55" s="51"/>
      <c r="X55" s="15"/>
    </row>
    <row r="56" spans="4:24" x14ac:dyDescent="0.25">
      <c r="D56" s="51"/>
      <c r="X56" s="15"/>
    </row>
    <row r="57" spans="4:24" x14ac:dyDescent="0.25">
      <c r="D57" s="51"/>
      <c r="X57" s="15"/>
    </row>
    <row r="58" spans="4:24" x14ac:dyDescent="0.25">
      <c r="D58" s="51"/>
      <c r="X58" s="15"/>
    </row>
    <row r="59" spans="4:24" x14ac:dyDescent="0.25">
      <c r="D59" s="51"/>
      <c r="X59" s="15"/>
    </row>
    <row r="60" spans="4:24" x14ac:dyDescent="0.25">
      <c r="D60" s="51"/>
      <c r="X60" s="15"/>
    </row>
    <row r="61" spans="4:24" x14ac:dyDescent="0.25">
      <c r="D61" s="51"/>
      <c r="X61" s="15"/>
    </row>
    <row r="62" spans="4:24" x14ac:dyDescent="0.25">
      <c r="D62" s="51"/>
      <c r="X62" s="15"/>
    </row>
    <row r="63" spans="4:24" x14ac:dyDescent="0.25">
      <c r="D63" s="51"/>
      <c r="X63" s="15"/>
    </row>
    <row r="64" spans="4:24" x14ac:dyDescent="0.25">
      <c r="D64" s="51"/>
      <c r="X64" s="15"/>
    </row>
    <row r="65" spans="4:24" x14ac:dyDescent="0.25">
      <c r="D65" s="51"/>
      <c r="X65" s="15"/>
    </row>
    <row r="66" spans="4:24" x14ac:dyDescent="0.25">
      <c r="D66" s="51"/>
      <c r="X66" s="15"/>
    </row>
    <row r="67" spans="4:24" x14ac:dyDescent="0.25">
      <c r="D67" s="51"/>
      <c r="X67" s="15"/>
    </row>
    <row r="68" spans="4:24" x14ac:dyDescent="0.25">
      <c r="D68" s="51"/>
      <c r="X68" s="15"/>
    </row>
    <row r="69" spans="4:24" x14ac:dyDescent="0.25">
      <c r="D69" s="51"/>
      <c r="X69" s="15"/>
    </row>
    <row r="70" spans="4:24" x14ac:dyDescent="0.25">
      <c r="D70" s="51"/>
      <c r="X70" s="15"/>
    </row>
    <row r="71" spans="4:24" x14ac:dyDescent="0.25">
      <c r="D71" s="51"/>
      <c r="X71" s="15"/>
    </row>
    <row r="72" spans="4:24" x14ac:dyDescent="0.25">
      <c r="D72" s="51"/>
      <c r="X72" s="15"/>
    </row>
    <row r="73" spans="4:24" x14ac:dyDescent="0.25">
      <c r="D73" s="51"/>
      <c r="X73" s="15"/>
    </row>
    <row r="74" spans="4:24" x14ac:dyDescent="0.25">
      <c r="D74" s="51"/>
      <c r="X74" s="15"/>
    </row>
    <row r="75" spans="4:24" x14ac:dyDescent="0.25">
      <c r="D75" s="51"/>
      <c r="X75" s="15"/>
    </row>
    <row r="76" spans="4:24" x14ac:dyDescent="0.25">
      <c r="D76" s="51"/>
      <c r="X76" s="15"/>
    </row>
    <row r="77" spans="4:24" x14ac:dyDescent="0.25">
      <c r="D77" s="51"/>
      <c r="X77" s="15"/>
    </row>
    <row r="78" spans="4:24" x14ac:dyDescent="0.25">
      <c r="D78" s="51"/>
      <c r="X78" s="15"/>
    </row>
    <row r="79" spans="4:24" x14ac:dyDescent="0.25">
      <c r="D79" s="51"/>
      <c r="X79" s="15"/>
    </row>
    <row r="80" spans="4:24" x14ac:dyDescent="0.25">
      <c r="D80" s="51"/>
      <c r="X80" s="15"/>
    </row>
    <row r="81" spans="4:24" x14ac:dyDescent="0.25">
      <c r="D81" s="51"/>
      <c r="X81" s="15"/>
    </row>
    <row r="82" spans="4:24" x14ac:dyDescent="0.25">
      <c r="D82" s="51"/>
      <c r="X82" s="15"/>
    </row>
    <row r="83" spans="4:24" x14ac:dyDescent="0.25">
      <c r="D83" s="51"/>
      <c r="X83" s="15"/>
    </row>
    <row r="84" spans="4:24" x14ac:dyDescent="0.25">
      <c r="D84" s="51"/>
      <c r="X84" s="15"/>
    </row>
    <row r="85" spans="4:24" x14ac:dyDescent="0.25">
      <c r="D85" s="51"/>
      <c r="X85" s="15"/>
    </row>
    <row r="86" spans="4:24" x14ac:dyDescent="0.25">
      <c r="D86" s="51"/>
      <c r="X86" s="15"/>
    </row>
    <row r="87" spans="4:24" x14ac:dyDescent="0.25">
      <c r="D87" s="51"/>
      <c r="X87" s="15"/>
    </row>
    <row r="88" spans="4:24" x14ac:dyDescent="0.25">
      <c r="D88" s="51"/>
      <c r="X88" s="15"/>
    </row>
    <row r="89" spans="4:24" x14ac:dyDescent="0.25">
      <c r="D89" s="51"/>
      <c r="X89" s="15"/>
    </row>
    <row r="90" spans="4:24" x14ac:dyDescent="0.25">
      <c r="D90" s="51"/>
      <c r="X90" s="15"/>
    </row>
    <row r="91" spans="4:24" x14ac:dyDescent="0.25">
      <c r="D91" s="51"/>
      <c r="X91" s="15"/>
    </row>
    <row r="92" spans="4:24" x14ac:dyDescent="0.25">
      <c r="D92" s="51"/>
      <c r="X92" s="15"/>
    </row>
    <row r="93" spans="4:24" x14ac:dyDescent="0.25">
      <c r="D93" s="51"/>
      <c r="X93" s="15"/>
    </row>
    <row r="94" spans="4:24" x14ac:dyDescent="0.25">
      <c r="D94" s="51"/>
      <c r="X94" s="15"/>
    </row>
    <row r="95" spans="4:24" x14ac:dyDescent="0.25">
      <c r="D95" s="51"/>
      <c r="X95" s="15"/>
    </row>
    <row r="96" spans="4:24" x14ac:dyDescent="0.25">
      <c r="D96" s="51"/>
      <c r="X96" s="15"/>
    </row>
    <row r="97" spans="4:24" x14ac:dyDescent="0.25">
      <c r="D97" s="51"/>
      <c r="X97" s="15"/>
    </row>
    <row r="98" spans="4:24" x14ac:dyDescent="0.25">
      <c r="D98" s="51"/>
      <c r="X98" s="15"/>
    </row>
    <row r="99" spans="4:24" x14ac:dyDescent="0.25">
      <c r="D99" s="51"/>
      <c r="X99" s="15"/>
    </row>
    <row r="100" spans="4:24" x14ac:dyDescent="0.25">
      <c r="D100" s="51"/>
      <c r="X100" s="15"/>
    </row>
    <row r="101" spans="4:24" x14ac:dyDescent="0.25">
      <c r="D101" s="51"/>
      <c r="X101" s="15"/>
    </row>
    <row r="102" spans="4:24" x14ac:dyDescent="0.25">
      <c r="D102" s="51"/>
      <c r="X102" s="15"/>
    </row>
    <row r="103" spans="4:24" x14ac:dyDescent="0.25">
      <c r="D103" s="51"/>
      <c r="X103" s="15"/>
    </row>
    <row r="104" spans="4:24" x14ac:dyDescent="0.25">
      <c r="D104" s="51"/>
      <c r="X104" s="15"/>
    </row>
    <row r="105" spans="4:24" x14ac:dyDescent="0.25">
      <c r="D105" s="51"/>
      <c r="X105" s="15"/>
    </row>
    <row r="106" spans="4:24" x14ac:dyDescent="0.25">
      <c r="D106" s="51"/>
      <c r="X106" s="15"/>
    </row>
    <row r="107" spans="4:24" x14ac:dyDescent="0.25">
      <c r="D107" s="51"/>
      <c r="X107" s="15"/>
    </row>
    <row r="108" spans="4:24" x14ac:dyDescent="0.25">
      <c r="D108" s="51"/>
      <c r="X108" s="15"/>
    </row>
    <row r="109" spans="4:24" x14ac:dyDescent="0.25">
      <c r="D109" s="51"/>
      <c r="X109" s="15"/>
    </row>
    <row r="110" spans="4:24" x14ac:dyDescent="0.25">
      <c r="D110" s="51"/>
      <c r="X110" s="15"/>
    </row>
    <row r="111" spans="4:24" x14ac:dyDescent="0.25">
      <c r="D111" s="51"/>
      <c r="X111" s="15"/>
    </row>
    <row r="112" spans="4:24" x14ac:dyDescent="0.25">
      <c r="D112" s="51"/>
      <c r="X112" s="15"/>
    </row>
    <row r="113" spans="4:24" x14ac:dyDescent="0.25">
      <c r="D113" s="51"/>
      <c r="X113" s="15"/>
    </row>
    <row r="114" spans="4:24" x14ac:dyDescent="0.25">
      <c r="X114" s="15"/>
    </row>
    <row r="115" spans="4:24" x14ac:dyDescent="0.25">
      <c r="X115" s="15"/>
    </row>
    <row r="116" spans="4:24" x14ac:dyDescent="0.25">
      <c r="X116" s="15"/>
    </row>
    <row r="117" spans="4:24" x14ac:dyDescent="0.25">
      <c r="X117" s="15"/>
    </row>
    <row r="118" spans="4:24" x14ac:dyDescent="0.25">
      <c r="X118" s="15"/>
    </row>
    <row r="119" spans="4:24" x14ac:dyDescent="0.25">
      <c r="X119" s="15"/>
    </row>
  </sheetData>
  <autoFilter ref="A2:AC2" xr:uid="{00000000-0009-0000-0000-00000C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C00-000000000000}"/>
  </hyperlinks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257" hidden="1" customWidth="1"/>
    <col min="2" max="2" width="6.85546875" style="257" hidden="1" customWidth="1"/>
    <col min="3" max="3" width="11.28515625" style="257" bestFit="1" customWidth="1"/>
    <col min="4" max="4" width="12.140625" style="275" customWidth="1"/>
    <col min="5" max="16" width="11.28515625" style="243" hidden="1" customWidth="1"/>
    <col min="17" max="18" width="11.28515625" style="243" customWidth="1"/>
    <col min="24" max="24" width="12.140625" style="264" customWidth="1"/>
  </cols>
  <sheetData>
    <row r="1" spans="1:26" x14ac:dyDescent="0.25">
      <c r="C1" s="264" t="s">
        <v>438</v>
      </c>
      <c r="D1" s="275" t="s">
        <v>664</v>
      </c>
      <c r="E1" s="138"/>
      <c r="F1" s="138"/>
      <c r="Q1" s="243" t="s">
        <v>81</v>
      </c>
      <c r="R1" s="243">
        <f>B3</f>
        <v>0</v>
      </c>
      <c r="S1" s="243" t="s">
        <v>82</v>
      </c>
      <c r="T1" s="243">
        <f>A3</f>
        <v>0</v>
      </c>
      <c r="Z1" s="50" t="s">
        <v>95</v>
      </c>
    </row>
    <row r="2" spans="1:26" ht="60" customHeight="1" x14ac:dyDescent="0.25">
      <c r="A2" s="3" t="s">
        <v>101</v>
      </c>
      <c r="B2" s="3" t="s">
        <v>102</v>
      </c>
      <c r="C2" s="3" t="s">
        <v>665</v>
      </c>
      <c r="D2" s="276" t="s">
        <v>116</v>
      </c>
      <c r="E2" s="2" t="s">
        <v>646</v>
      </c>
      <c r="F2" s="2" t="s">
        <v>647</v>
      </c>
      <c r="G2" s="2" t="s">
        <v>648</v>
      </c>
      <c r="H2" s="2" t="s">
        <v>577</v>
      </c>
      <c r="I2" s="2" t="s">
        <v>578</v>
      </c>
      <c r="J2" s="2" t="s">
        <v>579</v>
      </c>
      <c r="K2" s="2" t="s">
        <v>580</v>
      </c>
      <c r="L2" s="2" t="s">
        <v>581</v>
      </c>
      <c r="M2" s="2" t="s">
        <v>582</v>
      </c>
      <c r="N2" s="2" t="s">
        <v>583</v>
      </c>
      <c r="O2" s="2" t="s">
        <v>584</v>
      </c>
      <c r="P2" s="2" t="s">
        <v>585</v>
      </c>
      <c r="Q2" s="2" t="s">
        <v>587</v>
      </c>
      <c r="R2" s="2" t="s">
        <v>649</v>
      </c>
      <c r="S2" s="2" t="s">
        <v>462</v>
      </c>
      <c r="T2" s="2" t="s">
        <v>463</v>
      </c>
      <c r="U2" s="2" t="s">
        <v>464</v>
      </c>
      <c r="V2" s="2" t="s">
        <v>465</v>
      </c>
      <c r="W2" s="2" t="s">
        <v>590</v>
      </c>
      <c r="X2" s="124" t="s">
        <v>71</v>
      </c>
      <c r="Y2" s="2" t="s">
        <v>594</v>
      </c>
    </row>
    <row r="3" spans="1:26" x14ac:dyDescent="0.25">
      <c r="D3" s="284"/>
      <c r="Y3" s="281"/>
    </row>
    <row r="4" spans="1:26" x14ac:dyDescent="0.25">
      <c r="D4" s="284"/>
      <c r="Y4" s="281"/>
    </row>
    <row r="5" spans="1:26" x14ac:dyDescent="0.25">
      <c r="D5" s="284"/>
      <c r="Y5" s="281"/>
    </row>
    <row r="6" spans="1:26" x14ac:dyDescent="0.25">
      <c r="D6" s="284"/>
      <c r="Y6" s="281"/>
    </row>
    <row r="7" spans="1:26" x14ac:dyDescent="0.25">
      <c r="D7" s="284"/>
      <c r="Y7" s="281"/>
    </row>
    <row r="8" spans="1:26" x14ac:dyDescent="0.25">
      <c r="D8" s="284"/>
      <c r="Y8" s="281"/>
    </row>
    <row r="9" spans="1:26" x14ac:dyDescent="0.25">
      <c r="D9" s="284"/>
      <c r="Y9" s="281"/>
    </row>
    <row r="10" spans="1:26" x14ac:dyDescent="0.25">
      <c r="D10" s="284"/>
      <c r="Y10" s="281"/>
    </row>
    <row r="11" spans="1:26" x14ac:dyDescent="0.25">
      <c r="D11" s="284"/>
      <c r="Y11" s="281"/>
    </row>
    <row r="12" spans="1:26" x14ac:dyDescent="0.25">
      <c r="D12" s="284"/>
      <c r="Y12" s="281"/>
    </row>
    <row r="13" spans="1:26" x14ac:dyDescent="0.25">
      <c r="D13" s="284"/>
      <c r="Y13" s="281"/>
    </row>
    <row r="14" spans="1:26" x14ac:dyDescent="0.25">
      <c r="D14" s="284"/>
      <c r="Y14" s="281"/>
    </row>
    <row r="15" spans="1:26" x14ac:dyDescent="0.25">
      <c r="D15" s="284"/>
      <c r="Y15" s="281"/>
    </row>
    <row r="16" spans="1:26" x14ac:dyDescent="0.25">
      <c r="D16" s="284"/>
      <c r="Y16" s="281"/>
    </row>
    <row r="17" spans="4:25" x14ac:dyDescent="0.25">
      <c r="D17" s="284"/>
      <c r="Y17" s="281"/>
    </row>
    <row r="18" spans="4:25" x14ac:dyDescent="0.25">
      <c r="D18" s="284"/>
      <c r="Y18" s="281"/>
    </row>
    <row r="19" spans="4:25" x14ac:dyDescent="0.25">
      <c r="D19" s="284"/>
      <c r="Y19" s="281"/>
    </row>
    <row r="20" spans="4:25" x14ac:dyDescent="0.25">
      <c r="D20" s="284"/>
      <c r="Y20" s="281"/>
    </row>
    <row r="21" spans="4:25" x14ac:dyDescent="0.25">
      <c r="D21" s="284"/>
      <c r="Y21" s="281"/>
    </row>
    <row r="22" spans="4:25" x14ac:dyDescent="0.25">
      <c r="D22" s="284"/>
      <c r="Y22" s="281"/>
    </row>
    <row r="23" spans="4:25" x14ac:dyDescent="0.25">
      <c r="D23" s="284"/>
      <c r="Y23" s="281"/>
    </row>
    <row r="24" spans="4:25" x14ac:dyDescent="0.25">
      <c r="D24" s="284"/>
      <c r="Y24" s="281"/>
    </row>
    <row r="25" spans="4:25" x14ac:dyDescent="0.25">
      <c r="D25" s="284"/>
      <c r="Y25" s="281"/>
    </row>
    <row r="26" spans="4:25" x14ac:dyDescent="0.25">
      <c r="D26" s="284"/>
      <c r="Y26" s="281"/>
    </row>
    <row r="27" spans="4:25" x14ac:dyDescent="0.25">
      <c r="D27" s="284"/>
      <c r="Y27" s="281"/>
    </row>
    <row r="28" spans="4:25" x14ac:dyDescent="0.25">
      <c r="D28" s="284"/>
      <c r="Y28" s="281"/>
    </row>
    <row r="29" spans="4:25" x14ac:dyDescent="0.25">
      <c r="D29" s="284"/>
      <c r="Y29" s="281"/>
    </row>
    <row r="30" spans="4:25" x14ac:dyDescent="0.25">
      <c r="D30" s="284"/>
      <c r="Y30" s="281"/>
    </row>
    <row r="31" spans="4:25" x14ac:dyDescent="0.25">
      <c r="D31" s="284"/>
      <c r="Y31" s="281"/>
    </row>
    <row r="32" spans="4:25" x14ac:dyDescent="0.25">
      <c r="D32" s="284"/>
      <c r="Y32" s="281"/>
    </row>
    <row r="33" spans="4:25" x14ac:dyDescent="0.25">
      <c r="D33" s="284"/>
      <c r="Y33" s="281"/>
    </row>
    <row r="34" spans="4:25" x14ac:dyDescent="0.25">
      <c r="D34" s="284"/>
      <c r="Y34" s="281"/>
    </row>
    <row r="35" spans="4:25" x14ac:dyDescent="0.25">
      <c r="D35" s="284"/>
      <c r="Y35" s="281"/>
    </row>
    <row r="36" spans="4:25" x14ac:dyDescent="0.25">
      <c r="D36" s="284"/>
      <c r="Y36" s="281"/>
    </row>
    <row r="37" spans="4:25" x14ac:dyDescent="0.25">
      <c r="D37" s="284"/>
      <c r="Y37" s="281"/>
    </row>
    <row r="38" spans="4:25" x14ac:dyDescent="0.25">
      <c r="D38" s="284"/>
      <c r="Y38" s="281"/>
    </row>
    <row r="39" spans="4:25" x14ac:dyDescent="0.25">
      <c r="D39" s="284"/>
      <c r="Y39" s="281"/>
    </row>
    <row r="40" spans="4:25" x14ac:dyDescent="0.25">
      <c r="D40" s="284"/>
      <c r="Y40" s="281"/>
    </row>
    <row r="41" spans="4:25" x14ac:dyDescent="0.25">
      <c r="D41" s="284"/>
      <c r="Y41" s="281"/>
    </row>
    <row r="42" spans="4:25" x14ac:dyDescent="0.25">
      <c r="D42" s="284"/>
      <c r="Y42" s="281"/>
    </row>
    <row r="43" spans="4:25" x14ac:dyDescent="0.25">
      <c r="D43" s="284"/>
      <c r="Y43" s="281"/>
    </row>
    <row r="44" spans="4:25" x14ac:dyDescent="0.25">
      <c r="D44" s="284"/>
      <c r="Y44" s="281"/>
    </row>
    <row r="45" spans="4:25" x14ac:dyDescent="0.25">
      <c r="D45" s="284"/>
      <c r="Y45" s="281"/>
    </row>
    <row r="46" spans="4:25" x14ac:dyDescent="0.25">
      <c r="D46" s="284"/>
      <c r="Y46" s="281"/>
    </row>
    <row r="47" spans="4:25" x14ac:dyDescent="0.25">
      <c r="D47" s="284"/>
      <c r="Y47" s="281"/>
    </row>
    <row r="48" spans="4:25" x14ac:dyDescent="0.25">
      <c r="D48" s="284"/>
      <c r="Y48" s="281"/>
    </row>
    <row r="49" spans="4:25" x14ac:dyDescent="0.25">
      <c r="D49" s="284"/>
      <c r="Y49" s="281"/>
    </row>
    <row r="50" spans="4:25" x14ac:dyDescent="0.25">
      <c r="D50" s="284"/>
      <c r="Y50" s="281"/>
    </row>
    <row r="51" spans="4:25" x14ac:dyDescent="0.25">
      <c r="D51" s="284"/>
      <c r="Y51" s="281"/>
    </row>
    <row r="52" spans="4:25" x14ac:dyDescent="0.25">
      <c r="D52" s="284"/>
      <c r="Y52" s="281"/>
    </row>
    <row r="53" spans="4:25" x14ac:dyDescent="0.25">
      <c r="D53" s="284"/>
      <c r="Y53" s="281"/>
    </row>
    <row r="54" spans="4:25" x14ac:dyDescent="0.25">
      <c r="D54" s="284"/>
      <c r="Y54" s="281"/>
    </row>
    <row r="55" spans="4:25" x14ac:dyDescent="0.25">
      <c r="D55" s="284"/>
      <c r="Y55" s="281"/>
    </row>
    <row r="56" spans="4:25" x14ac:dyDescent="0.25">
      <c r="D56" s="284"/>
      <c r="Y56" s="281"/>
    </row>
    <row r="57" spans="4:25" x14ac:dyDescent="0.25">
      <c r="D57" s="284"/>
      <c r="Y57" s="281"/>
    </row>
    <row r="58" spans="4:25" x14ac:dyDescent="0.25">
      <c r="D58" s="284"/>
      <c r="Y58" s="281"/>
    </row>
    <row r="59" spans="4:25" x14ac:dyDescent="0.25">
      <c r="D59" s="284"/>
      <c r="Y59" s="281"/>
    </row>
    <row r="60" spans="4:25" x14ac:dyDescent="0.25">
      <c r="D60" s="284"/>
      <c r="Y60" s="281"/>
    </row>
    <row r="61" spans="4:25" x14ac:dyDescent="0.25">
      <c r="D61" s="284"/>
      <c r="Y61" s="281"/>
    </row>
    <row r="62" spans="4:25" x14ac:dyDescent="0.25">
      <c r="D62" s="284"/>
      <c r="Y62" s="281"/>
    </row>
    <row r="63" spans="4:25" x14ac:dyDescent="0.25">
      <c r="D63" s="284"/>
      <c r="Y63" s="281"/>
    </row>
    <row r="64" spans="4:25" x14ac:dyDescent="0.25">
      <c r="D64" s="284"/>
      <c r="Y64" s="281"/>
    </row>
    <row r="65" spans="4:25" x14ac:dyDescent="0.25">
      <c r="D65" s="284"/>
      <c r="Y65" s="281"/>
    </row>
    <row r="66" spans="4:25" x14ac:dyDescent="0.25">
      <c r="D66" s="284"/>
      <c r="Y66" s="281"/>
    </row>
    <row r="67" spans="4:25" x14ac:dyDescent="0.25">
      <c r="D67" s="284"/>
      <c r="Y67" s="281"/>
    </row>
    <row r="68" spans="4:25" x14ac:dyDescent="0.25">
      <c r="D68" s="284"/>
      <c r="Y68" s="281"/>
    </row>
    <row r="69" spans="4:25" x14ac:dyDescent="0.25">
      <c r="D69" s="284"/>
      <c r="Y69" s="281"/>
    </row>
    <row r="70" spans="4:25" x14ac:dyDescent="0.25">
      <c r="D70" s="284"/>
      <c r="Y70" s="281"/>
    </row>
    <row r="71" spans="4:25" x14ac:dyDescent="0.25">
      <c r="D71" s="284"/>
      <c r="Y71" s="281"/>
    </row>
    <row r="72" spans="4:25" x14ac:dyDescent="0.25">
      <c r="D72" s="284"/>
      <c r="Y72" s="281"/>
    </row>
    <row r="73" spans="4:25" x14ac:dyDescent="0.25">
      <c r="D73" s="284"/>
      <c r="Y73" s="281"/>
    </row>
    <row r="74" spans="4:25" x14ac:dyDescent="0.25">
      <c r="D74" s="284"/>
      <c r="Y74" s="281"/>
    </row>
    <row r="75" spans="4:25" x14ac:dyDescent="0.25">
      <c r="D75" s="284"/>
      <c r="Y75" s="281"/>
    </row>
    <row r="76" spans="4:25" x14ac:dyDescent="0.25">
      <c r="D76" s="284"/>
      <c r="Y76" s="281"/>
    </row>
    <row r="77" spans="4:25" x14ac:dyDescent="0.25">
      <c r="D77" s="284"/>
      <c r="Y77" s="281"/>
    </row>
    <row r="78" spans="4:25" x14ac:dyDescent="0.25">
      <c r="D78" s="284"/>
      <c r="Y78" s="281"/>
    </row>
    <row r="79" spans="4:25" x14ac:dyDescent="0.25">
      <c r="D79" s="284"/>
      <c r="Y79" s="281"/>
    </row>
    <row r="80" spans="4:25" x14ac:dyDescent="0.25">
      <c r="D80" s="284"/>
      <c r="Y80" s="281"/>
    </row>
    <row r="81" spans="4:25" x14ac:dyDescent="0.25">
      <c r="D81" s="284"/>
      <c r="Y81" s="281"/>
    </row>
    <row r="82" spans="4:25" x14ac:dyDescent="0.25">
      <c r="D82" s="284"/>
      <c r="Y82" s="281"/>
    </row>
    <row r="83" spans="4:25" x14ac:dyDescent="0.25">
      <c r="D83" s="284"/>
      <c r="Y83" s="281"/>
    </row>
    <row r="84" spans="4:25" x14ac:dyDescent="0.25">
      <c r="D84" s="18"/>
      <c r="Y84" s="281"/>
    </row>
    <row r="85" spans="4:25" x14ac:dyDescent="0.25">
      <c r="D85" s="18"/>
      <c r="Y85" s="281"/>
    </row>
    <row r="86" spans="4:25" x14ac:dyDescent="0.25">
      <c r="D86" s="18"/>
      <c r="Y86" s="281"/>
    </row>
    <row r="87" spans="4:25" x14ac:dyDescent="0.25">
      <c r="D87" s="18"/>
    </row>
    <row r="88" spans="4:25" x14ac:dyDescent="0.25">
      <c r="D88" s="18"/>
    </row>
    <row r="89" spans="4:25" x14ac:dyDescent="0.25">
      <c r="D89" s="18"/>
    </row>
    <row r="90" spans="4:25" x14ac:dyDescent="0.25">
      <c r="D90" s="18"/>
    </row>
    <row r="91" spans="4:25" x14ac:dyDescent="0.25">
      <c r="D91" s="18"/>
    </row>
    <row r="92" spans="4:25" x14ac:dyDescent="0.25">
      <c r="D92" s="18"/>
    </row>
    <row r="93" spans="4:25" x14ac:dyDescent="0.25">
      <c r="D93" s="18"/>
    </row>
    <row r="94" spans="4:25" x14ac:dyDescent="0.25">
      <c r="D94" s="18"/>
    </row>
    <row r="95" spans="4:25" x14ac:dyDescent="0.25">
      <c r="D95" s="18"/>
    </row>
    <row r="96" spans="4:25" x14ac:dyDescent="0.25">
      <c r="D96" s="18"/>
    </row>
    <row r="97" spans="4:4" x14ac:dyDescent="0.25">
      <c r="D97" s="18"/>
    </row>
    <row r="98" spans="4:4" x14ac:dyDescent="0.25">
      <c r="D98" s="18"/>
    </row>
    <row r="99" spans="4:4" x14ac:dyDescent="0.25">
      <c r="D99" s="18"/>
    </row>
    <row r="100" spans="4:4" x14ac:dyDescent="0.25">
      <c r="D100" s="18"/>
    </row>
    <row r="101" spans="4:4" x14ac:dyDescent="0.25">
      <c r="D101" s="18"/>
    </row>
    <row r="102" spans="4:4" x14ac:dyDescent="0.25">
      <c r="D102" s="18"/>
    </row>
    <row r="103" spans="4:4" x14ac:dyDescent="0.25">
      <c r="D103" s="18"/>
    </row>
    <row r="104" spans="4:4" x14ac:dyDescent="0.25">
      <c r="D104" s="18"/>
    </row>
    <row r="105" spans="4:4" x14ac:dyDescent="0.25">
      <c r="D105" s="18"/>
    </row>
    <row r="106" spans="4:4" x14ac:dyDescent="0.25">
      <c r="D106" s="18"/>
    </row>
    <row r="107" spans="4:4" x14ac:dyDescent="0.25">
      <c r="D107" s="18"/>
    </row>
    <row r="108" spans="4:4" x14ac:dyDescent="0.25">
      <c r="D108" s="18"/>
    </row>
    <row r="109" spans="4:4" x14ac:dyDescent="0.25">
      <c r="D109" s="18"/>
    </row>
    <row r="110" spans="4:4" x14ac:dyDescent="0.25">
      <c r="D110" s="18"/>
    </row>
    <row r="111" spans="4:4" x14ac:dyDescent="0.25">
      <c r="D111" s="18"/>
    </row>
    <row r="112" spans="4:4" x14ac:dyDescent="0.25">
      <c r="D112" s="18"/>
    </row>
    <row r="113" spans="4:4" x14ac:dyDescent="0.25">
      <c r="D113" s="18"/>
    </row>
    <row r="114" spans="4:4" x14ac:dyDescent="0.25">
      <c r="D114" s="18"/>
    </row>
    <row r="115" spans="4:4" x14ac:dyDescent="0.25">
      <c r="D115" s="18"/>
    </row>
    <row r="116" spans="4:4" x14ac:dyDescent="0.25">
      <c r="D116" s="18"/>
    </row>
    <row r="117" spans="4:4" x14ac:dyDescent="0.25">
      <c r="D117" s="18"/>
    </row>
    <row r="118" spans="4:4" x14ac:dyDescent="0.25">
      <c r="D118" s="18"/>
    </row>
    <row r="119" spans="4:4" x14ac:dyDescent="0.25">
      <c r="D119" s="18"/>
    </row>
    <row r="120" spans="4:4" x14ac:dyDescent="0.25">
      <c r="D120" s="18"/>
    </row>
    <row r="121" spans="4:4" x14ac:dyDescent="0.25">
      <c r="D121" s="18"/>
    </row>
    <row r="122" spans="4:4" x14ac:dyDescent="0.25">
      <c r="D122" s="18"/>
    </row>
    <row r="123" spans="4:4" x14ac:dyDescent="0.25">
      <c r="D123" s="18"/>
    </row>
    <row r="124" spans="4:4" x14ac:dyDescent="0.25">
      <c r="D124" s="18"/>
    </row>
    <row r="125" spans="4:4" x14ac:dyDescent="0.25">
      <c r="D125" s="18"/>
    </row>
    <row r="126" spans="4:4" x14ac:dyDescent="0.25">
      <c r="D126" s="18"/>
    </row>
    <row r="127" spans="4:4" x14ac:dyDescent="0.25">
      <c r="D127" s="18"/>
    </row>
    <row r="128" spans="4:4" x14ac:dyDescent="0.25">
      <c r="D128" s="18"/>
    </row>
    <row r="129" spans="4:4" x14ac:dyDescent="0.25">
      <c r="D129" s="18"/>
    </row>
    <row r="130" spans="4:4" x14ac:dyDescent="0.25">
      <c r="D130" s="18"/>
    </row>
    <row r="131" spans="4:4" x14ac:dyDescent="0.25">
      <c r="D131" s="18"/>
    </row>
    <row r="132" spans="4:4" x14ac:dyDescent="0.25">
      <c r="D132" s="18"/>
    </row>
    <row r="133" spans="4:4" x14ac:dyDescent="0.25">
      <c r="D133" s="18"/>
    </row>
    <row r="134" spans="4:4" x14ac:dyDescent="0.25">
      <c r="D134" s="18"/>
    </row>
    <row r="135" spans="4:4" x14ac:dyDescent="0.25">
      <c r="D135" s="18"/>
    </row>
    <row r="136" spans="4:4" x14ac:dyDescent="0.25">
      <c r="D136" s="18"/>
    </row>
    <row r="137" spans="4:4" x14ac:dyDescent="0.25">
      <c r="D137" s="18"/>
    </row>
    <row r="138" spans="4:4" x14ac:dyDescent="0.25">
      <c r="D138" s="18"/>
    </row>
    <row r="139" spans="4:4" x14ac:dyDescent="0.25">
      <c r="D139" s="18"/>
    </row>
    <row r="140" spans="4:4" x14ac:dyDescent="0.25">
      <c r="D140" s="18"/>
    </row>
    <row r="141" spans="4:4" x14ac:dyDescent="0.25">
      <c r="D141" s="18"/>
    </row>
    <row r="142" spans="4:4" x14ac:dyDescent="0.25">
      <c r="D142" s="18"/>
    </row>
    <row r="143" spans="4:4" x14ac:dyDescent="0.25">
      <c r="D143" s="18"/>
    </row>
    <row r="144" spans="4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  <row r="157" spans="4:4" x14ac:dyDescent="0.25">
      <c r="D157" s="18"/>
    </row>
    <row r="158" spans="4:4" x14ac:dyDescent="0.25">
      <c r="D158" s="18"/>
    </row>
    <row r="159" spans="4:4" x14ac:dyDescent="0.25">
      <c r="D159" s="18"/>
    </row>
    <row r="160" spans="4:4" x14ac:dyDescent="0.25">
      <c r="D160" s="18"/>
    </row>
    <row r="161" spans="4:4" x14ac:dyDescent="0.25">
      <c r="D161" s="18"/>
    </row>
    <row r="162" spans="4:4" x14ac:dyDescent="0.25">
      <c r="D162" s="18"/>
    </row>
    <row r="163" spans="4:4" x14ac:dyDescent="0.25">
      <c r="D163" s="18"/>
    </row>
    <row r="164" spans="4:4" x14ac:dyDescent="0.25">
      <c r="D164" s="18"/>
    </row>
    <row r="165" spans="4:4" x14ac:dyDescent="0.25">
      <c r="D165" s="18"/>
    </row>
    <row r="166" spans="4:4" x14ac:dyDescent="0.25">
      <c r="D166" s="18"/>
    </row>
    <row r="167" spans="4:4" x14ac:dyDescent="0.25">
      <c r="D167" s="18"/>
    </row>
    <row r="168" spans="4:4" x14ac:dyDescent="0.25">
      <c r="D168" s="18"/>
    </row>
    <row r="169" spans="4:4" x14ac:dyDescent="0.25">
      <c r="D169" s="18"/>
    </row>
    <row r="170" spans="4:4" x14ac:dyDescent="0.25">
      <c r="D170" s="18"/>
    </row>
    <row r="171" spans="4:4" x14ac:dyDescent="0.25">
      <c r="D171" s="18"/>
    </row>
    <row r="172" spans="4:4" x14ac:dyDescent="0.25">
      <c r="D172" s="18"/>
    </row>
    <row r="173" spans="4:4" x14ac:dyDescent="0.25">
      <c r="D173" s="18"/>
    </row>
    <row r="174" spans="4:4" x14ac:dyDescent="0.25">
      <c r="D174" s="18"/>
    </row>
    <row r="175" spans="4:4" x14ac:dyDescent="0.25">
      <c r="D175" s="18"/>
    </row>
    <row r="176" spans="4:4" x14ac:dyDescent="0.25">
      <c r="D176" s="18"/>
    </row>
    <row r="177" spans="4:4" x14ac:dyDescent="0.25">
      <c r="D177" s="18"/>
    </row>
    <row r="178" spans="4:4" x14ac:dyDescent="0.25">
      <c r="D178" s="18"/>
    </row>
    <row r="179" spans="4:4" x14ac:dyDescent="0.25">
      <c r="D179" s="18"/>
    </row>
    <row r="180" spans="4:4" x14ac:dyDescent="0.25">
      <c r="D180" s="18"/>
    </row>
    <row r="181" spans="4:4" x14ac:dyDescent="0.25">
      <c r="D181" s="18"/>
    </row>
    <row r="182" spans="4:4" x14ac:dyDescent="0.25">
      <c r="D182" s="18"/>
    </row>
    <row r="183" spans="4:4" x14ac:dyDescent="0.25">
      <c r="D183" s="18"/>
    </row>
    <row r="184" spans="4:4" x14ac:dyDescent="0.25">
      <c r="D184" s="18"/>
    </row>
    <row r="185" spans="4:4" x14ac:dyDescent="0.25">
      <c r="D185" s="18"/>
    </row>
    <row r="186" spans="4:4" x14ac:dyDescent="0.25">
      <c r="D186" s="18"/>
    </row>
    <row r="187" spans="4:4" x14ac:dyDescent="0.25">
      <c r="D187" s="18"/>
    </row>
    <row r="188" spans="4:4" x14ac:dyDescent="0.25">
      <c r="D188" s="18"/>
    </row>
    <row r="189" spans="4:4" x14ac:dyDescent="0.25">
      <c r="D189" s="18"/>
    </row>
    <row r="190" spans="4:4" x14ac:dyDescent="0.25">
      <c r="D190" s="18"/>
    </row>
    <row r="191" spans="4:4" x14ac:dyDescent="0.25">
      <c r="D191" s="18"/>
    </row>
    <row r="192" spans="4:4" x14ac:dyDescent="0.25">
      <c r="D192" s="18"/>
    </row>
    <row r="193" spans="4:4" x14ac:dyDescent="0.25">
      <c r="D193" s="18"/>
    </row>
    <row r="194" spans="4:4" x14ac:dyDescent="0.25">
      <c r="D194" s="18"/>
    </row>
    <row r="195" spans="4:4" x14ac:dyDescent="0.25">
      <c r="D195" s="18"/>
    </row>
    <row r="196" spans="4:4" x14ac:dyDescent="0.25">
      <c r="D196" s="18"/>
    </row>
    <row r="197" spans="4:4" x14ac:dyDescent="0.25">
      <c r="D197" s="18"/>
    </row>
    <row r="198" spans="4:4" x14ac:dyDescent="0.25">
      <c r="D198" s="18"/>
    </row>
    <row r="199" spans="4:4" x14ac:dyDescent="0.25">
      <c r="D199" s="18"/>
    </row>
    <row r="200" spans="4:4" x14ac:dyDescent="0.25">
      <c r="D200" s="18"/>
    </row>
    <row r="201" spans="4:4" x14ac:dyDescent="0.25">
      <c r="D201" s="18"/>
    </row>
    <row r="202" spans="4:4" x14ac:dyDescent="0.25">
      <c r="D202" s="18"/>
    </row>
    <row r="203" spans="4:4" x14ac:dyDescent="0.25">
      <c r="D203" s="18"/>
    </row>
    <row r="204" spans="4:4" x14ac:dyDescent="0.25">
      <c r="D204" s="18"/>
    </row>
    <row r="205" spans="4:4" x14ac:dyDescent="0.25">
      <c r="D205" s="18"/>
    </row>
    <row r="206" spans="4:4" x14ac:dyDescent="0.25">
      <c r="D206" s="18"/>
    </row>
    <row r="207" spans="4:4" x14ac:dyDescent="0.25">
      <c r="D207" s="18"/>
    </row>
    <row r="208" spans="4:4" x14ac:dyDescent="0.25">
      <c r="D208" s="18"/>
    </row>
    <row r="209" spans="4:4" x14ac:dyDescent="0.25">
      <c r="D209" s="18"/>
    </row>
    <row r="210" spans="4:4" x14ac:dyDescent="0.25">
      <c r="D210" s="18"/>
    </row>
    <row r="211" spans="4:4" x14ac:dyDescent="0.25">
      <c r="D211" s="18"/>
    </row>
    <row r="212" spans="4:4" x14ac:dyDescent="0.25">
      <c r="D212" s="18"/>
    </row>
    <row r="213" spans="4:4" x14ac:dyDescent="0.25">
      <c r="D213" s="18"/>
    </row>
    <row r="214" spans="4:4" x14ac:dyDescent="0.25">
      <c r="D214" s="18"/>
    </row>
    <row r="215" spans="4:4" x14ac:dyDescent="0.25">
      <c r="D215" s="18"/>
    </row>
    <row r="216" spans="4:4" x14ac:dyDescent="0.25">
      <c r="D216" s="18"/>
    </row>
    <row r="217" spans="4:4" x14ac:dyDescent="0.25">
      <c r="D217" s="18"/>
    </row>
    <row r="218" spans="4:4" x14ac:dyDescent="0.25">
      <c r="D218" s="18"/>
    </row>
    <row r="219" spans="4:4" x14ac:dyDescent="0.25">
      <c r="D219" s="18"/>
    </row>
    <row r="220" spans="4:4" x14ac:dyDescent="0.25">
      <c r="D220" s="18"/>
    </row>
    <row r="221" spans="4:4" x14ac:dyDescent="0.25">
      <c r="D221" s="18"/>
    </row>
    <row r="222" spans="4:4" x14ac:dyDescent="0.25">
      <c r="D222" s="18"/>
    </row>
    <row r="223" spans="4:4" x14ac:dyDescent="0.25">
      <c r="D223" s="18"/>
    </row>
    <row r="224" spans="4:4" x14ac:dyDescent="0.25">
      <c r="D224" s="18"/>
    </row>
    <row r="225" spans="4:4" x14ac:dyDescent="0.25">
      <c r="D225" s="18"/>
    </row>
    <row r="226" spans="4:4" x14ac:dyDescent="0.25">
      <c r="D226" s="18"/>
    </row>
    <row r="227" spans="4:4" x14ac:dyDescent="0.25">
      <c r="D227" s="18"/>
    </row>
    <row r="228" spans="4:4" x14ac:dyDescent="0.25">
      <c r="D228" s="18"/>
    </row>
    <row r="229" spans="4:4" x14ac:dyDescent="0.25">
      <c r="D229" s="18"/>
    </row>
    <row r="230" spans="4:4" x14ac:dyDescent="0.25">
      <c r="D230" s="18"/>
    </row>
    <row r="231" spans="4:4" x14ac:dyDescent="0.25">
      <c r="D231" s="18"/>
    </row>
    <row r="232" spans="4:4" x14ac:dyDescent="0.25">
      <c r="D232" s="18"/>
    </row>
    <row r="233" spans="4:4" x14ac:dyDescent="0.25">
      <c r="D233" s="18"/>
    </row>
    <row r="234" spans="4:4" x14ac:dyDescent="0.25">
      <c r="D234" s="18"/>
    </row>
    <row r="235" spans="4:4" x14ac:dyDescent="0.25">
      <c r="D235" s="18"/>
    </row>
    <row r="236" spans="4:4" x14ac:dyDescent="0.25">
      <c r="D236" s="18"/>
    </row>
    <row r="237" spans="4:4" x14ac:dyDescent="0.25">
      <c r="D237" s="18"/>
    </row>
    <row r="238" spans="4:4" x14ac:dyDescent="0.25">
      <c r="D238" s="18"/>
    </row>
    <row r="239" spans="4:4" x14ac:dyDescent="0.25">
      <c r="D239" s="18"/>
    </row>
    <row r="240" spans="4:4" x14ac:dyDescent="0.25">
      <c r="D240" s="18"/>
    </row>
    <row r="241" spans="4:4" x14ac:dyDescent="0.25">
      <c r="D241" s="18"/>
    </row>
    <row r="242" spans="4:4" x14ac:dyDescent="0.25">
      <c r="D242" s="18"/>
    </row>
    <row r="243" spans="4:4" x14ac:dyDescent="0.25">
      <c r="D243" s="18"/>
    </row>
    <row r="244" spans="4:4" x14ac:dyDescent="0.25">
      <c r="D244" s="18"/>
    </row>
    <row r="245" spans="4:4" x14ac:dyDescent="0.25">
      <c r="D245" s="18"/>
    </row>
    <row r="246" spans="4:4" x14ac:dyDescent="0.25">
      <c r="D246" s="18"/>
    </row>
    <row r="247" spans="4:4" x14ac:dyDescent="0.25">
      <c r="D247" s="18"/>
    </row>
    <row r="248" spans="4:4" x14ac:dyDescent="0.25">
      <c r="D248" s="18"/>
    </row>
    <row r="249" spans="4:4" x14ac:dyDescent="0.25">
      <c r="D249" s="18"/>
    </row>
    <row r="250" spans="4:4" x14ac:dyDescent="0.25">
      <c r="D250" s="18"/>
    </row>
    <row r="251" spans="4:4" x14ac:dyDescent="0.25">
      <c r="D251" s="18"/>
    </row>
    <row r="252" spans="4:4" x14ac:dyDescent="0.25">
      <c r="D252" s="18"/>
    </row>
    <row r="253" spans="4:4" x14ac:dyDescent="0.25">
      <c r="D253" s="18"/>
    </row>
    <row r="254" spans="4:4" x14ac:dyDescent="0.25">
      <c r="D254" s="18"/>
    </row>
    <row r="255" spans="4:4" x14ac:dyDescent="0.25">
      <c r="D255" s="18"/>
    </row>
    <row r="256" spans="4:4" x14ac:dyDescent="0.25">
      <c r="D256" s="18"/>
    </row>
    <row r="257" spans="4:4" x14ac:dyDescent="0.25">
      <c r="D257" s="18"/>
    </row>
    <row r="258" spans="4:4" x14ac:dyDescent="0.25">
      <c r="D258" s="18"/>
    </row>
    <row r="259" spans="4:4" x14ac:dyDescent="0.25">
      <c r="D259" s="18"/>
    </row>
    <row r="260" spans="4:4" x14ac:dyDescent="0.25">
      <c r="D260" s="18"/>
    </row>
    <row r="261" spans="4:4" x14ac:dyDescent="0.25">
      <c r="D261" s="18"/>
    </row>
    <row r="262" spans="4:4" x14ac:dyDescent="0.25">
      <c r="D262" s="18"/>
    </row>
    <row r="263" spans="4:4" x14ac:dyDescent="0.25">
      <c r="D263" s="18"/>
    </row>
    <row r="264" spans="4:4" x14ac:dyDescent="0.25">
      <c r="D264" s="18"/>
    </row>
    <row r="265" spans="4:4" x14ac:dyDescent="0.25">
      <c r="D265" s="18"/>
    </row>
    <row r="266" spans="4:4" x14ac:dyDescent="0.25">
      <c r="D266" s="18"/>
    </row>
    <row r="267" spans="4:4" x14ac:dyDescent="0.25">
      <c r="D267" s="18"/>
    </row>
    <row r="268" spans="4:4" x14ac:dyDescent="0.25">
      <c r="D268" s="18"/>
    </row>
    <row r="269" spans="4:4" x14ac:dyDescent="0.25">
      <c r="D269" s="18"/>
    </row>
    <row r="270" spans="4:4" x14ac:dyDescent="0.25">
      <c r="D270" s="18"/>
    </row>
    <row r="271" spans="4:4" x14ac:dyDescent="0.25">
      <c r="D271" s="18"/>
    </row>
    <row r="272" spans="4:4" x14ac:dyDescent="0.25">
      <c r="D272" s="18"/>
    </row>
    <row r="273" spans="4:4" x14ac:dyDescent="0.25">
      <c r="D273" s="18"/>
    </row>
    <row r="274" spans="4:4" x14ac:dyDescent="0.25">
      <c r="D274" s="18"/>
    </row>
    <row r="275" spans="4:4" x14ac:dyDescent="0.25">
      <c r="D275" s="18"/>
    </row>
    <row r="276" spans="4:4" x14ac:dyDescent="0.25">
      <c r="D276" s="18"/>
    </row>
    <row r="277" spans="4:4" x14ac:dyDescent="0.25">
      <c r="D277" s="18"/>
    </row>
    <row r="278" spans="4:4" x14ac:dyDescent="0.25">
      <c r="D278" s="18"/>
    </row>
    <row r="279" spans="4:4" x14ac:dyDescent="0.25">
      <c r="D279" s="18"/>
    </row>
    <row r="280" spans="4:4" x14ac:dyDescent="0.25">
      <c r="D280" s="18"/>
    </row>
    <row r="281" spans="4:4" x14ac:dyDescent="0.25">
      <c r="D281" s="18"/>
    </row>
    <row r="282" spans="4:4" x14ac:dyDescent="0.25">
      <c r="D282" s="18"/>
    </row>
    <row r="283" spans="4:4" x14ac:dyDescent="0.25">
      <c r="D283" s="18"/>
    </row>
    <row r="284" spans="4:4" x14ac:dyDescent="0.25">
      <c r="D284" s="18"/>
    </row>
    <row r="285" spans="4:4" x14ac:dyDescent="0.25">
      <c r="D285" s="18"/>
    </row>
    <row r="286" spans="4:4" x14ac:dyDescent="0.25">
      <c r="D286" s="18"/>
    </row>
    <row r="287" spans="4:4" x14ac:dyDescent="0.25">
      <c r="D287" s="18"/>
    </row>
    <row r="288" spans="4:4" x14ac:dyDescent="0.25">
      <c r="D288" s="18"/>
    </row>
    <row r="289" spans="4:4" x14ac:dyDescent="0.25">
      <c r="D289" s="18"/>
    </row>
    <row r="290" spans="4:4" x14ac:dyDescent="0.25">
      <c r="D290" s="18"/>
    </row>
    <row r="291" spans="4:4" x14ac:dyDescent="0.25">
      <c r="D291" s="18"/>
    </row>
    <row r="292" spans="4:4" x14ac:dyDescent="0.25">
      <c r="D292" s="18"/>
    </row>
    <row r="293" spans="4:4" x14ac:dyDescent="0.25">
      <c r="D293" s="18"/>
    </row>
    <row r="294" spans="4:4" x14ac:dyDescent="0.25">
      <c r="D294" s="18"/>
    </row>
    <row r="295" spans="4:4" x14ac:dyDescent="0.25">
      <c r="D295" s="18"/>
    </row>
    <row r="296" spans="4:4" x14ac:dyDescent="0.25">
      <c r="D296" s="18"/>
    </row>
    <row r="297" spans="4:4" x14ac:dyDescent="0.25">
      <c r="D297" s="18"/>
    </row>
    <row r="298" spans="4:4" x14ac:dyDescent="0.25">
      <c r="D298" s="18"/>
    </row>
    <row r="299" spans="4:4" x14ac:dyDescent="0.25">
      <c r="D299" s="18"/>
    </row>
    <row r="300" spans="4:4" x14ac:dyDescent="0.25">
      <c r="D300" s="18"/>
    </row>
    <row r="301" spans="4:4" x14ac:dyDescent="0.25">
      <c r="D301" s="18"/>
    </row>
    <row r="302" spans="4:4" x14ac:dyDescent="0.25">
      <c r="D302" s="18"/>
    </row>
    <row r="303" spans="4:4" x14ac:dyDescent="0.25">
      <c r="D303" s="18"/>
    </row>
    <row r="304" spans="4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</sheetData>
  <autoFilter ref="A2:Z2" xr:uid="{00000000-0009-0000-0000-00000D000000}"/>
  <hyperlinks>
    <hyperlink ref="Z1" location="index!A1" display="العودة للفهرس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defaultColWidth="9.140625" defaultRowHeight="26.25" x14ac:dyDescent="0.25"/>
  <cols>
    <col min="1" max="2" width="18" style="212" customWidth="1"/>
    <col min="3" max="3" width="15.42578125" style="209" customWidth="1"/>
    <col min="4" max="4" width="15.42578125" style="214" customWidth="1"/>
    <col min="5" max="5" width="15.7109375" style="212" bestFit="1" customWidth="1"/>
    <col min="6" max="6" width="26.42578125" style="212" customWidth="1"/>
    <col min="7" max="7" width="28.5703125" style="212" bestFit="1" customWidth="1"/>
    <col min="8" max="8" width="28" style="212" bestFit="1" customWidth="1"/>
    <col min="9" max="9" width="21.140625" style="212" customWidth="1"/>
    <col min="10" max="10" width="14" style="212" customWidth="1"/>
    <col min="11" max="11" width="20.7109375" style="212" bestFit="1" customWidth="1"/>
    <col min="12" max="12" width="9.140625" style="212" hidden="1" customWidth="1"/>
    <col min="13" max="13" width="18.7109375" style="213" bestFit="1" customWidth="1"/>
    <col min="14" max="16" width="9.140625" style="212" hidden="1" customWidth="1"/>
    <col min="17" max="17" width="0" style="212" hidden="1"/>
    <col min="18" max="18" width="9.140625" style="212" customWidth="1"/>
    <col min="19" max="16384" width="9.140625" style="212"/>
  </cols>
  <sheetData>
    <row r="1" spans="1:52" s="248" customFormat="1" ht="41.25" customHeight="1" thickBot="1" x14ac:dyDescent="0.3">
      <c r="A1" s="96" t="s">
        <v>98</v>
      </c>
      <c r="B1" s="96"/>
      <c r="C1" s="185"/>
      <c r="D1" s="189"/>
      <c r="E1" s="190" t="s">
        <v>666</v>
      </c>
      <c r="F1" s="249" t="s">
        <v>100</v>
      </c>
      <c r="G1" s="191">
        <f>MONTH(A3)</f>
        <v>1</v>
      </c>
      <c r="H1" s="249" t="s">
        <v>440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78"/>
      <c r="W1" s="295"/>
      <c r="X1" s="295"/>
      <c r="Y1" s="295"/>
      <c r="Z1" s="296"/>
      <c r="AA1" s="108"/>
      <c r="AB1" s="108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5">
      <c r="A2" s="200" t="s">
        <v>549</v>
      </c>
      <c r="B2" s="200" t="s">
        <v>667</v>
      </c>
      <c r="C2" s="201" t="s">
        <v>668</v>
      </c>
      <c r="D2" s="202" t="s">
        <v>669</v>
      </c>
      <c r="E2" s="200" t="s">
        <v>670</v>
      </c>
      <c r="F2" s="203" t="s">
        <v>671</v>
      </c>
      <c r="G2" s="204" t="s">
        <v>672</v>
      </c>
      <c r="H2" s="204" t="s">
        <v>673</v>
      </c>
      <c r="I2" s="205" t="s">
        <v>674</v>
      </c>
      <c r="J2" s="205" t="s">
        <v>675</v>
      </c>
      <c r="K2" s="205" t="s">
        <v>676</v>
      </c>
      <c r="L2" s="206" t="s">
        <v>677</v>
      </c>
      <c r="M2" s="207" t="s">
        <v>678</v>
      </c>
      <c r="N2" s="206" t="s">
        <v>679</v>
      </c>
      <c r="O2" s="207" t="s">
        <v>680</v>
      </c>
      <c r="P2" s="207" t="s">
        <v>681</v>
      </c>
    </row>
    <row r="3" spans="1:52" s="211" customFormat="1" ht="45.75" customHeight="1" x14ac:dyDescent="0.25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5">
      <c r="A4" s="208">
        <v>44409</v>
      </c>
      <c r="B4" s="209">
        <v>2</v>
      </c>
      <c r="C4" s="209">
        <v>1</v>
      </c>
      <c r="D4" s="209">
        <v>5</v>
      </c>
      <c r="E4" s="164" t="s">
        <v>682</v>
      </c>
      <c r="F4" s="210">
        <v>16</v>
      </c>
      <c r="G4" s="210">
        <v>15.5</v>
      </c>
      <c r="H4" s="210">
        <v>16.5</v>
      </c>
      <c r="I4" s="179">
        <v>15.6</v>
      </c>
      <c r="J4" s="179">
        <v>15.8</v>
      </c>
      <c r="K4" s="179">
        <v>15.7</v>
      </c>
      <c r="L4" s="179">
        <v>15.7</v>
      </c>
      <c r="M4" s="179">
        <v>17.899999999999999</v>
      </c>
    </row>
    <row r="5" spans="1:52" s="211" customFormat="1" ht="45.75" customHeight="1" x14ac:dyDescent="0.25">
      <c r="A5" s="208">
        <v>44409</v>
      </c>
      <c r="B5" s="209">
        <v>2</v>
      </c>
      <c r="C5" s="209">
        <v>2</v>
      </c>
      <c r="D5" s="209">
        <v>5</v>
      </c>
      <c r="E5" s="164" t="s">
        <v>682</v>
      </c>
      <c r="F5" s="210">
        <v>16</v>
      </c>
      <c r="G5" s="210">
        <v>15.5</v>
      </c>
      <c r="H5" s="210">
        <v>16.5</v>
      </c>
      <c r="I5" s="179">
        <v>15.7</v>
      </c>
      <c r="J5" s="179">
        <v>15.6</v>
      </c>
      <c r="K5" s="179">
        <v>15.5</v>
      </c>
      <c r="L5" s="179">
        <v>15.6</v>
      </c>
      <c r="M5" s="179">
        <v>17.899999999999999</v>
      </c>
    </row>
    <row r="6" spans="1:52" s="211" customFormat="1" ht="45.75" customHeight="1" x14ac:dyDescent="0.25">
      <c r="A6" s="208">
        <v>44409</v>
      </c>
      <c r="B6" s="209">
        <v>2</v>
      </c>
      <c r="C6" s="209">
        <v>3</v>
      </c>
      <c r="D6" s="209">
        <v>5</v>
      </c>
      <c r="E6" s="164" t="s">
        <v>682</v>
      </c>
      <c r="F6" s="210">
        <v>16</v>
      </c>
      <c r="G6" s="210">
        <v>15.5</v>
      </c>
      <c r="H6" s="210">
        <v>16.5</v>
      </c>
      <c r="I6" s="179">
        <v>15.5</v>
      </c>
      <c r="J6" s="179">
        <v>15.6</v>
      </c>
      <c r="K6" s="179">
        <v>15.6</v>
      </c>
      <c r="L6" s="179">
        <v>15.6</v>
      </c>
      <c r="M6" s="179">
        <v>17.899999999999999</v>
      </c>
    </row>
    <row r="7" spans="1:52" s="211" customFormat="1" ht="45.75" customHeight="1" x14ac:dyDescent="0.25">
      <c r="A7" s="208">
        <v>44409</v>
      </c>
      <c r="B7" s="209">
        <v>2</v>
      </c>
      <c r="C7" s="209">
        <v>6</v>
      </c>
      <c r="D7" s="209">
        <v>5</v>
      </c>
      <c r="E7" s="164" t="s">
        <v>682</v>
      </c>
      <c r="F7" s="210">
        <v>16</v>
      </c>
      <c r="G7" s="210">
        <v>15.5</v>
      </c>
      <c r="H7" s="210">
        <v>16.5</v>
      </c>
      <c r="I7" s="179">
        <v>15.1</v>
      </c>
      <c r="J7" s="179">
        <v>15.6</v>
      </c>
      <c r="K7" s="179">
        <v>15.8</v>
      </c>
      <c r="L7" s="179">
        <v>15.6</v>
      </c>
      <c r="M7" s="179">
        <v>17.899999999999999</v>
      </c>
    </row>
    <row r="8" spans="1:52" s="211" customFormat="1" ht="45.75" customHeight="1" x14ac:dyDescent="0.25">
      <c r="A8" s="208"/>
      <c r="B8" s="209"/>
      <c r="C8" s="209"/>
      <c r="D8" s="209"/>
      <c r="E8" s="164"/>
      <c r="F8" s="210"/>
      <c r="G8" s="210"/>
      <c r="H8" s="210"/>
      <c r="I8" s="179"/>
      <c r="J8" s="179"/>
      <c r="K8" s="179"/>
      <c r="L8" s="179"/>
      <c r="M8" s="179"/>
    </row>
    <row r="9" spans="1:52" s="211" customFormat="1" ht="45.75" customHeight="1" x14ac:dyDescent="0.25">
      <c r="A9" s="208"/>
      <c r="B9" s="209"/>
      <c r="C9" s="209"/>
      <c r="D9" s="209"/>
      <c r="E9" s="164"/>
      <c r="F9" s="210"/>
      <c r="G9" s="210"/>
      <c r="H9" s="210"/>
      <c r="I9" s="179"/>
      <c r="J9" s="179"/>
      <c r="K9" s="179"/>
      <c r="L9" s="179"/>
      <c r="M9" s="179"/>
    </row>
    <row r="10" spans="1:52" s="211" customFormat="1" ht="45.75" customHeight="1" x14ac:dyDescent="0.25">
      <c r="A10" s="208"/>
      <c r="B10" s="209"/>
      <c r="C10" s="209"/>
      <c r="D10" s="209"/>
      <c r="E10" s="164"/>
      <c r="F10" s="210"/>
      <c r="G10" s="210"/>
      <c r="H10" s="210"/>
      <c r="I10" s="179"/>
      <c r="J10" s="179"/>
      <c r="K10" s="179"/>
      <c r="L10" s="179"/>
      <c r="M10" s="179"/>
    </row>
    <row r="11" spans="1:52" s="211" customFormat="1" ht="45.75" customHeight="1" x14ac:dyDescent="0.25">
      <c r="A11" s="208"/>
      <c r="B11" s="209"/>
      <c r="C11" s="209"/>
      <c r="D11" s="209"/>
      <c r="E11" s="164"/>
      <c r="F11" s="210"/>
      <c r="G11" s="210"/>
      <c r="H11" s="210"/>
      <c r="I11" s="179"/>
      <c r="J11" s="179"/>
      <c r="K11" s="179"/>
      <c r="L11" s="179"/>
      <c r="M11" s="179"/>
    </row>
    <row r="12" spans="1:52" s="211" customFormat="1" ht="45.75" customHeight="1" x14ac:dyDescent="0.25">
      <c r="A12" s="208"/>
      <c r="B12" s="209"/>
      <c r="C12" s="209"/>
      <c r="D12" s="209"/>
      <c r="E12" s="164"/>
      <c r="F12" s="210"/>
      <c r="G12" s="210"/>
      <c r="H12" s="210"/>
      <c r="I12" s="179"/>
      <c r="J12" s="179"/>
      <c r="K12" s="179"/>
      <c r="L12" s="179"/>
      <c r="M12" s="179"/>
    </row>
    <row r="13" spans="1:52" s="211" customFormat="1" ht="45.75" customHeight="1" x14ac:dyDescent="0.25">
      <c r="A13" s="208"/>
      <c r="B13" s="209"/>
      <c r="C13" s="209"/>
      <c r="D13" s="209"/>
      <c r="E13" s="164"/>
      <c r="F13" s="210"/>
      <c r="G13" s="210"/>
      <c r="H13" s="210"/>
      <c r="I13" s="179"/>
      <c r="J13" s="179"/>
      <c r="K13" s="179"/>
      <c r="L13" s="179"/>
      <c r="M13" s="179"/>
    </row>
    <row r="14" spans="1:52" s="211" customFormat="1" ht="45.75" customHeight="1" x14ac:dyDescent="0.25">
      <c r="A14" s="208"/>
      <c r="B14" s="209"/>
      <c r="C14" s="209"/>
      <c r="D14" s="209"/>
      <c r="E14" s="164"/>
      <c r="F14" s="210"/>
      <c r="G14" s="210"/>
      <c r="H14" s="210"/>
      <c r="I14" s="179"/>
      <c r="J14" s="179"/>
      <c r="K14" s="179"/>
      <c r="L14" s="179"/>
      <c r="M14" s="179"/>
    </row>
    <row r="15" spans="1:52" s="211" customFormat="1" ht="45.75" customHeight="1" x14ac:dyDescent="0.25">
      <c r="A15" s="208"/>
      <c r="B15" s="209"/>
      <c r="C15" s="209"/>
      <c r="D15" s="209"/>
      <c r="E15" s="164"/>
      <c r="F15" s="210"/>
      <c r="G15" s="210"/>
      <c r="H15" s="210"/>
      <c r="I15" s="179"/>
      <c r="J15" s="179"/>
      <c r="K15" s="179"/>
      <c r="L15" s="179"/>
      <c r="M15" s="179"/>
    </row>
    <row r="16" spans="1:52" s="211" customFormat="1" ht="45.75" customHeight="1" x14ac:dyDescent="0.25">
      <c r="A16" s="208"/>
      <c r="B16" s="209"/>
      <c r="C16" s="209"/>
      <c r="D16" s="209"/>
      <c r="E16" s="164"/>
      <c r="F16" s="210"/>
      <c r="G16" s="210"/>
      <c r="H16" s="210"/>
      <c r="I16" s="179"/>
      <c r="J16" s="179"/>
      <c r="K16" s="179"/>
      <c r="L16" s="179"/>
      <c r="M16" s="179"/>
    </row>
    <row r="17" spans="1:13" s="211" customFormat="1" ht="45.75" customHeight="1" x14ac:dyDescent="0.25">
      <c r="A17" s="208"/>
      <c r="B17" s="209"/>
      <c r="C17" s="209"/>
      <c r="D17" s="209"/>
      <c r="E17" s="164"/>
      <c r="F17" s="210"/>
      <c r="G17" s="210"/>
      <c r="H17" s="210"/>
      <c r="I17" s="179"/>
      <c r="J17" s="179"/>
      <c r="K17" s="179"/>
      <c r="L17" s="179"/>
      <c r="M17" s="179"/>
    </row>
    <row r="18" spans="1:13" s="211" customFormat="1" ht="45.75" customHeight="1" x14ac:dyDescent="0.25">
      <c r="A18" s="208"/>
      <c r="B18" s="209"/>
      <c r="C18" s="209"/>
      <c r="D18" s="209"/>
      <c r="E18" s="164"/>
      <c r="F18" s="210"/>
      <c r="G18" s="210"/>
      <c r="H18" s="210"/>
      <c r="I18" s="179"/>
      <c r="J18" s="179"/>
      <c r="K18" s="179"/>
      <c r="L18" s="179"/>
      <c r="M18" s="179"/>
    </row>
    <row r="19" spans="1:13" s="211" customFormat="1" ht="45.75" customHeight="1" x14ac:dyDescent="0.25">
      <c r="A19" s="208"/>
      <c r="B19" s="209"/>
      <c r="C19" s="209"/>
      <c r="D19" s="209"/>
      <c r="E19" s="164"/>
      <c r="F19" s="210"/>
      <c r="G19" s="210"/>
      <c r="H19" s="210"/>
      <c r="I19" s="179"/>
      <c r="J19" s="179"/>
      <c r="K19" s="179"/>
      <c r="L19" s="179"/>
      <c r="M19" s="179"/>
    </row>
    <row r="20" spans="1:13" s="211" customFormat="1" ht="45.75" customHeight="1" x14ac:dyDescent="0.25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3" s="211" customFormat="1" ht="45.75" customHeight="1" x14ac:dyDescent="0.25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3" s="211" customFormat="1" ht="45.75" customHeight="1" x14ac:dyDescent="0.25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3" s="211" customFormat="1" ht="45.75" customHeight="1" x14ac:dyDescent="0.25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3" s="211" customFormat="1" ht="45.75" customHeight="1" x14ac:dyDescent="0.25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3" s="211" customFormat="1" ht="45.75" customHeight="1" x14ac:dyDescent="0.25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3" s="211" customFormat="1" ht="45.75" customHeight="1" x14ac:dyDescent="0.25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3" s="211" customFormat="1" ht="45.75" customHeight="1" x14ac:dyDescent="0.25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3" s="211" customFormat="1" ht="45.75" customHeight="1" x14ac:dyDescent="0.25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3" s="211" customFormat="1" ht="45.75" customHeight="1" x14ac:dyDescent="0.25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3" s="211" customFormat="1" ht="45.75" customHeight="1" x14ac:dyDescent="0.25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3" s="211" customFormat="1" ht="45.75" customHeight="1" x14ac:dyDescent="0.25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3" s="211" customFormat="1" ht="45.75" customHeight="1" x14ac:dyDescent="0.25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5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5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5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5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5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5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5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5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5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5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5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5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5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5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5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5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5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5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5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5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5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5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5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5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5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5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5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5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5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5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5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5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5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5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5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5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5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5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5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5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5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5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5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5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5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5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5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5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5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5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5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5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5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5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5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5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5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5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5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5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5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5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5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5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5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5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5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5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5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5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5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5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5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5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5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5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5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5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5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5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5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5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5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5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5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5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5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5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5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5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5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5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5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5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5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5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5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5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5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5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5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5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5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5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5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5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5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5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5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5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5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5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5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5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5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5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5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5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5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5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5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5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5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5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5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5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5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5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5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5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5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5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5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5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5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5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5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5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5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5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5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5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5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5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5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5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5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5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5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5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5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5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5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5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5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5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5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5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5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5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5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5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5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5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5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5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5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5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5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5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5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5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5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5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5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5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5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5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5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5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5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5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5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5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5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5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5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5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5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5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5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5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5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5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5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5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5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5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5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5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5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5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5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5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5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5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5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5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5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5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5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5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5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5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5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5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5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5">
      <c r="D250" s="209"/>
    </row>
  </sheetData>
  <autoFilter ref="A2:K162" xr:uid="{00000000-0009-0000-0000-00000E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21" x14ac:dyDescent="0.25"/>
  <cols>
    <col min="1" max="1" width="9.140625" style="111" customWidth="1"/>
    <col min="2" max="2" width="18" style="111" customWidth="1"/>
    <col min="3" max="3" width="37.7109375" style="111" customWidth="1"/>
    <col min="4" max="4" width="18" style="11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19" hidden="1" customWidth="1"/>
    <col min="23" max="23" width="21.140625" style="111" customWidth="1"/>
    <col min="24" max="24" width="14" style="111" customWidth="1"/>
    <col min="25" max="25" width="19.42578125" style="120" customWidth="1"/>
    <col min="26" max="26" width="21.140625" style="111" customWidth="1"/>
    <col min="27" max="27" width="37.7109375" style="111" customWidth="1"/>
    <col min="28" max="28" width="20.7109375" style="111" customWidth="1"/>
    <col min="29" max="30" width="9.140625" style="111" customWidth="1"/>
    <col min="31" max="16384" width="9.140625" style="111"/>
  </cols>
  <sheetData>
    <row r="1" spans="1:63" s="68" customFormat="1" ht="41.25" customHeight="1" x14ac:dyDescent="0.25">
      <c r="A1" s="96"/>
      <c r="B1" s="99"/>
      <c r="C1" s="103" t="s">
        <v>98</v>
      </c>
      <c r="E1" s="104" t="s">
        <v>683</v>
      </c>
      <c r="F1" s="105"/>
      <c r="G1" s="105" t="s">
        <v>100</v>
      </c>
      <c r="H1" s="106">
        <f>B4</f>
        <v>0</v>
      </c>
      <c r="I1" s="130" t="s">
        <v>82</v>
      </c>
      <c r="J1" s="99">
        <f>A4</f>
        <v>0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4"/>
      <c r="AA1" s="104"/>
      <c r="AB1" s="108"/>
      <c r="AC1" s="50" t="s">
        <v>95</v>
      </c>
      <c r="AD1" s="245"/>
      <c r="AE1" s="19"/>
      <c r="AF1" s="19"/>
      <c r="AG1" s="294"/>
      <c r="AH1" s="295"/>
      <c r="AI1" s="295"/>
      <c r="AJ1" s="295"/>
      <c r="AK1" s="296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5">
      <c r="A2" s="289" t="s">
        <v>101</v>
      </c>
      <c r="B2" s="287" t="s">
        <v>102</v>
      </c>
      <c r="C2" s="290" t="s">
        <v>684</v>
      </c>
      <c r="D2" s="290" t="s">
        <v>104</v>
      </c>
      <c r="E2" s="290" t="s">
        <v>105</v>
      </c>
      <c r="F2" s="290" t="s">
        <v>106</v>
      </c>
      <c r="G2" s="297" t="s">
        <v>107</v>
      </c>
      <c r="H2" s="298"/>
      <c r="I2" s="299" t="s">
        <v>108</v>
      </c>
      <c r="J2" s="300" t="s">
        <v>109</v>
      </c>
      <c r="K2" s="302" t="s">
        <v>110</v>
      </c>
      <c r="L2" s="301" t="s">
        <v>111</v>
      </c>
      <c r="M2" s="303" t="s">
        <v>112</v>
      </c>
      <c r="N2" s="304" t="s">
        <v>113</v>
      </c>
      <c r="O2" s="305"/>
      <c r="P2" s="305"/>
      <c r="Q2" s="305"/>
      <c r="R2" s="305"/>
      <c r="S2" s="305"/>
      <c r="T2" s="305"/>
      <c r="U2" s="305"/>
      <c r="V2" s="298"/>
      <c r="W2" s="292" t="s">
        <v>114</v>
      </c>
      <c r="X2" s="292" t="s">
        <v>115</v>
      </c>
      <c r="Y2" s="292" t="s">
        <v>116</v>
      </c>
      <c r="Z2" s="307" t="s">
        <v>117</v>
      </c>
      <c r="AA2" s="290" t="s">
        <v>685</v>
      </c>
      <c r="AB2" s="292" t="s">
        <v>120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7" customFormat="1" ht="93" customHeight="1" thickBot="1" x14ac:dyDescent="0.3">
      <c r="A3" s="289"/>
      <c r="B3" s="288"/>
      <c r="C3" s="291"/>
      <c r="D3" s="291"/>
      <c r="E3" s="291"/>
      <c r="F3" s="291"/>
      <c r="G3" s="246" t="s">
        <v>122</v>
      </c>
      <c r="H3" s="246" t="s">
        <v>123</v>
      </c>
      <c r="I3" s="291"/>
      <c r="J3" s="291"/>
      <c r="K3" s="291"/>
      <c r="L3" s="291"/>
      <c r="M3" s="291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293"/>
      <c r="X3" s="293"/>
      <c r="Y3" s="293"/>
      <c r="Z3" s="291"/>
      <c r="AA3" s="291"/>
      <c r="AB3" s="293"/>
    </row>
    <row r="4" spans="1:63" ht="45.75" customHeight="1" thickTop="1" thickBot="1" x14ac:dyDescent="0.3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 x14ac:dyDescent="0.3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 x14ac:dyDescent="0.3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 x14ac:dyDescent="0.3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 x14ac:dyDescent="0.3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 x14ac:dyDescent="0.3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 x14ac:dyDescent="0.3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 x14ac:dyDescent="0.3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 x14ac:dyDescent="0.3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 x14ac:dyDescent="0.3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 x14ac:dyDescent="0.3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 x14ac:dyDescent="0.3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 x14ac:dyDescent="0.3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 x14ac:dyDescent="0.3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 x14ac:dyDescent="0.3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 x14ac:dyDescent="0.3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 x14ac:dyDescent="0.3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 x14ac:dyDescent="0.3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 x14ac:dyDescent="0.3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 x14ac:dyDescent="0.3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 x14ac:dyDescent="0.3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 x14ac:dyDescent="0.3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 x14ac:dyDescent="0.3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 x14ac:dyDescent="0.3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 x14ac:dyDescent="0.3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 x14ac:dyDescent="0.3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 x14ac:dyDescent="0.3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 x14ac:dyDescent="0.3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 x14ac:dyDescent="0.3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 x14ac:dyDescent="0.3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 x14ac:dyDescent="0.3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 x14ac:dyDescent="0.3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 x14ac:dyDescent="0.3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 x14ac:dyDescent="0.3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 x14ac:dyDescent="0.3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 x14ac:dyDescent="0.3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 x14ac:dyDescent="0.3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 x14ac:dyDescent="0.3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 x14ac:dyDescent="0.3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 x14ac:dyDescent="0.3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 x14ac:dyDescent="0.3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 x14ac:dyDescent="0.3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 x14ac:dyDescent="0.3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 x14ac:dyDescent="0.3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 x14ac:dyDescent="0.3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 x14ac:dyDescent="0.3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 x14ac:dyDescent="0.3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 x14ac:dyDescent="0.3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 x14ac:dyDescent="0.3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 x14ac:dyDescent="0.3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 x14ac:dyDescent="0.3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 x14ac:dyDescent="0.3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 x14ac:dyDescent="0.3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 x14ac:dyDescent="0.3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 x14ac:dyDescent="0.3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 x14ac:dyDescent="0.3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 x14ac:dyDescent="0.3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 x14ac:dyDescent="0.3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 x14ac:dyDescent="0.25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5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5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5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5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5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5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5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5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5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5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5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5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5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5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5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5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5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5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5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5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5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5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5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5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5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5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5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5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5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5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5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5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5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5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5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5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5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5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5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5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5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5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5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5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5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5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5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5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5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5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5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5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5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5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5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5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5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5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5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5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5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5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5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5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5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5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5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5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5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5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5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5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5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5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5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5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5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5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5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5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5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5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5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5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5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5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5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5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5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5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5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5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5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5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5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5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5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5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5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5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5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5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5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5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5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5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5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5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5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5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5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5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5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5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5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5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5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5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5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5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5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5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5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5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5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5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5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5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5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5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5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5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5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5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5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5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5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5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5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5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5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5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5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5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5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5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5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5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5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5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5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5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5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5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5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5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5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5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5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5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RowHeight="15" x14ac:dyDescent="0.25"/>
  <cols>
    <col min="1" max="6" width="11.42578125" style="257" customWidth="1"/>
    <col min="7" max="7" width="16.28515625" style="257" customWidth="1"/>
    <col min="8" max="11" width="11.42578125" style="257" customWidth="1"/>
    <col min="12" max="13" width="16.28515625" style="257" customWidth="1"/>
    <col min="14" max="17" width="11.42578125" style="257" customWidth="1"/>
    <col min="18" max="18" width="9.140625" style="257" customWidth="1"/>
    <col min="19" max="16384" width="9.140625" style="257"/>
  </cols>
  <sheetData>
    <row r="1" spans="3:9" ht="15.75" customHeight="1" thickBot="1" x14ac:dyDescent="0.3">
      <c r="C1" s="216" t="s">
        <v>80</v>
      </c>
      <c r="D1" s="217"/>
      <c r="E1" s="217"/>
      <c r="F1" s="217" t="s">
        <v>81</v>
      </c>
      <c r="G1" s="217">
        <v>1</v>
      </c>
      <c r="H1" s="217" t="s">
        <v>82</v>
      </c>
      <c r="I1" s="218">
        <v>2020</v>
      </c>
    </row>
    <row r="16" spans="3:9" ht="15.75" customHeight="1" thickBot="1" x14ac:dyDescent="0.3"/>
    <row r="17" spans="1:17" s="232" customFormat="1" ht="60" customHeight="1" x14ac:dyDescent="0.3">
      <c r="A17" s="219" t="s">
        <v>83</v>
      </c>
      <c r="B17" s="220" t="s">
        <v>84</v>
      </c>
      <c r="C17" s="221" t="s">
        <v>85</v>
      </c>
      <c r="D17" s="222" t="s">
        <v>86</v>
      </c>
      <c r="E17" s="222" t="s">
        <v>87</v>
      </c>
      <c r="F17" s="223" t="s">
        <v>88</v>
      </c>
      <c r="G17" s="224"/>
      <c r="H17" s="225" t="s">
        <v>89</v>
      </c>
      <c r="I17" s="225" t="s">
        <v>86</v>
      </c>
      <c r="J17" s="225" t="s">
        <v>87</v>
      </c>
      <c r="K17" s="226" t="s">
        <v>90</v>
      </c>
      <c r="L17" s="224"/>
      <c r="M17" s="227" t="s">
        <v>83</v>
      </c>
      <c r="N17" s="228" t="s">
        <v>91</v>
      </c>
      <c r="O17" s="229" t="s">
        <v>92</v>
      </c>
      <c r="P17" s="230" t="s">
        <v>93</v>
      </c>
      <c r="Q17" s="231" t="s">
        <v>94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305" priority="25" stopIfTrue="1" operator="lessThanOrEqual">
      <formula>O18</formula>
    </cfRule>
    <cfRule type="cellIs" dxfId="304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3" priority="19">
      <formula>#REF!=0</formula>
    </cfRule>
    <cfRule type="expression" dxfId="302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1" priority="23">
      <formula>#REF!=0</formula>
    </cfRule>
    <cfRule type="expression" dxfId="300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9" priority="16" stopIfTrue="1" operator="lessThan">
      <formula>D18</formula>
    </cfRule>
    <cfRule type="cellIs" dxfId="298" priority="17" stopIfTrue="1" operator="between">
      <formula>D18</formula>
      <formula>E18</formula>
    </cfRule>
    <cfRule type="cellIs" dxfId="297" priority="18" stopIfTrue="1" operator="greaterThan">
      <formula>E18</formula>
    </cfRule>
  </conditionalFormatting>
  <conditionalFormatting sqref="K18">
    <cfRule type="expression" dxfId="296" priority="10" stopIfTrue="1">
      <formula>K18&lt;H18</formula>
    </cfRule>
    <cfRule type="expression" priority="11" stopIfTrue="1">
      <formula>K18=""</formula>
    </cfRule>
    <cfRule type="expression" dxfId="295" priority="12" stopIfTrue="1">
      <formula>XEZ18=H18</formula>
    </cfRule>
    <cfRule type="expression" dxfId="294" priority="13" stopIfTrue="1">
      <formula>K18&gt;H18*1.05</formula>
    </cfRule>
    <cfRule type="expression" dxfId="293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2" priority="7" stopIfTrue="1" operator="lessThan">
      <formula>D19</formula>
    </cfRule>
    <cfRule type="cellIs" dxfId="291" priority="8" stopIfTrue="1" operator="between">
      <formula>D19</formula>
      <formula>E19</formula>
    </cfRule>
    <cfRule type="cellIs" dxfId="290" priority="9" stopIfTrue="1" operator="greaterThan">
      <formula>E19</formula>
    </cfRule>
  </conditionalFormatting>
  <conditionalFormatting sqref="K19:K40">
    <cfRule type="expression" dxfId="289" priority="1" stopIfTrue="1">
      <formula>K19&lt;H19</formula>
    </cfRule>
    <cfRule type="expression" priority="2" stopIfTrue="1">
      <formula>K19=""</formula>
    </cfRule>
    <cfRule type="expression" dxfId="288" priority="3" stopIfTrue="1">
      <formula>XEZ19=H19</formula>
    </cfRule>
    <cfRule type="expression" dxfId="287" priority="4" stopIfTrue="1">
      <formula>K19&gt;H19*1.05</formula>
    </cfRule>
    <cfRule type="expression" dxfId="286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tabSelected="1" zoomScaleNormal="100" workbookViewId="0"/>
  </sheetViews>
  <sheetFormatPr defaultRowHeight="15" x14ac:dyDescent="0.25"/>
  <sheetData>
    <row r="1" spans="12:12" x14ac:dyDescent="0.25">
      <c r="L1" s="50" t="s">
        <v>95</v>
      </c>
    </row>
    <row r="23" spans="18:18" x14ac:dyDescent="0.25">
      <c r="R23" s="50" t="s">
        <v>95</v>
      </c>
    </row>
    <row r="38" spans="2:4" x14ac:dyDescent="0.25">
      <c r="C38" s="178" t="s">
        <v>96</v>
      </c>
    </row>
    <row r="39" spans="2:4" ht="15" customHeight="1" x14ac:dyDescent="0.25">
      <c r="B39" s="285" t="s">
        <v>97</v>
      </c>
      <c r="C39" s="286"/>
      <c r="D39" s="286"/>
    </row>
    <row r="40" spans="2:4" x14ac:dyDescent="0.25">
      <c r="B40" s="286"/>
      <c r="C40" s="286"/>
      <c r="D40" s="286"/>
    </row>
    <row r="41" spans="2:4" x14ac:dyDescent="0.25">
      <c r="B41" s="286"/>
      <c r="C41" s="286"/>
      <c r="D41" s="286"/>
    </row>
    <row r="42" spans="2:4" x14ac:dyDescent="0.25">
      <c r="B42" s="286"/>
      <c r="C42" s="286"/>
      <c r="D42" s="286"/>
    </row>
    <row r="43" spans="2:4" x14ac:dyDescent="0.25">
      <c r="B43" s="286"/>
      <c r="C43" s="286"/>
      <c r="D43" s="286"/>
    </row>
    <row r="44" spans="2:4" x14ac:dyDescent="0.25">
      <c r="B44" s="286"/>
      <c r="C44" s="286"/>
      <c r="D44" s="286"/>
    </row>
    <row r="52" spans="3:6" x14ac:dyDescent="0.25">
      <c r="F52" s="178" t="s">
        <v>96</v>
      </c>
    </row>
    <row r="53" spans="3:6" x14ac:dyDescent="0.25">
      <c r="C53" t="s">
        <v>97</v>
      </c>
    </row>
    <row r="69" spans="13:13" x14ac:dyDescent="0.25">
      <c r="M69" s="50" t="s">
        <v>95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40625" defaultRowHeight="21" x14ac:dyDescent="0.25"/>
  <cols>
    <col min="1" max="1" width="9.140625" style="111" hidden="1" customWidth="1"/>
    <col min="2" max="2" width="18" style="111" hidden="1" customWidth="1"/>
    <col min="3" max="3" width="15.42578125" style="111" customWidth="1"/>
    <col min="4" max="4" width="18" style="111" hidden="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19" hidden="1" customWidth="1"/>
    <col min="23" max="23" width="21.140625" style="111" customWidth="1"/>
    <col min="24" max="24" width="14" style="111" customWidth="1"/>
    <col min="25" max="25" width="19.42578125" style="120" customWidth="1"/>
    <col min="26" max="26" width="21.140625" style="111" customWidth="1"/>
    <col min="27" max="28" width="37.7109375" style="111" customWidth="1"/>
    <col min="29" max="29" width="20.7109375" style="111" customWidth="1"/>
    <col min="30" max="30" width="24.28515625" style="111" customWidth="1"/>
    <col min="31" max="32" width="9.140625" style="111" customWidth="1"/>
    <col min="33" max="16384" width="9.140625" style="111"/>
  </cols>
  <sheetData>
    <row r="1" spans="1:65" s="68" customFormat="1" ht="41.25" customHeight="1" x14ac:dyDescent="0.25">
      <c r="A1" s="96"/>
      <c r="B1" s="99"/>
      <c r="C1" s="103" t="s">
        <v>98</v>
      </c>
      <c r="E1" s="104" t="s">
        <v>99</v>
      </c>
      <c r="F1" s="105"/>
      <c r="G1" s="105" t="s">
        <v>100</v>
      </c>
      <c r="H1" s="106">
        <f>B4</f>
        <v>8</v>
      </c>
      <c r="I1" s="130" t="s">
        <v>82</v>
      </c>
      <c r="J1" s="99">
        <f>A4</f>
        <v>2021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95</v>
      </c>
      <c r="X1" s="108"/>
      <c r="Y1" s="107"/>
      <c r="Z1" s="244"/>
      <c r="AB1" s="104"/>
      <c r="AC1" s="108"/>
      <c r="AE1" s="50" t="s">
        <v>95</v>
      </c>
      <c r="AF1" s="245"/>
      <c r="AG1" s="19"/>
      <c r="AH1" s="19"/>
      <c r="AI1" s="294"/>
      <c r="AJ1" s="295"/>
      <c r="AK1" s="295"/>
      <c r="AL1" s="295"/>
      <c r="AM1" s="296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5">
      <c r="A2" s="289" t="s">
        <v>101</v>
      </c>
      <c r="B2" s="287" t="s">
        <v>102</v>
      </c>
      <c r="C2" s="290" t="s">
        <v>103</v>
      </c>
      <c r="D2" s="290" t="s">
        <v>104</v>
      </c>
      <c r="E2" s="290" t="s">
        <v>105</v>
      </c>
      <c r="F2" s="290" t="s">
        <v>106</v>
      </c>
      <c r="G2" s="297" t="s">
        <v>107</v>
      </c>
      <c r="H2" s="298"/>
      <c r="I2" s="299" t="s">
        <v>108</v>
      </c>
      <c r="J2" s="300" t="s">
        <v>109</v>
      </c>
      <c r="K2" s="302" t="s">
        <v>110</v>
      </c>
      <c r="L2" s="301" t="s">
        <v>111</v>
      </c>
      <c r="M2" s="303" t="s">
        <v>112</v>
      </c>
      <c r="N2" s="304" t="s">
        <v>113</v>
      </c>
      <c r="O2" s="305"/>
      <c r="P2" s="305"/>
      <c r="Q2" s="305"/>
      <c r="R2" s="305"/>
      <c r="S2" s="305"/>
      <c r="T2" s="305"/>
      <c r="U2" s="305"/>
      <c r="V2" s="298"/>
      <c r="W2" s="292" t="s">
        <v>114</v>
      </c>
      <c r="X2" s="292" t="s">
        <v>115</v>
      </c>
      <c r="Y2" s="292" t="s">
        <v>116</v>
      </c>
      <c r="Z2" s="307" t="s">
        <v>117</v>
      </c>
      <c r="AA2" s="290" t="s">
        <v>118</v>
      </c>
      <c r="AB2" s="290" t="s">
        <v>119</v>
      </c>
      <c r="AC2" s="292" t="s">
        <v>120</v>
      </c>
      <c r="AD2" s="306" t="s">
        <v>121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7" customFormat="1" ht="93" customHeight="1" thickBot="1" x14ac:dyDescent="0.3">
      <c r="A3" s="289"/>
      <c r="B3" s="288"/>
      <c r="C3" s="291"/>
      <c r="D3" s="291"/>
      <c r="E3" s="291"/>
      <c r="F3" s="291"/>
      <c r="G3" s="246" t="s">
        <v>122</v>
      </c>
      <c r="H3" s="246" t="s">
        <v>123</v>
      </c>
      <c r="I3" s="291"/>
      <c r="J3" s="291"/>
      <c r="K3" s="291"/>
      <c r="L3" s="291"/>
      <c r="M3" s="291"/>
      <c r="N3" s="80" t="s">
        <v>124</v>
      </c>
      <c r="O3" s="80" t="s">
        <v>125</v>
      </c>
      <c r="P3" s="80" t="s">
        <v>126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293"/>
      <c r="X3" s="293"/>
      <c r="Y3" s="293"/>
      <c r="Z3" s="291"/>
      <c r="AA3" s="291"/>
      <c r="AB3" s="291"/>
      <c r="AC3" s="293"/>
      <c r="AD3" s="293"/>
    </row>
    <row r="4" spans="1:65" ht="45.75" customHeight="1" thickTop="1" thickBot="1" x14ac:dyDescent="0.3">
      <c r="A4">
        <v>2021</v>
      </c>
      <c r="B4" s="112">
        <v>8</v>
      </c>
      <c r="C4" s="113" t="s">
        <v>133</v>
      </c>
      <c r="D4" s="113">
        <v>667</v>
      </c>
      <c r="E4" s="113" t="s">
        <v>134</v>
      </c>
      <c r="F4" s="113" t="s">
        <v>135</v>
      </c>
      <c r="G4" s="113">
        <v>1462.3140000000001</v>
      </c>
      <c r="H4" s="113">
        <v>1664.3340000000001</v>
      </c>
      <c r="I4" s="113">
        <v>863.3</v>
      </c>
      <c r="J4" s="70">
        <v>18</v>
      </c>
      <c r="K4" s="70">
        <v>200</v>
      </c>
      <c r="L4" s="70">
        <v>22</v>
      </c>
      <c r="M4" s="70">
        <v>165</v>
      </c>
      <c r="N4" s="64">
        <v>10</v>
      </c>
      <c r="O4" s="64">
        <v>9</v>
      </c>
      <c r="P4" s="64">
        <v>7</v>
      </c>
      <c r="Q4" s="64"/>
      <c r="R4" s="64"/>
      <c r="S4" s="64"/>
      <c r="T4" s="64"/>
      <c r="U4" s="64"/>
      <c r="V4" s="64"/>
      <c r="W4" s="114">
        <v>26</v>
      </c>
      <c r="X4" s="114">
        <v>2266</v>
      </c>
      <c r="Y4" s="64">
        <v>1.4999999999999999E-2</v>
      </c>
      <c r="Z4" s="114">
        <v>9</v>
      </c>
      <c r="AA4" s="266">
        <v>44477</v>
      </c>
      <c r="AB4" s="266">
        <v>44423</v>
      </c>
      <c r="AC4" s="115"/>
      <c r="AD4" s="121"/>
    </row>
    <row r="5" spans="1:65" ht="45.75" customHeight="1" thickTop="1" thickBot="1" x14ac:dyDescent="0.3">
      <c r="A5">
        <v>2021</v>
      </c>
      <c r="B5" s="112">
        <v>8</v>
      </c>
      <c r="C5" s="113" t="s">
        <v>136</v>
      </c>
      <c r="D5" s="113">
        <v>673</v>
      </c>
      <c r="E5" s="113" t="s">
        <v>137</v>
      </c>
      <c r="F5" s="113" t="s">
        <v>138</v>
      </c>
      <c r="G5" s="113">
        <v>57.965600000000002</v>
      </c>
      <c r="H5" s="113">
        <v>65.973600000000005</v>
      </c>
      <c r="I5" s="113">
        <v>64.900000000000006</v>
      </c>
      <c r="J5" s="116">
        <v>18</v>
      </c>
      <c r="K5" s="116">
        <v>200</v>
      </c>
      <c r="L5" s="116">
        <v>22</v>
      </c>
      <c r="M5" s="116">
        <v>165</v>
      </c>
      <c r="N5" s="64">
        <v>16</v>
      </c>
      <c r="O5" s="64">
        <v>12</v>
      </c>
      <c r="P5" s="64">
        <v>14</v>
      </c>
      <c r="Q5" s="64"/>
      <c r="R5" s="64"/>
      <c r="S5" s="64"/>
      <c r="T5" s="64"/>
      <c r="U5" s="64"/>
      <c r="V5" s="64"/>
      <c r="W5" s="114">
        <v>41</v>
      </c>
      <c r="X5" s="114">
        <v>2281</v>
      </c>
      <c r="Y5" s="64">
        <v>1.4999999999999999E-2</v>
      </c>
      <c r="Z5" s="114">
        <v>5</v>
      </c>
      <c r="AA5" s="266">
        <v>44477</v>
      </c>
      <c r="AB5" s="266">
        <v>44423</v>
      </c>
      <c r="AC5" s="115"/>
      <c r="AD5" s="121"/>
    </row>
    <row r="6" spans="1:65" ht="45.75" customHeight="1" thickTop="1" thickBot="1" x14ac:dyDescent="0.3">
      <c r="A6">
        <v>2021</v>
      </c>
      <c r="B6" s="112">
        <v>8</v>
      </c>
      <c r="C6" s="113" t="s">
        <v>139</v>
      </c>
      <c r="D6" s="113">
        <v>627</v>
      </c>
      <c r="E6" s="113" t="s">
        <v>140</v>
      </c>
      <c r="F6" s="113" t="s">
        <v>141</v>
      </c>
      <c r="G6" s="113">
        <v>384.97815000000003</v>
      </c>
      <c r="H6" s="113">
        <v>452.02184999999997</v>
      </c>
      <c r="I6" s="113">
        <v>419</v>
      </c>
      <c r="J6" s="116">
        <v>18</v>
      </c>
      <c r="K6" s="116">
        <v>200</v>
      </c>
      <c r="L6" s="116">
        <v>26</v>
      </c>
      <c r="M6" s="116">
        <v>138</v>
      </c>
      <c r="N6" s="64">
        <v>6</v>
      </c>
      <c r="O6" s="64">
        <v>3</v>
      </c>
      <c r="P6" s="64">
        <v>5</v>
      </c>
      <c r="Q6" s="64"/>
      <c r="R6" s="64"/>
      <c r="S6" s="64"/>
      <c r="T6" s="64"/>
      <c r="U6" s="64">
        <v>2</v>
      </c>
      <c r="V6" s="64"/>
      <c r="W6" s="114">
        <v>16</v>
      </c>
      <c r="X6" s="114">
        <v>16</v>
      </c>
      <c r="Y6" s="64">
        <v>1.4999999999999999E-2</v>
      </c>
      <c r="Z6" s="114">
        <v>1</v>
      </c>
      <c r="AA6" s="266">
        <v>44439</v>
      </c>
      <c r="AB6" s="266"/>
      <c r="AC6" s="115"/>
      <c r="AD6" s="121"/>
    </row>
    <row r="7" spans="1:65" ht="45.75" customHeight="1" thickTop="1" thickBot="1" x14ac:dyDescent="0.3">
      <c r="A7">
        <v>2021</v>
      </c>
      <c r="B7" s="112">
        <v>8</v>
      </c>
      <c r="C7" s="113" t="s">
        <v>142</v>
      </c>
      <c r="D7" s="113">
        <v>628</v>
      </c>
      <c r="E7" s="113" t="s">
        <v>143</v>
      </c>
      <c r="F7" s="113" t="s">
        <v>144</v>
      </c>
      <c r="G7" s="113">
        <v>303.99599999999998</v>
      </c>
      <c r="H7" s="113">
        <v>356.00400000000002</v>
      </c>
      <c r="I7" s="113">
        <v>315.39999999999998</v>
      </c>
      <c r="J7" s="116">
        <v>18</v>
      </c>
      <c r="K7" s="116">
        <v>200</v>
      </c>
      <c r="L7" s="116">
        <v>26</v>
      </c>
      <c r="M7" s="116">
        <v>138</v>
      </c>
      <c r="N7" s="64">
        <v>2</v>
      </c>
      <c r="O7" s="64">
        <v>6</v>
      </c>
      <c r="P7" s="64">
        <v>5</v>
      </c>
      <c r="Q7" s="64"/>
      <c r="R7" s="64"/>
      <c r="S7" s="64"/>
      <c r="T7" s="64"/>
      <c r="U7" s="64">
        <v>3</v>
      </c>
      <c r="V7" s="64"/>
      <c r="W7" s="114">
        <v>16</v>
      </c>
      <c r="X7" s="114">
        <v>16</v>
      </c>
      <c r="Y7" s="64">
        <v>1.4999999999999999E-2</v>
      </c>
      <c r="Z7" s="114">
        <v>1</v>
      </c>
      <c r="AA7" s="266">
        <v>44439</v>
      </c>
      <c r="AB7" s="266"/>
      <c r="AC7" s="115"/>
      <c r="AD7" s="121"/>
    </row>
    <row r="8" spans="1:65" ht="45.75" customHeight="1" thickTop="1" thickBot="1" x14ac:dyDescent="0.3">
      <c r="A8">
        <v>2021</v>
      </c>
      <c r="B8" s="112">
        <v>8</v>
      </c>
      <c r="C8" s="113" t="s">
        <v>145</v>
      </c>
      <c r="D8" s="113">
        <v>629</v>
      </c>
      <c r="E8" s="113" t="s">
        <v>146</v>
      </c>
      <c r="F8" s="113" t="s">
        <v>147</v>
      </c>
      <c r="G8" s="113">
        <v>203.983</v>
      </c>
      <c r="H8" s="113">
        <v>238.017</v>
      </c>
      <c r="I8" s="113">
        <v>214.2</v>
      </c>
      <c r="J8" s="116">
        <v>18</v>
      </c>
      <c r="K8" s="116">
        <v>200</v>
      </c>
      <c r="L8" s="116">
        <v>26</v>
      </c>
      <c r="M8" s="116">
        <v>138</v>
      </c>
      <c r="N8" s="64">
        <v>1</v>
      </c>
      <c r="O8" s="64">
        <v>1</v>
      </c>
      <c r="P8" s="64">
        <v>4</v>
      </c>
      <c r="Q8" s="64"/>
      <c r="R8" s="64"/>
      <c r="S8" s="64"/>
      <c r="T8" s="64"/>
      <c r="U8" s="64">
        <v>2</v>
      </c>
      <c r="V8" s="64"/>
      <c r="W8" s="114">
        <v>8</v>
      </c>
      <c r="X8" s="114">
        <v>8</v>
      </c>
      <c r="Y8" s="64">
        <v>1.4999999999999999E-2</v>
      </c>
      <c r="Z8" s="114">
        <v>1</v>
      </c>
      <c r="AA8" s="266">
        <v>44439</v>
      </c>
      <c r="AB8" s="266"/>
      <c r="AC8" s="115"/>
      <c r="AD8" s="121"/>
    </row>
    <row r="9" spans="1:65" ht="45.75" customHeight="1" thickTop="1" thickBot="1" x14ac:dyDescent="0.3">
      <c r="A9">
        <v>2021</v>
      </c>
      <c r="B9" s="112">
        <v>8</v>
      </c>
      <c r="C9" s="113" t="s">
        <v>148</v>
      </c>
      <c r="D9" s="113">
        <v>630</v>
      </c>
      <c r="E9" s="113" t="s">
        <v>149</v>
      </c>
      <c r="F9" s="113" t="s">
        <v>150</v>
      </c>
      <c r="G9" s="113">
        <v>197.84299999999999</v>
      </c>
      <c r="H9" s="113">
        <v>230.15700000000001</v>
      </c>
      <c r="I9" s="113">
        <v>105.2</v>
      </c>
      <c r="J9" s="116">
        <v>18</v>
      </c>
      <c r="K9" s="116">
        <v>200</v>
      </c>
      <c r="L9" s="116">
        <v>26</v>
      </c>
      <c r="M9" s="116">
        <v>138</v>
      </c>
      <c r="N9" s="64">
        <v>7</v>
      </c>
      <c r="O9" s="64">
        <v>10</v>
      </c>
      <c r="P9" s="64">
        <v>10</v>
      </c>
      <c r="Q9" s="64"/>
      <c r="R9" s="64"/>
      <c r="S9" s="64"/>
      <c r="T9" s="64"/>
      <c r="U9" s="64">
        <v>2</v>
      </c>
      <c r="V9" s="64"/>
      <c r="W9" s="114">
        <v>29</v>
      </c>
      <c r="X9" s="114">
        <v>29</v>
      </c>
      <c r="Y9" s="64">
        <v>1.4999999999999999E-2</v>
      </c>
      <c r="Z9" s="114">
        <v>2</v>
      </c>
      <c r="AA9" s="266">
        <v>44439</v>
      </c>
      <c r="AB9" s="266"/>
      <c r="AC9" s="115"/>
      <c r="AD9" s="121"/>
    </row>
    <row r="10" spans="1:65" ht="45.75" customHeight="1" thickTop="1" thickBot="1" x14ac:dyDescent="0.3">
      <c r="A10">
        <v>2021</v>
      </c>
      <c r="B10" s="112">
        <v>8</v>
      </c>
      <c r="C10" s="113" t="s">
        <v>151</v>
      </c>
      <c r="D10" s="113">
        <v>646</v>
      </c>
      <c r="E10" s="113" t="s">
        <v>152</v>
      </c>
      <c r="F10" s="113" t="s">
        <v>153</v>
      </c>
      <c r="G10" s="113">
        <v>197.16</v>
      </c>
      <c r="H10" s="113">
        <v>226.84</v>
      </c>
      <c r="I10" s="113">
        <v>221</v>
      </c>
      <c r="J10" s="116">
        <v>37</v>
      </c>
      <c r="K10" s="116">
        <v>195</v>
      </c>
      <c r="L10" s="116">
        <v>50</v>
      </c>
      <c r="M10" s="116">
        <v>143</v>
      </c>
      <c r="N10" s="64">
        <v>4</v>
      </c>
      <c r="O10" s="64">
        <v>4</v>
      </c>
      <c r="P10" s="64">
        <v>5</v>
      </c>
      <c r="Q10" s="64"/>
      <c r="R10" s="64">
        <v>1</v>
      </c>
      <c r="S10" s="64"/>
      <c r="T10" s="64"/>
      <c r="U10" s="64"/>
      <c r="V10" s="64"/>
      <c r="W10" s="114">
        <v>14</v>
      </c>
      <c r="X10" s="114">
        <v>814</v>
      </c>
      <c r="Y10" s="64">
        <v>0.02</v>
      </c>
      <c r="Z10" s="114">
        <v>1</v>
      </c>
      <c r="AA10" s="266">
        <v>44438</v>
      </c>
      <c r="AB10" s="266"/>
      <c r="AC10" s="115"/>
      <c r="AD10" s="121"/>
    </row>
    <row r="11" spans="1:65" ht="45.75" customHeight="1" thickTop="1" thickBot="1" x14ac:dyDescent="0.3">
      <c r="A11">
        <v>2021</v>
      </c>
      <c r="B11" s="112">
        <v>8</v>
      </c>
      <c r="C11" s="113" t="s">
        <v>154</v>
      </c>
      <c r="D11" s="113">
        <v>647</v>
      </c>
      <c r="E11" s="113" t="s">
        <v>155</v>
      </c>
      <c r="F11" s="113" t="s">
        <v>156</v>
      </c>
      <c r="G11" s="113">
        <v>197.16</v>
      </c>
      <c r="H11" s="113">
        <v>226.84</v>
      </c>
      <c r="I11" s="113">
        <v>217.4</v>
      </c>
      <c r="J11" s="116">
        <v>37</v>
      </c>
      <c r="K11" s="116">
        <v>195</v>
      </c>
      <c r="L11" s="116">
        <v>51</v>
      </c>
      <c r="M11" s="116">
        <v>141</v>
      </c>
      <c r="N11" s="64">
        <v>4</v>
      </c>
      <c r="O11" s="64">
        <v>5</v>
      </c>
      <c r="P11" s="64">
        <v>7</v>
      </c>
      <c r="Q11" s="64"/>
      <c r="R11" s="64"/>
      <c r="S11" s="64"/>
      <c r="T11" s="64"/>
      <c r="U11" s="64"/>
      <c r="V11" s="64"/>
      <c r="W11" s="114">
        <v>16</v>
      </c>
      <c r="X11" s="114">
        <v>816</v>
      </c>
      <c r="Y11" s="64">
        <v>0.02</v>
      </c>
      <c r="Z11" s="114">
        <v>1</v>
      </c>
      <c r="AA11" s="266">
        <v>44438</v>
      </c>
      <c r="AB11" s="266"/>
      <c r="AC11" s="115"/>
      <c r="AD11" s="121"/>
    </row>
    <row r="12" spans="1:65" ht="45.75" customHeight="1" thickTop="1" thickBot="1" x14ac:dyDescent="0.3">
      <c r="A12">
        <v>2021</v>
      </c>
      <c r="B12" s="112">
        <v>8</v>
      </c>
      <c r="C12" s="113" t="s">
        <v>157</v>
      </c>
      <c r="D12" s="113">
        <v>674</v>
      </c>
      <c r="E12" s="113" t="s">
        <v>158</v>
      </c>
      <c r="F12" s="113" t="s">
        <v>159</v>
      </c>
      <c r="G12" s="113">
        <v>240.89599999999999</v>
      </c>
      <c r="H12" s="113">
        <v>274.17599999999999</v>
      </c>
      <c r="I12" s="113">
        <v>281.60000000000002</v>
      </c>
      <c r="J12" s="116">
        <v>40</v>
      </c>
      <c r="K12" s="116">
        <v>180</v>
      </c>
      <c r="L12" s="116">
        <v>61</v>
      </c>
      <c r="M12" s="116">
        <v>118</v>
      </c>
      <c r="N12" s="64">
        <v>2</v>
      </c>
      <c r="O12" s="64">
        <v>2</v>
      </c>
      <c r="P12" s="64">
        <v>5</v>
      </c>
      <c r="Q12" s="64">
        <v>2</v>
      </c>
      <c r="R12" s="64"/>
      <c r="S12" s="64"/>
      <c r="T12" s="64"/>
      <c r="U12" s="64"/>
      <c r="V12" s="64"/>
      <c r="W12" s="114">
        <v>11</v>
      </c>
      <c r="X12" s="114">
        <v>211</v>
      </c>
      <c r="Y12" s="64">
        <v>1.4999999999999999E-2</v>
      </c>
      <c r="Z12" s="114">
        <v>1</v>
      </c>
      <c r="AA12" s="266">
        <v>44438</v>
      </c>
      <c r="AB12" s="266"/>
      <c r="AC12" s="115"/>
      <c r="AD12" s="121"/>
    </row>
    <row r="13" spans="1:65" ht="45.75" customHeight="1" thickTop="1" thickBot="1" x14ac:dyDescent="0.3">
      <c r="A13">
        <v>2021</v>
      </c>
      <c r="B13" s="112">
        <v>8</v>
      </c>
      <c r="C13" s="113" t="s">
        <v>160</v>
      </c>
      <c r="D13" s="113">
        <v>131</v>
      </c>
      <c r="E13" s="113" t="s">
        <v>161</v>
      </c>
      <c r="F13" s="113" t="s">
        <v>162</v>
      </c>
      <c r="G13" s="113">
        <v>9.3000000000000007</v>
      </c>
      <c r="H13" s="113">
        <v>10.7</v>
      </c>
      <c r="I13" s="113">
        <v>9.1</v>
      </c>
      <c r="J13" s="116">
        <v>772</v>
      </c>
      <c r="K13" s="116">
        <v>117</v>
      </c>
      <c r="L13" s="116">
        <v>988</v>
      </c>
      <c r="M13" s="116">
        <v>91</v>
      </c>
      <c r="N13" s="64">
        <v>15</v>
      </c>
      <c r="O13" s="64">
        <v>17</v>
      </c>
      <c r="P13" s="64">
        <v>47</v>
      </c>
      <c r="Q13" s="64">
        <v>5</v>
      </c>
      <c r="R13" s="64"/>
      <c r="S13" s="64"/>
      <c r="T13" s="64"/>
      <c r="U13" s="64">
        <v>6</v>
      </c>
      <c r="V13" s="64"/>
      <c r="W13" s="114">
        <v>90</v>
      </c>
      <c r="X13" s="114">
        <v>31690</v>
      </c>
      <c r="Y13" s="64">
        <v>0.02</v>
      </c>
      <c r="Z13" s="114">
        <v>2</v>
      </c>
      <c r="AA13" s="266">
        <v>44437</v>
      </c>
      <c r="AB13" s="266"/>
      <c r="AC13" s="115"/>
      <c r="AD13" s="121"/>
    </row>
    <row r="14" spans="1:65" ht="45.75" customHeight="1" thickTop="1" thickBot="1" x14ac:dyDescent="0.3">
      <c r="A14">
        <v>2021</v>
      </c>
      <c r="B14" s="112">
        <v>8</v>
      </c>
      <c r="C14" s="113" t="s">
        <v>163</v>
      </c>
      <c r="D14" s="113">
        <v>440</v>
      </c>
      <c r="E14" s="113" t="s">
        <v>164</v>
      </c>
      <c r="F14" s="113" t="s">
        <v>165</v>
      </c>
      <c r="G14" s="113">
        <v>239.94</v>
      </c>
      <c r="H14" s="113">
        <v>276.06</v>
      </c>
      <c r="I14" s="113">
        <v>130.5</v>
      </c>
      <c r="J14" s="116">
        <v>90</v>
      </c>
      <c r="K14" s="116">
        <v>120</v>
      </c>
      <c r="L14" s="116">
        <v>92</v>
      </c>
      <c r="M14" s="116">
        <v>118</v>
      </c>
      <c r="N14" s="64">
        <v>2</v>
      </c>
      <c r="O14" s="64"/>
      <c r="P14" s="64">
        <v>4</v>
      </c>
      <c r="Q14" s="64"/>
      <c r="R14" s="64">
        <v>3</v>
      </c>
      <c r="S14" s="64"/>
      <c r="T14" s="64"/>
      <c r="U14" s="64"/>
      <c r="V14" s="64"/>
      <c r="W14" s="114">
        <v>8</v>
      </c>
      <c r="X14" s="114">
        <v>1828</v>
      </c>
      <c r="Y14" s="64">
        <v>1.4999999999999999E-2</v>
      </c>
      <c r="Z14" s="114">
        <v>2</v>
      </c>
      <c r="AA14" s="266">
        <v>44437</v>
      </c>
      <c r="AB14" s="266"/>
      <c r="AC14" s="115"/>
      <c r="AD14" s="121"/>
    </row>
    <row r="15" spans="1:65" ht="45.75" customHeight="1" thickTop="1" thickBot="1" x14ac:dyDescent="0.3">
      <c r="A15">
        <v>2021</v>
      </c>
      <c r="B15" s="112">
        <v>8</v>
      </c>
      <c r="C15" s="113" t="s">
        <v>166</v>
      </c>
      <c r="D15" s="113">
        <v>550</v>
      </c>
      <c r="E15" s="113" t="s">
        <v>167</v>
      </c>
      <c r="F15" s="113" t="s">
        <v>168</v>
      </c>
      <c r="G15" s="113">
        <v>32.024999999999999</v>
      </c>
      <c r="H15" s="113">
        <v>38.045000000000002</v>
      </c>
      <c r="I15" s="113">
        <v>37.5</v>
      </c>
      <c r="J15" s="116">
        <v>108</v>
      </c>
      <c r="K15" s="116">
        <v>100</v>
      </c>
      <c r="L15" s="116">
        <v>122</v>
      </c>
      <c r="M15" s="116">
        <v>89</v>
      </c>
      <c r="N15" s="64">
        <v>13</v>
      </c>
      <c r="O15" s="64">
        <v>14</v>
      </c>
      <c r="P15" s="64">
        <v>31</v>
      </c>
      <c r="Q15" s="64">
        <v>17</v>
      </c>
      <c r="R15" s="64">
        <v>22</v>
      </c>
      <c r="S15" s="64"/>
      <c r="T15" s="64"/>
      <c r="U15" s="64">
        <v>2</v>
      </c>
      <c r="V15" s="64"/>
      <c r="W15" s="114">
        <v>99</v>
      </c>
      <c r="X15" s="114">
        <v>5739</v>
      </c>
      <c r="Y15" s="64">
        <v>1.4999999999999999E-2</v>
      </c>
      <c r="Z15" s="114">
        <v>3</v>
      </c>
      <c r="AA15" s="266">
        <v>44437</v>
      </c>
      <c r="AB15" s="266"/>
      <c r="AC15" s="115"/>
      <c r="AD15" s="121"/>
    </row>
    <row r="16" spans="1:65" ht="45.75" customHeight="1" thickTop="1" thickBot="1" x14ac:dyDescent="0.3">
      <c r="A16">
        <v>2021</v>
      </c>
      <c r="B16" s="112">
        <v>8</v>
      </c>
      <c r="C16" s="113" t="s">
        <v>169</v>
      </c>
      <c r="D16" s="113">
        <v>607</v>
      </c>
      <c r="E16" s="113" t="s">
        <v>170</v>
      </c>
      <c r="F16" s="113" t="s">
        <v>171</v>
      </c>
      <c r="G16" s="113">
        <v>111.6</v>
      </c>
      <c r="H16" s="113">
        <v>128.4</v>
      </c>
      <c r="I16" s="113">
        <v>123.2</v>
      </c>
      <c r="J16" s="116">
        <v>90</v>
      </c>
      <c r="K16" s="116">
        <v>120</v>
      </c>
      <c r="L16" s="116">
        <v>95</v>
      </c>
      <c r="M16" s="116">
        <v>114</v>
      </c>
      <c r="N16" s="64">
        <v>14</v>
      </c>
      <c r="O16" s="64">
        <v>10</v>
      </c>
      <c r="P16" s="64">
        <v>10</v>
      </c>
      <c r="Q16" s="64">
        <v>5</v>
      </c>
      <c r="R16" s="64"/>
      <c r="S16" s="64"/>
      <c r="T16" s="64"/>
      <c r="U16" s="64"/>
      <c r="V16" s="64"/>
      <c r="W16" s="114">
        <v>39</v>
      </c>
      <c r="X16" s="114">
        <v>1671</v>
      </c>
      <c r="Y16" s="64">
        <v>1.4999999999999999E-2</v>
      </c>
      <c r="Z16" s="114">
        <v>3</v>
      </c>
      <c r="AA16" s="266">
        <v>44437</v>
      </c>
      <c r="AB16" s="266"/>
      <c r="AC16" s="115"/>
      <c r="AD16" s="121"/>
    </row>
    <row r="17" spans="1:30" ht="45.75" customHeight="1" thickTop="1" thickBot="1" x14ac:dyDescent="0.3">
      <c r="A17">
        <v>2021</v>
      </c>
      <c r="B17" s="112">
        <v>8</v>
      </c>
      <c r="C17" s="113" t="s">
        <v>172</v>
      </c>
      <c r="D17" s="113">
        <v>608</v>
      </c>
      <c r="E17" s="113" t="s">
        <v>173</v>
      </c>
      <c r="F17" s="113" t="s">
        <v>174</v>
      </c>
      <c r="G17" s="113">
        <v>102.3</v>
      </c>
      <c r="H17" s="113">
        <v>117.7</v>
      </c>
      <c r="I17" s="113">
        <v>103.4</v>
      </c>
      <c r="J17" s="116">
        <v>90</v>
      </c>
      <c r="K17" s="116">
        <v>120</v>
      </c>
      <c r="L17" s="116">
        <v>95</v>
      </c>
      <c r="M17" s="116">
        <v>114</v>
      </c>
      <c r="N17" s="64">
        <v>15</v>
      </c>
      <c r="O17" s="64">
        <v>14</v>
      </c>
      <c r="P17" s="64">
        <v>12</v>
      </c>
      <c r="Q17" s="64">
        <v>1</v>
      </c>
      <c r="R17" s="64"/>
      <c r="S17" s="64"/>
      <c r="T17" s="64"/>
      <c r="U17" s="64">
        <v>2</v>
      </c>
      <c r="V17" s="64"/>
      <c r="W17" s="114">
        <v>44</v>
      </c>
      <c r="X17" s="114">
        <v>1676</v>
      </c>
      <c r="Y17" s="64">
        <v>1.4999999999999999E-2</v>
      </c>
      <c r="Z17" s="114">
        <v>3</v>
      </c>
      <c r="AA17" s="266">
        <v>44437</v>
      </c>
      <c r="AB17" s="266"/>
      <c r="AC17" s="115"/>
      <c r="AD17" s="121"/>
    </row>
    <row r="18" spans="1:30" ht="45.75" customHeight="1" thickTop="1" thickBot="1" x14ac:dyDescent="0.3">
      <c r="A18">
        <v>2021</v>
      </c>
      <c r="B18" s="112">
        <v>8</v>
      </c>
      <c r="C18" s="113" t="s">
        <v>175</v>
      </c>
      <c r="D18" s="113">
        <v>609</v>
      </c>
      <c r="E18" s="113" t="s">
        <v>176</v>
      </c>
      <c r="F18" s="113" t="s">
        <v>177</v>
      </c>
      <c r="G18" s="113">
        <v>46.5</v>
      </c>
      <c r="H18" s="113">
        <v>53.5</v>
      </c>
      <c r="I18" s="113">
        <v>51.1</v>
      </c>
      <c r="J18" s="116">
        <v>90</v>
      </c>
      <c r="K18" s="116">
        <v>120</v>
      </c>
      <c r="L18" s="116">
        <v>95</v>
      </c>
      <c r="M18" s="116">
        <v>114</v>
      </c>
      <c r="N18" s="64">
        <v>9</v>
      </c>
      <c r="O18" s="64">
        <v>10</v>
      </c>
      <c r="P18" s="64">
        <v>12</v>
      </c>
      <c r="Q18" s="64">
        <v>1</v>
      </c>
      <c r="R18" s="64">
        <v>6</v>
      </c>
      <c r="S18" s="64"/>
      <c r="T18" s="64"/>
      <c r="U18" s="64">
        <v>2</v>
      </c>
      <c r="V18" s="64"/>
      <c r="W18" s="114">
        <v>40</v>
      </c>
      <c r="X18" s="114">
        <v>1696</v>
      </c>
      <c r="Y18" s="64">
        <v>1.4999999999999999E-2</v>
      </c>
      <c r="Z18" s="114">
        <v>3</v>
      </c>
      <c r="AA18" s="266">
        <v>44437</v>
      </c>
      <c r="AB18" s="266"/>
      <c r="AC18" s="115"/>
      <c r="AD18" s="121"/>
    </row>
    <row r="19" spans="1:30" ht="45.75" customHeight="1" thickTop="1" thickBot="1" x14ac:dyDescent="0.3">
      <c r="A19">
        <v>2021</v>
      </c>
      <c r="B19" s="112">
        <v>8</v>
      </c>
      <c r="C19" s="113" t="s">
        <v>178</v>
      </c>
      <c r="D19" s="113">
        <v>10</v>
      </c>
      <c r="E19" s="113" t="s">
        <v>179</v>
      </c>
      <c r="F19" s="113" t="s">
        <v>180</v>
      </c>
      <c r="G19" s="113">
        <v>45.256124999999997</v>
      </c>
      <c r="H19" s="113">
        <v>52.068874999999998</v>
      </c>
      <c r="I19" s="113">
        <v>57</v>
      </c>
      <c r="J19" s="116">
        <v>47</v>
      </c>
      <c r="K19" s="116">
        <v>154</v>
      </c>
      <c r="L19" s="116">
        <v>225</v>
      </c>
      <c r="M19" s="116">
        <v>32</v>
      </c>
      <c r="N19" s="64">
        <v>2</v>
      </c>
      <c r="O19" s="64">
        <v>1</v>
      </c>
      <c r="P19" s="64">
        <v>1</v>
      </c>
      <c r="Q19" s="64"/>
      <c r="R19" s="64"/>
      <c r="S19" s="64"/>
      <c r="T19" s="64"/>
      <c r="U19" s="64"/>
      <c r="V19" s="64"/>
      <c r="W19" s="114">
        <v>4</v>
      </c>
      <c r="X19" s="114">
        <v>604</v>
      </c>
      <c r="Y19" s="64">
        <v>0.02</v>
      </c>
      <c r="Z19" s="114">
        <v>2</v>
      </c>
      <c r="AA19" s="266">
        <v>44434</v>
      </c>
      <c r="AB19" s="266"/>
      <c r="AC19" s="115"/>
      <c r="AD19" s="121"/>
    </row>
    <row r="20" spans="1:30" ht="45.75" customHeight="1" thickTop="1" thickBot="1" x14ac:dyDescent="0.3">
      <c r="A20">
        <v>2021</v>
      </c>
      <c r="B20" s="112">
        <v>8</v>
      </c>
      <c r="C20" s="113" t="s">
        <v>181</v>
      </c>
      <c r="D20" s="113">
        <v>13</v>
      </c>
      <c r="E20" s="113" t="s">
        <v>182</v>
      </c>
      <c r="F20" s="113" t="s">
        <v>183</v>
      </c>
      <c r="G20" s="113">
        <v>33.363750000000003</v>
      </c>
      <c r="H20" s="113">
        <v>38.386249999999997</v>
      </c>
      <c r="I20" s="113">
        <v>41.2</v>
      </c>
      <c r="J20" s="116">
        <v>59</v>
      </c>
      <c r="K20" s="116">
        <v>122</v>
      </c>
      <c r="L20" s="116">
        <v>118</v>
      </c>
      <c r="M20" s="116">
        <v>87</v>
      </c>
      <c r="N20" s="64">
        <v>16</v>
      </c>
      <c r="O20" s="64">
        <v>18</v>
      </c>
      <c r="P20" s="64">
        <v>15</v>
      </c>
      <c r="Q20" s="64">
        <v>6</v>
      </c>
      <c r="R20" s="64">
        <v>20</v>
      </c>
      <c r="S20" s="64"/>
      <c r="T20" s="64"/>
      <c r="U20" s="64">
        <v>4</v>
      </c>
      <c r="V20" s="64"/>
      <c r="W20" s="114">
        <v>79</v>
      </c>
      <c r="X20" s="114">
        <v>959</v>
      </c>
      <c r="Y20" s="64">
        <v>0.02</v>
      </c>
      <c r="Z20" s="114">
        <v>3</v>
      </c>
      <c r="AA20" s="266">
        <v>44434</v>
      </c>
      <c r="AB20" s="266"/>
      <c r="AC20" s="115"/>
      <c r="AD20" s="121"/>
    </row>
    <row r="21" spans="1:30" ht="45.75" customHeight="1" thickTop="1" thickBot="1" x14ac:dyDescent="0.3">
      <c r="A21">
        <v>2021</v>
      </c>
      <c r="B21" s="112">
        <v>8</v>
      </c>
      <c r="C21" s="113" t="s">
        <v>184</v>
      </c>
      <c r="D21" s="113">
        <v>331</v>
      </c>
      <c r="E21" s="113" t="s">
        <v>185</v>
      </c>
      <c r="F21" s="113" t="s">
        <v>186</v>
      </c>
      <c r="G21" s="113">
        <v>305.82499999999999</v>
      </c>
      <c r="H21" s="113">
        <v>348.07499999999999</v>
      </c>
      <c r="I21" s="113">
        <v>166.3</v>
      </c>
      <c r="J21" s="116">
        <v>110</v>
      </c>
      <c r="K21" s="116">
        <v>131</v>
      </c>
      <c r="L21" s="116">
        <v>105</v>
      </c>
      <c r="M21" s="116">
        <v>140</v>
      </c>
      <c r="N21" s="64">
        <v>12</v>
      </c>
      <c r="O21" s="64">
        <v>9</v>
      </c>
      <c r="P21" s="64">
        <v>8</v>
      </c>
      <c r="Q21" s="64">
        <v>1</v>
      </c>
      <c r="R21" s="64">
        <v>2</v>
      </c>
      <c r="S21" s="64"/>
      <c r="T21" s="64"/>
      <c r="U21" s="64">
        <v>2</v>
      </c>
      <c r="V21" s="64"/>
      <c r="W21" s="114">
        <v>31</v>
      </c>
      <c r="X21" s="114">
        <v>3367</v>
      </c>
      <c r="Y21" s="64">
        <v>1.4999999999999999E-2</v>
      </c>
      <c r="Z21" s="114">
        <v>5</v>
      </c>
      <c r="AA21" s="266">
        <v>44434</v>
      </c>
      <c r="AB21" s="266">
        <v>44439</v>
      </c>
      <c r="AC21" s="115"/>
      <c r="AD21" s="121"/>
    </row>
    <row r="22" spans="1:30" ht="45.75" customHeight="1" thickTop="1" thickBot="1" x14ac:dyDescent="0.3">
      <c r="A22">
        <v>2021</v>
      </c>
      <c r="B22" s="112">
        <v>8</v>
      </c>
      <c r="C22" s="113" t="s">
        <v>187</v>
      </c>
      <c r="D22" s="113">
        <v>349</v>
      </c>
      <c r="E22" s="113" t="s">
        <v>188</v>
      </c>
      <c r="F22" s="113" t="s">
        <v>189</v>
      </c>
      <c r="G22" s="113">
        <v>265.05</v>
      </c>
      <c r="H22" s="113">
        <v>304.95</v>
      </c>
      <c r="I22" s="113">
        <v>261.60000000000002</v>
      </c>
      <c r="J22" s="116">
        <v>34</v>
      </c>
      <c r="K22" s="116">
        <v>212</v>
      </c>
      <c r="L22" s="116">
        <v>67</v>
      </c>
      <c r="M22" s="116">
        <v>108</v>
      </c>
      <c r="N22" s="64">
        <v>3</v>
      </c>
      <c r="O22" s="64">
        <v>2</v>
      </c>
      <c r="P22" s="64">
        <v>2</v>
      </c>
      <c r="Q22" s="64">
        <v>5</v>
      </c>
      <c r="R22" s="64"/>
      <c r="S22" s="64"/>
      <c r="T22" s="64"/>
      <c r="U22" s="64">
        <v>1</v>
      </c>
      <c r="V22" s="64"/>
      <c r="W22" s="114">
        <v>11</v>
      </c>
      <c r="X22" s="114">
        <v>821</v>
      </c>
      <c r="Y22" s="64">
        <v>0.02</v>
      </c>
      <c r="Z22" s="114">
        <v>2</v>
      </c>
      <c r="AA22" s="266">
        <v>44433</v>
      </c>
      <c r="AB22" s="266"/>
      <c r="AC22" s="115"/>
      <c r="AD22" s="121"/>
    </row>
    <row r="23" spans="1:30" ht="45.75" customHeight="1" thickTop="1" thickBot="1" x14ac:dyDescent="0.3">
      <c r="A23">
        <v>2021</v>
      </c>
      <c r="B23" s="112">
        <v>8</v>
      </c>
      <c r="C23" s="113" t="s">
        <v>190</v>
      </c>
      <c r="D23" s="113">
        <v>49</v>
      </c>
      <c r="E23" s="113" t="s">
        <v>191</v>
      </c>
      <c r="F23" s="113" t="s">
        <v>192</v>
      </c>
      <c r="G23" s="113">
        <v>95.5</v>
      </c>
      <c r="H23" s="113">
        <v>104.5</v>
      </c>
      <c r="I23" s="113">
        <v>105.8</v>
      </c>
      <c r="J23" s="116">
        <v>101</v>
      </c>
      <c r="K23" s="116">
        <v>107</v>
      </c>
      <c r="L23" s="116">
        <v>68</v>
      </c>
      <c r="M23" s="116">
        <v>106</v>
      </c>
      <c r="N23" s="64">
        <v>19</v>
      </c>
      <c r="O23" s="64">
        <v>16</v>
      </c>
      <c r="P23" s="64">
        <v>17</v>
      </c>
      <c r="Q23" s="64">
        <v>1</v>
      </c>
      <c r="R23" s="64"/>
      <c r="S23" s="64"/>
      <c r="T23" s="64"/>
      <c r="U23" s="64">
        <v>2</v>
      </c>
      <c r="V23" s="64"/>
      <c r="W23" s="114">
        <v>55</v>
      </c>
      <c r="X23" s="114">
        <v>6327</v>
      </c>
      <c r="Y23" s="64">
        <v>1.4999999999999999E-2</v>
      </c>
      <c r="Z23" s="114">
        <v>4</v>
      </c>
      <c r="AA23" s="266">
        <v>44433</v>
      </c>
      <c r="AB23" s="266"/>
      <c r="AC23" s="115"/>
      <c r="AD23" s="121"/>
    </row>
    <row r="24" spans="1:30" ht="45.75" customHeight="1" thickTop="1" thickBot="1" x14ac:dyDescent="0.3">
      <c r="A24">
        <v>2021</v>
      </c>
      <c r="B24" s="112">
        <v>8</v>
      </c>
      <c r="C24" s="113" t="s">
        <v>193</v>
      </c>
      <c r="D24" s="113">
        <v>50</v>
      </c>
      <c r="E24" s="113" t="s">
        <v>194</v>
      </c>
      <c r="F24" s="113" t="s">
        <v>195</v>
      </c>
      <c r="G24" s="113">
        <v>51.57</v>
      </c>
      <c r="H24" s="113">
        <v>56.43</v>
      </c>
      <c r="I24" s="113">
        <v>56.5</v>
      </c>
      <c r="J24" s="116">
        <v>101</v>
      </c>
      <c r="K24" s="116">
        <v>107</v>
      </c>
      <c r="L24" s="116">
        <v>68</v>
      </c>
      <c r="M24" s="116">
        <v>106</v>
      </c>
      <c r="N24" s="64">
        <v>6</v>
      </c>
      <c r="O24" s="64">
        <v>8</v>
      </c>
      <c r="P24" s="64">
        <v>8</v>
      </c>
      <c r="Q24" s="64"/>
      <c r="R24" s="64"/>
      <c r="S24" s="64"/>
      <c r="T24" s="64"/>
      <c r="U24" s="64"/>
      <c r="V24" s="64"/>
      <c r="W24" s="114">
        <v>22</v>
      </c>
      <c r="X24" s="114">
        <v>4838</v>
      </c>
      <c r="Y24" s="64">
        <v>1.4999999999999999E-2</v>
      </c>
      <c r="Z24" s="114">
        <v>3</v>
      </c>
      <c r="AA24" s="266">
        <v>44433</v>
      </c>
      <c r="AB24" s="266"/>
      <c r="AC24" s="115"/>
      <c r="AD24" s="121"/>
    </row>
    <row r="25" spans="1:30" ht="45.75" customHeight="1" thickTop="1" thickBot="1" x14ac:dyDescent="0.3">
      <c r="A25">
        <v>2021</v>
      </c>
      <c r="B25" s="112">
        <v>8</v>
      </c>
      <c r="C25" s="113" t="s">
        <v>196</v>
      </c>
      <c r="D25" s="113">
        <v>556</v>
      </c>
      <c r="E25" s="113" t="s">
        <v>197</v>
      </c>
      <c r="F25" s="113" t="s">
        <v>198</v>
      </c>
      <c r="G25" s="113">
        <v>1003.106</v>
      </c>
      <c r="H25" s="113">
        <v>1141.6859999999999</v>
      </c>
      <c r="I25" s="113">
        <v>275.3</v>
      </c>
      <c r="J25" s="116">
        <v>20</v>
      </c>
      <c r="K25" s="116">
        <v>180</v>
      </c>
      <c r="L25" s="116">
        <v>23</v>
      </c>
      <c r="M25" s="116">
        <v>157</v>
      </c>
      <c r="N25" s="64">
        <v>8</v>
      </c>
      <c r="O25" s="64">
        <v>8</v>
      </c>
      <c r="P25" s="64">
        <v>10</v>
      </c>
      <c r="Q25" s="64">
        <v>0</v>
      </c>
      <c r="R25" s="64"/>
      <c r="S25" s="64"/>
      <c r="T25" s="64"/>
      <c r="U25" s="64">
        <v>3</v>
      </c>
      <c r="V25" s="64"/>
      <c r="W25" s="114">
        <v>27</v>
      </c>
      <c r="X25" s="114">
        <v>1563</v>
      </c>
      <c r="Y25" s="64">
        <v>1.4999999999999999E-2</v>
      </c>
      <c r="Z25" s="114">
        <v>16</v>
      </c>
      <c r="AA25" s="266">
        <v>44433</v>
      </c>
      <c r="AB25" s="266"/>
      <c r="AC25" s="115"/>
      <c r="AD25" s="121"/>
    </row>
    <row r="26" spans="1:30" ht="45.75" customHeight="1" thickTop="1" thickBot="1" x14ac:dyDescent="0.3">
      <c r="A26">
        <v>2021</v>
      </c>
      <c r="B26" s="112">
        <v>8</v>
      </c>
      <c r="C26" s="113" t="s">
        <v>199</v>
      </c>
      <c r="D26" s="113">
        <v>557</v>
      </c>
      <c r="E26" s="113" t="s">
        <v>200</v>
      </c>
      <c r="F26" s="113" t="s">
        <v>201</v>
      </c>
      <c r="G26" s="113">
        <v>171.262</v>
      </c>
      <c r="H26" s="113">
        <v>194.922</v>
      </c>
      <c r="I26" s="113">
        <v>102</v>
      </c>
      <c r="J26" s="116">
        <v>20</v>
      </c>
      <c r="K26" s="116">
        <v>180</v>
      </c>
      <c r="L26" s="116">
        <v>23</v>
      </c>
      <c r="M26" s="116">
        <v>157</v>
      </c>
      <c r="N26" s="64">
        <v>10</v>
      </c>
      <c r="O26" s="64">
        <v>8</v>
      </c>
      <c r="P26" s="64">
        <v>9</v>
      </c>
      <c r="Q26" s="64">
        <v>1</v>
      </c>
      <c r="R26" s="64"/>
      <c r="S26" s="64"/>
      <c r="T26" s="64"/>
      <c r="U26" s="64">
        <v>5</v>
      </c>
      <c r="V26" s="64"/>
      <c r="W26" s="114">
        <v>28</v>
      </c>
      <c r="X26" s="114">
        <v>1564</v>
      </c>
      <c r="Y26" s="64">
        <v>1.4999999999999999E-2</v>
      </c>
      <c r="Z26" s="114">
        <v>8</v>
      </c>
      <c r="AA26" s="266">
        <v>44433</v>
      </c>
      <c r="AB26" s="266"/>
      <c r="AC26" s="115"/>
      <c r="AD26" s="121"/>
    </row>
    <row r="27" spans="1:30" ht="45.75" customHeight="1" thickTop="1" thickBot="1" x14ac:dyDescent="0.3">
      <c r="A27">
        <v>2021</v>
      </c>
      <c r="B27" s="112">
        <v>8</v>
      </c>
      <c r="C27" s="113" t="s">
        <v>202</v>
      </c>
      <c r="D27" s="113">
        <v>131</v>
      </c>
      <c r="E27" s="113" t="s">
        <v>161</v>
      </c>
      <c r="F27" s="113" t="s">
        <v>162</v>
      </c>
      <c r="G27" s="113">
        <v>9.3000000000000007</v>
      </c>
      <c r="H27" s="113">
        <v>10.7</v>
      </c>
      <c r="I27" s="113">
        <v>9.8000000000000007</v>
      </c>
      <c r="J27" s="116">
        <v>772</v>
      </c>
      <c r="K27" s="116">
        <v>117</v>
      </c>
      <c r="L27" s="116">
        <v>1009</v>
      </c>
      <c r="M27" s="116">
        <v>89</v>
      </c>
      <c r="N27" s="64">
        <v>48</v>
      </c>
      <c r="O27" s="64">
        <v>31</v>
      </c>
      <c r="P27" s="64">
        <v>34</v>
      </c>
      <c r="Q27" s="64">
        <v>20</v>
      </c>
      <c r="R27" s="64"/>
      <c r="S27" s="64"/>
      <c r="T27" s="64"/>
      <c r="U27" s="64">
        <v>2</v>
      </c>
      <c r="V27" s="64"/>
      <c r="W27" s="114">
        <v>135</v>
      </c>
      <c r="X27" s="114">
        <v>50135</v>
      </c>
      <c r="Y27" s="64">
        <v>0.02</v>
      </c>
      <c r="Z27" s="114">
        <v>3</v>
      </c>
      <c r="AA27" s="266">
        <v>44432</v>
      </c>
      <c r="AB27" s="266"/>
      <c r="AC27" s="115"/>
      <c r="AD27" s="121"/>
    </row>
    <row r="28" spans="1:30" ht="45.75" customHeight="1" thickTop="1" thickBot="1" x14ac:dyDescent="0.3">
      <c r="A28">
        <v>2021</v>
      </c>
      <c r="B28" s="112">
        <v>8</v>
      </c>
      <c r="C28" s="113" t="s">
        <v>203</v>
      </c>
      <c r="D28" s="113">
        <v>152</v>
      </c>
      <c r="E28" s="113" t="s">
        <v>204</v>
      </c>
      <c r="F28" s="113" t="s">
        <v>205</v>
      </c>
      <c r="G28" s="113">
        <v>144.15</v>
      </c>
      <c r="H28" s="113">
        <v>165.85</v>
      </c>
      <c r="I28" s="113">
        <v>144.80000000000001</v>
      </c>
      <c r="J28" s="116">
        <v>142</v>
      </c>
      <c r="K28" s="116">
        <v>101</v>
      </c>
      <c r="L28" s="116">
        <v>127</v>
      </c>
      <c r="M28" s="116">
        <v>114</v>
      </c>
      <c r="N28" s="64">
        <v>5</v>
      </c>
      <c r="O28" s="64">
        <v>4</v>
      </c>
      <c r="P28" s="64">
        <v>5</v>
      </c>
      <c r="Q28" s="64"/>
      <c r="R28" s="64"/>
      <c r="S28" s="64"/>
      <c r="T28" s="64"/>
      <c r="U28" s="64">
        <v>1</v>
      </c>
      <c r="V28" s="64"/>
      <c r="W28" s="114">
        <v>15</v>
      </c>
      <c r="X28" s="114">
        <v>4785</v>
      </c>
      <c r="Y28" s="64">
        <v>1.4999999999999999E-2</v>
      </c>
      <c r="Z28" s="114">
        <v>4</v>
      </c>
      <c r="AA28" s="266">
        <v>44432</v>
      </c>
      <c r="AB28" s="266">
        <v>44436</v>
      </c>
      <c r="AC28" s="115"/>
      <c r="AD28" s="121"/>
    </row>
    <row r="29" spans="1:30" ht="45.75" customHeight="1" thickTop="1" thickBot="1" x14ac:dyDescent="0.3">
      <c r="A29">
        <v>2021</v>
      </c>
      <c r="B29" s="112">
        <v>8</v>
      </c>
      <c r="C29" s="113" t="s">
        <v>206</v>
      </c>
      <c r="D29" s="113">
        <v>225</v>
      </c>
      <c r="E29" s="113" t="s">
        <v>207</v>
      </c>
      <c r="F29" s="113" t="s">
        <v>208</v>
      </c>
      <c r="G29" s="113">
        <v>345.96</v>
      </c>
      <c r="H29" s="113">
        <v>398.04</v>
      </c>
      <c r="I29" s="113">
        <v>392.5</v>
      </c>
      <c r="J29" s="116">
        <v>169</v>
      </c>
      <c r="K29" s="116">
        <v>128</v>
      </c>
      <c r="L29" s="116">
        <v>153</v>
      </c>
      <c r="M29" s="116">
        <v>141</v>
      </c>
      <c r="N29" s="64">
        <v>4</v>
      </c>
      <c r="O29" s="64">
        <v>6</v>
      </c>
      <c r="P29" s="64">
        <v>11</v>
      </c>
      <c r="Q29" s="64"/>
      <c r="R29" s="64"/>
      <c r="S29" s="64"/>
      <c r="T29" s="64"/>
      <c r="U29" s="64">
        <v>2</v>
      </c>
      <c r="V29" s="64"/>
      <c r="W29" s="114">
        <v>23</v>
      </c>
      <c r="X29" s="114">
        <v>1265</v>
      </c>
      <c r="Y29" s="64">
        <v>1.4999999999999999E-2</v>
      </c>
      <c r="Z29" s="114">
        <v>3</v>
      </c>
      <c r="AA29" s="266">
        <v>44432</v>
      </c>
      <c r="AB29" s="266">
        <v>44433</v>
      </c>
      <c r="AC29" s="115"/>
      <c r="AD29" s="121"/>
    </row>
    <row r="30" spans="1:30" ht="45.75" customHeight="1" thickTop="1" thickBot="1" x14ac:dyDescent="0.3">
      <c r="A30">
        <v>2021</v>
      </c>
      <c r="B30" s="112">
        <v>8</v>
      </c>
      <c r="C30" s="113" t="s">
        <v>209</v>
      </c>
      <c r="D30" s="113">
        <v>299</v>
      </c>
      <c r="E30" s="113" t="s">
        <v>210</v>
      </c>
      <c r="F30" s="113" t="s">
        <v>211</v>
      </c>
      <c r="G30" s="113">
        <v>106.95</v>
      </c>
      <c r="H30" s="113">
        <v>123.05</v>
      </c>
      <c r="I30" s="113">
        <v>109.8</v>
      </c>
      <c r="J30" s="116">
        <v>70</v>
      </c>
      <c r="K30" s="116">
        <v>154</v>
      </c>
      <c r="L30" s="116">
        <v>101</v>
      </c>
      <c r="M30" s="116">
        <v>107</v>
      </c>
      <c r="N30" s="64">
        <v>16</v>
      </c>
      <c r="O30" s="64">
        <v>13</v>
      </c>
      <c r="P30" s="64">
        <v>17</v>
      </c>
      <c r="Q30" s="64"/>
      <c r="R30" s="64">
        <v>3</v>
      </c>
      <c r="S30" s="64"/>
      <c r="T30" s="64"/>
      <c r="U30" s="64"/>
      <c r="V30" s="64"/>
      <c r="W30" s="114">
        <v>48</v>
      </c>
      <c r="X30" s="114">
        <v>4536</v>
      </c>
      <c r="Y30" s="64">
        <v>0.02</v>
      </c>
      <c r="Z30" s="114">
        <v>5</v>
      </c>
      <c r="AA30" s="266">
        <v>44432</v>
      </c>
      <c r="AB30" s="266"/>
      <c r="AC30" s="115"/>
      <c r="AD30" s="121"/>
    </row>
    <row r="31" spans="1:30" ht="45.75" customHeight="1" thickTop="1" thickBot="1" x14ac:dyDescent="0.3">
      <c r="A31">
        <v>2021</v>
      </c>
      <c r="B31" s="112">
        <v>8</v>
      </c>
      <c r="C31" s="113" t="s">
        <v>212</v>
      </c>
      <c r="D31" s="113">
        <v>437</v>
      </c>
      <c r="E31" s="113" t="s">
        <v>213</v>
      </c>
      <c r="F31" s="113" t="s">
        <v>214</v>
      </c>
      <c r="G31" s="113">
        <v>158.08799999999999</v>
      </c>
      <c r="H31" s="113">
        <v>179.928</v>
      </c>
      <c r="I31" s="113">
        <v>88.5</v>
      </c>
      <c r="J31" s="116">
        <v>120</v>
      </c>
      <c r="K31" s="116">
        <v>120</v>
      </c>
      <c r="L31" s="116">
        <v>121</v>
      </c>
      <c r="M31" s="116">
        <v>119</v>
      </c>
      <c r="N31" s="64">
        <v>29</v>
      </c>
      <c r="O31" s="64">
        <v>33</v>
      </c>
      <c r="P31" s="64">
        <v>25</v>
      </c>
      <c r="Q31" s="64">
        <v>32</v>
      </c>
      <c r="R31" s="64">
        <v>8</v>
      </c>
      <c r="S31" s="64"/>
      <c r="T31" s="64"/>
      <c r="U31" s="64">
        <v>2</v>
      </c>
      <c r="V31" s="64"/>
      <c r="W31" s="114">
        <v>123</v>
      </c>
      <c r="X31" s="114">
        <v>8973</v>
      </c>
      <c r="Y31" s="64">
        <v>1.4999999999999999E-2</v>
      </c>
      <c r="Z31" s="114">
        <v>10</v>
      </c>
      <c r="AA31" s="266">
        <v>44432</v>
      </c>
      <c r="AB31" s="266"/>
      <c r="AC31" s="115"/>
      <c r="AD31" s="121"/>
    </row>
    <row r="32" spans="1:30" ht="45.75" customHeight="1" thickTop="1" thickBot="1" x14ac:dyDescent="0.3">
      <c r="A32">
        <v>2021</v>
      </c>
      <c r="B32" s="112">
        <v>8</v>
      </c>
      <c r="C32" s="113" t="s">
        <v>215</v>
      </c>
      <c r="D32" s="113">
        <v>122</v>
      </c>
      <c r="E32" s="113" t="s">
        <v>216</v>
      </c>
      <c r="F32" s="113" t="s">
        <v>217</v>
      </c>
      <c r="G32" s="113">
        <v>267.39999999999998</v>
      </c>
      <c r="H32" s="113">
        <v>292.60000000000002</v>
      </c>
      <c r="I32" s="113">
        <v>274.89999999999998</v>
      </c>
      <c r="J32" s="116">
        <v>63</v>
      </c>
      <c r="K32" s="116">
        <v>115</v>
      </c>
      <c r="L32" s="116">
        <v>64</v>
      </c>
      <c r="M32" s="116">
        <v>112</v>
      </c>
      <c r="N32" s="64">
        <v>27</v>
      </c>
      <c r="O32" s="64">
        <v>20</v>
      </c>
      <c r="P32" s="64">
        <v>19</v>
      </c>
      <c r="Q32" s="64">
        <v>7</v>
      </c>
      <c r="R32" s="64"/>
      <c r="S32" s="64"/>
      <c r="T32" s="64"/>
      <c r="U32" s="64">
        <v>2</v>
      </c>
      <c r="V32" s="64"/>
      <c r="W32" s="114">
        <v>75</v>
      </c>
      <c r="X32" s="114">
        <v>2703</v>
      </c>
      <c r="Y32" s="64">
        <v>1.4999999999999999E-2</v>
      </c>
      <c r="Z32" s="114">
        <v>6</v>
      </c>
      <c r="AA32" s="266">
        <v>44431</v>
      </c>
      <c r="AB32" s="266">
        <v>44437</v>
      </c>
      <c r="AC32" s="115"/>
      <c r="AD32" s="121"/>
    </row>
    <row r="33" spans="1:30" ht="45.75" customHeight="1" thickTop="1" thickBot="1" x14ac:dyDescent="0.3">
      <c r="A33">
        <v>2021</v>
      </c>
      <c r="B33" s="112">
        <v>8</v>
      </c>
      <c r="C33" s="113" t="s">
        <v>218</v>
      </c>
      <c r="D33" s="113">
        <v>273</v>
      </c>
      <c r="E33" s="113" t="s">
        <v>219</v>
      </c>
      <c r="F33" s="113" t="s">
        <v>220</v>
      </c>
      <c r="G33" s="113">
        <v>524.52</v>
      </c>
      <c r="H33" s="113">
        <v>603.48</v>
      </c>
      <c r="I33" s="113">
        <v>597.4</v>
      </c>
      <c r="J33" s="116">
        <v>93</v>
      </c>
      <c r="K33" s="116">
        <v>116</v>
      </c>
      <c r="L33" s="116">
        <v>81</v>
      </c>
      <c r="M33" s="116">
        <v>133</v>
      </c>
      <c r="N33" s="64">
        <v>22</v>
      </c>
      <c r="O33" s="64">
        <v>22</v>
      </c>
      <c r="P33" s="64">
        <v>18</v>
      </c>
      <c r="Q33" s="64">
        <v>1</v>
      </c>
      <c r="R33" s="64">
        <v>9</v>
      </c>
      <c r="S33" s="64"/>
      <c r="T33" s="64"/>
      <c r="U33" s="64">
        <v>1</v>
      </c>
      <c r="V33" s="64"/>
      <c r="W33" s="114">
        <v>68</v>
      </c>
      <c r="X33" s="114">
        <v>4784</v>
      </c>
      <c r="Y33" s="64">
        <v>1.4999999999999999E-2</v>
      </c>
      <c r="Z33" s="114">
        <v>4</v>
      </c>
      <c r="AA33" s="266">
        <v>44431</v>
      </c>
      <c r="AB33" s="266"/>
      <c r="AC33" s="115"/>
      <c r="AD33" s="121"/>
    </row>
    <row r="34" spans="1:30" ht="45.75" customHeight="1" thickTop="1" thickBot="1" x14ac:dyDescent="0.3">
      <c r="A34">
        <v>2021</v>
      </c>
      <c r="B34" s="112">
        <v>8</v>
      </c>
      <c r="C34" s="113" t="s">
        <v>221</v>
      </c>
      <c r="D34" s="113">
        <v>155</v>
      </c>
      <c r="E34" s="113" t="s">
        <v>222</v>
      </c>
      <c r="F34" s="113" t="s">
        <v>223</v>
      </c>
      <c r="G34" s="113">
        <v>113.46</v>
      </c>
      <c r="H34" s="113">
        <v>130.54</v>
      </c>
      <c r="I34" s="113">
        <v>119.6</v>
      </c>
      <c r="J34" s="116">
        <v>61</v>
      </c>
      <c r="K34" s="116">
        <v>177</v>
      </c>
      <c r="L34" s="116">
        <v>91</v>
      </c>
      <c r="M34" s="116">
        <v>120</v>
      </c>
      <c r="N34" s="64">
        <v>38</v>
      </c>
      <c r="O34" s="64">
        <v>31</v>
      </c>
      <c r="P34" s="64">
        <v>24</v>
      </c>
      <c r="Q34" s="64">
        <v>1</v>
      </c>
      <c r="R34" s="64">
        <v>6</v>
      </c>
      <c r="S34" s="64"/>
      <c r="T34" s="64"/>
      <c r="U34" s="64">
        <v>2</v>
      </c>
      <c r="V34" s="64"/>
      <c r="W34" s="114">
        <v>100</v>
      </c>
      <c r="X34" s="114">
        <v>5356</v>
      </c>
      <c r="Y34" s="64">
        <v>0.02</v>
      </c>
      <c r="Z34" s="114">
        <v>5</v>
      </c>
      <c r="AA34" s="266">
        <v>44430</v>
      </c>
      <c r="AB34" s="266">
        <v>44433</v>
      </c>
      <c r="AC34" s="115"/>
      <c r="AD34" s="121"/>
    </row>
    <row r="35" spans="1:30" ht="45.75" customHeight="1" thickTop="1" thickBot="1" x14ac:dyDescent="0.3">
      <c r="A35">
        <v>2021</v>
      </c>
      <c r="B35" s="112">
        <v>8</v>
      </c>
      <c r="C35" s="113" t="s">
        <v>224</v>
      </c>
      <c r="D35" s="113">
        <v>165</v>
      </c>
      <c r="E35" s="113" t="s">
        <v>225</v>
      </c>
      <c r="F35" s="113" t="s">
        <v>226</v>
      </c>
      <c r="G35" s="113">
        <v>656.58</v>
      </c>
      <c r="H35" s="113">
        <v>755.42</v>
      </c>
      <c r="I35" s="113">
        <v>714.3</v>
      </c>
      <c r="J35" s="116">
        <v>60</v>
      </c>
      <c r="K35" s="116">
        <v>120</v>
      </c>
      <c r="L35" s="116">
        <v>55</v>
      </c>
      <c r="M35" s="116">
        <v>130</v>
      </c>
      <c r="N35" s="64">
        <v>3</v>
      </c>
      <c r="O35" s="64">
        <v>2</v>
      </c>
      <c r="P35" s="64">
        <v>2</v>
      </c>
      <c r="Q35" s="64">
        <v>2</v>
      </c>
      <c r="R35" s="64"/>
      <c r="S35" s="64"/>
      <c r="T35" s="64"/>
      <c r="U35" s="64"/>
      <c r="V35" s="64"/>
      <c r="W35" s="114">
        <v>8</v>
      </c>
      <c r="X35" s="114">
        <v>998</v>
      </c>
      <c r="Y35" s="64">
        <v>1.4999999999999999E-2</v>
      </c>
      <c r="Z35" s="114">
        <v>2</v>
      </c>
      <c r="AA35" s="266">
        <v>44430</v>
      </c>
      <c r="AB35" s="266">
        <v>44146</v>
      </c>
      <c r="AC35" s="115"/>
      <c r="AD35" s="121"/>
    </row>
    <row r="36" spans="1:30" ht="45.75" customHeight="1" thickTop="1" thickBot="1" x14ac:dyDescent="0.3">
      <c r="A36">
        <v>2021</v>
      </c>
      <c r="B36" s="112">
        <v>8</v>
      </c>
      <c r="C36" s="113" t="s">
        <v>224</v>
      </c>
      <c r="D36" s="113">
        <v>165</v>
      </c>
      <c r="E36" s="113" t="s">
        <v>225</v>
      </c>
      <c r="F36" s="113" t="s">
        <v>226</v>
      </c>
      <c r="G36" s="113">
        <v>656.58</v>
      </c>
      <c r="H36" s="113">
        <v>755.42</v>
      </c>
      <c r="I36" s="113">
        <v>714.3</v>
      </c>
      <c r="J36" s="116">
        <v>60</v>
      </c>
      <c r="K36" s="116">
        <v>120</v>
      </c>
      <c r="L36" s="116">
        <v>55</v>
      </c>
      <c r="M36" s="116">
        <v>130</v>
      </c>
      <c r="N36" s="64">
        <v>3</v>
      </c>
      <c r="O36" s="64">
        <v>2</v>
      </c>
      <c r="P36" s="64">
        <v>2</v>
      </c>
      <c r="Q36" s="64">
        <v>2</v>
      </c>
      <c r="R36" s="64"/>
      <c r="S36" s="64"/>
      <c r="T36" s="64"/>
      <c r="U36" s="64"/>
      <c r="V36" s="64"/>
      <c r="W36" s="114">
        <v>8</v>
      </c>
      <c r="X36" s="114">
        <v>998</v>
      </c>
      <c r="Y36" s="64">
        <v>1.4999999999999999E-2</v>
      </c>
      <c r="Z36" s="114">
        <v>2</v>
      </c>
      <c r="AA36" s="266">
        <v>44430</v>
      </c>
      <c r="AB36" s="266">
        <v>44432</v>
      </c>
      <c r="AC36" s="115"/>
      <c r="AD36" s="121"/>
    </row>
    <row r="37" spans="1:30" s="118" customFormat="1" ht="45.75" customHeight="1" thickTop="1" thickBot="1" x14ac:dyDescent="0.3">
      <c r="A37">
        <v>2021</v>
      </c>
      <c r="B37" s="112">
        <v>8</v>
      </c>
      <c r="C37" s="113" t="s">
        <v>227</v>
      </c>
      <c r="D37" s="113">
        <v>167</v>
      </c>
      <c r="E37" s="113" t="s">
        <v>228</v>
      </c>
      <c r="F37" s="113" t="s">
        <v>229</v>
      </c>
      <c r="G37" s="113">
        <v>825.84</v>
      </c>
      <c r="H37" s="113">
        <v>950.16</v>
      </c>
      <c r="I37" s="113">
        <v>891.2</v>
      </c>
      <c r="J37" s="117">
        <v>55</v>
      </c>
      <c r="K37" s="117">
        <v>131</v>
      </c>
      <c r="L37" s="117">
        <v>53</v>
      </c>
      <c r="M37" s="117">
        <v>136</v>
      </c>
      <c r="N37" s="64">
        <v>11</v>
      </c>
      <c r="O37" s="64">
        <v>10</v>
      </c>
      <c r="P37" s="64">
        <v>11</v>
      </c>
      <c r="Q37" s="64">
        <v>2</v>
      </c>
      <c r="R37" s="64">
        <v>5</v>
      </c>
      <c r="S37" s="64"/>
      <c r="T37" s="64"/>
      <c r="U37" s="64"/>
      <c r="V37" s="64"/>
      <c r="W37" s="114">
        <v>37</v>
      </c>
      <c r="X37" s="114">
        <v>3121</v>
      </c>
      <c r="Y37" s="64">
        <v>1.4999999999999999E-2</v>
      </c>
      <c r="Z37" s="114">
        <v>4</v>
      </c>
      <c r="AA37" s="266">
        <v>44430</v>
      </c>
      <c r="AB37" s="266">
        <v>44433</v>
      </c>
      <c r="AC37" s="115"/>
      <c r="AD37" s="121"/>
    </row>
    <row r="38" spans="1:30" ht="45.75" customHeight="1" thickTop="1" thickBot="1" x14ac:dyDescent="0.3">
      <c r="A38">
        <v>2021</v>
      </c>
      <c r="B38" s="112">
        <v>8</v>
      </c>
      <c r="C38" s="113" t="s">
        <v>230</v>
      </c>
      <c r="D38" s="113">
        <v>81</v>
      </c>
      <c r="E38" s="113" t="s">
        <v>231</v>
      </c>
      <c r="F38" s="113" t="s">
        <v>232</v>
      </c>
      <c r="G38" s="113">
        <v>360.84</v>
      </c>
      <c r="H38" s="113">
        <v>415.16</v>
      </c>
      <c r="I38" s="113">
        <v>389.6</v>
      </c>
      <c r="J38" s="116">
        <v>60</v>
      </c>
      <c r="K38" s="116">
        <v>120</v>
      </c>
      <c r="L38" s="116">
        <v>63</v>
      </c>
      <c r="M38" s="116">
        <v>115</v>
      </c>
      <c r="N38" s="64">
        <v>15</v>
      </c>
      <c r="O38" s="64">
        <v>17</v>
      </c>
      <c r="P38" s="64">
        <v>23</v>
      </c>
      <c r="Q38" s="64">
        <v>3</v>
      </c>
      <c r="R38" s="64"/>
      <c r="S38" s="64"/>
      <c r="T38" s="64"/>
      <c r="U38" s="64">
        <v>2</v>
      </c>
      <c r="V38" s="64"/>
      <c r="W38" s="114">
        <v>60</v>
      </c>
      <c r="X38" s="114">
        <v>3820</v>
      </c>
      <c r="Y38" s="64">
        <v>1.4999999999999999E-2</v>
      </c>
      <c r="Z38" s="114">
        <v>4</v>
      </c>
      <c r="AA38" s="266">
        <v>44430</v>
      </c>
      <c r="AB38" s="266">
        <v>44433</v>
      </c>
      <c r="AC38" s="115"/>
      <c r="AD38" s="121"/>
    </row>
    <row r="39" spans="1:30" ht="45.75" customHeight="1" thickTop="1" thickBot="1" x14ac:dyDescent="0.3">
      <c r="A39">
        <v>2021</v>
      </c>
      <c r="B39" s="112">
        <v>8</v>
      </c>
      <c r="C39" s="113" t="s">
        <v>233</v>
      </c>
      <c r="D39" s="113">
        <v>646</v>
      </c>
      <c r="E39" s="113" t="s">
        <v>152</v>
      </c>
      <c r="F39" s="113" t="s">
        <v>153</v>
      </c>
      <c r="G39" s="113">
        <v>197.16</v>
      </c>
      <c r="H39" s="113">
        <v>226.84</v>
      </c>
      <c r="I39" s="113">
        <v>221.4</v>
      </c>
      <c r="J39" s="116">
        <v>37</v>
      </c>
      <c r="K39" s="116">
        <v>195</v>
      </c>
      <c r="L39" s="116">
        <v>53</v>
      </c>
      <c r="M39" s="116">
        <v>138</v>
      </c>
      <c r="N39" s="64">
        <v>11</v>
      </c>
      <c r="O39" s="64">
        <v>6</v>
      </c>
      <c r="P39" s="64">
        <v>10</v>
      </c>
      <c r="Q39" s="64"/>
      <c r="R39" s="64"/>
      <c r="S39" s="64"/>
      <c r="T39" s="64"/>
      <c r="U39" s="64"/>
      <c r="V39" s="64"/>
      <c r="W39" s="114">
        <v>27</v>
      </c>
      <c r="X39" s="114">
        <v>1379</v>
      </c>
      <c r="Y39" s="64">
        <v>0.02</v>
      </c>
      <c r="Z39" s="114">
        <v>2</v>
      </c>
      <c r="AA39" s="266">
        <v>44427</v>
      </c>
      <c r="AB39" s="266"/>
      <c r="AC39" s="115"/>
      <c r="AD39" s="121"/>
    </row>
    <row r="40" spans="1:30" ht="45.75" customHeight="1" thickTop="1" thickBot="1" x14ac:dyDescent="0.3">
      <c r="A40">
        <v>2021</v>
      </c>
      <c r="B40" s="112">
        <v>8</v>
      </c>
      <c r="C40" s="113" t="s">
        <v>234</v>
      </c>
      <c r="D40" s="113">
        <v>647</v>
      </c>
      <c r="E40" s="113" t="s">
        <v>155</v>
      </c>
      <c r="F40" s="113" t="s">
        <v>156</v>
      </c>
      <c r="G40" s="113">
        <v>197.16</v>
      </c>
      <c r="H40" s="113">
        <v>226.84</v>
      </c>
      <c r="I40" s="113">
        <v>215.6</v>
      </c>
      <c r="J40" s="116">
        <v>37</v>
      </c>
      <c r="K40" s="116">
        <v>195</v>
      </c>
      <c r="L40" s="116">
        <v>53</v>
      </c>
      <c r="M40" s="116">
        <v>138</v>
      </c>
      <c r="N40" s="64">
        <v>7</v>
      </c>
      <c r="O40" s="64">
        <v>9</v>
      </c>
      <c r="P40" s="64">
        <v>9</v>
      </c>
      <c r="Q40" s="64"/>
      <c r="R40" s="64"/>
      <c r="S40" s="64"/>
      <c r="T40" s="64"/>
      <c r="U40" s="64"/>
      <c r="V40" s="64"/>
      <c r="W40" s="114">
        <v>25</v>
      </c>
      <c r="X40" s="114">
        <v>1377</v>
      </c>
      <c r="Y40" s="64">
        <v>0.02</v>
      </c>
      <c r="Z40" s="114">
        <v>2</v>
      </c>
      <c r="AA40" s="266">
        <v>44427</v>
      </c>
      <c r="AB40" s="266"/>
      <c r="AC40" s="115"/>
      <c r="AD40" s="121"/>
    </row>
    <row r="41" spans="1:30" ht="45.75" customHeight="1" thickTop="1" thickBot="1" x14ac:dyDescent="0.3">
      <c r="A41">
        <v>2021</v>
      </c>
      <c r="B41" s="112">
        <v>8</v>
      </c>
      <c r="C41" s="113" t="s">
        <v>235</v>
      </c>
      <c r="D41" s="113">
        <v>124</v>
      </c>
      <c r="E41" s="113" t="s">
        <v>236</v>
      </c>
      <c r="F41" s="113" t="s">
        <v>237</v>
      </c>
      <c r="G41" s="113">
        <v>17.358203759999999</v>
      </c>
      <c r="H41" s="113">
        <v>19.97126669</v>
      </c>
      <c r="I41" s="113">
        <v>19.8</v>
      </c>
      <c r="J41" s="116">
        <v>126</v>
      </c>
      <c r="K41" s="116">
        <v>114</v>
      </c>
      <c r="L41" s="116">
        <v>130</v>
      </c>
      <c r="M41" s="116">
        <v>111</v>
      </c>
      <c r="N41" s="64">
        <v>10</v>
      </c>
      <c r="O41" s="64">
        <v>7</v>
      </c>
      <c r="P41" s="64">
        <v>13</v>
      </c>
      <c r="Q41" s="64"/>
      <c r="R41" s="64"/>
      <c r="S41" s="64"/>
      <c r="T41" s="64"/>
      <c r="U41" s="64"/>
      <c r="V41" s="64"/>
      <c r="W41" s="114">
        <v>30</v>
      </c>
      <c r="X41" s="114">
        <v>1395</v>
      </c>
      <c r="Y41" s="64">
        <v>0.02</v>
      </c>
      <c r="Z41" s="114">
        <v>3</v>
      </c>
      <c r="AA41" s="266">
        <v>44426</v>
      </c>
      <c r="AB41" s="266">
        <v>44431</v>
      </c>
      <c r="AC41" s="115"/>
      <c r="AD41" s="121"/>
    </row>
    <row r="42" spans="1:30" ht="45.75" customHeight="1" thickTop="1" thickBot="1" x14ac:dyDescent="0.3">
      <c r="A42">
        <v>2021</v>
      </c>
      <c r="B42" s="112">
        <v>8</v>
      </c>
      <c r="C42" s="113" t="s">
        <v>238</v>
      </c>
      <c r="D42" s="113">
        <v>131</v>
      </c>
      <c r="E42" s="113" t="s">
        <v>161</v>
      </c>
      <c r="F42" s="113" t="s">
        <v>162</v>
      </c>
      <c r="G42" s="113">
        <v>9.3000000000000007</v>
      </c>
      <c r="H42" s="113">
        <v>10.7</v>
      </c>
      <c r="I42" s="113">
        <v>10.4</v>
      </c>
      <c r="J42" s="116">
        <v>772</v>
      </c>
      <c r="K42" s="116">
        <v>117</v>
      </c>
      <c r="L42" s="116">
        <v>1118</v>
      </c>
      <c r="M42" s="116">
        <v>81</v>
      </c>
      <c r="N42" s="64">
        <v>12</v>
      </c>
      <c r="O42" s="64">
        <v>10</v>
      </c>
      <c r="P42" s="64">
        <v>8</v>
      </c>
      <c r="Q42" s="64"/>
      <c r="R42" s="64"/>
      <c r="S42" s="64"/>
      <c r="T42" s="64"/>
      <c r="U42" s="64">
        <v>10</v>
      </c>
      <c r="V42" s="64"/>
      <c r="W42" s="114">
        <v>40</v>
      </c>
      <c r="X42" s="114">
        <v>20040</v>
      </c>
      <c r="Y42" s="64">
        <v>0.02</v>
      </c>
      <c r="Z42" s="114">
        <v>4</v>
      </c>
      <c r="AA42" s="266">
        <v>44426</v>
      </c>
      <c r="AB42" s="266">
        <v>44430</v>
      </c>
      <c r="AC42" s="115"/>
      <c r="AD42" s="121"/>
    </row>
    <row r="43" spans="1:30" ht="45.75" customHeight="1" thickTop="1" thickBot="1" x14ac:dyDescent="0.3">
      <c r="A43">
        <v>2021</v>
      </c>
      <c r="B43" s="112">
        <v>8</v>
      </c>
      <c r="C43" s="113" t="s">
        <v>239</v>
      </c>
      <c r="D43" s="113">
        <v>100</v>
      </c>
      <c r="E43" s="113" t="s">
        <v>240</v>
      </c>
      <c r="F43" s="113" t="s">
        <v>241</v>
      </c>
      <c r="G43" s="113">
        <v>18.600000000000001</v>
      </c>
      <c r="H43" s="113">
        <v>21.4</v>
      </c>
      <c r="I43" s="113">
        <v>20.7</v>
      </c>
      <c r="J43" s="116">
        <v>140</v>
      </c>
      <c r="K43" s="116">
        <v>103</v>
      </c>
      <c r="L43" s="116">
        <v>138</v>
      </c>
      <c r="M43" s="116">
        <v>105</v>
      </c>
      <c r="N43" s="64">
        <v>18</v>
      </c>
      <c r="O43" s="64">
        <v>17</v>
      </c>
      <c r="P43" s="64">
        <v>24</v>
      </c>
      <c r="Q43" s="64"/>
      <c r="R43" s="64"/>
      <c r="S43" s="64"/>
      <c r="T43" s="64"/>
      <c r="U43" s="64"/>
      <c r="V43" s="64"/>
      <c r="W43" s="114">
        <v>59</v>
      </c>
      <c r="X43" s="114">
        <v>7871</v>
      </c>
      <c r="Y43" s="64">
        <v>1.4999999999999999E-2</v>
      </c>
      <c r="Z43" s="114">
        <v>4</v>
      </c>
      <c r="AA43" s="266">
        <v>44425</v>
      </c>
      <c r="AB43" s="266">
        <v>44431</v>
      </c>
      <c r="AC43" s="115"/>
      <c r="AD43" s="121"/>
    </row>
    <row r="44" spans="1:30" ht="45.75" customHeight="1" thickTop="1" thickBot="1" x14ac:dyDescent="0.3">
      <c r="A44">
        <v>2021</v>
      </c>
      <c r="B44" s="112">
        <v>8</v>
      </c>
      <c r="C44" s="113" t="s">
        <v>242</v>
      </c>
      <c r="D44" s="113">
        <v>101</v>
      </c>
      <c r="E44" s="113" t="s">
        <v>243</v>
      </c>
      <c r="F44" s="113" t="s">
        <v>244</v>
      </c>
      <c r="G44" s="113">
        <v>18.600000000000001</v>
      </c>
      <c r="H44" s="113">
        <v>21.4</v>
      </c>
      <c r="I44" s="113">
        <v>20.7</v>
      </c>
      <c r="J44" s="116">
        <v>140</v>
      </c>
      <c r="K44" s="116">
        <v>103</v>
      </c>
      <c r="L44" s="116">
        <v>138</v>
      </c>
      <c r="M44" s="116">
        <v>105</v>
      </c>
      <c r="N44" s="64">
        <v>18</v>
      </c>
      <c r="O44" s="64">
        <v>17</v>
      </c>
      <c r="P44" s="64">
        <v>24</v>
      </c>
      <c r="Q44" s="64"/>
      <c r="R44" s="64"/>
      <c r="S44" s="64"/>
      <c r="T44" s="64"/>
      <c r="U44" s="64"/>
      <c r="V44" s="64"/>
      <c r="W44" s="114">
        <v>59</v>
      </c>
      <c r="X44" s="114">
        <v>7871</v>
      </c>
      <c r="Y44" s="64">
        <v>1.4999999999999999E-2</v>
      </c>
      <c r="Z44" s="114">
        <v>4</v>
      </c>
      <c r="AA44" s="266">
        <v>44425</v>
      </c>
      <c r="AB44" s="266">
        <v>44431</v>
      </c>
      <c r="AC44" s="115"/>
      <c r="AD44" s="121"/>
    </row>
    <row r="45" spans="1:30" ht="45.75" customHeight="1" thickTop="1" thickBot="1" x14ac:dyDescent="0.3">
      <c r="A45">
        <v>2021</v>
      </c>
      <c r="B45" s="112">
        <v>8</v>
      </c>
      <c r="C45" s="113" t="s">
        <v>245</v>
      </c>
      <c r="D45" s="113">
        <v>102</v>
      </c>
      <c r="E45" s="113" t="s">
        <v>246</v>
      </c>
      <c r="F45" s="113" t="s">
        <v>247</v>
      </c>
      <c r="G45" s="113">
        <v>18.600000000000001</v>
      </c>
      <c r="H45" s="113">
        <v>21.4</v>
      </c>
      <c r="I45" s="113">
        <v>20.7</v>
      </c>
      <c r="J45" s="116">
        <v>140</v>
      </c>
      <c r="K45" s="116">
        <v>103</v>
      </c>
      <c r="L45" s="116">
        <v>138</v>
      </c>
      <c r="M45" s="116">
        <v>105</v>
      </c>
      <c r="N45" s="64">
        <v>18</v>
      </c>
      <c r="O45" s="64">
        <v>17</v>
      </c>
      <c r="P45" s="64">
        <v>24</v>
      </c>
      <c r="Q45" s="64"/>
      <c r="R45" s="64"/>
      <c r="S45" s="64"/>
      <c r="T45" s="64"/>
      <c r="U45" s="64"/>
      <c r="V45" s="64"/>
      <c r="W45" s="114">
        <v>59</v>
      </c>
      <c r="X45" s="114">
        <v>7871</v>
      </c>
      <c r="Y45" s="64">
        <v>1.4999999999999999E-2</v>
      </c>
      <c r="Z45" s="114">
        <v>4</v>
      </c>
      <c r="AA45" s="266">
        <v>44425</v>
      </c>
      <c r="AB45" s="266">
        <v>44431</v>
      </c>
      <c r="AC45" s="115"/>
      <c r="AD45" s="121"/>
    </row>
    <row r="46" spans="1:30" ht="45.75" customHeight="1" thickTop="1" thickBot="1" x14ac:dyDescent="0.3">
      <c r="A46">
        <v>2021</v>
      </c>
      <c r="B46" s="112">
        <v>8</v>
      </c>
      <c r="C46" s="113" t="s">
        <v>248</v>
      </c>
      <c r="D46" s="113">
        <v>103</v>
      </c>
      <c r="E46" s="113" t="s">
        <v>249</v>
      </c>
      <c r="F46" s="113" t="s">
        <v>250</v>
      </c>
      <c r="G46" s="113">
        <v>82.77</v>
      </c>
      <c r="H46" s="113">
        <v>95.23</v>
      </c>
      <c r="I46" s="113">
        <v>82.8</v>
      </c>
      <c r="J46" s="116">
        <v>140</v>
      </c>
      <c r="K46" s="116">
        <v>103</v>
      </c>
      <c r="L46" s="116">
        <v>138</v>
      </c>
      <c r="M46" s="116">
        <v>105</v>
      </c>
      <c r="N46" s="64">
        <v>18</v>
      </c>
      <c r="O46" s="64">
        <v>19</v>
      </c>
      <c r="P46" s="64">
        <v>14</v>
      </c>
      <c r="Q46" s="64"/>
      <c r="R46" s="64"/>
      <c r="S46" s="64"/>
      <c r="T46" s="64"/>
      <c r="U46" s="64"/>
      <c r="V46" s="64"/>
      <c r="W46" s="114">
        <v>51</v>
      </c>
      <c r="X46" s="114">
        <v>7863</v>
      </c>
      <c r="Y46" s="64">
        <v>1.4999999999999999E-2</v>
      </c>
      <c r="Z46" s="114">
        <v>4</v>
      </c>
      <c r="AA46" s="266">
        <v>44425</v>
      </c>
      <c r="AB46" s="266">
        <v>44431</v>
      </c>
      <c r="AC46" s="115"/>
      <c r="AD46" s="121"/>
    </row>
    <row r="47" spans="1:30" ht="45.75" customHeight="1" thickTop="1" thickBot="1" x14ac:dyDescent="0.3">
      <c r="A47">
        <v>2021</v>
      </c>
      <c r="B47" s="112">
        <v>8</v>
      </c>
      <c r="C47" s="113" t="s">
        <v>251</v>
      </c>
      <c r="D47" s="113">
        <v>104</v>
      </c>
      <c r="E47" s="113" t="s">
        <v>252</v>
      </c>
      <c r="F47" s="113" t="s">
        <v>253</v>
      </c>
      <c r="G47" s="113">
        <v>82.77</v>
      </c>
      <c r="H47" s="113">
        <v>95.23</v>
      </c>
      <c r="I47" s="113">
        <v>83</v>
      </c>
      <c r="J47" s="116">
        <v>140</v>
      </c>
      <c r="K47" s="116">
        <v>103</v>
      </c>
      <c r="L47" s="116">
        <v>138</v>
      </c>
      <c r="M47" s="116">
        <v>105</v>
      </c>
      <c r="N47" s="64">
        <v>18</v>
      </c>
      <c r="O47" s="64">
        <v>19</v>
      </c>
      <c r="P47" s="64">
        <v>14</v>
      </c>
      <c r="Q47" s="64"/>
      <c r="R47" s="64"/>
      <c r="S47" s="64"/>
      <c r="T47" s="64"/>
      <c r="U47" s="64"/>
      <c r="V47" s="64"/>
      <c r="W47" s="114">
        <v>51</v>
      </c>
      <c r="X47" s="114">
        <v>7863</v>
      </c>
      <c r="Y47" s="64">
        <v>1.4999999999999999E-2</v>
      </c>
      <c r="Z47" s="114">
        <v>4</v>
      </c>
      <c r="AA47" s="266">
        <v>44425</v>
      </c>
      <c r="AB47" s="266">
        <v>44431</v>
      </c>
      <c r="AC47" s="115"/>
      <c r="AD47" s="121"/>
    </row>
    <row r="48" spans="1:30" ht="45.75" customHeight="1" thickTop="1" thickBot="1" x14ac:dyDescent="0.3">
      <c r="A48">
        <v>2021</v>
      </c>
      <c r="B48" s="112">
        <v>8</v>
      </c>
      <c r="C48" s="113" t="s">
        <v>254</v>
      </c>
      <c r="D48" s="113">
        <v>140</v>
      </c>
      <c r="E48" s="113" t="s">
        <v>255</v>
      </c>
      <c r="F48" s="113" t="s">
        <v>256</v>
      </c>
      <c r="G48" s="113">
        <v>451.05</v>
      </c>
      <c r="H48" s="113">
        <v>518.95000000000005</v>
      </c>
      <c r="I48" s="113">
        <v>450.5</v>
      </c>
      <c r="J48" s="116">
        <v>60</v>
      </c>
      <c r="K48" s="116">
        <v>120</v>
      </c>
      <c r="L48" s="116">
        <v>59</v>
      </c>
      <c r="M48" s="116">
        <v>122</v>
      </c>
      <c r="N48" s="64">
        <v>15</v>
      </c>
      <c r="O48" s="64">
        <v>15</v>
      </c>
      <c r="P48" s="64">
        <v>11</v>
      </c>
      <c r="Q48" s="64"/>
      <c r="R48" s="64"/>
      <c r="S48" s="64"/>
      <c r="T48" s="64"/>
      <c r="U48" s="64"/>
      <c r="V48" s="64"/>
      <c r="W48" s="114">
        <v>41</v>
      </c>
      <c r="X48" s="114">
        <v>2050</v>
      </c>
      <c r="Y48" s="64">
        <v>1.4999999999999999E-2</v>
      </c>
      <c r="Z48" s="114">
        <v>3</v>
      </c>
      <c r="AA48" s="266">
        <v>44425</v>
      </c>
      <c r="AB48" s="266"/>
      <c r="AC48" s="115"/>
      <c r="AD48" s="121"/>
    </row>
    <row r="49" spans="1:30" ht="45.75" customHeight="1" thickTop="1" thickBot="1" x14ac:dyDescent="0.3">
      <c r="A49">
        <v>2021</v>
      </c>
      <c r="B49" s="112">
        <v>8</v>
      </c>
      <c r="C49" s="113" t="s">
        <v>257</v>
      </c>
      <c r="D49" s="113">
        <v>178</v>
      </c>
      <c r="E49" s="113" t="s">
        <v>258</v>
      </c>
      <c r="F49" s="113" t="s">
        <v>259</v>
      </c>
      <c r="G49" s="113">
        <v>46.5</v>
      </c>
      <c r="H49" s="113">
        <v>53.5</v>
      </c>
      <c r="I49" s="113">
        <v>49.9</v>
      </c>
      <c r="J49" s="116">
        <v>60</v>
      </c>
      <c r="K49" s="116">
        <v>120</v>
      </c>
      <c r="L49" s="116">
        <v>59</v>
      </c>
      <c r="M49" s="116">
        <v>122</v>
      </c>
      <c r="N49" s="64">
        <v>25</v>
      </c>
      <c r="O49" s="64">
        <v>18</v>
      </c>
      <c r="P49" s="64">
        <v>15</v>
      </c>
      <c r="Q49" s="64"/>
      <c r="R49" s="64"/>
      <c r="S49" s="64"/>
      <c r="T49" s="64"/>
      <c r="U49" s="64"/>
      <c r="V49" s="64"/>
      <c r="W49" s="114">
        <v>58</v>
      </c>
      <c r="X49" s="114">
        <v>2081</v>
      </c>
      <c r="Y49" s="64">
        <v>1.4999999999999999E-2</v>
      </c>
      <c r="Z49" s="114">
        <v>3</v>
      </c>
      <c r="AA49" s="266">
        <v>44425</v>
      </c>
      <c r="AB49" s="266"/>
      <c r="AC49" s="115"/>
      <c r="AD49" s="121"/>
    </row>
    <row r="50" spans="1:30" ht="45.75" customHeight="1" thickTop="1" thickBot="1" x14ac:dyDescent="0.3">
      <c r="A50">
        <v>2021</v>
      </c>
      <c r="B50" s="112">
        <v>8</v>
      </c>
      <c r="C50" s="113" t="s">
        <v>260</v>
      </c>
      <c r="D50" s="113">
        <v>452</v>
      </c>
      <c r="E50" s="113" t="s">
        <v>261</v>
      </c>
      <c r="F50" s="113" t="s">
        <v>262</v>
      </c>
      <c r="G50" s="113">
        <v>162.75</v>
      </c>
      <c r="H50" s="113">
        <v>187.25</v>
      </c>
      <c r="I50" s="113">
        <v>170</v>
      </c>
      <c r="J50" s="116">
        <v>96</v>
      </c>
      <c r="K50" s="116">
        <v>150</v>
      </c>
      <c r="L50" s="116">
        <v>86</v>
      </c>
      <c r="M50" s="116">
        <v>168</v>
      </c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>
        <v>240</v>
      </c>
      <c r="Y50" s="64">
        <v>0.02</v>
      </c>
      <c r="Z50" s="114">
        <v>3</v>
      </c>
      <c r="AA50" s="266">
        <v>44425</v>
      </c>
      <c r="AB50" s="266">
        <v>44425</v>
      </c>
      <c r="AC50" s="115"/>
      <c r="AD50" s="121"/>
    </row>
    <row r="51" spans="1:30" ht="45.75" customHeight="1" thickTop="1" thickBot="1" x14ac:dyDescent="0.3">
      <c r="A51">
        <v>2021</v>
      </c>
      <c r="B51" s="112">
        <v>8</v>
      </c>
      <c r="C51" s="113" t="s">
        <v>263</v>
      </c>
      <c r="D51" s="113">
        <v>453</v>
      </c>
      <c r="E51" s="113" t="s">
        <v>264</v>
      </c>
      <c r="F51" s="113" t="s">
        <v>265</v>
      </c>
      <c r="G51" s="113">
        <v>251.1</v>
      </c>
      <c r="H51" s="113">
        <v>288.89999999999998</v>
      </c>
      <c r="I51" s="113">
        <v>244</v>
      </c>
      <c r="J51" s="116">
        <v>96</v>
      </c>
      <c r="K51" s="116">
        <v>150</v>
      </c>
      <c r="L51" s="116">
        <v>86</v>
      </c>
      <c r="M51" s="116">
        <v>168</v>
      </c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>
        <v>240</v>
      </c>
      <c r="Y51" s="64">
        <v>0.02</v>
      </c>
      <c r="Z51" s="114">
        <v>3</v>
      </c>
      <c r="AA51" s="266">
        <v>44425</v>
      </c>
      <c r="AB51" s="266">
        <v>44425</v>
      </c>
      <c r="AC51" s="115"/>
      <c r="AD51" s="121"/>
    </row>
    <row r="52" spans="1:30" ht="45.75" customHeight="1" thickTop="1" thickBot="1" x14ac:dyDescent="0.3">
      <c r="A52">
        <v>2021</v>
      </c>
      <c r="B52" s="112">
        <v>8</v>
      </c>
      <c r="C52" s="113" t="s">
        <v>266</v>
      </c>
      <c r="D52" s="113">
        <v>607</v>
      </c>
      <c r="E52" s="113" t="s">
        <v>170</v>
      </c>
      <c r="F52" s="113" t="s">
        <v>171</v>
      </c>
      <c r="G52" s="113">
        <v>111.6</v>
      </c>
      <c r="H52" s="113">
        <v>128.4</v>
      </c>
      <c r="I52" s="113">
        <v>132.69999999999999</v>
      </c>
      <c r="J52" s="116">
        <v>90</v>
      </c>
      <c r="K52" s="116">
        <v>120</v>
      </c>
      <c r="L52" s="116">
        <v>89</v>
      </c>
      <c r="M52" s="116">
        <v>122</v>
      </c>
      <c r="N52" s="64">
        <v>25</v>
      </c>
      <c r="O52" s="64">
        <v>20</v>
      </c>
      <c r="P52" s="64">
        <v>19</v>
      </c>
      <c r="Q52" s="64">
        <v>3</v>
      </c>
      <c r="R52" s="64"/>
      <c r="S52" s="64"/>
      <c r="T52" s="64"/>
      <c r="U52" s="64">
        <v>2</v>
      </c>
      <c r="V52" s="64"/>
      <c r="W52" s="114">
        <v>69</v>
      </c>
      <c r="X52" s="114">
        <v>7917</v>
      </c>
      <c r="Y52" s="64">
        <v>1.4999999999999999E-2</v>
      </c>
      <c r="Z52" s="114">
        <v>6</v>
      </c>
      <c r="AA52" s="266">
        <v>44425</v>
      </c>
      <c r="AB52" s="266"/>
      <c r="AC52" s="115"/>
      <c r="AD52" s="121"/>
    </row>
    <row r="53" spans="1:30" ht="45.75" customHeight="1" thickTop="1" thickBot="1" x14ac:dyDescent="0.3">
      <c r="A53">
        <v>2021</v>
      </c>
      <c r="B53" s="112">
        <v>8</v>
      </c>
      <c r="C53" s="113" t="s">
        <v>267</v>
      </c>
      <c r="D53" s="113">
        <v>608</v>
      </c>
      <c r="E53" s="113" t="s">
        <v>173</v>
      </c>
      <c r="F53" s="113" t="s">
        <v>174</v>
      </c>
      <c r="G53" s="113">
        <v>102.3</v>
      </c>
      <c r="H53" s="113">
        <v>117.7</v>
      </c>
      <c r="I53" s="113">
        <v>116.4</v>
      </c>
      <c r="J53" s="116">
        <v>90</v>
      </c>
      <c r="K53" s="116">
        <v>120</v>
      </c>
      <c r="L53" s="116">
        <v>89</v>
      </c>
      <c r="M53" s="116">
        <v>122</v>
      </c>
      <c r="N53" s="64">
        <v>28</v>
      </c>
      <c r="O53" s="64">
        <v>26</v>
      </c>
      <c r="P53" s="64">
        <v>23</v>
      </c>
      <c r="Q53" s="64">
        <v>1</v>
      </c>
      <c r="R53" s="64"/>
      <c r="S53" s="64"/>
      <c r="T53" s="64"/>
      <c r="U53" s="64"/>
      <c r="V53" s="64"/>
      <c r="W53" s="114">
        <v>78</v>
      </c>
      <c r="X53" s="114">
        <v>7926</v>
      </c>
      <c r="Y53" s="64">
        <v>1.4999999999999999E-2</v>
      </c>
      <c r="Z53" s="114">
        <v>6</v>
      </c>
      <c r="AA53" s="266">
        <v>44425</v>
      </c>
      <c r="AB53" s="266"/>
      <c r="AC53" s="115"/>
      <c r="AD53" s="121"/>
    </row>
    <row r="54" spans="1:30" ht="45.75" customHeight="1" thickTop="1" thickBot="1" x14ac:dyDescent="0.3">
      <c r="A54">
        <v>2021</v>
      </c>
      <c r="B54" s="112">
        <v>8</v>
      </c>
      <c r="C54" s="113" t="s">
        <v>268</v>
      </c>
      <c r="D54" s="113">
        <v>609</v>
      </c>
      <c r="E54" s="113" t="s">
        <v>176</v>
      </c>
      <c r="F54" s="113" t="s">
        <v>177</v>
      </c>
      <c r="G54" s="113">
        <v>46.5</v>
      </c>
      <c r="H54" s="113">
        <v>53.5</v>
      </c>
      <c r="I54" s="113">
        <v>58.4</v>
      </c>
      <c r="J54" s="116">
        <v>90</v>
      </c>
      <c r="K54" s="116">
        <v>120</v>
      </c>
      <c r="L54" s="116">
        <v>89</v>
      </c>
      <c r="M54" s="116">
        <v>122</v>
      </c>
      <c r="N54" s="64">
        <v>26</v>
      </c>
      <c r="O54" s="64">
        <v>16</v>
      </c>
      <c r="P54" s="64">
        <v>18</v>
      </c>
      <c r="Q54" s="64"/>
      <c r="R54" s="64"/>
      <c r="S54" s="64"/>
      <c r="T54" s="64"/>
      <c r="U54" s="64"/>
      <c r="V54" s="64"/>
      <c r="W54" s="114">
        <v>60</v>
      </c>
      <c r="X54" s="114">
        <v>8340</v>
      </c>
      <c r="Y54" s="64">
        <v>1.4999999999999999E-2</v>
      </c>
      <c r="Z54" s="114">
        <v>7</v>
      </c>
      <c r="AA54" s="266">
        <v>44425</v>
      </c>
      <c r="AB54" s="266">
        <v>44433</v>
      </c>
      <c r="AC54" s="115"/>
      <c r="AD54" s="121"/>
    </row>
    <row r="55" spans="1:30" ht="45.75" customHeight="1" thickTop="1" thickBot="1" x14ac:dyDescent="0.3">
      <c r="A55">
        <v>2021</v>
      </c>
      <c r="B55" s="112">
        <v>8</v>
      </c>
      <c r="C55" s="113" t="s">
        <v>269</v>
      </c>
      <c r="D55" s="113">
        <v>660</v>
      </c>
      <c r="E55" s="113" t="s">
        <v>270</v>
      </c>
      <c r="F55" s="113" t="s">
        <v>271</v>
      </c>
      <c r="G55" s="113">
        <v>1190.365</v>
      </c>
      <c r="H55" s="113">
        <v>1354.8150000000001</v>
      </c>
      <c r="I55" s="113">
        <v>345.2</v>
      </c>
      <c r="J55" s="116">
        <v>20</v>
      </c>
      <c r="K55" s="116">
        <v>180</v>
      </c>
      <c r="L55" s="116">
        <v>24</v>
      </c>
      <c r="M55" s="116">
        <v>151</v>
      </c>
      <c r="N55" s="64">
        <v>10</v>
      </c>
      <c r="O55" s="64">
        <v>11</v>
      </c>
      <c r="P55" s="64">
        <v>12</v>
      </c>
      <c r="Q55" s="64"/>
      <c r="R55" s="64"/>
      <c r="S55" s="64"/>
      <c r="T55" s="64"/>
      <c r="U55" s="64">
        <v>0</v>
      </c>
      <c r="V55" s="64"/>
      <c r="W55" s="114">
        <v>35</v>
      </c>
      <c r="X55" s="114">
        <v>1466</v>
      </c>
      <c r="Y55" s="64">
        <v>1.4999999999999999E-2</v>
      </c>
      <c r="Z55" s="114">
        <v>22</v>
      </c>
      <c r="AA55" s="266">
        <v>44425</v>
      </c>
      <c r="AB55" s="266">
        <v>44433</v>
      </c>
      <c r="AC55" s="115"/>
      <c r="AD55" s="121"/>
    </row>
    <row r="56" spans="1:30" ht="45.75" customHeight="1" thickTop="1" thickBot="1" x14ac:dyDescent="0.3">
      <c r="A56">
        <v>2021</v>
      </c>
      <c r="B56" s="112">
        <v>8</v>
      </c>
      <c r="C56" s="113" t="s">
        <v>272</v>
      </c>
      <c r="D56" s="113">
        <v>661</v>
      </c>
      <c r="E56" s="113" t="s">
        <v>273</v>
      </c>
      <c r="F56" s="113" t="s">
        <v>274</v>
      </c>
      <c r="G56" s="113">
        <v>129.858</v>
      </c>
      <c r="H56" s="113">
        <v>147.798</v>
      </c>
      <c r="I56" s="113">
        <v>153.5</v>
      </c>
      <c r="J56" s="116">
        <v>20</v>
      </c>
      <c r="K56" s="116">
        <v>180</v>
      </c>
      <c r="L56" s="116">
        <v>24</v>
      </c>
      <c r="M56" s="116">
        <v>149</v>
      </c>
      <c r="N56" s="64">
        <v>24</v>
      </c>
      <c r="O56" s="64">
        <v>11</v>
      </c>
      <c r="P56" s="64">
        <v>12</v>
      </c>
      <c r="Q56" s="64"/>
      <c r="R56" s="64"/>
      <c r="S56" s="64"/>
      <c r="T56" s="64"/>
      <c r="U56" s="64">
        <v>0</v>
      </c>
      <c r="V56" s="64"/>
      <c r="W56" s="114">
        <v>48</v>
      </c>
      <c r="X56" s="114">
        <v>1479</v>
      </c>
      <c r="Y56" s="64">
        <v>1.4999999999999999E-2</v>
      </c>
      <c r="Z56" s="114">
        <v>8</v>
      </c>
      <c r="AA56" s="266">
        <v>44425</v>
      </c>
      <c r="AB56" s="266">
        <v>44433</v>
      </c>
      <c r="AC56" s="115"/>
      <c r="AD56" s="121"/>
    </row>
    <row r="57" spans="1:30" ht="45.75" customHeight="1" thickTop="1" thickBot="1" x14ac:dyDescent="0.3">
      <c r="A57">
        <v>2021</v>
      </c>
      <c r="B57" s="112">
        <v>8</v>
      </c>
      <c r="C57" s="113" t="s">
        <v>275</v>
      </c>
      <c r="D57" s="113">
        <v>670</v>
      </c>
      <c r="E57" s="113" t="s">
        <v>276</v>
      </c>
      <c r="F57" s="113" t="s">
        <v>277</v>
      </c>
      <c r="G57" s="113">
        <v>280.41800000000001</v>
      </c>
      <c r="H57" s="113">
        <v>319.15800000000002</v>
      </c>
      <c r="I57" s="113">
        <v>163.9</v>
      </c>
      <c r="J57" s="116">
        <v>96</v>
      </c>
      <c r="K57" s="116">
        <v>150</v>
      </c>
      <c r="L57" s="116">
        <v>99</v>
      </c>
      <c r="M57" s="116">
        <v>146</v>
      </c>
      <c r="N57" s="64">
        <v>3</v>
      </c>
      <c r="O57" s="64">
        <v>2</v>
      </c>
      <c r="P57" s="64">
        <v>5</v>
      </c>
      <c r="Q57" s="64"/>
      <c r="R57" s="64"/>
      <c r="S57" s="64"/>
      <c r="T57" s="64"/>
      <c r="U57" s="64"/>
      <c r="V57" s="64"/>
      <c r="W57" s="114">
        <v>10</v>
      </c>
      <c r="X57" s="114">
        <v>718</v>
      </c>
      <c r="Y57" s="64">
        <v>1.4999999999999999E-2</v>
      </c>
      <c r="Z57" s="114">
        <v>4</v>
      </c>
      <c r="AA57" s="266">
        <v>44425</v>
      </c>
      <c r="AB57" s="266">
        <v>44427</v>
      </c>
      <c r="AC57" s="115"/>
      <c r="AD57" s="121"/>
    </row>
    <row r="58" spans="1:30" ht="45.75" customHeight="1" thickTop="1" thickBot="1" x14ac:dyDescent="0.3">
      <c r="A58">
        <v>2021</v>
      </c>
      <c r="B58" s="112">
        <v>8</v>
      </c>
      <c r="C58" s="113" t="s">
        <v>278</v>
      </c>
      <c r="D58" s="113">
        <v>99</v>
      </c>
      <c r="E58" s="113" t="s">
        <v>279</v>
      </c>
      <c r="F58" s="113" t="s">
        <v>280</v>
      </c>
      <c r="G58" s="113">
        <v>18.600000000000001</v>
      </c>
      <c r="H58" s="113">
        <v>21.4</v>
      </c>
      <c r="I58" s="113">
        <v>20.7</v>
      </c>
      <c r="J58" s="116">
        <v>140</v>
      </c>
      <c r="K58" s="116">
        <v>103</v>
      </c>
      <c r="L58" s="116">
        <v>138</v>
      </c>
      <c r="M58" s="116">
        <v>105</v>
      </c>
      <c r="N58" s="64">
        <v>18</v>
      </c>
      <c r="O58" s="64">
        <v>17</v>
      </c>
      <c r="P58" s="64">
        <v>24</v>
      </c>
      <c r="Q58" s="64"/>
      <c r="R58" s="64"/>
      <c r="S58" s="64"/>
      <c r="T58" s="64"/>
      <c r="U58" s="64"/>
      <c r="V58" s="64"/>
      <c r="W58" s="114">
        <v>59</v>
      </c>
      <c r="X58" s="114">
        <v>7871</v>
      </c>
      <c r="Y58" s="64">
        <v>1.4999999999999999E-2</v>
      </c>
      <c r="Z58" s="114">
        <v>4</v>
      </c>
      <c r="AA58" s="266">
        <v>44425</v>
      </c>
      <c r="AB58" s="266">
        <v>44431</v>
      </c>
      <c r="AC58" s="115"/>
      <c r="AD58" s="121"/>
    </row>
    <row r="59" spans="1:30" ht="45.75" customHeight="1" thickTop="1" thickBot="1" x14ac:dyDescent="0.3">
      <c r="A59">
        <v>2021</v>
      </c>
      <c r="B59" s="112">
        <v>8</v>
      </c>
      <c r="C59" s="113" t="s">
        <v>281</v>
      </c>
      <c r="D59" s="113">
        <v>142</v>
      </c>
      <c r="E59" s="113" t="s">
        <v>282</v>
      </c>
      <c r="F59" s="113" t="s">
        <v>283</v>
      </c>
      <c r="G59" s="113">
        <v>326.43</v>
      </c>
      <c r="H59" s="113">
        <v>375.57</v>
      </c>
      <c r="I59" s="113">
        <v>336.6</v>
      </c>
      <c r="J59" s="116">
        <v>68</v>
      </c>
      <c r="K59" s="116">
        <v>212</v>
      </c>
      <c r="L59" s="116">
        <v>73</v>
      </c>
      <c r="M59" s="116">
        <v>196</v>
      </c>
      <c r="N59" s="64">
        <v>8</v>
      </c>
      <c r="O59" s="64">
        <v>8</v>
      </c>
      <c r="P59" s="64">
        <v>8</v>
      </c>
      <c r="Q59" s="64"/>
      <c r="R59" s="64"/>
      <c r="S59" s="64"/>
      <c r="T59" s="64"/>
      <c r="U59" s="64"/>
      <c r="V59" s="64"/>
      <c r="W59" s="114">
        <v>24</v>
      </c>
      <c r="X59" s="114">
        <v>899</v>
      </c>
      <c r="Y59" s="64">
        <v>0.02</v>
      </c>
      <c r="Z59" s="114">
        <v>3</v>
      </c>
      <c r="AA59" s="266">
        <v>44424</v>
      </c>
      <c r="AB59" s="266">
        <v>44425</v>
      </c>
      <c r="AC59" s="115"/>
      <c r="AD59" s="121"/>
    </row>
    <row r="60" spans="1:30" ht="45.75" customHeight="1" thickTop="1" thickBot="1" x14ac:dyDescent="0.3">
      <c r="A60">
        <v>2021</v>
      </c>
      <c r="B60" s="112">
        <v>8</v>
      </c>
      <c r="C60" s="113" t="s">
        <v>284</v>
      </c>
      <c r="D60" s="113">
        <v>438</v>
      </c>
      <c r="E60" s="113" t="s">
        <v>285</v>
      </c>
      <c r="F60" s="113" t="s">
        <v>286</v>
      </c>
      <c r="G60" s="113">
        <v>316.17599999999999</v>
      </c>
      <c r="H60" s="113">
        <v>359.85599999999999</v>
      </c>
      <c r="I60" s="113">
        <v>170.9</v>
      </c>
      <c r="J60" s="116">
        <v>67</v>
      </c>
      <c r="K60" s="116">
        <v>161</v>
      </c>
      <c r="L60" s="116">
        <v>78</v>
      </c>
      <c r="M60" s="116">
        <v>139</v>
      </c>
      <c r="N60" s="64">
        <v>10</v>
      </c>
      <c r="O60" s="64">
        <v>8</v>
      </c>
      <c r="P60" s="64">
        <v>13</v>
      </c>
      <c r="Q60" s="64"/>
      <c r="R60" s="64"/>
      <c r="S60" s="64"/>
      <c r="T60" s="64"/>
      <c r="U60" s="64"/>
      <c r="V60" s="64"/>
      <c r="W60" s="114">
        <v>30</v>
      </c>
      <c r="X60" s="114">
        <v>3774</v>
      </c>
      <c r="Y60" s="64">
        <v>1.4999999999999999E-2</v>
      </c>
      <c r="Z60" s="114">
        <v>6</v>
      </c>
      <c r="AA60" s="266">
        <v>44424</v>
      </c>
      <c r="AB60" s="266">
        <v>44425</v>
      </c>
      <c r="AC60" s="115"/>
      <c r="AD60" s="121"/>
    </row>
    <row r="61" spans="1:30" ht="45.75" customHeight="1" thickTop="1" thickBot="1" x14ac:dyDescent="0.3">
      <c r="A61">
        <v>2021</v>
      </c>
      <c r="B61" s="112">
        <v>8</v>
      </c>
      <c r="C61" s="113" t="s">
        <v>287</v>
      </c>
      <c r="D61" s="113">
        <v>92</v>
      </c>
      <c r="E61" s="113" t="s">
        <v>288</v>
      </c>
      <c r="F61" s="113" t="s">
        <v>289</v>
      </c>
      <c r="G61" s="113">
        <v>335.73</v>
      </c>
      <c r="H61" s="113">
        <v>386.27</v>
      </c>
      <c r="I61" s="113">
        <v>369.9</v>
      </c>
      <c r="J61" s="116">
        <v>74</v>
      </c>
      <c r="K61" s="116">
        <v>97</v>
      </c>
      <c r="L61" s="116">
        <v>65</v>
      </c>
      <c r="M61" s="116">
        <v>110</v>
      </c>
      <c r="N61" s="64">
        <v>34</v>
      </c>
      <c r="O61" s="64">
        <v>34</v>
      </c>
      <c r="P61" s="64">
        <v>35</v>
      </c>
      <c r="Q61" s="64">
        <v>2</v>
      </c>
      <c r="R61" s="64">
        <v>8</v>
      </c>
      <c r="S61" s="64"/>
      <c r="T61" s="64"/>
      <c r="U61" s="64"/>
      <c r="V61" s="64"/>
      <c r="W61" s="114">
        <v>113</v>
      </c>
      <c r="X61" s="114">
        <v>9465</v>
      </c>
      <c r="Y61" s="64">
        <v>1.4999999999999999E-2</v>
      </c>
      <c r="Z61" s="114">
        <v>7</v>
      </c>
      <c r="AA61" s="266">
        <v>44424</v>
      </c>
      <c r="AB61" s="266"/>
      <c r="AC61" s="115"/>
      <c r="AD61" s="121"/>
    </row>
    <row r="62" spans="1:30" x14ac:dyDescent="0.25">
      <c r="A62">
        <v>2021</v>
      </c>
      <c r="B62">
        <v>8</v>
      </c>
      <c r="C62" s="116" t="s">
        <v>290</v>
      </c>
      <c r="D62" s="116">
        <v>93</v>
      </c>
      <c r="E62" s="116" t="s">
        <v>291</v>
      </c>
      <c r="F62" s="116" t="s">
        <v>292</v>
      </c>
      <c r="G62" s="116">
        <v>54.87</v>
      </c>
      <c r="H62" s="116">
        <v>63.13</v>
      </c>
      <c r="I62" s="116">
        <v>58.9</v>
      </c>
      <c r="J62" s="116">
        <v>74</v>
      </c>
      <c r="K62" s="116">
        <v>97</v>
      </c>
      <c r="L62" s="116">
        <v>65</v>
      </c>
      <c r="M62" s="116">
        <v>110</v>
      </c>
      <c r="N62" s="64">
        <v>49</v>
      </c>
      <c r="O62" s="64">
        <v>36</v>
      </c>
      <c r="P62" s="64">
        <v>31</v>
      </c>
      <c r="Q62" s="64"/>
      <c r="R62" s="64">
        <v>4</v>
      </c>
      <c r="S62" s="64"/>
      <c r="T62" s="64"/>
      <c r="U62" s="64"/>
      <c r="V62" s="64"/>
      <c r="W62" s="116">
        <v>120</v>
      </c>
      <c r="X62" s="116">
        <v>9127</v>
      </c>
      <c r="Y62" s="64">
        <v>1.4999999999999999E-2</v>
      </c>
      <c r="Z62" s="114">
        <v>7</v>
      </c>
      <c r="AA62" s="267">
        <v>44424</v>
      </c>
      <c r="AB62" s="116"/>
      <c r="AC62" s="115"/>
      <c r="AD62" s="121"/>
    </row>
    <row r="63" spans="1:30" x14ac:dyDescent="0.25">
      <c r="A63">
        <v>2021</v>
      </c>
      <c r="B63">
        <v>8</v>
      </c>
      <c r="C63" s="116" t="s">
        <v>293</v>
      </c>
      <c r="D63" s="116">
        <v>131</v>
      </c>
      <c r="E63" s="116" t="s">
        <v>161</v>
      </c>
      <c r="F63" s="116" t="s">
        <v>162</v>
      </c>
      <c r="G63" s="116">
        <v>9.3000000000000007</v>
      </c>
      <c r="H63" s="116">
        <v>10.7</v>
      </c>
      <c r="I63" s="116">
        <v>8.6</v>
      </c>
      <c r="J63" s="116">
        <v>772</v>
      </c>
      <c r="K63" s="116">
        <v>117</v>
      </c>
      <c r="L63" s="116">
        <v>1084</v>
      </c>
      <c r="M63" s="116">
        <v>83</v>
      </c>
      <c r="N63" s="64">
        <v>6</v>
      </c>
      <c r="O63" s="64">
        <v>3</v>
      </c>
      <c r="P63" s="64">
        <v>3</v>
      </c>
      <c r="Q63" s="64"/>
      <c r="R63" s="64"/>
      <c r="S63" s="64"/>
      <c r="T63" s="64"/>
      <c r="U63" s="64"/>
      <c r="V63" s="64"/>
      <c r="W63" s="116">
        <v>12</v>
      </c>
      <c r="X63" s="116">
        <v>9872</v>
      </c>
      <c r="Y63" s="64">
        <v>0.02</v>
      </c>
      <c r="Z63" s="114">
        <v>2</v>
      </c>
      <c r="AA63" s="267">
        <v>44423</v>
      </c>
      <c r="AB63" s="267">
        <v>44424</v>
      </c>
      <c r="AC63" s="115"/>
      <c r="AD63" s="121"/>
    </row>
    <row r="64" spans="1:30" x14ac:dyDescent="0.25">
      <c r="A64">
        <v>2021</v>
      </c>
      <c r="B64">
        <v>8</v>
      </c>
      <c r="C64" s="116" t="s">
        <v>294</v>
      </c>
      <c r="D64" s="116">
        <v>24</v>
      </c>
      <c r="E64" s="116" t="s">
        <v>295</v>
      </c>
      <c r="F64" s="116" t="s">
        <v>296</v>
      </c>
      <c r="G64" s="116">
        <v>154.38</v>
      </c>
      <c r="H64" s="116">
        <v>177.62</v>
      </c>
      <c r="I64" s="116">
        <v>170.9</v>
      </c>
      <c r="J64" s="116">
        <v>145</v>
      </c>
      <c r="K64" s="116">
        <v>99</v>
      </c>
      <c r="L64" s="116">
        <v>137</v>
      </c>
      <c r="M64" s="116">
        <v>105</v>
      </c>
      <c r="N64" s="64">
        <v>24</v>
      </c>
      <c r="O64" s="64">
        <v>21</v>
      </c>
      <c r="P64" s="64">
        <v>30</v>
      </c>
      <c r="Q64" s="64"/>
      <c r="R64" s="64"/>
      <c r="S64" s="64"/>
      <c r="T64" s="64"/>
      <c r="U64" s="64"/>
      <c r="V64" s="64"/>
      <c r="W64" s="116">
        <v>75</v>
      </c>
      <c r="X64" s="116">
        <v>11067</v>
      </c>
      <c r="Y64" s="64">
        <v>1.4999999999999999E-2</v>
      </c>
      <c r="Z64" s="114">
        <v>5</v>
      </c>
      <c r="AA64" s="267">
        <v>44423</v>
      </c>
      <c r="AB64" s="267">
        <v>44430</v>
      </c>
      <c r="AC64" s="115"/>
      <c r="AD64" s="121"/>
    </row>
    <row r="65" spans="1:30" x14ac:dyDescent="0.25">
      <c r="A65">
        <v>2021</v>
      </c>
      <c r="B65">
        <v>8</v>
      </c>
      <c r="C65" s="116" t="s">
        <v>297</v>
      </c>
      <c r="D65" s="116">
        <v>25</v>
      </c>
      <c r="E65" s="116" t="s">
        <v>298</v>
      </c>
      <c r="F65" s="116" t="s">
        <v>299</v>
      </c>
      <c r="G65" s="116">
        <v>150.66</v>
      </c>
      <c r="H65" s="116">
        <v>173.34</v>
      </c>
      <c r="I65" s="116">
        <v>155.69999999999999</v>
      </c>
      <c r="J65" s="116">
        <v>145</v>
      </c>
      <c r="K65" s="116">
        <v>99</v>
      </c>
      <c r="L65" s="116">
        <v>137</v>
      </c>
      <c r="M65" s="116">
        <v>106</v>
      </c>
      <c r="N65" s="64">
        <v>31</v>
      </c>
      <c r="O65" s="64">
        <v>24</v>
      </c>
      <c r="P65" s="64">
        <v>24</v>
      </c>
      <c r="Q65" s="64"/>
      <c r="R65" s="64"/>
      <c r="S65" s="64"/>
      <c r="T65" s="64"/>
      <c r="U65" s="64"/>
      <c r="V65" s="64"/>
      <c r="W65" s="116">
        <v>79</v>
      </c>
      <c r="X65" s="116">
        <v>11071</v>
      </c>
      <c r="Y65" s="64">
        <v>1.4999999999999999E-2</v>
      </c>
      <c r="Z65" s="114">
        <v>5</v>
      </c>
      <c r="AA65" s="267">
        <v>44423</v>
      </c>
      <c r="AB65" s="267">
        <v>44430</v>
      </c>
      <c r="AC65" s="115"/>
      <c r="AD65" s="121"/>
    </row>
    <row r="66" spans="1:30" x14ac:dyDescent="0.25">
      <c r="A66">
        <v>2021</v>
      </c>
      <c r="B66">
        <v>8</v>
      </c>
      <c r="C66" s="116" t="s">
        <v>300</v>
      </c>
      <c r="D66" s="116">
        <v>623</v>
      </c>
      <c r="E66" s="116" t="s">
        <v>301</v>
      </c>
      <c r="F66" s="116" t="s">
        <v>302</v>
      </c>
      <c r="G66" s="116">
        <v>551.02009999999996</v>
      </c>
      <c r="H66" s="116">
        <v>646.97990000000004</v>
      </c>
      <c r="I66" s="116">
        <v>625.5</v>
      </c>
      <c r="J66" s="116">
        <v>18</v>
      </c>
      <c r="K66" s="116">
        <v>200</v>
      </c>
      <c r="L66" s="116">
        <v>22</v>
      </c>
      <c r="M66" s="116">
        <v>165</v>
      </c>
      <c r="N66" s="64">
        <v>6</v>
      </c>
      <c r="O66" s="64">
        <v>5</v>
      </c>
      <c r="P66" s="64">
        <v>3</v>
      </c>
      <c r="Q66" s="64"/>
      <c r="R66" s="64"/>
      <c r="S66" s="64"/>
      <c r="T66" s="64"/>
      <c r="U66" s="64"/>
      <c r="V66" s="64"/>
      <c r="W66" s="116">
        <v>14</v>
      </c>
      <c r="X66" s="116">
        <v>719</v>
      </c>
      <c r="Y66" s="64">
        <v>1.4999999999999999E-2</v>
      </c>
      <c r="Z66" s="114">
        <v>4</v>
      </c>
      <c r="AA66" s="267">
        <v>44423</v>
      </c>
      <c r="AB66" s="267">
        <v>44427</v>
      </c>
      <c r="AC66" s="115"/>
      <c r="AD66" s="121"/>
    </row>
    <row r="67" spans="1:30" x14ac:dyDescent="0.25">
      <c r="A67">
        <v>2021</v>
      </c>
      <c r="B67">
        <v>8</v>
      </c>
      <c r="C67" s="116" t="s">
        <v>303</v>
      </c>
      <c r="D67" s="116">
        <v>624</v>
      </c>
      <c r="E67" s="116" t="s">
        <v>304</v>
      </c>
      <c r="F67" s="116" t="s">
        <v>305</v>
      </c>
      <c r="G67" s="116">
        <v>344.04259999999999</v>
      </c>
      <c r="H67" s="116">
        <v>403.95740000000001</v>
      </c>
      <c r="I67" s="116">
        <v>418.9</v>
      </c>
      <c r="J67" s="116">
        <v>18</v>
      </c>
      <c r="K67" s="116">
        <v>200</v>
      </c>
      <c r="L67" s="116">
        <v>22</v>
      </c>
      <c r="M67" s="116">
        <v>165</v>
      </c>
      <c r="N67" s="64">
        <v>8</v>
      </c>
      <c r="O67" s="64">
        <v>4</v>
      </c>
      <c r="P67" s="64">
        <v>4</v>
      </c>
      <c r="Q67" s="64"/>
      <c r="R67" s="64"/>
      <c r="S67" s="64"/>
      <c r="T67" s="64"/>
      <c r="U67" s="64"/>
      <c r="V67" s="64"/>
      <c r="W67" s="116">
        <v>16</v>
      </c>
      <c r="X67" s="116">
        <v>721</v>
      </c>
      <c r="Y67" s="64">
        <v>1.4999999999999999E-2</v>
      </c>
      <c r="Z67" s="114">
        <v>4</v>
      </c>
      <c r="AA67" s="267">
        <v>44423</v>
      </c>
      <c r="AB67" s="268">
        <v>44427</v>
      </c>
      <c r="AC67" s="115"/>
      <c r="AD67" s="121"/>
    </row>
    <row r="68" spans="1:30" x14ac:dyDescent="0.25">
      <c r="A68">
        <v>2021</v>
      </c>
      <c r="B68">
        <v>8</v>
      </c>
      <c r="C68" s="116" t="s">
        <v>306</v>
      </c>
      <c r="D68" s="116">
        <v>625</v>
      </c>
      <c r="E68" s="116" t="s">
        <v>307</v>
      </c>
      <c r="F68" s="116" t="s">
        <v>308</v>
      </c>
      <c r="G68" s="116">
        <v>129.01</v>
      </c>
      <c r="H68" s="116">
        <v>150.99</v>
      </c>
      <c r="I68" s="116">
        <v>143</v>
      </c>
      <c r="J68" s="116">
        <v>18</v>
      </c>
      <c r="K68" s="116">
        <v>200</v>
      </c>
      <c r="L68" s="116">
        <v>22</v>
      </c>
      <c r="M68" s="116">
        <v>165</v>
      </c>
      <c r="N68" s="64">
        <v>8</v>
      </c>
      <c r="O68" s="64">
        <v>4</v>
      </c>
      <c r="P68" s="64">
        <v>6</v>
      </c>
      <c r="Q68" s="64"/>
      <c r="R68" s="64"/>
      <c r="S68" s="64"/>
      <c r="T68" s="64"/>
      <c r="U68" s="64"/>
      <c r="V68" s="64"/>
      <c r="W68" s="116">
        <v>18</v>
      </c>
      <c r="X68" s="116">
        <v>723</v>
      </c>
      <c r="Y68" s="64">
        <v>1.4999999999999999E-2</v>
      </c>
      <c r="Z68" s="114">
        <v>4</v>
      </c>
      <c r="AA68" s="267">
        <v>44423</v>
      </c>
      <c r="AB68" s="268">
        <v>44427</v>
      </c>
      <c r="AC68" s="115"/>
      <c r="AD68" s="121"/>
    </row>
    <row r="69" spans="1:30" x14ac:dyDescent="0.25">
      <c r="A69">
        <v>2021</v>
      </c>
      <c r="B69">
        <v>8</v>
      </c>
      <c r="C69" s="116" t="s">
        <v>309</v>
      </c>
      <c r="D69" s="116">
        <v>626</v>
      </c>
      <c r="E69" s="116" t="s">
        <v>310</v>
      </c>
      <c r="F69" s="116" t="s">
        <v>311</v>
      </c>
      <c r="G69" s="116">
        <v>254.05799999999999</v>
      </c>
      <c r="H69" s="116">
        <v>297.94200000000001</v>
      </c>
      <c r="I69" s="116">
        <v>143.4</v>
      </c>
      <c r="J69" s="116">
        <v>18</v>
      </c>
      <c r="K69" s="116">
        <v>200</v>
      </c>
      <c r="L69" s="116">
        <v>22</v>
      </c>
      <c r="M69" s="116">
        <v>165</v>
      </c>
      <c r="N69" s="64">
        <v>6</v>
      </c>
      <c r="O69" s="64">
        <v>6</v>
      </c>
      <c r="P69" s="64">
        <v>10</v>
      </c>
      <c r="Q69" s="64"/>
      <c r="R69" s="64"/>
      <c r="S69" s="64"/>
      <c r="T69" s="64"/>
      <c r="U69" s="64"/>
      <c r="V69" s="64"/>
      <c r="W69" s="116">
        <v>22</v>
      </c>
      <c r="X69" s="116">
        <v>727</v>
      </c>
      <c r="Y69" s="64">
        <v>1.4999999999999999E-2</v>
      </c>
      <c r="Z69" s="114">
        <v>8</v>
      </c>
      <c r="AA69" s="267">
        <v>44423</v>
      </c>
      <c r="AB69" s="268">
        <v>44427</v>
      </c>
      <c r="AC69" s="115"/>
      <c r="AD69" s="121"/>
    </row>
    <row r="70" spans="1:30" x14ac:dyDescent="0.25">
      <c r="A70">
        <v>2021</v>
      </c>
      <c r="B70">
        <v>8</v>
      </c>
      <c r="C70" s="116" t="s">
        <v>312</v>
      </c>
      <c r="D70" s="116">
        <v>645</v>
      </c>
      <c r="E70" s="116" t="s">
        <v>313</v>
      </c>
      <c r="F70" s="116" t="s">
        <v>314</v>
      </c>
      <c r="G70" s="116">
        <v>123.69</v>
      </c>
      <c r="H70" s="116">
        <v>142.31</v>
      </c>
      <c r="I70" s="116">
        <v>157.30000000000001</v>
      </c>
      <c r="J70" s="116">
        <v>80</v>
      </c>
      <c r="K70" s="116">
        <v>180</v>
      </c>
      <c r="L70" s="116">
        <v>91</v>
      </c>
      <c r="M70" s="116">
        <v>160</v>
      </c>
      <c r="N70" s="64">
        <v>14</v>
      </c>
      <c r="O70" s="64">
        <v>8</v>
      </c>
      <c r="P70" s="64">
        <v>10</v>
      </c>
      <c r="Q70" s="64"/>
      <c r="R70" s="64"/>
      <c r="S70" s="64"/>
      <c r="T70" s="64"/>
      <c r="U70" s="64"/>
      <c r="V70" s="64"/>
      <c r="W70" s="116">
        <v>32</v>
      </c>
      <c r="X70" s="116">
        <v>3012</v>
      </c>
      <c r="Y70" s="64">
        <v>0.02</v>
      </c>
      <c r="Z70" s="114">
        <v>4</v>
      </c>
      <c r="AA70" s="267">
        <v>44423</v>
      </c>
      <c r="AB70" s="116"/>
      <c r="AC70" s="115"/>
      <c r="AD70" s="121"/>
    </row>
    <row r="71" spans="1:30" x14ac:dyDescent="0.25">
      <c r="A71">
        <v>2021</v>
      </c>
      <c r="B71">
        <v>8</v>
      </c>
      <c r="C71" s="116" t="s">
        <v>315</v>
      </c>
      <c r="D71" s="116">
        <v>646</v>
      </c>
      <c r="E71" s="116" t="s">
        <v>152</v>
      </c>
      <c r="F71" s="116" t="s">
        <v>153</v>
      </c>
      <c r="G71" s="116">
        <v>197.16</v>
      </c>
      <c r="H71" s="116">
        <v>226.84</v>
      </c>
      <c r="I71" s="116">
        <v>215.5</v>
      </c>
      <c r="J71" s="116">
        <v>37</v>
      </c>
      <c r="K71" s="116">
        <v>195</v>
      </c>
      <c r="L71" s="116">
        <v>53</v>
      </c>
      <c r="M71" s="116">
        <v>138</v>
      </c>
      <c r="N71" s="64">
        <v>4</v>
      </c>
      <c r="O71" s="64">
        <v>5</v>
      </c>
      <c r="P71" s="64">
        <v>4</v>
      </c>
      <c r="Q71" s="64"/>
      <c r="R71" s="64"/>
      <c r="S71" s="64"/>
      <c r="T71" s="64"/>
      <c r="U71" s="64"/>
      <c r="V71" s="64"/>
      <c r="W71" s="116">
        <v>13</v>
      </c>
      <c r="X71" s="116">
        <v>789</v>
      </c>
      <c r="Y71" s="64">
        <v>0.02</v>
      </c>
      <c r="Z71" s="114">
        <v>2</v>
      </c>
      <c r="AA71" s="267">
        <v>44423</v>
      </c>
      <c r="AB71" s="116"/>
      <c r="AC71" s="115"/>
      <c r="AD71" s="121"/>
    </row>
    <row r="72" spans="1:30" x14ac:dyDescent="0.25">
      <c r="A72">
        <v>2021</v>
      </c>
      <c r="B72">
        <v>8</v>
      </c>
      <c r="C72" s="116" t="s">
        <v>316</v>
      </c>
      <c r="D72" s="116">
        <v>647</v>
      </c>
      <c r="E72" s="116" t="s">
        <v>155</v>
      </c>
      <c r="F72" s="116" t="s">
        <v>156</v>
      </c>
      <c r="G72" s="116">
        <v>197.16</v>
      </c>
      <c r="H72" s="116">
        <v>226.84</v>
      </c>
      <c r="I72" s="116">
        <v>210.4</v>
      </c>
      <c r="J72" s="116">
        <v>37</v>
      </c>
      <c r="K72" s="116">
        <v>195</v>
      </c>
      <c r="L72" s="116">
        <v>53</v>
      </c>
      <c r="M72" s="116">
        <v>138</v>
      </c>
      <c r="N72" s="64">
        <v>4</v>
      </c>
      <c r="O72" s="64">
        <v>5</v>
      </c>
      <c r="P72" s="64">
        <v>4</v>
      </c>
      <c r="Q72" s="64"/>
      <c r="R72" s="64"/>
      <c r="S72" s="64"/>
      <c r="T72" s="64"/>
      <c r="U72" s="64"/>
      <c r="V72" s="64"/>
      <c r="W72" s="116">
        <v>13</v>
      </c>
      <c r="X72" s="116">
        <v>789</v>
      </c>
      <c r="Y72" s="64">
        <v>0.02</v>
      </c>
      <c r="Z72" s="114">
        <v>2</v>
      </c>
      <c r="AA72" s="267">
        <v>44423</v>
      </c>
      <c r="AB72" s="116"/>
      <c r="AC72" s="115"/>
      <c r="AD72" s="121"/>
    </row>
    <row r="73" spans="1:30" x14ac:dyDescent="0.25">
      <c r="A73">
        <v>2021</v>
      </c>
      <c r="B73">
        <v>8</v>
      </c>
      <c r="C73" s="116" t="s">
        <v>317</v>
      </c>
      <c r="D73" s="116">
        <v>674</v>
      </c>
      <c r="E73" s="116" t="s">
        <v>158</v>
      </c>
      <c r="F73" s="116" t="s">
        <v>159</v>
      </c>
      <c r="G73" s="116">
        <v>240.89599999999999</v>
      </c>
      <c r="H73" s="116">
        <v>274.17599999999999</v>
      </c>
      <c r="I73" s="116">
        <v>274.39999999999998</v>
      </c>
      <c r="J73" s="116">
        <v>40</v>
      </c>
      <c r="K73" s="116">
        <v>180</v>
      </c>
      <c r="L73" s="116">
        <v>65</v>
      </c>
      <c r="M73" s="116">
        <v>111</v>
      </c>
      <c r="N73" s="64">
        <v>10</v>
      </c>
      <c r="O73" s="64">
        <v>12</v>
      </c>
      <c r="P73" s="64">
        <v>10</v>
      </c>
      <c r="Q73" s="64"/>
      <c r="R73" s="64"/>
      <c r="S73" s="64"/>
      <c r="T73" s="64"/>
      <c r="U73" s="64"/>
      <c r="V73" s="64"/>
      <c r="W73" s="116">
        <v>32</v>
      </c>
      <c r="X73" s="116">
        <v>2532</v>
      </c>
      <c r="Y73" s="64">
        <v>1.4999999999999999E-2</v>
      </c>
      <c r="Z73" s="114">
        <v>6</v>
      </c>
      <c r="AA73" s="267">
        <v>44423</v>
      </c>
      <c r="AB73" s="268">
        <v>44427</v>
      </c>
      <c r="AC73" s="115"/>
      <c r="AD73" s="121"/>
    </row>
    <row r="74" spans="1:30" x14ac:dyDescent="0.25">
      <c r="A74">
        <v>2021</v>
      </c>
      <c r="B74">
        <v>8</v>
      </c>
      <c r="C74" s="116" t="s">
        <v>318</v>
      </c>
      <c r="D74" s="116">
        <v>280</v>
      </c>
      <c r="E74" s="116" t="s">
        <v>319</v>
      </c>
      <c r="F74" s="116" t="s">
        <v>320</v>
      </c>
      <c r="G74" s="116">
        <v>300.39</v>
      </c>
      <c r="H74" s="116">
        <v>345.61</v>
      </c>
      <c r="I74" s="116">
        <v>349.2</v>
      </c>
      <c r="J74" s="116">
        <v>105</v>
      </c>
      <c r="K74" s="116">
        <v>103</v>
      </c>
      <c r="L74" s="116">
        <v>105</v>
      </c>
      <c r="M74" s="116">
        <v>103</v>
      </c>
      <c r="N74" s="64">
        <v>8</v>
      </c>
      <c r="O74" s="64">
        <v>8</v>
      </c>
      <c r="P74" s="64">
        <v>11</v>
      </c>
      <c r="Q74" s="64"/>
      <c r="R74" s="64"/>
      <c r="S74" s="64"/>
      <c r="T74" s="64"/>
      <c r="U74" s="64"/>
      <c r="V74" s="64"/>
      <c r="W74" s="116">
        <v>27</v>
      </c>
      <c r="X74" s="116">
        <v>3577</v>
      </c>
      <c r="Y74" s="64">
        <v>1.4999999999999999E-2</v>
      </c>
      <c r="Z74" s="114">
        <v>3</v>
      </c>
      <c r="AA74" s="267">
        <v>44422</v>
      </c>
      <c r="AB74" s="267">
        <v>44424</v>
      </c>
      <c r="AC74" s="115"/>
      <c r="AD74" s="121"/>
    </row>
    <row r="75" spans="1:30" x14ac:dyDescent="0.25">
      <c r="A75">
        <v>2021</v>
      </c>
      <c r="B75">
        <v>8</v>
      </c>
      <c r="C75" s="116" t="s">
        <v>321</v>
      </c>
      <c r="D75" s="116">
        <v>439</v>
      </c>
      <c r="E75" s="116" t="s">
        <v>322</v>
      </c>
      <c r="F75" s="116" t="s">
        <v>323</v>
      </c>
      <c r="G75" s="116">
        <v>308.7</v>
      </c>
      <c r="H75" s="116">
        <v>377.3</v>
      </c>
      <c r="I75" s="116">
        <v>355.9</v>
      </c>
      <c r="J75" s="116">
        <v>45</v>
      </c>
      <c r="K75" s="116">
        <v>320</v>
      </c>
      <c r="L75" s="116">
        <v>67</v>
      </c>
      <c r="M75" s="116">
        <v>219</v>
      </c>
      <c r="N75" s="64">
        <v>36</v>
      </c>
      <c r="O75" s="64">
        <v>29</v>
      </c>
      <c r="P75" s="64">
        <v>28</v>
      </c>
      <c r="Q75" s="64"/>
      <c r="R75" s="64"/>
      <c r="S75" s="64"/>
      <c r="T75" s="64"/>
      <c r="U75" s="64">
        <v>4</v>
      </c>
      <c r="V75" s="64"/>
      <c r="W75" s="116">
        <v>97</v>
      </c>
      <c r="X75" s="116">
        <v>4577</v>
      </c>
      <c r="Y75" s="64">
        <v>1.4999999999999999E-2</v>
      </c>
      <c r="Z75" s="114">
        <v>6</v>
      </c>
      <c r="AA75" s="267">
        <v>44422</v>
      </c>
      <c r="AB75" s="116"/>
      <c r="AC75" s="115"/>
      <c r="AD75" s="121"/>
    </row>
    <row r="76" spans="1:30" x14ac:dyDescent="0.25">
      <c r="A76">
        <v>2021</v>
      </c>
      <c r="B76">
        <v>8</v>
      </c>
      <c r="C76" s="116" t="s">
        <v>324</v>
      </c>
      <c r="D76" s="116">
        <v>168</v>
      </c>
      <c r="E76" s="116" t="s">
        <v>325</v>
      </c>
      <c r="F76" s="116" t="s">
        <v>326</v>
      </c>
      <c r="G76" s="116">
        <v>575.66999999999996</v>
      </c>
      <c r="H76" s="116">
        <v>662.33</v>
      </c>
      <c r="I76" s="116">
        <v>617.4</v>
      </c>
      <c r="J76" s="116">
        <v>90</v>
      </c>
      <c r="K76" s="116">
        <v>116</v>
      </c>
      <c r="L76" s="116">
        <v>86</v>
      </c>
      <c r="M76" s="116">
        <v>126</v>
      </c>
      <c r="N76" s="64">
        <v>3</v>
      </c>
      <c r="O76" s="64">
        <v>4</v>
      </c>
      <c r="P76" s="64"/>
      <c r="Q76" s="64"/>
      <c r="R76" s="64"/>
      <c r="S76" s="64"/>
      <c r="T76" s="64"/>
      <c r="U76" s="64"/>
      <c r="V76" s="64"/>
      <c r="W76" s="116">
        <v>7</v>
      </c>
      <c r="X76" s="116">
        <v>1531</v>
      </c>
      <c r="Y76" s="64">
        <v>1.4999999999999999E-2</v>
      </c>
      <c r="Z76" s="114">
        <v>2</v>
      </c>
      <c r="AA76" s="267">
        <v>44420</v>
      </c>
      <c r="AB76" s="116"/>
      <c r="AC76" s="115"/>
      <c r="AD76" s="121"/>
    </row>
    <row r="77" spans="1:30" x14ac:dyDescent="0.25">
      <c r="A77">
        <v>2021</v>
      </c>
      <c r="B77">
        <v>8</v>
      </c>
      <c r="C77" s="116" t="s">
        <v>327</v>
      </c>
      <c r="D77" s="116">
        <v>142</v>
      </c>
      <c r="E77" s="116" t="s">
        <v>282</v>
      </c>
      <c r="F77" s="116" t="s">
        <v>283</v>
      </c>
      <c r="G77" s="116">
        <v>326.43</v>
      </c>
      <c r="H77" s="116">
        <v>375.57</v>
      </c>
      <c r="I77" s="116">
        <v>342.3</v>
      </c>
      <c r="J77" s="116">
        <v>68</v>
      </c>
      <c r="K77" s="116">
        <v>212</v>
      </c>
      <c r="L77" s="116">
        <v>87</v>
      </c>
      <c r="M77" s="116">
        <v>167</v>
      </c>
      <c r="N77" s="64">
        <v>4</v>
      </c>
      <c r="O77" s="64">
        <v>4</v>
      </c>
      <c r="P77" s="64">
        <v>4</v>
      </c>
      <c r="Q77" s="64"/>
      <c r="R77" s="64"/>
      <c r="S77" s="64"/>
      <c r="T77" s="64"/>
      <c r="U77" s="64"/>
      <c r="V77" s="64"/>
      <c r="W77" s="116">
        <v>12</v>
      </c>
      <c r="X77" s="116">
        <v>2070</v>
      </c>
      <c r="Y77" s="64">
        <v>0.02</v>
      </c>
      <c r="Z77" s="114">
        <v>3</v>
      </c>
      <c r="AA77" s="267">
        <v>44418</v>
      </c>
      <c r="AB77" s="116"/>
      <c r="AC77" s="115"/>
      <c r="AD77" s="121"/>
    </row>
    <row r="78" spans="1:30" x14ac:dyDescent="0.25">
      <c r="A78">
        <v>2021</v>
      </c>
      <c r="B78">
        <v>8</v>
      </c>
      <c r="C78" s="116" t="s">
        <v>328</v>
      </c>
      <c r="D78" s="116">
        <v>122</v>
      </c>
      <c r="E78" s="116" t="s">
        <v>216</v>
      </c>
      <c r="F78" s="116" t="s">
        <v>217</v>
      </c>
      <c r="G78" s="116">
        <v>267.39999999999998</v>
      </c>
      <c r="H78" s="116">
        <v>292.60000000000002</v>
      </c>
      <c r="I78" s="116">
        <v>260.7</v>
      </c>
      <c r="J78" s="116">
        <v>63</v>
      </c>
      <c r="K78" s="116">
        <v>115</v>
      </c>
      <c r="L78" s="116">
        <v>64</v>
      </c>
      <c r="M78" s="116">
        <v>114</v>
      </c>
      <c r="N78" s="64">
        <v>16</v>
      </c>
      <c r="O78" s="64">
        <v>9</v>
      </c>
      <c r="P78" s="64">
        <v>15</v>
      </c>
      <c r="Q78" s="64"/>
      <c r="R78" s="64"/>
      <c r="S78" s="64"/>
      <c r="T78" s="64"/>
      <c r="U78" s="64"/>
      <c r="V78" s="64"/>
      <c r="W78" s="116">
        <v>40</v>
      </c>
      <c r="X78" s="116">
        <v>3820</v>
      </c>
      <c r="Y78" s="64">
        <v>1.4999999999999999E-2</v>
      </c>
      <c r="Z78" s="114">
        <v>9</v>
      </c>
      <c r="AA78" s="267">
        <v>44417</v>
      </c>
      <c r="AB78" s="268">
        <v>44422</v>
      </c>
      <c r="AC78" s="115"/>
      <c r="AD78" s="121"/>
    </row>
    <row r="79" spans="1:30" x14ac:dyDescent="0.25">
      <c r="A79">
        <v>2021</v>
      </c>
      <c r="B79">
        <v>8</v>
      </c>
      <c r="C79" s="116" t="s">
        <v>329</v>
      </c>
      <c r="D79" s="116">
        <v>253</v>
      </c>
      <c r="E79" s="116" t="s">
        <v>330</v>
      </c>
      <c r="F79" s="116" t="s">
        <v>331</v>
      </c>
      <c r="G79" s="116">
        <v>188.79</v>
      </c>
      <c r="H79" s="116">
        <v>217.21</v>
      </c>
      <c r="I79" s="116">
        <v>206.9</v>
      </c>
      <c r="J79" s="116">
        <v>121</v>
      </c>
      <c r="K79" s="116">
        <v>89</v>
      </c>
      <c r="L79" s="116">
        <v>104</v>
      </c>
      <c r="M79" s="116">
        <v>105</v>
      </c>
      <c r="N79" s="64">
        <v>22</v>
      </c>
      <c r="O79" s="64">
        <v>25</v>
      </c>
      <c r="P79" s="64">
        <v>20</v>
      </c>
      <c r="Q79" s="64"/>
      <c r="R79" s="64"/>
      <c r="S79" s="64"/>
      <c r="T79" s="64"/>
      <c r="U79" s="64"/>
      <c r="V79" s="64"/>
      <c r="W79" s="116">
        <v>66</v>
      </c>
      <c r="X79" s="116">
        <v>7206</v>
      </c>
      <c r="Y79" s="64">
        <v>1.4999999999999999E-2</v>
      </c>
      <c r="Z79" s="114">
        <v>5</v>
      </c>
      <c r="AA79" s="267">
        <v>44417</v>
      </c>
      <c r="AB79" s="116"/>
      <c r="AC79" s="115"/>
      <c r="AD79" s="121"/>
    </row>
    <row r="80" spans="1:30" x14ac:dyDescent="0.25">
      <c r="A80">
        <v>2021</v>
      </c>
      <c r="B80">
        <v>8</v>
      </c>
      <c r="C80" s="116" t="s">
        <v>332</v>
      </c>
      <c r="D80" s="116">
        <v>646</v>
      </c>
      <c r="E80" s="116" t="s">
        <v>152</v>
      </c>
      <c r="F80" s="116" t="s">
        <v>153</v>
      </c>
      <c r="G80" s="116">
        <v>197.16</v>
      </c>
      <c r="H80" s="116">
        <v>226.84</v>
      </c>
      <c r="I80" s="116">
        <v>216.4</v>
      </c>
      <c r="J80" s="116">
        <v>37</v>
      </c>
      <c r="K80" s="116">
        <v>195</v>
      </c>
      <c r="L80" s="116">
        <v>51</v>
      </c>
      <c r="M80" s="116">
        <v>141</v>
      </c>
      <c r="N80" s="64">
        <v>13</v>
      </c>
      <c r="O80" s="64">
        <v>9</v>
      </c>
      <c r="P80" s="64">
        <v>12</v>
      </c>
      <c r="Q80" s="64"/>
      <c r="R80" s="64"/>
      <c r="S80" s="64"/>
      <c r="T80" s="64"/>
      <c r="U80" s="64"/>
      <c r="V80" s="64"/>
      <c r="W80" s="116">
        <v>34</v>
      </c>
      <c r="X80" s="116">
        <v>1882</v>
      </c>
      <c r="Y80" s="64">
        <v>0.02</v>
      </c>
      <c r="Z80" s="114">
        <v>3</v>
      </c>
      <c r="AA80" s="267">
        <v>44417</v>
      </c>
      <c r="AB80" s="116"/>
      <c r="AC80" s="115"/>
      <c r="AD80" s="121"/>
    </row>
    <row r="81" spans="1:30" x14ac:dyDescent="0.25">
      <c r="A81">
        <v>2021</v>
      </c>
      <c r="B81">
        <v>8</v>
      </c>
      <c r="C81" s="116" t="s">
        <v>333</v>
      </c>
      <c r="D81" s="116">
        <v>647</v>
      </c>
      <c r="E81" s="116" t="s">
        <v>155</v>
      </c>
      <c r="F81" s="116" t="s">
        <v>156</v>
      </c>
      <c r="G81" s="116">
        <v>197.16</v>
      </c>
      <c r="H81" s="116">
        <v>226.84</v>
      </c>
      <c r="I81" s="116">
        <v>215.3</v>
      </c>
      <c r="J81" s="116">
        <v>37</v>
      </c>
      <c r="K81" s="116">
        <v>195</v>
      </c>
      <c r="L81" s="116">
        <v>51</v>
      </c>
      <c r="M81" s="116">
        <v>141</v>
      </c>
      <c r="N81" s="64">
        <v>9</v>
      </c>
      <c r="O81" s="64">
        <v>9</v>
      </c>
      <c r="P81" s="64">
        <v>11</v>
      </c>
      <c r="Q81" s="64"/>
      <c r="R81" s="64"/>
      <c r="S81" s="64"/>
      <c r="T81" s="64"/>
      <c r="U81" s="64"/>
      <c r="V81" s="64"/>
      <c r="W81" s="116">
        <v>29</v>
      </c>
      <c r="X81" s="116">
        <v>1877</v>
      </c>
      <c r="Y81" s="64">
        <v>0.02</v>
      </c>
      <c r="Z81" s="114">
        <v>3</v>
      </c>
      <c r="AA81" s="267">
        <v>44417</v>
      </c>
      <c r="AB81" s="116"/>
      <c r="AC81" s="115"/>
      <c r="AD81" s="121"/>
    </row>
    <row r="82" spans="1:30" x14ac:dyDescent="0.25">
      <c r="A82">
        <v>2021</v>
      </c>
      <c r="B82">
        <v>8</v>
      </c>
      <c r="C82" s="116" t="s">
        <v>334</v>
      </c>
      <c r="D82" s="116">
        <v>674</v>
      </c>
      <c r="E82" s="116" t="s">
        <v>158</v>
      </c>
      <c r="F82" s="116" t="s">
        <v>159</v>
      </c>
      <c r="G82" s="116">
        <v>240.89599999999999</v>
      </c>
      <c r="H82" s="116">
        <v>274.17599999999999</v>
      </c>
      <c r="I82" s="116"/>
      <c r="J82" s="116">
        <v>40</v>
      </c>
      <c r="K82" s="116">
        <v>180</v>
      </c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>
        <v>400</v>
      </c>
      <c r="Y82" s="64">
        <v>1.4999999999999999E-2</v>
      </c>
      <c r="Z82" s="114">
        <v>1</v>
      </c>
      <c r="AA82" s="267">
        <v>44417</v>
      </c>
      <c r="AB82" s="267">
        <v>44417</v>
      </c>
      <c r="AC82" s="115"/>
      <c r="AD82" s="121"/>
    </row>
    <row r="83" spans="1:30" x14ac:dyDescent="0.25">
      <c r="A83">
        <v>2021</v>
      </c>
      <c r="B83">
        <v>8</v>
      </c>
      <c r="C83" s="116" t="s">
        <v>335</v>
      </c>
      <c r="D83" s="116">
        <v>124</v>
      </c>
      <c r="E83" s="116" t="s">
        <v>236</v>
      </c>
      <c r="F83" s="116" t="s">
        <v>237</v>
      </c>
      <c r="G83" s="116">
        <v>17.358203759999999</v>
      </c>
      <c r="H83" s="116">
        <v>19.97126669</v>
      </c>
      <c r="I83" s="116">
        <v>19.399999999999999</v>
      </c>
      <c r="J83" s="116">
        <v>126</v>
      </c>
      <c r="K83" s="116">
        <v>114</v>
      </c>
      <c r="L83" s="116">
        <v>136</v>
      </c>
      <c r="M83" s="116">
        <v>106</v>
      </c>
      <c r="N83" s="64"/>
      <c r="O83" s="64">
        <v>15</v>
      </c>
      <c r="P83" s="64">
        <v>10</v>
      </c>
      <c r="Q83" s="64"/>
      <c r="R83" s="64"/>
      <c r="S83" s="64"/>
      <c r="T83" s="64"/>
      <c r="U83" s="64"/>
      <c r="V83" s="64"/>
      <c r="W83" s="116">
        <v>25</v>
      </c>
      <c r="X83" s="116">
        <v>655</v>
      </c>
      <c r="Y83" s="64">
        <v>0.02</v>
      </c>
      <c r="Z83" s="114">
        <v>2</v>
      </c>
      <c r="AA83" s="267">
        <v>44416</v>
      </c>
      <c r="AB83" s="267"/>
      <c r="AC83" s="115"/>
      <c r="AD83" s="121"/>
    </row>
    <row r="84" spans="1:30" x14ac:dyDescent="0.25">
      <c r="A84">
        <v>2021</v>
      </c>
      <c r="B84">
        <v>8</v>
      </c>
      <c r="C84" s="116" t="s">
        <v>336</v>
      </c>
      <c r="D84" s="116">
        <v>331</v>
      </c>
      <c r="E84" s="116" t="s">
        <v>185</v>
      </c>
      <c r="F84" s="116" t="s">
        <v>186</v>
      </c>
      <c r="G84" s="116">
        <v>305.82499999999999</v>
      </c>
      <c r="H84" s="116">
        <v>348.07499999999999</v>
      </c>
      <c r="I84" s="116">
        <v>167</v>
      </c>
      <c r="J84" s="116">
        <v>110</v>
      </c>
      <c r="K84" s="116">
        <v>131</v>
      </c>
      <c r="L84" s="116">
        <v>130</v>
      </c>
      <c r="M84" s="116">
        <v>111</v>
      </c>
      <c r="N84" s="64">
        <v>10</v>
      </c>
      <c r="O84" s="64">
        <v>10</v>
      </c>
      <c r="P84" s="64">
        <v>11</v>
      </c>
      <c r="Q84" s="64"/>
      <c r="R84" s="64"/>
      <c r="S84" s="64"/>
      <c r="T84" s="64"/>
      <c r="U84" s="64"/>
      <c r="V84" s="64"/>
      <c r="W84" s="116">
        <v>30</v>
      </c>
      <c r="X84" s="116">
        <v>546</v>
      </c>
      <c r="Y84" s="64">
        <v>1.4999999999999999E-2</v>
      </c>
      <c r="Z84" s="114">
        <v>3</v>
      </c>
      <c r="AA84" s="267">
        <v>44416</v>
      </c>
      <c r="AB84" s="267"/>
      <c r="AC84" s="115"/>
      <c r="AD84" s="121"/>
    </row>
    <row r="85" spans="1:30" x14ac:dyDescent="0.25">
      <c r="A85">
        <v>2021</v>
      </c>
      <c r="B85">
        <v>8</v>
      </c>
      <c r="C85" s="116" t="s">
        <v>337</v>
      </c>
      <c r="D85" s="116">
        <v>645</v>
      </c>
      <c r="E85" s="116" t="s">
        <v>313</v>
      </c>
      <c r="F85" s="116" t="s">
        <v>314</v>
      </c>
      <c r="G85" s="116">
        <v>123.69</v>
      </c>
      <c r="H85" s="116">
        <v>142.31</v>
      </c>
      <c r="I85" s="116">
        <v>145.4</v>
      </c>
      <c r="J85" s="116">
        <v>80</v>
      </c>
      <c r="K85" s="116">
        <v>180</v>
      </c>
      <c r="L85" s="116">
        <v>94</v>
      </c>
      <c r="M85" s="116">
        <v>154</v>
      </c>
      <c r="N85" s="64">
        <v>31</v>
      </c>
      <c r="O85" s="64">
        <v>33</v>
      </c>
      <c r="P85" s="64">
        <v>14</v>
      </c>
      <c r="Q85" s="64"/>
      <c r="R85" s="64"/>
      <c r="S85" s="64"/>
      <c r="T85" s="64"/>
      <c r="U85" s="64"/>
      <c r="V85" s="64"/>
      <c r="W85" s="116">
        <v>78</v>
      </c>
      <c r="X85" s="116">
        <v>3638</v>
      </c>
      <c r="Y85" s="64">
        <v>0.02</v>
      </c>
      <c r="Z85" s="114">
        <v>4</v>
      </c>
      <c r="AA85" s="267">
        <v>44416</v>
      </c>
      <c r="AB85" s="267"/>
      <c r="AC85" s="115"/>
      <c r="AD85" s="121"/>
    </row>
    <row r="86" spans="1:30" x14ac:dyDescent="0.25">
      <c r="A86">
        <v>2021</v>
      </c>
      <c r="B86">
        <v>8</v>
      </c>
      <c r="C86" s="116" t="s">
        <v>338</v>
      </c>
      <c r="D86" s="116">
        <v>655</v>
      </c>
      <c r="E86" s="116" t="s">
        <v>339</v>
      </c>
      <c r="F86" s="116" t="s">
        <v>340</v>
      </c>
      <c r="G86" s="116">
        <v>137.63999999999999</v>
      </c>
      <c r="H86" s="116">
        <v>158.36000000000001</v>
      </c>
      <c r="I86" s="116">
        <v>139.5</v>
      </c>
      <c r="J86" s="116">
        <v>60</v>
      </c>
      <c r="K86" s="116">
        <v>180</v>
      </c>
      <c r="L86" s="116">
        <v>62</v>
      </c>
      <c r="M86" s="116">
        <v>175</v>
      </c>
      <c r="N86" s="64">
        <v>26</v>
      </c>
      <c r="O86" s="64">
        <v>14</v>
      </c>
      <c r="P86" s="64">
        <v>22</v>
      </c>
      <c r="Q86" s="64"/>
      <c r="R86" s="64"/>
      <c r="S86" s="64"/>
      <c r="T86" s="64"/>
      <c r="U86" s="64"/>
      <c r="V86" s="64"/>
      <c r="W86" s="116">
        <v>62</v>
      </c>
      <c r="X86" s="116">
        <v>2262</v>
      </c>
      <c r="Y86" s="64">
        <v>0.02</v>
      </c>
      <c r="Z86" s="114">
        <v>3</v>
      </c>
      <c r="AA86" s="267">
        <v>44416</v>
      </c>
      <c r="AB86" s="268">
        <v>44418</v>
      </c>
      <c r="AC86" s="115"/>
      <c r="AD86" s="121"/>
    </row>
    <row r="87" spans="1:30" x14ac:dyDescent="0.25">
      <c r="A87">
        <v>2021</v>
      </c>
      <c r="B87">
        <v>8</v>
      </c>
      <c r="C87" s="116" t="s">
        <v>341</v>
      </c>
      <c r="D87" s="116">
        <v>656</v>
      </c>
      <c r="E87" s="116" t="s">
        <v>342</v>
      </c>
      <c r="F87" s="116" t="s">
        <v>343</v>
      </c>
      <c r="G87" s="116">
        <v>137.63999999999999</v>
      </c>
      <c r="H87" s="116">
        <v>158.36000000000001</v>
      </c>
      <c r="I87" s="116">
        <v>139.5</v>
      </c>
      <c r="J87" s="116">
        <v>60</v>
      </c>
      <c r="K87" s="116">
        <v>180</v>
      </c>
      <c r="L87" s="116">
        <v>62</v>
      </c>
      <c r="M87" s="116">
        <v>175</v>
      </c>
      <c r="N87" s="64">
        <v>26</v>
      </c>
      <c r="O87" s="64">
        <v>14</v>
      </c>
      <c r="P87" s="64">
        <v>22</v>
      </c>
      <c r="Q87" s="64"/>
      <c r="R87" s="64"/>
      <c r="S87" s="64"/>
      <c r="T87" s="64"/>
      <c r="U87" s="64"/>
      <c r="V87" s="64"/>
      <c r="W87" s="116">
        <v>62</v>
      </c>
      <c r="X87" s="116">
        <v>2262</v>
      </c>
      <c r="Y87" s="64">
        <v>0.02</v>
      </c>
      <c r="Z87" s="114">
        <v>3</v>
      </c>
      <c r="AA87" s="267">
        <v>44416</v>
      </c>
      <c r="AB87" s="268">
        <v>44418</v>
      </c>
      <c r="AC87" s="115"/>
      <c r="AD87" s="121"/>
    </row>
    <row r="88" spans="1:30" x14ac:dyDescent="0.25">
      <c r="A88">
        <v>2021</v>
      </c>
      <c r="B88">
        <v>8</v>
      </c>
      <c r="C88" s="116" t="s">
        <v>344</v>
      </c>
      <c r="D88" s="116">
        <v>657</v>
      </c>
      <c r="E88" s="116" t="s">
        <v>345</v>
      </c>
      <c r="F88" s="116" t="s">
        <v>346</v>
      </c>
      <c r="G88" s="116">
        <v>83.7</v>
      </c>
      <c r="H88" s="116">
        <v>96.3</v>
      </c>
      <c r="I88" s="116">
        <v>96.3</v>
      </c>
      <c r="J88" s="116">
        <v>60</v>
      </c>
      <c r="K88" s="116">
        <v>180</v>
      </c>
      <c r="L88" s="116">
        <v>62</v>
      </c>
      <c r="M88" s="116">
        <v>175</v>
      </c>
      <c r="N88" s="64">
        <v>22</v>
      </c>
      <c r="O88" s="64">
        <v>16</v>
      </c>
      <c r="P88" s="64">
        <v>30</v>
      </c>
      <c r="Q88" s="64"/>
      <c r="R88" s="64"/>
      <c r="S88" s="64"/>
      <c r="T88" s="64"/>
      <c r="U88" s="64"/>
      <c r="V88" s="64"/>
      <c r="W88" s="116">
        <v>68</v>
      </c>
      <c r="X88" s="116">
        <v>2288</v>
      </c>
      <c r="Y88" s="64">
        <v>0.02</v>
      </c>
      <c r="Z88" s="114">
        <v>3</v>
      </c>
      <c r="AA88" s="267">
        <v>44416</v>
      </c>
      <c r="AB88" s="268">
        <v>44418</v>
      </c>
      <c r="AC88" s="115"/>
      <c r="AD88" s="121"/>
    </row>
    <row r="89" spans="1:30" x14ac:dyDescent="0.25">
      <c r="A89">
        <v>2021</v>
      </c>
      <c r="B89">
        <v>8</v>
      </c>
      <c r="C89" s="116" t="s">
        <v>347</v>
      </c>
      <c r="D89" s="116">
        <v>658</v>
      </c>
      <c r="E89" s="116" t="s">
        <v>348</v>
      </c>
      <c r="F89" s="116" t="s">
        <v>349</v>
      </c>
      <c r="G89" s="116">
        <v>83.7</v>
      </c>
      <c r="H89" s="116">
        <v>96.3</v>
      </c>
      <c r="I89" s="116">
        <v>95.4</v>
      </c>
      <c r="J89" s="116">
        <v>60</v>
      </c>
      <c r="K89" s="116">
        <v>180</v>
      </c>
      <c r="L89" s="116">
        <v>63</v>
      </c>
      <c r="M89" s="116">
        <v>173</v>
      </c>
      <c r="N89" s="64">
        <v>22</v>
      </c>
      <c r="O89" s="64">
        <v>16</v>
      </c>
      <c r="P89" s="64">
        <v>30</v>
      </c>
      <c r="Q89" s="64"/>
      <c r="R89" s="64"/>
      <c r="S89" s="64"/>
      <c r="T89" s="64"/>
      <c r="U89" s="64"/>
      <c r="V89" s="64"/>
      <c r="W89" s="116">
        <v>68</v>
      </c>
      <c r="X89" s="116">
        <v>2288</v>
      </c>
      <c r="Y89" s="64">
        <v>0.02</v>
      </c>
      <c r="Z89" s="114">
        <v>3</v>
      </c>
      <c r="AA89" s="267">
        <v>44416</v>
      </c>
      <c r="AB89" s="268">
        <v>44418</v>
      </c>
      <c r="AC89" s="115"/>
      <c r="AD89" s="121"/>
    </row>
    <row r="90" spans="1:30" x14ac:dyDescent="0.25">
      <c r="A90">
        <v>2021</v>
      </c>
      <c r="B90">
        <v>8</v>
      </c>
      <c r="C90" s="116" t="s">
        <v>350</v>
      </c>
      <c r="D90" s="116">
        <v>669</v>
      </c>
      <c r="E90" s="116" t="s">
        <v>351</v>
      </c>
      <c r="F90" s="116" t="s">
        <v>352</v>
      </c>
      <c r="G90" s="116">
        <v>897.71400000000006</v>
      </c>
      <c r="H90" s="116">
        <v>1021.734</v>
      </c>
      <c r="I90" s="116">
        <v>520.5</v>
      </c>
      <c r="J90" s="116">
        <v>40</v>
      </c>
      <c r="K90" s="116">
        <v>180</v>
      </c>
      <c r="L90" s="116">
        <v>44</v>
      </c>
      <c r="M90" s="116">
        <v>164</v>
      </c>
      <c r="N90" s="64">
        <v>40</v>
      </c>
      <c r="O90" s="64">
        <v>47</v>
      </c>
      <c r="P90" s="64">
        <v>42</v>
      </c>
      <c r="Q90" s="64"/>
      <c r="R90" s="64"/>
      <c r="S90" s="64"/>
      <c r="T90" s="64"/>
      <c r="U90" s="64">
        <v>2</v>
      </c>
      <c r="V90" s="64"/>
      <c r="W90" s="116">
        <v>127</v>
      </c>
      <c r="X90" s="116">
        <v>5413</v>
      </c>
      <c r="Y90" s="64">
        <v>1.4999999999999999E-2</v>
      </c>
      <c r="Z90" s="114">
        <v>17</v>
      </c>
      <c r="AA90" s="267">
        <v>44416</v>
      </c>
      <c r="AB90" s="268">
        <v>44425</v>
      </c>
      <c r="AC90" s="115"/>
      <c r="AD90" s="121"/>
    </row>
    <row r="91" spans="1:30" x14ac:dyDescent="0.25">
      <c r="A91">
        <v>2021</v>
      </c>
      <c r="B91">
        <v>8</v>
      </c>
      <c r="C91" s="116" t="s">
        <v>353</v>
      </c>
      <c r="D91" s="116">
        <v>49</v>
      </c>
      <c r="E91" s="116" t="s">
        <v>191</v>
      </c>
      <c r="F91" s="116" t="s">
        <v>192</v>
      </c>
      <c r="G91" s="116">
        <v>95.5</v>
      </c>
      <c r="H91" s="116">
        <v>104.5</v>
      </c>
      <c r="I91" s="116">
        <v>103.8</v>
      </c>
      <c r="J91" s="116">
        <v>101</v>
      </c>
      <c r="K91" s="116">
        <v>107</v>
      </c>
      <c r="L91" s="116">
        <v>58</v>
      </c>
      <c r="M91" s="116">
        <v>125</v>
      </c>
      <c r="N91" s="64">
        <v>27</v>
      </c>
      <c r="O91" s="64">
        <v>22</v>
      </c>
      <c r="P91" s="64">
        <v>27</v>
      </c>
      <c r="Q91" s="64"/>
      <c r="R91" s="64"/>
      <c r="S91" s="64"/>
      <c r="T91" s="64"/>
      <c r="U91" s="64"/>
      <c r="V91" s="64"/>
      <c r="W91" s="116">
        <v>76</v>
      </c>
      <c r="X91" s="116">
        <v>8308</v>
      </c>
      <c r="Y91" s="64">
        <v>1.4999999999999999E-2</v>
      </c>
      <c r="Z91" s="114">
        <v>5</v>
      </c>
      <c r="AA91" s="267">
        <v>44413</v>
      </c>
      <c r="AB91" s="116"/>
      <c r="AC91" s="115"/>
      <c r="AD91" s="121"/>
    </row>
    <row r="92" spans="1:30" x14ac:dyDescent="0.25">
      <c r="A92">
        <v>2021</v>
      </c>
      <c r="B92">
        <v>8</v>
      </c>
      <c r="C92" s="116" t="s">
        <v>354</v>
      </c>
      <c r="D92" s="116">
        <v>50</v>
      </c>
      <c r="E92" s="116" t="s">
        <v>194</v>
      </c>
      <c r="F92" s="116" t="s">
        <v>195</v>
      </c>
      <c r="G92" s="116">
        <v>51.57</v>
      </c>
      <c r="H92" s="116">
        <v>56.43</v>
      </c>
      <c r="I92" s="116">
        <v>57.8</v>
      </c>
      <c r="J92" s="116">
        <v>101</v>
      </c>
      <c r="K92" s="116">
        <v>107</v>
      </c>
      <c r="L92" s="116">
        <v>58</v>
      </c>
      <c r="M92" s="116">
        <v>125</v>
      </c>
      <c r="N92" s="64">
        <v>19</v>
      </c>
      <c r="O92" s="64">
        <v>13</v>
      </c>
      <c r="P92" s="64">
        <v>23</v>
      </c>
      <c r="Q92" s="64"/>
      <c r="R92" s="64"/>
      <c r="S92" s="64"/>
      <c r="T92" s="64"/>
      <c r="U92" s="64"/>
      <c r="V92" s="64"/>
      <c r="W92" s="116">
        <v>55</v>
      </c>
      <c r="X92" s="116">
        <v>6019</v>
      </c>
      <c r="Y92" s="64">
        <v>1.4999999999999999E-2</v>
      </c>
      <c r="Z92" s="114">
        <v>5</v>
      </c>
      <c r="AA92" s="267">
        <v>44413</v>
      </c>
      <c r="AB92" s="116"/>
      <c r="AC92" s="115"/>
      <c r="AD92" s="121"/>
    </row>
    <row r="93" spans="1:30" x14ac:dyDescent="0.25">
      <c r="A93">
        <v>2021</v>
      </c>
      <c r="B93">
        <v>8</v>
      </c>
      <c r="C93" s="116" t="s">
        <v>355</v>
      </c>
      <c r="D93" s="116">
        <v>646</v>
      </c>
      <c r="E93" s="116" t="s">
        <v>152</v>
      </c>
      <c r="F93" s="116" t="s">
        <v>153</v>
      </c>
      <c r="G93" s="116">
        <v>197.16</v>
      </c>
      <c r="H93" s="116">
        <v>226.84</v>
      </c>
      <c r="I93" s="116">
        <v>209</v>
      </c>
      <c r="J93" s="116">
        <v>37</v>
      </c>
      <c r="K93" s="116">
        <v>195</v>
      </c>
      <c r="L93" s="116">
        <v>54</v>
      </c>
      <c r="M93" s="116">
        <v>133</v>
      </c>
      <c r="N93" s="64">
        <v>3</v>
      </c>
      <c r="O93" s="64"/>
      <c r="P93" s="64"/>
      <c r="Q93" s="64"/>
      <c r="R93" s="64"/>
      <c r="S93" s="64"/>
      <c r="T93" s="64"/>
      <c r="U93" s="64"/>
      <c r="V93" s="64"/>
      <c r="W93" s="116">
        <v>3</v>
      </c>
      <c r="X93" s="116">
        <v>411</v>
      </c>
      <c r="Y93" s="64">
        <v>0.02</v>
      </c>
      <c r="Z93" s="114">
        <v>1</v>
      </c>
      <c r="AA93" s="267">
        <v>44413</v>
      </c>
      <c r="AB93" s="116"/>
      <c r="AC93" s="115"/>
      <c r="AD93" s="121"/>
    </row>
    <row r="94" spans="1:30" x14ac:dyDescent="0.25">
      <c r="A94">
        <v>2021</v>
      </c>
      <c r="B94">
        <v>8</v>
      </c>
      <c r="C94" s="116" t="s">
        <v>356</v>
      </c>
      <c r="D94" s="116">
        <v>647</v>
      </c>
      <c r="E94" s="116" t="s">
        <v>155</v>
      </c>
      <c r="F94" s="116" t="s">
        <v>156</v>
      </c>
      <c r="G94" s="116">
        <v>197.16</v>
      </c>
      <c r="H94" s="116">
        <v>226.84</v>
      </c>
      <c r="I94" s="116">
        <v>206</v>
      </c>
      <c r="J94" s="116">
        <v>37</v>
      </c>
      <c r="K94" s="116">
        <v>195</v>
      </c>
      <c r="L94" s="116">
        <v>54</v>
      </c>
      <c r="M94" s="116">
        <v>133</v>
      </c>
      <c r="N94" s="64">
        <v>3</v>
      </c>
      <c r="O94" s="64"/>
      <c r="P94" s="64"/>
      <c r="Q94" s="64"/>
      <c r="R94" s="64"/>
      <c r="S94" s="64"/>
      <c r="T94" s="64"/>
      <c r="U94" s="64"/>
      <c r="V94" s="64"/>
      <c r="W94" s="116">
        <v>3</v>
      </c>
      <c r="X94" s="116">
        <v>411</v>
      </c>
      <c r="Y94" s="64">
        <v>0.02</v>
      </c>
      <c r="Z94" s="114">
        <v>1</v>
      </c>
      <c r="AA94" s="267">
        <v>44413</v>
      </c>
      <c r="AB94" s="116"/>
      <c r="AC94" s="115"/>
      <c r="AD94" s="121"/>
    </row>
    <row r="95" spans="1:30" x14ac:dyDescent="0.25">
      <c r="A95">
        <v>2021</v>
      </c>
      <c r="B95">
        <v>8</v>
      </c>
      <c r="C95" s="116" t="s">
        <v>357</v>
      </c>
      <c r="D95" s="116">
        <v>437</v>
      </c>
      <c r="E95" s="116" t="s">
        <v>213</v>
      </c>
      <c r="F95" s="116" t="s">
        <v>214</v>
      </c>
      <c r="G95" s="116">
        <v>158.08799999999999</v>
      </c>
      <c r="H95" s="116">
        <v>179.928</v>
      </c>
      <c r="I95" s="116">
        <v>91.4</v>
      </c>
      <c r="J95" s="116">
        <v>120</v>
      </c>
      <c r="K95" s="116">
        <v>120</v>
      </c>
      <c r="L95" s="116">
        <v>123</v>
      </c>
      <c r="M95" s="116">
        <v>118</v>
      </c>
      <c r="N95" s="64">
        <v>25</v>
      </c>
      <c r="O95" s="64">
        <v>20</v>
      </c>
      <c r="P95" s="64">
        <v>20</v>
      </c>
      <c r="Q95" s="64"/>
      <c r="R95" s="64"/>
      <c r="S95" s="64"/>
      <c r="T95" s="64"/>
      <c r="U95" s="64"/>
      <c r="V95" s="64"/>
      <c r="W95" s="116">
        <v>64</v>
      </c>
      <c r="X95" s="116">
        <v>5889</v>
      </c>
      <c r="Y95" s="64">
        <v>1.4999999999999999E-2</v>
      </c>
      <c r="Z95" s="114">
        <v>8</v>
      </c>
      <c r="AA95" s="267">
        <v>44412</v>
      </c>
      <c r="AB95" s="268">
        <v>44418</v>
      </c>
      <c r="AC95" s="115"/>
      <c r="AD95" s="121"/>
    </row>
    <row r="96" spans="1:30" x14ac:dyDescent="0.25">
      <c r="A96">
        <v>2021</v>
      </c>
      <c r="B96">
        <v>8</v>
      </c>
      <c r="C96" s="116" t="s">
        <v>358</v>
      </c>
      <c r="D96" s="116">
        <v>550</v>
      </c>
      <c r="E96" s="116" t="s">
        <v>167</v>
      </c>
      <c r="F96" s="116" t="s">
        <v>168</v>
      </c>
      <c r="G96" s="116">
        <v>32.024999999999999</v>
      </c>
      <c r="H96" s="116">
        <v>38.045000000000002</v>
      </c>
      <c r="I96" s="116">
        <v>36.5</v>
      </c>
      <c r="J96" s="116">
        <v>108</v>
      </c>
      <c r="K96" s="116">
        <v>100</v>
      </c>
      <c r="L96" s="116">
        <v>109</v>
      </c>
      <c r="M96" s="116">
        <v>100</v>
      </c>
      <c r="N96" s="64">
        <v>20</v>
      </c>
      <c r="O96" s="64">
        <v>8</v>
      </c>
      <c r="P96" s="64">
        <v>19</v>
      </c>
      <c r="Q96" s="64"/>
      <c r="R96" s="64"/>
      <c r="S96" s="64"/>
      <c r="T96" s="64"/>
      <c r="U96" s="64"/>
      <c r="V96" s="64"/>
      <c r="W96" s="116">
        <v>47</v>
      </c>
      <c r="X96" s="116">
        <v>1697</v>
      </c>
      <c r="Y96" s="64">
        <v>1.4999999999999999E-2</v>
      </c>
      <c r="Z96" s="114">
        <v>4</v>
      </c>
      <c r="AA96" s="267">
        <v>44412</v>
      </c>
      <c r="AB96" s="268">
        <v>44416</v>
      </c>
      <c r="AC96" s="115"/>
      <c r="AD96" s="121"/>
    </row>
    <row r="97" spans="1:30" x14ac:dyDescent="0.25">
      <c r="A97">
        <v>2021</v>
      </c>
      <c r="B97">
        <v>8</v>
      </c>
      <c r="C97" s="116" t="s">
        <v>359</v>
      </c>
      <c r="D97" s="116">
        <v>660</v>
      </c>
      <c r="E97" s="116" t="s">
        <v>270</v>
      </c>
      <c r="F97" s="116" t="s">
        <v>271</v>
      </c>
      <c r="G97" s="116">
        <v>1190.365</v>
      </c>
      <c r="H97" s="116">
        <v>1354.8150000000001</v>
      </c>
      <c r="I97" s="116">
        <v>334.5</v>
      </c>
      <c r="J97" s="116">
        <v>20</v>
      </c>
      <c r="K97" s="116">
        <v>180</v>
      </c>
      <c r="L97" s="116">
        <v>24</v>
      </c>
      <c r="M97" s="116">
        <v>151</v>
      </c>
      <c r="N97" s="64">
        <v>10</v>
      </c>
      <c r="O97" s="64">
        <v>15</v>
      </c>
      <c r="P97" s="64">
        <v>12</v>
      </c>
      <c r="Q97" s="64"/>
      <c r="R97" s="64">
        <v>0</v>
      </c>
      <c r="S97" s="64"/>
      <c r="T97" s="64"/>
      <c r="U97" s="64"/>
      <c r="V97" s="64"/>
      <c r="W97" s="116">
        <v>36</v>
      </c>
      <c r="X97" s="116">
        <v>1566</v>
      </c>
      <c r="Y97" s="64">
        <v>1.4999999999999999E-2</v>
      </c>
      <c r="Z97" s="114">
        <v>24</v>
      </c>
      <c r="AA97" s="267">
        <v>44412</v>
      </c>
      <c r="AB97" s="268">
        <v>44419</v>
      </c>
      <c r="AC97" s="115"/>
      <c r="AD97" s="121"/>
    </row>
    <row r="98" spans="1:30" x14ac:dyDescent="0.25">
      <c r="A98">
        <v>2021</v>
      </c>
      <c r="B98">
        <v>8</v>
      </c>
      <c r="C98" s="116" t="s">
        <v>360</v>
      </c>
      <c r="D98" s="116">
        <v>661</v>
      </c>
      <c r="E98" s="116" t="s">
        <v>273</v>
      </c>
      <c r="F98" s="116" t="s">
        <v>274</v>
      </c>
      <c r="G98" s="116">
        <v>129.858</v>
      </c>
      <c r="H98" s="116">
        <v>147.798</v>
      </c>
      <c r="I98" s="116">
        <v>142.1</v>
      </c>
      <c r="J98" s="116">
        <v>20</v>
      </c>
      <c r="K98" s="116">
        <v>180</v>
      </c>
      <c r="L98" s="116">
        <v>24</v>
      </c>
      <c r="M98" s="116">
        <v>151</v>
      </c>
      <c r="N98" s="64">
        <v>13</v>
      </c>
      <c r="O98" s="64">
        <v>12</v>
      </c>
      <c r="P98" s="64">
        <v>10</v>
      </c>
      <c r="Q98" s="64"/>
      <c r="R98" s="64">
        <v>0</v>
      </c>
      <c r="S98" s="64"/>
      <c r="T98" s="64"/>
      <c r="U98" s="64"/>
      <c r="V98" s="64"/>
      <c r="W98" s="116">
        <v>35</v>
      </c>
      <c r="X98" s="116">
        <v>1565</v>
      </c>
      <c r="Y98" s="64">
        <v>1.4999999999999999E-2</v>
      </c>
      <c r="Z98" s="114">
        <v>9</v>
      </c>
      <c r="AA98" s="267">
        <v>44412</v>
      </c>
      <c r="AB98" s="267">
        <v>44419</v>
      </c>
      <c r="AC98" s="115"/>
      <c r="AD98" s="121"/>
    </row>
    <row r="99" spans="1:30" x14ac:dyDescent="0.25">
      <c r="A99">
        <v>2021</v>
      </c>
      <c r="B99">
        <v>8</v>
      </c>
      <c r="C99" s="116" t="s">
        <v>361</v>
      </c>
      <c r="D99" s="116">
        <v>668</v>
      </c>
      <c r="E99" s="116" t="s">
        <v>362</v>
      </c>
      <c r="F99" s="116" t="s">
        <v>363</v>
      </c>
      <c r="G99" s="116">
        <v>96.923000000000002</v>
      </c>
      <c r="H99" s="116">
        <v>110.313</v>
      </c>
      <c r="I99" s="116">
        <v>116.7</v>
      </c>
      <c r="J99" s="116">
        <v>103</v>
      </c>
      <c r="K99" s="116">
        <v>70</v>
      </c>
      <c r="L99" s="116">
        <v>76</v>
      </c>
      <c r="M99" s="116">
        <v>95</v>
      </c>
      <c r="N99" s="64">
        <v>15</v>
      </c>
      <c r="O99" s="64">
        <v>6</v>
      </c>
      <c r="P99" s="64">
        <v>7</v>
      </c>
      <c r="Q99" s="64"/>
      <c r="R99" s="64"/>
      <c r="S99" s="64"/>
      <c r="T99" s="64"/>
      <c r="U99" s="64"/>
      <c r="V99" s="64"/>
      <c r="W99" s="116">
        <v>28</v>
      </c>
      <c r="X99" s="116">
        <v>2788</v>
      </c>
      <c r="Y99" s="64">
        <v>1.4999999999999999E-2</v>
      </c>
      <c r="Z99" s="114">
        <v>3</v>
      </c>
      <c r="AA99" s="267">
        <v>44412</v>
      </c>
      <c r="AB99" s="268">
        <v>44418</v>
      </c>
      <c r="AC99" s="115"/>
      <c r="AD99" s="121"/>
    </row>
    <row r="100" spans="1:30" x14ac:dyDescent="0.25">
      <c r="A100">
        <v>2021</v>
      </c>
      <c r="B100">
        <v>8</v>
      </c>
      <c r="C100" s="116" t="s">
        <v>364</v>
      </c>
      <c r="D100" s="116">
        <v>92</v>
      </c>
      <c r="E100" s="116" t="s">
        <v>288</v>
      </c>
      <c r="F100" s="116" t="s">
        <v>289</v>
      </c>
      <c r="G100" s="116">
        <v>335.73</v>
      </c>
      <c r="H100" s="116">
        <v>386.27</v>
      </c>
      <c r="I100" s="116">
        <v>366</v>
      </c>
      <c r="J100" s="116">
        <v>74</v>
      </c>
      <c r="K100" s="116">
        <v>97</v>
      </c>
      <c r="L100" s="116">
        <v>58</v>
      </c>
      <c r="M100" s="116">
        <v>124</v>
      </c>
      <c r="N100" s="64">
        <v>29</v>
      </c>
      <c r="O100" s="64">
        <v>24</v>
      </c>
      <c r="P100" s="64">
        <v>36</v>
      </c>
      <c r="Q100" s="64"/>
      <c r="R100" s="64"/>
      <c r="S100" s="64"/>
      <c r="T100" s="64"/>
      <c r="U100" s="64"/>
      <c r="V100" s="64"/>
      <c r="W100" s="116">
        <v>89</v>
      </c>
      <c r="X100" s="116">
        <v>5809</v>
      </c>
      <c r="Y100" s="64">
        <v>1.4999999999999999E-2</v>
      </c>
      <c r="Z100" s="114">
        <v>7</v>
      </c>
      <c r="AA100" s="267">
        <v>44412</v>
      </c>
      <c r="AB100" s="267">
        <v>44422</v>
      </c>
      <c r="AC100" s="115"/>
      <c r="AD100" s="121"/>
    </row>
    <row r="101" spans="1:30" x14ac:dyDescent="0.25">
      <c r="A101">
        <v>2021</v>
      </c>
      <c r="B101">
        <v>8</v>
      </c>
      <c r="C101" s="116" t="s">
        <v>365</v>
      </c>
      <c r="D101" s="116">
        <v>93</v>
      </c>
      <c r="E101" s="116" t="s">
        <v>291</v>
      </c>
      <c r="F101" s="116" t="s">
        <v>292</v>
      </c>
      <c r="G101" s="116">
        <v>54.87</v>
      </c>
      <c r="H101" s="116">
        <v>63.13</v>
      </c>
      <c r="I101" s="116">
        <v>59.9</v>
      </c>
      <c r="J101" s="116">
        <v>74</v>
      </c>
      <c r="K101" s="116">
        <v>97</v>
      </c>
      <c r="L101" s="116">
        <v>58</v>
      </c>
      <c r="M101" s="116">
        <v>124</v>
      </c>
      <c r="N101" s="64">
        <v>47</v>
      </c>
      <c r="O101" s="64">
        <v>42</v>
      </c>
      <c r="P101" s="64">
        <v>36</v>
      </c>
      <c r="Q101" s="64"/>
      <c r="R101" s="64"/>
      <c r="S101" s="64"/>
      <c r="T101" s="64"/>
      <c r="U101" s="64"/>
      <c r="V101" s="64"/>
      <c r="W101" s="116">
        <v>125</v>
      </c>
      <c r="X101" s="116">
        <v>5903</v>
      </c>
      <c r="Y101" s="64">
        <v>1.4999999999999999E-2</v>
      </c>
      <c r="Z101" s="114">
        <v>8</v>
      </c>
      <c r="AA101" s="267">
        <v>44412</v>
      </c>
      <c r="AB101" s="267">
        <v>44422</v>
      </c>
      <c r="AC101" s="115"/>
      <c r="AD101" s="121"/>
    </row>
    <row r="102" spans="1:30" x14ac:dyDescent="0.25">
      <c r="A102">
        <v>2021</v>
      </c>
      <c r="B102">
        <v>8</v>
      </c>
      <c r="C102" s="116" t="s">
        <v>366</v>
      </c>
      <c r="D102" s="116">
        <v>94</v>
      </c>
      <c r="E102" s="116" t="s">
        <v>367</v>
      </c>
      <c r="F102" s="116" t="s">
        <v>368</v>
      </c>
      <c r="G102" s="116">
        <v>17.670000000000002</v>
      </c>
      <c r="H102" s="116">
        <v>20.329999999999998</v>
      </c>
      <c r="I102" s="116">
        <v>18</v>
      </c>
      <c r="J102" s="116">
        <v>74</v>
      </c>
      <c r="K102" s="116">
        <v>97</v>
      </c>
      <c r="L102" s="116">
        <v>58</v>
      </c>
      <c r="M102" s="116">
        <v>124</v>
      </c>
      <c r="N102" s="64">
        <v>25</v>
      </c>
      <c r="O102" s="64">
        <v>17</v>
      </c>
      <c r="P102" s="64">
        <v>28</v>
      </c>
      <c r="Q102" s="64"/>
      <c r="R102" s="64"/>
      <c r="S102" s="64"/>
      <c r="T102" s="64"/>
      <c r="U102" s="64"/>
      <c r="V102" s="64"/>
      <c r="W102" s="116">
        <v>70</v>
      </c>
      <c r="X102" s="116">
        <v>1606</v>
      </c>
      <c r="Y102" s="64">
        <v>1.4999999999999999E-2</v>
      </c>
      <c r="Z102" s="114">
        <v>3</v>
      </c>
      <c r="AA102" s="267">
        <v>44412</v>
      </c>
      <c r="AB102" s="267"/>
      <c r="AC102" s="115"/>
      <c r="AD102" s="121"/>
    </row>
    <row r="103" spans="1:30" x14ac:dyDescent="0.25">
      <c r="A103">
        <v>2021</v>
      </c>
      <c r="B103">
        <v>8</v>
      </c>
      <c r="C103" s="116" t="s">
        <v>369</v>
      </c>
      <c r="D103" s="116">
        <v>140</v>
      </c>
      <c r="E103" s="116" t="s">
        <v>255</v>
      </c>
      <c r="F103" s="116" t="s">
        <v>256</v>
      </c>
      <c r="G103" s="116">
        <v>451.05</v>
      </c>
      <c r="H103" s="116">
        <v>518.95000000000005</v>
      </c>
      <c r="I103" s="116">
        <v>465.4</v>
      </c>
      <c r="J103" s="116">
        <v>60</v>
      </c>
      <c r="K103" s="116">
        <v>120</v>
      </c>
      <c r="L103" s="116">
        <v>60</v>
      </c>
      <c r="M103" s="116">
        <v>119</v>
      </c>
      <c r="N103" s="64">
        <v>12</v>
      </c>
      <c r="O103" s="64">
        <v>10</v>
      </c>
      <c r="P103" s="64">
        <v>25</v>
      </c>
      <c r="Q103" s="64"/>
      <c r="R103" s="64"/>
      <c r="S103" s="64"/>
      <c r="T103" s="64"/>
      <c r="U103" s="64"/>
      <c r="V103" s="64"/>
      <c r="W103" s="116">
        <v>47</v>
      </c>
      <c r="X103" s="116">
        <v>2511</v>
      </c>
      <c r="Y103" s="64">
        <v>1.4999999999999999E-2</v>
      </c>
      <c r="Z103" s="114">
        <v>3</v>
      </c>
      <c r="AA103" s="267">
        <v>44411</v>
      </c>
      <c r="AB103" s="267"/>
      <c r="AC103" s="115"/>
      <c r="AD103" s="121"/>
    </row>
    <row r="104" spans="1:30" x14ac:dyDescent="0.25">
      <c r="A104">
        <v>2021</v>
      </c>
      <c r="B104">
        <v>8</v>
      </c>
      <c r="C104" s="116" t="s">
        <v>370</v>
      </c>
      <c r="D104" s="116">
        <v>178</v>
      </c>
      <c r="E104" s="116" t="s">
        <v>258</v>
      </c>
      <c r="F104" s="116" t="s">
        <v>259</v>
      </c>
      <c r="G104" s="116">
        <v>46.5</v>
      </c>
      <c r="H104" s="116">
        <v>53.5</v>
      </c>
      <c r="I104" s="116">
        <v>55.6</v>
      </c>
      <c r="J104" s="116">
        <v>60</v>
      </c>
      <c r="K104" s="116">
        <v>120</v>
      </c>
      <c r="L104" s="116">
        <v>60</v>
      </c>
      <c r="M104" s="116">
        <v>119</v>
      </c>
      <c r="N104" s="64">
        <v>23</v>
      </c>
      <c r="O104" s="64">
        <v>4</v>
      </c>
      <c r="P104" s="64">
        <v>28</v>
      </c>
      <c r="Q104" s="64"/>
      <c r="R104" s="64"/>
      <c r="S104" s="64"/>
      <c r="T104" s="64"/>
      <c r="U104" s="64"/>
      <c r="V104" s="64"/>
      <c r="W104" s="116">
        <v>55</v>
      </c>
      <c r="X104" s="116">
        <v>2645</v>
      </c>
      <c r="Y104" s="64">
        <v>1.4999999999999999E-2</v>
      </c>
      <c r="Z104" s="114">
        <v>3</v>
      </c>
      <c r="AA104" s="267">
        <v>44411</v>
      </c>
      <c r="AB104" s="116"/>
      <c r="AC104" s="115"/>
      <c r="AD104" s="121"/>
    </row>
    <row r="105" spans="1:30" x14ac:dyDescent="0.25">
      <c r="A105">
        <v>2021</v>
      </c>
      <c r="B105">
        <v>8</v>
      </c>
      <c r="C105" s="116" t="s">
        <v>371</v>
      </c>
      <c r="D105" s="116">
        <v>81</v>
      </c>
      <c r="E105" s="116" t="s">
        <v>231</v>
      </c>
      <c r="F105" s="116" t="s">
        <v>232</v>
      </c>
      <c r="G105" s="116">
        <v>360.84</v>
      </c>
      <c r="H105" s="116">
        <v>415.16</v>
      </c>
      <c r="I105" s="116">
        <v>393.9</v>
      </c>
      <c r="J105" s="116">
        <v>60</v>
      </c>
      <c r="K105" s="116">
        <v>120</v>
      </c>
      <c r="L105" s="116">
        <v>60</v>
      </c>
      <c r="M105" s="116">
        <v>121</v>
      </c>
      <c r="N105" s="64">
        <v>15</v>
      </c>
      <c r="O105" s="64">
        <v>9</v>
      </c>
      <c r="P105" s="64">
        <v>13</v>
      </c>
      <c r="Q105" s="64"/>
      <c r="R105" s="64"/>
      <c r="S105" s="64"/>
      <c r="T105" s="64"/>
      <c r="U105" s="64"/>
      <c r="V105" s="64"/>
      <c r="W105" s="116">
        <v>37</v>
      </c>
      <c r="X105" s="116">
        <v>3057</v>
      </c>
      <c r="Y105" s="64">
        <v>1.4999999999999999E-2</v>
      </c>
      <c r="Z105" s="114">
        <v>3</v>
      </c>
      <c r="AA105" s="267">
        <v>44411</v>
      </c>
      <c r="AB105" s="267"/>
      <c r="AC105" s="115"/>
      <c r="AD105" s="121"/>
    </row>
    <row r="106" spans="1:30" x14ac:dyDescent="0.25">
      <c r="A106">
        <v>2021</v>
      </c>
      <c r="B106">
        <v>8</v>
      </c>
      <c r="C106" s="116" t="s">
        <v>372</v>
      </c>
      <c r="D106" s="116">
        <v>10</v>
      </c>
      <c r="E106" s="116" t="s">
        <v>179</v>
      </c>
      <c r="F106" s="116" t="s">
        <v>180</v>
      </c>
      <c r="G106" s="116">
        <v>45.256124999999997</v>
      </c>
      <c r="H106" s="116">
        <v>52.068874999999998</v>
      </c>
      <c r="I106" s="116">
        <v>56.7</v>
      </c>
      <c r="J106" s="116">
        <v>47</v>
      </c>
      <c r="K106" s="116">
        <v>154</v>
      </c>
      <c r="L106" s="116">
        <v>71</v>
      </c>
      <c r="M106" s="116">
        <v>120</v>
      </c>
      <c r="N106" s="64">
        <v>6</v>
      </c>
      <c r="O106" s="64">
        <v>4</v>
      </c>
      <c r="P106" s="64">
        <v>19</v>
      </c>
      <c r="Q106" s="64">
        <v>14</v>
      </c>
      <c r="R106" s="64"/>
      <c r="S106" s="64"/>
      <c r="T106" s="64"/>
      <c r="U106" s="64"/>
      <c r="V106" s="64"/>
      <c r="W106" s="116">
        <v>43</v>
      </c>
      <c r="X106" s="116">
        <v>2203</v>
      </c>
      <c r="Y106" s="64">
        <v>0.02</v>
      </c>
      <c r="Z106" s="114">
        <v>4</v>
      </c>
      <c r="AA106" s="267">
        <v>44410</v>
      </c>
      <c r="AB106" s="267"/>
      <c r="AC106" s="115"/>
      <c r="AD106" s="121"/>
    </row>
    <row r="107" spans="1:30" x14ac:dyDescent="0.25">
      <c r="A107">
        <v>2021</v>
      </c>
      <c r="B107">
        <v>8</v>
      </c>
      <c r="C107" s="116" t="s">
        <v>373</v>
      </c>
      <c r="D107" s="116">
        <v>165</v>
      </c>
      <c r="E107" s="116" t="s">
        <v>225</v>
      </c>
      <c r="F107" s="116" t="s">
        <v>226</v>
      </c>
      <c r="G107" s="116">
        <v>656.58</v>
      </c>
      <c r="H107" s="116">
        <v>755.42</v>
      </c>
      <c r="I107" s="116">
        <v>723.3</v>
      </c>
      <c r="J107" s="116">
        <v>60</v>
      </c>
      <c r="K107" s="116">
        <v>120</v>
      </c>
      <c r="L107" s="116">
        <v>52</v>
      </c>
      <c r="M107" s="116">
        <v>138</v>
      </c>
      <c r="N107" s="64">
        <v>3</v>
      </c>
      <c r="O107" s="64">
        <v>4</v>
      </c>
      <c r="P107" s="64">
        <v>9</v>
      </c>
      <c r="Q107" s="64"/>
      <c r="R107" s="64"/>
      <c r="S107" s="64"/>
      <c r="T107" s="64"/>
      <c r="U107" s="64"/>
      <c r="V107" s="64"/>
      <c r="W107" s="116">
        <v>16</v>
      </c>
      <c r="X107" s="116">
        <v>661</v>
      </c>
      <c r="Y107" s="64">
        <v>1.4999999999999999E-2</v>
      </c>
      <c r="Z107" s="114">
        <v>3</v>
      </c>
      <c r="AA107" s="267">
        <v>44410</v>
      </c>
      <c r="AB107" s="267"/>
      <c r="AC107" s="115"/>
      <c r="AD107" s="121"/>
    </row>
    <row r="108" spans="1:30" x14ac:dyDescent="0.25">
      <c r="A108">
        <v>2021</v>
      </c>
      <c r="B108">
        <v>8</v>
      </c>
      <c r="C108" s="116" t="s">
        <v>374</v>
      </c>
      <c r="D108" s="116">
        <v>299</v>
      </c>
      <c r="E108" s="116" t="s">
        <v>210</v>
      </c>
      <c r="F108" s="116" t="s">
        <v>211</v>
      </c>
      <c r="G108" s="116">
        <v>106.95</v>
      </c>
      <c r="H108" s="116">
        <v>123.05</v>
      </c>
      <c r="I108" s="116">
        <v>109</v>
      </c>
      <c r="J108" s="116">
        <v>70</v>
      </c>
      <c r="K108" s="116">
        <v>154</v>
      </c>
      <c r="L108" s="116">
        <v>107</v>
      </c>
      <c r="M108" s="116">
        <v>101</v>
      </c>
      <c r="N108" s="64">
        <v>12</v>
      </c>
      <c r="O108" s="64">
        <v>7</v>
      </c>
      <c r="P108" s="64">
        <v>19</v>
      </c>
      <c r="Q108" s="64"/>
      <c r="R108" s="64">
        <v>3</v>
      </c>
      <c r="S108" s="64"/>
      <c r="T108" s="64"/>
      <c r="U108" s="64"/>
      <c r="V108" s="64"/>
      <c r="W108" s="116">
        <v>40</v>
      </c>
      <c r="X108" s="116">
        <v>2872</v>
      </c>
      <c r="Y108" s="64">
        <v>0.02</v>
      </c>
      <c r="Z108" s="114">
        <v>4</v>
      </c>
      <c r="AA108" s="267">
        <v>44410</v>
      </c>
      <c r="AB108" s="116"/>
      <c r="AC108" s="115"/>
      <c r="AD108" s="121"/>
    </row>
    <row r="109" spans="1:30" x14ac:dyDescent="0.25">
      <c r="A109">
        <v>2021</v>
      </c>
      <c r="B109">
        <v>8</v>
      </c>
      <c r="C109" s="116" t="s">
        <v>375</v>
      </c>
      <c r="D109" s="116">
        <v>445</v>
      </c>
      <c r="E109" s="116" t="s">
        <v>376</v>
      </c>
      <c r="F109" s="116" t="s">
        <v>377</v>
      </c>
      <c r="G109" s="116">
        <v>25.2</v>
      </c>
      <c r="H109" s="116">
        <v>30.8</v>
      </c>
      <c r="I109" s="116">
        <v>28.4</v>
      </c>
      <c r="J109" s="116">
        <v>60</v>
      </c>
      <c r="K109" s="116">
        <v>180</v>
      </c>
      <c r="L109" s="116">
        <v>80</v>
      </c>
      <c r="M109" s="116">
        <v>136</v>
      </c>
      <c r="N109" s="64">
        <v>17</v>
      </c>
      <c r="O109" s="64">
        <v>11</v>
      </c>
      <c r="P109" s="64">
        <v>16</v>
      </c>
      <c r="Q109" s="64"/>
      <c r="R109" s="64"/>
      <c r="S109" s="64"/>
      <c r="T109" s="64"/>
      <c r="U109" s="64"/>
      <c r="V109" s="64"/>
      <c r="W109" s="116">
        <v>44</v>
      </c>
      <c r="X109" s="116">
        <v>4244</v>
      </c>
      <c r="Y109" s="64">
        <v>1.4999999999999999E-2</v>
      </c>
      <c r="Z109" s="114">
        <v>5</v>
      </c>
      <c r="AA109" s="267">
        <v>44410</v>
      </c>
      <c r="AB109" s="268">
        <v>44416</v>
      </c>
      <c r="AC109" s="115"/>
      <c r="AD109" s="121"/>
    </row>
    <row r="110" spans="1:30" x14ac:dyDescent="0.25">
      <c r="A110">
        <v>2021</v>
      </c>
      <c r="B110">
        <v>8</v>
      </c>
      <c r="C110" s="116" t="s">
        <v>378</v>
      </c>
      <c r="D110" s="116">
        <v>446</v>
      </c>
      <c r="E110" s="116" t="s">
        <v>379</v>
      </c>
      <c r="F110" s="116" t="s">
        <v>380</v>
      </c>
      <c r="G110" s="116">
        <v>150.30000000000001</v>
      </c>
      <c r="H110" s="116">
        <v>183.7</v>
      </c>
      <c r="I110" s="116">
        <v>177.5</v>
      </c>
      <c r="J110" s="116">
        <v>60</v>
      </c>
      <c r="K110" s="116">
        <v>180</v>
      </c>
      <c r="L110" s="116">
        <v>80</v>
      </c>
      <c r="M110" s="116">
        <v>136</v>
      </c>
      <c r="N110" s="64">
        <v>23</v>
      </c>
      <c r="O110" s="64">
        <v>13</v>
      </c>
      <c r="P110" s="64">
        <v>18</v>
      </c>
      <c r="Q110" s="64">
        <v>3</v>
      </c>
      <c r="R110" s="64"/>
      <c r="S110" s="64"/>
      <c r="T110" s="64"/>
      <c r="U110" s="64"/>
      <c r="V110" s="64"/>
      <c r="W110" s="116">
        <v>57</v>
      </c>
      <c r="X110" s="116">
        <v>4429</v>
      </c>
      <c r="Y110" s="64">
        <v>1.4999999999999999E-2</v>
      </c>
      <c r="Z110" s="114">
        <v>5</v>
      </c>
      <c r="AA110" s="267">
        <v>44410</v>
      </c>
      <c r="AB110" s="268">
        <v>44416</v>
      </c>
      <c r="AC110" s="115"/>
      <c r="AD110" s="121"/>
    </row>
    <row r="111" spans="1:30" x14ac:dyDescent="0.25">
      <c r="A111">
        <v>2021</v>
      </c>
      <c r="B111">
        <v>8</v>
      </c>
      <c r="C111" s="116" t="s">
        <v>381</v>
      </c>
      <c r="D111" s="116">
        <v>447</v>
      </c>
      <c r="E111" s="116" t="s">
        <v>382</v>
      </c>
      <c r="F111" s="116" t="s">
        <v>383</v>
      </c>
      <c r="G111" s="116">
        <v>159.30000000000001</v>
      </c>
      <c r="H111" s="116">
        <v>194.7</v>
      </c>
      <c r="I111" s="116">
        <v>183.9</v>
      </c>
      <c r="J111" s="116">
        <v>60</v>
      </c>
      <c r="K111" s="116">
        <v>180</v>
      </c>
      <c r="L111" s="116">
        <v>80</v>
      </c>
      <c r="M111" s="116">
        <v>136</v>
      </c>
      <c r="N111" s="64">
        <v>24</v>
      </c>
      <c r="O111" s="64">
        <v>10</v>
      </c>
      <c r="P111" s="64">
        <v>14</v>
      </c>
      <c r="Q111" s="64"/>
      <c r="R111" s="64"/>
      <c r="S111" s="64"/>
      <c r="T111" s="64"/>
      <c r="U111" s="64"/>
      <c r="V111" s="64"/>
      <c r="W111" s="116">
        <v>48</v>
      </c>
      <c r="X111" s="116">
        <v>4508</v>
      </c>
      <c r="Y111" s="64">
        <v>1.4999999999999999E-2</v>
      </c>
      <c r="Z111" s="114">
        <v>5</v>
      </c>
      <c r="AA111" s="267">
        <v>44410</v>
      </c>
      <c r="AB111" s="268">
        <v>44416</v>
      </c>
      <c r="AC111" s="115"/>
      <c r="AD111" s="121"/>
    </row>
    <row r="112" spans="1:30" x14ac:dyDescent="0.25">
      <c r="A112">
        <v>2021</v>
      </c>
      <c r="B112">
        <v>8</v>
      </c>
      <c r="C112" s="116" t="s">
        <v>384</v>
      </c>
      <c r="D112" s="116">
        <v>448</v>
      </c>
      <c r="E112" s="116" t="s">
        <v>385</v>
      </c>
      <c r="F112" s="116" t="s">
        <v>386</v>
      </c>
      <c r="G112" s="116">
        <v>20.7</v>
      </c>
      <c r="H112" s="116">
        <v>25.3</v>
      </c>
      <c r="I112" s="116">
        <v>23.5</v>
      </c>
      <c r="J112" s="116">
        <v>60</v>
      </c>
      <c r="K112" s="116">
        <v>180</v>
      </c>
      <c r="L112" s="116">
        <v>80</v>
      </c>
      <c r="M112" s="116">
        <v>136</v>
      </c>
      <c r="N112" s="64">
        <v>22</v>
      </c>
      <c r="O112" s="64">
        <v>10</v>
      </c>
      <c r="P112" s="64">
        <v>27</v>
      </c>
      <c r="Q112" s="64"/>
      <c r="R112" s="64"/>
      <c r="S112" s="64"/>
      <c r="T112" s="64"/>
      <c r="U112" s="64"/>
      <c r="V112" s="64"/>
      <c r="W112" s="116">
        <v>59</v>
      </c>
      <c r="X112" s="116">
        <v>4519</v>
      </c>
      <c r="Y112" s="64">
        <v>1.4999999999999999E-2</v>
      </c>
      <c r="Z112" s="114">
        <v>5</v>
      </c>
      <c r="AA112" s="267">
        <v>44410</v>
      </c>
      <c r="AB112" s="268">
        <v>44416</v>
      </c>
      <c r="AC112" s="115"/>
      <c r="AD112" s="121"/>
    </row>
    <row r="113" spans="1:30" x14ac:dyDescent="0.25">
      <c r="A113">
        <v>2021</v>
      </c>
      <c r="B113">
        <v>8</v>
      </c>
      <c r="C113" s="116" t="s">
        <v>387</v>
      </c>
      <c r="D113" s="116">
        <v>167</v>
      </c>
      <c r="E113" s="116" t="s">
        <v>228</v>
      </c>
      <c r="F113" s="116" t="s">
        <v>229</v>
      </c>
      <c r="G113" s="116">
        <v>825.84</v>
      </c>
      <c r="H113" s="116">
        <v>950.16</v>
      </c>
      <c r="I113" s="116">
        <v>941.4</v>
      </c>
      <c r="J113" s="116">
        <v>55</v>
      </c>
      <c r="K113" s="116">
        <v>131</v>
      </c>
      <c r="L113" s="116">
        <v>50</v>
      </c>
      <c r="M113" s="116">
        <v>145</v>
      </c>
      <c r="N113" s="64">
        <v>12</v>
      </c>
      <c r="O113" s="64">
        <v>15</v>
      </c>
      <c r="P113" s="64">
        <v>15</v>
      </c>
      <c r="Q113" s="64">
        <v>2</v>
      </c>
      <c r="R113" s="64"/>
      <c r="S113" s="64"/>
      <c r="T113" s="64"/>
      <c r="U113" s="64"/>
      <c r="V113" s="64"/>
      <c r="W113" s="116">
        <v>42</v>
      </c>
      <c r="X113" s="116">
        <v>2554</v>
      </c>
      <c r="Y113" s="64">
        <v>1.4999999999999999E-2</v>
      </c>
      <c r="Z113" s="114">
        <v>5</v>
      </c>
      <c r="AA113" s="267">
        <v>44409</v>
      </c>
      <c r="AB113" s="268">
        <v>44423</v>
      </c>
      <c r="AC113" s="115"/>
      <c r="AD113" s="121"/>
    </row>
    <row r="114" spans="1:30" x14ac:dyDescent="0.25">
      <c r="A114">
        <v>2021</v>
      </c>
      <c r="B114">
        <v>8</v>
      </c>
      <c r="C114" s="116" t="s">
        <v>388</v>
      </c>
      <c r="D114" s="116">
        <v>273</v>
      </c>
      <c r="E114" s="116" t="s">
        <v>219</v>
      </c>
      <c r="F114" s="116" t="s">
        <v>220</v>
      </c>
      <c r="G114" s="116">
        <v>524.52</v>
      </c>
      <c r="H114" s="116">
        <v>603.48</v>
      </c>
      <c r="I114" s="116">
        <v>608.79999999999995</v>
      </c>
      <c r="J114" s="116">
        <v>93</v>
      </c>
      <c r="K114" s="116">
        <v>116</v>
      </c>
      <c r="L114" s="116">
        <v>83</v>
      </c>
      <c r="M114" s="116">
        <v>131</v>
      </c>
      <c r="N114" s="64">
        <v>40</v>
      </c>
      <c r="O114" s="64">
        <v>12</v>
      </c>
      <c r="P114" s="64">
        <v>26</v>
      </c>
      <c r="Q114" s="64">
        <v>4</v>
      </c>
      <c r="R114" s="64">
        <v>4</v>
      </c>
      <c r="S114" s="64"/>
      <c r="T114" s="64"/>
      <c r="U114" s="64"/>
      <c r="V114" s="64"/>
      <c r="W114" s="116">
        <v>85</v>
      </c>
      <c r="X114" s="116">
        <v>8059</v>
      </c>
      <c r="Y114" s="64">
        <v>1.4999999999999999E-2</v>
      </c>
      <c r="Z114" s="114">
        <v>9</v>
      </c>
      <c r="AA114" s="267">
        <v>44409</v>
      </c>
      <c r="AB114" s="268">
        <v>44427</v>
      </c>
      <c r="AC114" s="115"/>
      <c r="AD114" s="121"/>
    </row>
    <row r="115" spans="1:30" x14ac:dyDescent="0.25">
      <c r="A115">
        <v>2021</v>
      </c>
      <c r="B115">
        <v>8</v>
      </c>
      <c r="C115" s="116" t="s">
        <v>389</v>
      </c>
      <c r="D115" s="116">
        <v>450</v>
      </c>
      <c r="E115" s="116" t="s">
        <v>261</v>
      </c>
      <c r="F115" s="116" t="s">
        <v>265</v>
      </c>
      <c r="G115" s="116">
        <v>162.75</v>
      </c>
      <c r="H115" s="116">
        <v>187.25</v>
      </c>
      <c r="I115" s="116">
        <v>181.2</v>
      </c>
      <c r="J115" s="116">
        <v>120</v>
      </c>
      <c r="K115" s="116">
        <v>90</v>
      </c>
      <c r="L115" s="116">
        <v>102</v>
      </c>
      <c r="M115" s="116">
        <v>107</v>
      </c>
      <c r="N115" s="64">
        <v>2</v>
      </c>
      <c r="O115" s="64">
        <v>1</v>
      </c>
      <c r="P115" s="64">
        <v>8</v>
      </c>
      <c r="Q115" s="64"/>
      <c r="R115" s="64"/>
      <c r="S115" s="64"/>
      <c r="T115" s="64"/>
      <c r="U115" s="64"/>
      <c r="V115" s="64"/>
      <c r="W115" s="116">
        <v>11</v>
      </c>
      <c r="X115" s="116">
        <v>1661</v>
      </c>
      <c r="Y115" s="64">
        <v>1.4999999999999999E-2</v>
      </c>
      <c r="Z115" s="114">
        <v>2</v>
      </c>
      <c r="AA115" s="267">
        <v>44409</v>
      </c>
      <c r="AB115" s="268">
        <v>44410</v>
      </c>
      <c r="AC115" s="115"/>
      <c r="AD115" s="121"/>
    </row>
    <row r="116" spans="1:30" x14ac:dyDescent="0.25">
      <c r="A116">
        <v>2021</v>
      </c>
      <c r="B116">
        <v>8</v>
      </c>
      <c r="C116" s="116" t="s">
        <v>390</v>
      </c>
      <c r="D116" s="116">
        <v>451</v>
      </c>
      <c r="E116" s="116" t="s">
        <v>264</v>
      </c>
      <c r="F116" s="116" t="s">
        <v>262</v>
      </c>
      <c r="G116" s="116">
        <v>251.1</v>
      </c>
      <c r="H116" s="116">
        <v>288.89999999999998</v>
      </c>
      <c r="I116" s="116">
        <v>253.6</v>
      </c>
      <c r="J116" s="116">
        <v>120</v>
      </c>
      <c r="K116" s="116">
        <v>90</v>
      </c>
      <c r="L116" s="116">
        <v>102</v>
      </c>
      <c r="M116" s="116">
        <v>107</v>
      </c>
      <c r="N116" s="64">
        <v>2</v>
      </c>
      <c r="O116" s="64">
        <v>3</v>
      </c>
      <c r="P116" s="64">
        <v>8</v>
      </c>
      <c r="Q116" s="64"/>
      <c r="R116" s="64"/>
      <c r="S116" s="64"/>
      <c r="T116" s="64"/>
      <c r="U116" s="64"/>
      <c r="V116" s="64"/>
      <c r="W116" s="116">
        <v>13</v>
      </c>
      <c r="X116" s="116">
        <v>1597</v>
      </c>
      <c r="Y116" s="64">
        <v>1.4999999999999999E-2</v>
      </c>
      <c r="Z116" s="114">
        <v>2</v>
      </c>
      <c r="AA116" s="267">
        <v>44409</v>
      </c>
      <c r="AB116" s="268">
        <v>44410</v>
      </c>
      <c r="AC116" s="115"/>
      <c r="AD116" s="121"/>
    </row>
    <row r="117" spans="1:30" x14ac:dyDescent="0.25">
      <c r="A117">
        <v>2021</v>
      </c>
      <c r="B117">
        <v>8</v>
      </c>
      <c r="C117" s="116" t="s">
        <v>391</v>
      </c>
      <c r="D117" s="116">
        <v>623</v>
      </c>
      <c r="E117" s="116" t="s">
        <v>301</v>
      </c>
      <c r="F117" s="116" t="s">
        <v>302</v>
      </c>
      <c r="G117" s="116">
        <v>551.02009999999996</v>
      </c>
      <c r="H117" s="116">
        <v>646.97990000000004</v>
      </c>
      <c r="I117" s="116">
        <v>582.4</v>
      </c>
      <c r="J117" s="116">
        <v>18</v>
      </c>
      <c r="K117" s="116">
        <v>200</v>
      </c>
      <c r="L117" s="116">
        <v>25</v>
      </c>
      <c r="M117" s="116">
        <v>147</v>
      </c>
      <c r="N117" s="64">
        <v>22</v>
      </c>
      <c r="O117" s="64">
        <v>28</v>
      </c>
      <c r="P117" s="64">
        <v>24</v>
      </c>
      <c r="Q117" s="64"/>
      <c r="R117" s="64"/>
      <c r="S117" s="64"/>
      <c r="T117" s="64"/>
      <c r="U117" s="64"/>
      <c r="V117" s="64"/>
      <c r="W117" s="116">
        <v>74</v>
      </c>
      <c r="X117" s="116">
        <v>1409</v>
      </c>
      <c r="Y117" s="64">
        <v>1.4999999999999999E-2</v>
      </c>
      <c r="Z117" s="114">
        <v>6</v>
      </c>
      <c r="AA117" s="267">
        <v>44409</v>
      </c>
      <c r="AB117" s="268">
        <v>44416</v>
      </c>
      <c r="AC117" s="115"/>
      <c r="AD117" s="121"/>
    </row>
    <row r="118" spans="1:30" x14ac:dyDescent="0.25">
      <c r="A118">
        <v>2021</v>
      </c>
      <c r="B118">
        <v>8</v>
      </c>
      <c r="C118" s="116" t="s">
        <v>392</v>
      </c>
      <c r="D118" s="116">
        <v>624</v>
      </c>
      <c r="E118" s="116" t="s">
        <v>304</v>
      </c>
      <c r="F118" s="116" t="s">
        <v>305</v>
      </c>
      <c r="G118" s="116">
        <v>344.04259999999999</v>
      </c>
      <c r="H118" s="116">
        <v>403.95740000000001</v>
      </c>
      <c r="I118" s="116">
        <v>364.3</v>
      </c>
      <c r="J118" s="116">
        <v>18</v>
      </c>
      <c r="K118" s="116">
        <v>200</v>
      </c>
      <c r="L118" s="116">
        <v>25</v>
      </c>
      <c r="M118" s="116">
        <v>147</v>
      </c>
      <c r="N118" s="64">
        <v>24</v>
      </c>
      <c r="O118" s="64">
        <v>26</v>
      </c>
      <c r="P118" s="64">
        <v>25</v>
      </c>
      <c r="Q118" s="64"/>
      <c r="R118" s="64"/>
      <c r="S118" s="64"/>
      <c r="T118" s="64"/>
      <c r="U118" s="64"/>
      <c r="V118" s="64"/>
      <c r="W118" s="116">
        <v>75</v>
      </c>
      <c r="X118" s="116">
        <v>1410</v>
      </c>
      <c r="Y118" s="64">
        <v>1.4999999999999999E-2</v>
      </c>
      <c r="Z118" s="114">
        <v>6</v>
      </c>
      <c r="AA118" s="267">
        <v>44409</v>
      </c>
      <c r="AB118" s="267">
        <v>44416</v>
      </c>
      <c r="AC118" s="115"/>
      <c r="AD118" s="121"/>
    </row>
    <row r="119" spans="1:30" x14ac:dyDescent="0.25">
      <c r="A119">
        <v>2021</v>
      </c>
      <c r="B119">
        <v>8</v>
      </c>
      <c r="C119" s="116" t="s">
        <v>393</v>
      </c>
      <c r="D119" s="116">
        <v>625</v>
      </c>
      <c r="E119" s="116" t="s">
        <v>307</v>
      </c>
      <c r="F119" s="116" t="s">
        <v>308</v>
      </c>
      <c r="G119" s="116">
        <v>129.01</v>
      </c>
      <c r="H119" s="116">
        <v>150.99</v>
      </c>
      <c r="I119" s="116">
        <v>131.1</v>
      </c>
      <c r="J119" s="116">
        <v>18</v>
      </c>
      <c r="K119" s="116">
        <v>200</v>
      </c>
      <c r="L119" s="116">
        <v>25</v>
      </c>
      <c r="M119" s="116">
        <v>147</v>
      </c>
      <c r="N119" s="64">
        <v>24</v>
      </c>
      <c r="O119" s="64">
        <v>28</v>
      </c>
      <c r="P119" s="64">
        <v>26</v>
      </c>
      <c r="Q119" s="64"/>
      <c r="R119" s="64"/>
      <c r="S119" s="64"/>
      <c r="T119" s="64"/>
      <c r="U119" s="64"/>
      <c r="V119" s="64"/>
      <c r="W119" s="116">
        <v>78</v>
      </c>
      <c r="X119" s="116">
        <v>1413</v>
      </c>
      <c r="Y119" s="64">
        <v>1.4999999999999999E-2</v>
      </c>
      <c r="Z119" s="114">
        <v>6</v>
      </c>
      <c r="AA119" s="267">
        <v>44409</v>
      </c>
      <c r="AB119" s="268">
        <v>44416</v>
      </c>
      <c r="AC119" s="115"/>
      <c r="AD119" s="121"/>
    </row>
    <row r="120" spans="1:30" x14ac:dyDescent="0.25">
      <c r="A120">
        <v>2021</v>
      </c>
      <c r="B120">
        <v>8</v>
      </c>
      <c r="C120" s="116" t="s">
        <v>394</v>
      </c>
      <c r="D120" s="116">
        <v>626</v>
      </c>
      <c r="E120" s="116" t="s">
        <v>310</v>
      </c>
      <c r="F120" s="116" t="s">
        <v>311</v>
      </c>
      <c r="G120" s="116">
        <v>254.05799999999999</v>
      </c>
      <c r="H120" s="116">
        <v>297.94200000000001</v>
      </c>
      <c r="I120" s="116">
        <v>138.19999999999999</v>
      </c>
      <c r="J120" s="116">
        <v>18</v>
      </c>
      <c r="K120" s="116">
        <v>200</v>
      </c>
      <c r="L120" s="116">
        <v>25</v>
      </c>
      <c r="M120" s="116">
        <v>147</v>
      </c>
      <c r="N120" s="64">
        <v>24</v>
      </c>
      <c r="O120" s="64">
        <v>32</v>
      </c>
      <c r="P120" s="64">
        <v>35</v>
      </c>
      <c r="Q120" s="64"/>
      <c r="R120" s="64"/>
      <c r="S120" s="64"/>
      <c r="T120" s="64"/>
      <c r="U120" s="64"/>
      <c r="V120" s="64"/>
      <c r="W120" s="116">
        <v>91</v>
      </c>
      <c r="X120" s="116">
        <v>1771</v>
      </c>
      <c r="Y120" s="64">
        <v>1.4999999999999999E-2</v>
      </c>
      <c r="Z120" s="114">
        <v>10</v>
      </c>
      <c r="AA120" s="267">
        <v>44409</v>
      </c>
      <c r="AB120" s="268">
        <v>44416</v>
      </c>
      <c r="AC120" s="115"/>
      <c r="AD120" s="121"/>
    </row>
    <row r="121" spans="1:30" x14ac:dyDescent="0.25">
      <c r="A121">
        <v>2021</v>
      </c>
      <c r="B121">
        <v>8</v>
      </c>
      <c r="C121" s="116" t="s">
        <v>395</v>
      </c>
      <c r="D121" s="116">
        <v>627</v>
      </c>
      <c r="E121" s="116" t="s">
        <v>140</v>
      </c>
      <c r="F121" s="116" t="s">
        <v>141</v>
      </c>
      <c r="G121" s="116">
        <v>384.97815000000003</v>
      </c>
      <c r="H121" s="116">
        <v>452.02184999999997</v>
      </c>
      <c r="I121" s="116">
        <v>439.8</v>
      </c>
      <c r="J121" s="116">
        <v>18</v>
      </c>
      <c r="K121" s="116">
        <v>200</v>
      </c>
      <c r="L121" s="116">
        <v>25</v>
      </c>
      <c r="M121" s="116">
        <v>141</v>
      </c>
      <c r="N121" s="64">
        <v>17</v>
      </c>
      <c r="O121" s="64">
        <v>6</v>
      </c>
      <c r="P121" s="64">
        <v>21</v>
      </c>
      <c r="Q121" s="64"/>
      <c r="R121" s="64"/>
      <c r="S121" s="64"/>
      <c r="T121" s="64"/>
      <c r="U121" s="64"/>
      <c r="V121" s="64"/>
      <c r="W121" s="116">
        <v>44</v>
      </c>
      <c r="X121" s="116">
        <v>2144</v>
      </c>
      <c r="Y121" s="64">
        <v>1.4999999999999999E-2</v>
      </c>
      <c r="Z121" s="114">
        <v>5</v>
      </c>
      <c r="AA121" s="267">
        <v>44409</v>
      </c>
      <c r="AB121" s="116"/>
      <c r="AC121" s="115"/>
      <c r="AD121" s="121"/>
    </row>
    <row r="122" spans="1:30" x14ac:dyDescent="0.25">
      <c r="A122">
        <v>2021</v>
      </c>
      <c r="B122">
        <v>8</v>
      </c>
      <c r="C122" s="116" t="s">
        <v>396</v>
      </c>
      <c r="D122" s="116">
        <v>628</v>
      </c>
      <c r="E122" s="116" t="s">
        <v>143</v>
      </c>
      <c r="F122" s="116" t="s">
        <v>144</v>
      </c>
      <c r="G122" s="116">
        <v>303.99599999999998</v>
      </c>
      <c r="H122" s="116">
        <v>356.00400000000002</v>
      </c>
      <c r="I122" s="116">
        <v>331.3</v>
      </c>
      <c r="J122" s="116">
        <v>18</v>
      </c>
      <c r="K122" s="116">
        <v>200</v>
      </c>
      <c r="L122" s="116">
        <v>25</v>
      </c>
      <c r="M122" s="116">
        <v>141</v>
      </c>
      <c r="N122" s="64">
        <v>14</v>
      </c>
      <c r="O122" s="64">
        <v>8</v>
      </c>
      <c r="P122" s="64">
        <v>22</v>
      </c>
      <c r="Q122" s="64"/>
      <c r="R122" s="64"/>
      <c r="S122" s="64"/>
      <c r="T122" s="64"/>
      <c r="U122" s="64"/>
      <c r="V122" s="64"/>
      <c r="W122" s="116">
        <v>44</v>
      </c>
      <c r="X122" s="116">
        <v>2144</v>
      </c>
      <c r="Y122" s="64">
        <v>1.4999999999999999E-2</v>
      </c>
      <c r="Z122" s="114">
        <v>5</v>
      </c>
      <c r="AA122" s="267">
        <v>44409</v>
      </c>
      <c r="AB122" s="116"/>
      <c r="AC122" s="115"/>
      <c r="AD122" s="121"/>
    </row>
    <row r="123" spans="1:30" x14ac:dyDescent="0.25">
      <c r="A123">
        <v>2021</v>
      </c>
      <c r="B123">
        <v>8</v>
      </c>
      <c r="C123" s="116" t="s">
        <v>397</v>
      </c>
      <c r="D123" s="116">
        <v>629</v>
      </c>
      <c r="E123" s="116" t="s">
        <v>146</v>
      </c>
      <c r="F123" s="116" t="s">
        <v>147</v>
      </c>
      <c r="G123" s="116">
        <v>203.983</v>
      </c>
      <c r="H123" s="116">
        <v>238.017</v>
      </c>
      <c r="I123" s="116">
        <v>226.3</v>
      </c>
      <c r="J123" s="116">
        <v>18</v>
      </c>
      <c r="K123" s="116">
        <v>200</v>
      </c>
      <c r="L123" s="116">
        <v>25</v>
      </c>
      <c r="M123" s="116">
        <v>141</v>
      </c>
      <c r="N123" s="64">
        <v>16</v>
      </c>
      <c r="O123" s="64">
        <v>7</v>
      </c>
      <c r="P123" s="64">
        <v>20</v>
      </c>
      <c r="Q123" s="64"/>
      <c r="R123" s="64">
        <v>2</v>
      </c>
      <c r="S123" s="64"/>
      <c r="T123" s="64"/>
      <c r="U123" s="64"/>
      <c r="V123" s="64"/>
      <c r="W123" s="116">
        <v>45</v>
      </c>
      <c r="X123" s="116">
        <v>2070</v>
      </c>
      <c r="Y123" s="64">
        <v>1.4999999999999999E-2</v>
      </c>
      <c r="Z123" s="114">
        <v>5</v>
      </c>
      <c r="AA123" s="267">
        <v>44409</v>
      </c>
      <c r="AB123" s="116"/>
      <c r="AC123" s="115"/>
      <c r="AD123" s="121"/>
    </row>
    <row r="124" spans="1:30" x14ac:dyDescent="0.25">
      <c r="A124">
        <v>2021</v>
      </c>
      <c r="B124">
        <v>8</v>
      </c>
      <c r="C124" s="116" t="s">
        <v>398</v>
      </c>
      <c r="D124" s="116">
        <v>630</v>
      </c>
      <c r="E124" s="116" t="s">
        <v>149</v>
      </c>
      <c r="F124" s="116" t="s">
        <v>150</v>
      </c>
      <c r="G124" s="116">
        <v>197.84299999999999</v>
      </c>
      <c r="H124" s="116">
        <v>230.15700000000001</v>
      </c>
      <c r="I124" s="116">
        <v>111.9</v>
      </c>
      <c r="J124" s="116">
        <v>18</v>
      </c>
      <c r="K124" s="116">
        <v>200</v>
      </c>
      <c r="L124" s="116">
        <v>25</v>
      </c>
      <c r="M124" s="116">
        <v>141</v>
      </c>
      <c r="N124" s="64">
        <v>13</v>
      </c>
      <c r="O124" s="64">
        <v>9</v>
      </c>
      <c r="P124" s="64">
        <v>18</v>
      </c>
      <c r="Q124" s="64"/>
      <c r="R124" s="64">
        <v>1</v>
      </c>
      <c r="S124" s="64"/>
      <c r="T124" s="64"/>
      <c r="U124" s="64"/>
      <c r="V124" s="64"/>
      <c r="W124" s="116">
        <v>41</v>
      </c>
      <c r="X124" s="116">
        <v>2021</v>
      </c>
      <c r="Y124" s="64">
        <v>1.4999999999999999E-2</v>
      </c>
      <c r="Z124" s="114">
        <v>9</v>
      </c>
      <c r="AA124" s="267">
        <v>44409</v>
      </c>
      <c r="AB124" s="267"/>
      <c r="AC124" s="115"/>
      <c r="AD124" s="121"/>
    </row>
    <row r="125" spans="1:30" x14ac:dyDescent="0.25">
      <c r="A125">
        <v>2021</v>
      </c>
      <c r="B125">
        <v>8</v>
      </c>
      <c r="C125" s="116" t="s">
        <v>399</v>
      </c>
      <c r="D125" s="116">
        <v>646</v>
      </c>
      <c r="E125" s="116" t="s">
        <v>152</v>
      </c>
      <c r="F125" s="116" t="s">
        <v>153</v>
      </c>
      <c r="G125" s="116">
        <v>197.16</v>
      </c>
      <c r="H125" s="116">
        <v>226.84</v>
      </c>
      <c r="I125" s="116">
        <v>220.2</v>
      </c>
      <c r="J125" s="116">
        <v>37</v>
      </c>
      <c r="K125" s="116">
        <v>195</v>
      </c>
      <c r="L125" s="116">
        <v>61</v>
      </c>
      <c r="M125" s="116">
        <v>119</v>
      </c>
      <c r="N125" s="64">
        <v>10</v>
      </c>
      <c r="O125" s="64">
        <v>4</v>
      </c>
      <c r="P125" s="64">
        <v>20</v>
      </c>
      <c r="Q125" s="64"/>
      <c r="R125" s="64"/>
      <c r="S125" s="64"/>
      <c r="T125" s="64"/>
      <c r="U125" s="64"/>
      <c r="V125" s="64"/>
      <c r="W125" s="116">
        <v>34</v>
      </c>
      <c r="X125" s="116">
        <v>1786</v>
      </c>
      <c r="Y125" s="64">
        <v>0.02</v>
      </c>
      <c r="Z125" s="114">
        <v>3</v>
      </c>
      <c r="AA125" s="267">
        <v>44409</v>
      </c>
      <c r="AB125" s="116"/>
      <c r="AC125" s="115"/>
      <c r="AD125" s="121"/>
    </row>
    <row r="126" spans="1:30" x14ac:dyDescent="0.25">
      <c r="A126">
        <v>2021</v>
      </c>
      <c r="B126">
        <v>8</v>
      </c>
      <c r="C126" s="116" t="s">
        <v>400</v>
      </c>
      <c r="D126" s="116">
        <v>647</v>
      </c>
      <c r="E126" s="116" t="s">
        <v>155</v>
      </c>
      <c r="F126" s="116" t="s">
        <v>156</v>
      </c>
      <c r="G126" s="116">
        <v>197.16</v>
      </c>
      <c r="H126" s="116">
        <v>226.84</v>
      </c>
      <c r="I126" s="116">
        <v>206.7</v>
      </c>
      <c r="J126" s="116">
        <v>37</v>
      </c>
      <c r="K126" s="116">
        <v>195</v>
      </c>
      <c r="L126" s="116">
        <v>61</v>
      </c>
      <c r="M126" s="116">
        <v>119</v>
      </c>
      <c r="N126" s="64">
        <v>8</v>
      </c>
      <c r="O126" s="64">
        <v>2</v>
      </c>
      <c r="P126" s="64">
        <v>22</v>
      </c>
      <c r="Q126" s="64"/>
      <c r="R126" s="64"/>
      <c r="S126" s="64"/>
      <c r="T126" s="64"/>
      <c r="U126" s="64"/>
      <c r="V126" s="64"/>
      <c r="W126" s="116">
        <v>32</v>
      </c>
      <c r="X126" s="116">
        <v>1544</v>
      </c>
      <c r="Y126" s="64">
        <v>0.02</v>
      </c>
      <c r="Z126" s="114">
        <v>3</v>
      </c>
      <c r="AA126" s="267">
        <v>44409</v>
      </c>
      <c r="AB126" s="116"/>
      <c r="AC126" s="115"/>
      <c r="AD126" s="121"/>
    </row>
    <row r="127" spans="1:30" x14ac:dyDescent="0.25">
      <c r="A127">
        <v>2021</v>
      </c>
      <c r="B127">
        <v>8</v>
      </c>
      <c r="C127" s="116" t="s">
        <v>401</v>
      </c>
      <c r="D127" s="116">
        <v>219</v>
      </c>
      <c r="E127" s="116" t="s">
        <v>402</v>
      </c>
      <c r="F127" s="116" t="s">
        <v>403</v>
      </c>
      <c r="G127" s="116">
        <v>106.175</v>
      </c>
      <c r="H127" s="116">
        <v>122.1583333</v>
      </c>
      <c r="I127" s="116">
        <v>139</v>
      </c>
      <c r="J127" s="116">
        <v>238</v>
      </c>
      <c r="K127" s="116">
        <v>91</v>
      </c>
      <c r="L127" s="116"/>
      <c r="M127" s="116"/>
      <c r="N127" s="64"/>
      <c r="O127" s="64"/>
      <c r="P127" s="64">
        <v>6</v>
      </c>
      <c r="Q127" s="64"/>
      <c r="R127" s="64">
        <v>4</v>
      </c>
      <c r="S127" s="64"/>
      <c r="T127" s="64"/>
      <c r="U127" s="64"/>
      <c r="V127" s="64"/>
      <c r="W127" s="116">
        <v>10</v>
      </c>
      <c r="X127" s="116">
        <v>64</v>
      </c>
      <c r="Y127" s="64">
        <v>1.4999999999999999E-2</v>
      </c>
      <c r="Z127" s="114">
        <v>1</v>
      </c>
      <c r="AA127" s="268">
        <v>44405</v>
      </c>
      <c r="AB127" s="268">
        <v>44410</v>
      </c>
      <c r="AC127" s="115">
        <f t="shared" ref="AC127:AC158" si="0">IFERROR(W127/X127,"")</f>
        <v>0.15625</v>
      </c>
      <c r="AD127" s="121" t="str">
        <f t="shared" ref="AD127:AD158" si="1">IF(AA127&lt;&gt;"",IF(AA127&lt;&gt;"","Pinding","wip"),IF(C127&lt;&gt;"","wip",""))</f>
        <v>Pinding</v>
      </c>
    </row>
    <row r="128" spans="1:30" x14ac:dyDescent="0.25">
      <c r="A128">
        <v>2021</v>
      </c>
      <c r="B128">
        <v>8</v>
      </c>
      <c r="C128" s="116" t="s">
        <v>404</v>
      </c>
      <c r="D128" s="116">
        <v>225</v>
      </c>
      <c r="E128" s="116" t="s">
        <v>207</v>
      </c>
      <c r="F128" s="116" t="s">
        <v>208</v>
      </c>
      <c r="G128" s="116">
        <v>345.96</v>
      </c>
      <c r="H128" s="116">
        <v>398.04</v>
      </c>
      <c r="I128" s="116">
        <v>422</v>
      </c>
      <c r="J128" s="116">
        <v>169</v>
      </c>
      <c r="K128" s="116">
        <v>128</v>
      </c>
      <c r="L128" s="116">
        <v>145</v>
      </c>
      <c r="M128" s="116">
        <v>149</v>
      </c>
      <c r="N128" s="64">
        <v>15</v>
      </c>
      <c r="O128" s="64"/>
      <c r="P128" s="64"/>
      <c r="Q128" s="64"/>
      <c r="R128" s="64"/>
      <c r="S128" s="64"/>
      <c r="T128" s="64"/>
      <c r="U128" s="64"/>
      <c r="V128" s="64"/>
      <c r="W128" s="116">
        <v>15</v>
      </c>
      <c r="X128" s="116">
        <v>837</v>
      </c>
      <c r="Y128" s="64">
        <v>1.4999999999999999E-2</v>
      </c>
      <c r="Z128" s="114">
        <v>1</v>
      </c>
      <c r="AA128" s="268">
        <v>44405</v>
      </c>
      <c r="AB128" s="116"/>
      <c r="AC128" s="115">
        <f t="shared" si="0"/>
        <v>1.7921146953405017E-2</v>
      </c>
      <c r="AD128" s="121" t="str">
        <f t="shared" si="1"/>
        <v>Pinding</v>
      </c>
    </row>
    <row r="129" spans="1:30" x14ac:dyDescent="0.25">
      <c r="A129">
        <v>2021</v>
      </c>
      <c r="B129">
        <v>8</v>
      </c>
      <c r="C129" s="116" t="s">
        <v>405</v>
      </c>
      <c r="D129" s="116">
        <v>645</v>
      </c>
      <c r="E129" s="116" t="s">
        <v>313</v>
      </c>
      <c r="F129" s="116" t="s">
        <v>314</v>
      </c>
      <c r="G129" s="116">
        <v>123.69</v>
      </c>
      <c r="H129" s="116">
        <v>142.31</v>
      </c>
      <c r="I129" s="116">
        <v>140.1</v>
      </c>
      <c r="J129" s="116">
        <v>80</v>
      </c>
      <c r="K129" s="116">
        <v>180</v>
      </c>
      <c r="L129" s="116">
        <v>90</v>
      </c>
      <c r="M129" s="116">
        <v>162</v>
      </c>
      <c r="N129" s="64">
        <v>4</v>
      </c>
      <c r="O129" s="64">
        <v>4</v>
      </c>
      <c r="P129" s="64">
        <v>18</v>
      </c>
      <c r="Q129" s="64"/>
      <c r="R129" s="64"/>
      <c r="S129" s="64"/>
      <c r="T129" s="64"/>
      <c r="U129" s="64"/>
      <c r="V129" s="64"/>
      <c r="W129" s="116">
        <v>26</v>
      </c>
      <c r="X129" s="116">
        <v>3086</v>
      </c>
      <c r="Y129" s="64">
        <v>0.02</v>
      </c>
      <c r="Z129" s="114">
        <v>3</v>
      </c>
      <c r="AA129" s="268">
        <v>44405</v>
      </c>
      <c r="AB129" s="268">
        <v>44411</v>
      </c>
      <c r="AC129" s="115">
        <f t="shared" si="0"/>
        <v>8.4251458198314963E-3</v>
      </c>
      <c r="AD129" s="121" t="str">
        <f t="shared" si="1"/>
        <v>Pinding</v>
      </c>
    </row>
    <row r="130" spans="1:30" x14ac:dyDescent="0.25">
      <c r="A130">
        <v>2021</v>
      </c>
      <c r="B130">
        <v>8</v>
      </c>
      <c r="C130" s="116" t="s">
        <v>406</v>
      </c>
      <c r="D130" s="116">
        <v>649</v>
      </c>
      <c r="E130" s="116" t="s">
        <v>407</v>
      </c>
      <c r="F130" s="116" t="s">
        <v>408</v>
      </c>
      <c r="G130" s="116">
        <v>132.99</v>
      </c>
      <c r="H130" s="116">
        <v>153.01</v>
      </c>
      <c r="I130" s="116">
        <v>179</v>
      </c>
      <c r="J130" s="116">
        <v>138</v>
      </c>
      <c r="K130" s="116">
        <v>157</v>
      </c>
      <c r="L130" s="116">
        <v>170</v>
      </c>
      <c r="M130" s="116">
        <v>127</v>
      </c>
      <c r="N130" s="64"/>
      <c r="O130" s="64">
        <v>2</v>
      </c>
      <c r="P130" s="64">
        <v>2</v>
      </c>
      <c r="Q130" s="64"/>
      <c r="R130" s="64"/>
      <c r="S130" s="64"/>
      <c r="T130" s="64"/>
      <c r="U130" s="64"/>
      <c r="V130" s="64"/>
      <c r="W130" s="116">
        <v>3</v>
      </c>
      <c r="X130" s="116">
        <v>1423</v>
      </c>
      <c r="Y130" s="64">
        <v>1.4999999999999999E-2</v>
      </c>
      <c r="Z130" s="114">
        <v>1</v>
      </c>
      <c r="AA130" s="268">
        <v>44405</v>
      </c>
      <c r="AB130" s="116"/>
      <c r="AC130" s="115">
        <f t="shared" si="0"/>
        <v>2.1082220660576245E-3</v>
      </c>
      <c r="AD130" s="121" t="str">
        <f t="shared" si="1"/>
        <v>Pinding</v>
      </c>
    </row>
    <row r="131" spans="1:30" x14ac:dyDescent="0.25">
      <c r="A131">
        <v>2021</v>
      </c>
      <c r="B131">
        <v>8</v>
      </c>
      <c r="C131" s="116" t="s">
        <v>409</v>
      </c>
      <c r="D131" s="116">
        <v>650</v>
      </c>
      <c r="E131" s="116" t="s">
        <v>410</v>
      </c>
      <c r="F131" s="116" t="s">
        <v>411</v>
      </c>
      <c r="G131" s="116">
        <v>121.83</v>
      </c>
      <c r="H131" s="116">
        <v>140.16999999999999</v>
      </c>
      <c r="I131" s="116">
        <v>163</v>
      </c>
      <c r="J131" s="116">
        <v>138</v>
      </c>
      <c r="K131" s="116">
        <v>157</v>
      </c>
      <c r="L131" s="116">
        <v>170</v>
      </c>
      <c r="M131" s="116">
        <v>127</v>
      </c>
      <c r="N131" s="64"/>
      <c r="O131" s="64">
        <v>2</v>
      </c>
      <c r="P131" s="64">
        <v>2</v>
      </c>
      <c r="Q131" s="64"/>
      <c r="R131" s="64"/>
      <c r="S131" s="64"/>
      <c r="T131" s="64"/>
      <c r="U131" s="64"/>
      <c r="V131" s="64"/>
      <c r="W131" s="116">
        <v>3</v>
      </c>
      <c r="X131" s="116">
        <v>1423</v>
      </c>
      <c r="Y131" s="64">
        <v>1.4999999999999999E-2</v>
      </c>
      <c r="Z131" s="114">
        <v>1</v>
      </c>
      <c r="AA131" s="268">
        <v>44405</v>
      </c>
      <c r="AB131" s="116"/>
      <c r="AC131" s="115">
        <f t="shared" si="0"/>
        <v>2.1082220660576245E-3</v>
      </c>
      <c r="AD131" s="121" t="str">
        <f t="shared" si="1"/>
        <v>Pinding</v>
      </c>
    </row>
    <row r="132" spans="1:30" x14ac:dyDescent="0.25">
      <c r="A132">
        <v>2021</v>
      </c>
      <c r="B132">
        <v>8</v>
      </c>
      <c r="C132" s="116" t="s">
        <v>412</v>
      </c>
      <c r="D132" s="116">
        <v>130</v>
      </c>
      <c r="E132" s="116" t="s">
        <v>413</v>
      </c>
      <c r="F132" s="116" t="s">
        <v>414</v>
      </c>
      <c r="G132" s="116">
        <v>11.16</v>
      </c>
      <c r="H132" s="116">
        <v>12.84</v>
      </c>
      <c r="I132" s="116">
        <v>17.399999999999999</v>
      </c>
      <c r="J132" s="116">
        <v>336</v>
      </c>
      <c r="K132" s="116">
        <v>96</v>
      </c>
      <c r="L132" s="116"/>
      <c r="M132" s="116"/>
      <c r="N132" s="64">
        <v>20</v>
      </c>
      <c r="O132" s="64"/>
      <c r="P132" s="64">
        <v>20</v>
      </c>
      <c r="Q132" s="64"/>
      <c r="R132" s="64"/>
      <c r="S132" s="64"/>
      <c r="T132" s="64"/>
      <c r="U132" s="64"/>
      <c r="V132" s="64"/>
      <c r="W132" s="116">
        <v>40</v>
      </c>
      <c r="X132" s="116">
        <v>440</v>
      </c>
      <c r="Y132" s="64">
        <v>0.02</v>
      </c>
      <c r="Z132" s="114">
        <v>1</v>
      </c>
      <c r="AA132" s="268">
        <v>44404</v>
      </c>
      <c r="AB132" s="268">
        <v>44409</v>
      </c>
      <c r="AC132" s="115">
        <f t="shared" si="0"/>
        <v>9.0909090909090912E-2</v>
      </c>
      <c r="AD132" s="121" t="str">
        <f t="shared" si="1"/>
        <v>Pinding</v>
      </c>
    </row>
    <row r="133" spans="1:30" x14ac:dyDescent="0.25">
      <c r="A133">
        <v>2021</v>
      </c>
      <c r="B133">
        <v>8</v>
      </c>
      <c r="C133" s="116" t="s">
        <v>415</v>
      </c>
      <c r="D133" s="116">
        <v>1</v>
      </c>
      <c r="E133" s="116" t="s">
        <v>416</v>
      </c>
      <c r="F133" s="116" t="s">
        <v>417</v>
      </c>
      <c r="G133" s="116">
        <v>103.23</v>
      </c>
      <c r="H133" s="116">
        <v>118.77</v>
      </c>
      <c r="I133" s="116">
        <v>104.5</v>
      </c>
      <c r="J133" s="116">
        <v>108</v>
      </c>
      <c r="K133" s="116">
        <v>100</v>
      </c>
      <c r="L133" s="116">
        <v>94</v>
      </c>
      <c r="M133" s="116">
        <v>115</v>
      </c>
      <c r="N133" s="64">
        <v>22</v>
      </c>
      <c r="O133" s="64">
        <v>12</v>
      </c>
      <c r="P133" s="64">
        <v>23</v>
      </c>
      <c r="Q133" s="64"/>
      <c r="R133" s="64"/>
      <c r="S133" s="64"/>
      <c r="T133" s="64"/>
      <c r="U133" s="64">
        <v>3</v>
      </c>
      <c r="V133" s="64"/>
      <c r="W133" s="116">
        <v>60</v>
      </c>
      <c r="X133" s="116">
        <v>7996</v>
      </c>
      <c r="Y133" s="64">
        <v>1.4999999999999999E-2</v>
      </c>
      <c r="Z133" s="114">
        <v>4</v>
      </c>
      <c r="AA133" s="268">
        <v>44404</v>
      </c>
      <c r="AB133" s="116"/>
      <c r="AC133" s="115">
        <f t="shared" si="0"/>
        <v>7.5037518759379692E-3</v>
      </c>
      <c r="AD133" s="121" t="str">
        <f t="shared" si="1"/>
        <v>Pinding</v>
      </c>
    </row>
    <row r="134" spans="1:30" x14ac:dyDescent="0.25">
      <c r="A134">
        <v>2021</v>
      </c>
      <c r="B134">
        <v>8</v>
      </c>
      <c r="C134" s="116" t="s">
        <v>418</v>
      </c>
      <c r="D134" s="116">
        <v>2</v>
      </c>
      <c r="E134" s="116" t="s">
        <v>419</v>
      </c>
      <c r="F134" s="116" t="s">
        <v>420</v>
      </c>
      <c r="G134" s="116">
        <v>105.09</v>
      </c>
      <c r="H134" s="116">
        <v>120.91</v>
      </c>
      <c r="I134" s="116">
        <v>111.1</v>
      </c>
      <c r="J134" s="116">
        <v>108</v>
      </c>
      <c r="K134" s="116">
        <v>100</v>
      </c>
      <c r="L134" s="116">
        <v>94</v>
      </c>
      <c r="M134" s="116">
        <v>115</v>
      </c>
      <c r="N134" s="64">
        <v>27</v>
      </c>
      <c r="O134" s="64">
        <v>14</v>
      </c>
      <c r="P134" s="64">
        <v>23</v>
      </c>
      <c r="Q134" s="64"/>
      <c r="R134" s="64"/>
      <c r="S134" s="64"/>
      <c r="T134" s="64"/>
      <c r="U134" s="64">
        <v>3</v>
      </c>
      <c r="V134" s="64"/>
      <c r="W134" s="116">
        <v>67</v>
      </c>
      <c r="X134" s="116">
        <v>8127</v>
      </c>
      <c r="Y134" s="64">
        <v>1.4999999999999999E-2</v>
      </c>
      <c r="Z134" s="114">
        <v>4</v>
      </c>
      <c r="AA134" s="268">
        <v>44404</v>
      </c>
      <c r="AB134" s="116"/>
      <c r="AC134" s="115">
        <f t="shared" si="0"/>
        <v>8.2441245231942902E-3</v>
      </c>
      <c r="AD134" s="121" t="str">
        <f t="shared" si="1"/>
        <v>Pinding</v>
      </c>
    </row>
    <row r="135" spans="1:30" x14ac:dyDescent="0.25">
      <c r="A135">
        <v>2021</v>
      </c>
      <c r="B135">
        <v>8</v>
      </c>
      <c r="C135" s="116" t="s">
        <v>421</v>
      </c>
      <c r="D135" s="116">
        <v>449</v>
      </c>
      <c r="E135" s="116" t="s">
        <v>422</v>
      </c>
      <c r="F135" s="116" t="s">
        <v>423</v>
      </c>
      <c r="G135" s="116">
        <v>40.985999999999997</v>
      </c>
      <c r="H135" s="116">
        <v>50.048000000000002</v>
      </c>
      <c r="I135" s="116">
        <v>49.6</v>
      </c>
      <c r="J135" s="116">
        <v>108</v>
      </c>
      <c r="K135" s="116">
        <v>100</v>
      </c>
      <c r="L135" s="116">
        <v>109</v>
      </c>
      <c r="M135" s="116">
        <v>100</v>
      </c>
      <c r="N135" s="64">
        <v>22</v>
      </c>
      <c r="O135" s="64">
        <v>8</v>
      </c>
      <c r="P135" s="64">
        <v>36</v>
      </c>
      <c r="Q135" s="64">
        <v>16</v>
      </c>
      <c r="R135" s="64"/>
      <c r="S135" s="64"/>
      <c r="T135" s="64"/>
      <c r="U135" s="64">
        <v>4</v>
      </c>
      <c r="V135" s="64"/>
      <c r="W135" s="116">
        <v>86</v>
      </c>
      <c r="X135" s="116">
        <v>6296</v>
      </c>
      <c r="Y135" s="64">
        <v>1.4999999999999999E-2</v>
      </c>
      <c r="Z135" s="114">
        <v>3</v>
      </c>
      <c r="AA135" s="268">
        <v>44404</v>
      </c>
      <c r="AB135" s="268">
        <v>44402</v>
      </c>
      <c r="AC135" s="115">
        <f t="shared" si="0"/>
        <v>1.3659466327827191E-2</v>
      </c>
      <c r="AD135" s="121" t="str">
        <f t="shared" si="1"/>
        <v>Pinding</v>
      </c>
    </row>
    <row r="136" spans="1:30" x14ac:dyDescent="0.25">
      <c r="A136">
        <v>2021</v>
      </c>
      <c r="B136">
        <v>8</v>
      </c>
      <c r="C136" s="116" t="s">
        <v>424</v>
      </c>
      <c r="D136" s="116">
        <v>183</v>
      </c>
      <c r="E136" s="116" t="s">
        <v>425</v>
      </c>
      <c r="F136" s="116" t="s">
        <v>426</v>
      </c>
      <c r="G136" s="116">
        <v>2.79</v>
      </c>
      <c r="H136" s="116">
        <v>3.21</v>
      </c>
      <c r="I136" s="116">
        <v>3.1</v>
      </c>
      <c r="J136" s="116">
        <v>508</v>
      </c>
      <c r="K136" s="116">
        <v>85</v>
      </c>
      <c r="L136" s="116">
        <v>393</v>
      </c>
      <c r="M136" s="116">
        <v>112</v>
      </c>
      <c r="N136" s="64">
        <v>16</v>
      </c>
      <c r="O136" s="64">
        <v>34</v>
      </c>
      <c r="P136" s="64">
        <v>78</v>
      </c>
      <c r="Q136" s="64"/>
      <c r="R136" s="64"/>
      <c r="S136" s="64"/>
      <c r="T136" s="64"/>
      <c r="U136" s="64"/>
      <c r="V136" s="64"/>
      <c r="W136" s="116">
        <v>128</v>
      </c>
      <c r="X136" s="116">
        <v>19128</v>
      </c>
      <c r="Y136" s="64">
        <v>0.02</v>
      </c>
      <c r="Z136" s="114">
        <v>3</v>
      </c>
      <c r="AA136" s="268">
        <v>44402</v>
      </c>
      <c r="AB136" s="116"/>
      <c r="AC136" s="115">
        <f t="shared" si="0"/>
        <v>6.6917607695524883E-3</v>
      </c>
      <c r="AD136" s="121" t="str">
        <f t="shared" si="1"/>
        <v>Pinding</v>
      </c>
    </row>
    <row r="137" spans="1:30" x14ac:dyDescent="0.25">
      <c r="A137">
        <v>2021</v>
      </c>
      <c r="B137">
        <v>8</v>
      </c>
      <c r="C137" s="116" t="s">
        <v>427</v>
      </c>
      <c r="D137" s="116">
        <v>659</v>
      </c>
      <c r="E137" s="116" t="s">
        <v>428</v>
      </c>
      <c r="F137" s="116" t="s">
        <v>429</v>
      </c>
      <c r="G137" s="116">
        <v>283.24099999999999</v>
      </c>
      <c r="H137" s="116">
        <v>322.37099999999998</v>
      </c>
      <c r="I137" s="116">
        <v>321</v>
      </c>
      <c r="J137" s="116">
        <v>40</v>
      </c>
      <c r="K137" s="116">
        <v>180</v>
      </c>
      <c r="L137" s="116">
        <v>63</v>
      </c>
      <c r="M137" s="116">
        <v>115</v>
      </c>
      <c r="N137" s="64">
        <v>6</v>
      </c>
      <c r="O137" s="64">
        <v>4</v>
      </c>
      <c r="P137" s="64">
        <v>9</v>
      </c>
      <c r="Q137" s="64"/>
      <c r="R137" s="64"/>
      <c r="S137" s="64"/>
      <c r="T137" s="64"/>
      <c r="U137" s="64"/>
      <c r="V137" s="64"/>
      <c r="W137" s="116">
        <v>19</v>
      </c>
      <c r="X137" s="116">
        <v>748</v>
      </c>
      <c r="Y137" s="64">
        <v>1.4999999999999999E-2</v>
      </c>
      <c r="Z137" s="114">
        <v>1</v>
      </c>
      <c r="AA137" s="268">
        <v>44402</v>
      </c>
      <c r="AB137" s="116"/>
      <c r="AC137" s="115">
        <f t="shared" si="0"/>
        <v>2.5401069518716578E-2</v>
      </c>
      <c r="AD137" s="121" t="str">
        <f t="shared" si="1"/>
        <v>Pinding</v>
      </c>
    </row>
    <row r="138" spans="1:30" x14ac:dyDescent="0.25">
      <c r="A138">
        <v>2021</v>
      </c>
      <c r="B138">
        <v>8</v>
      </c>
      <c r="C138" s="116" t="s">
        <v>430</v>
      </c>
      <c r="D138" s="116">
        <v>254</v>
      </c>
      <c r="E138" s="116" t="s">
        <v>431</v>
      </c>
      <c r="F138" s="116" t="s">
        <v>331</v>
      </c>
      <c r="G138" s="116">
        <v>188.79</v>
      </c>
      <c r="H138" s="116">
        <v>217.21</v>
      </c>
      <c r="I138" s="116">
        <v>206.9</v>
      </c>
      <c r="J138" s="116">
        <v>88</v>
      </c>
      <c r="K138" s="116">
        <v>164</v>
      </c>
      <c r="L138" s="116">
        <v>102</v>
      </c>
      <c r="M138" s="116">
        <v>142</v>
      </c>
      <c r="N138" s="64">
        <v>100</v>
      </c>
      <c r="O138" s="64">
        <v>112</v>
      </c>
      <c r="P138" s="64">
        <v>106</v>
      </c>
      <c r="Q138" s="64">
        <v>3</v>
      </c>
      <c r="R138" s="64"/>
      <c r="S138" s="64"/>
      <c r="T138" s="64"/>
      <c r="U138" s="64">
        <v>3</v>
      </c>
      <c r="V138" s="64"/>
      <c r="W138" s="116">
        <v>315</v>
      </c>
      <c r="X138" s="116">
        <v>45285</v>
      </c>
      <c r="Y138" s="64">
        <v>0.02</v>
      </c>
      <c r="Z138" s="114">
        <v>23</v>
      </c>
      <c r="AA138" s="268">
        <v>44393</v>
      </c>
      <c r="AB138" s="268">
        <v>44385</v>
      </c>
      <c r="AC138" s="115">
        <f t="shared" si="0"/>
        <v>6.9559456773766147E-3</v>
      </c>
      <c r="AD138" s="121" t="str">
        <f t="shared" si="1"/>
        <v>Pinding</v>
      </c>
    </row>
    <row r="139" spans="1:30" x14ac:dyDescent="0.25">
      <c r="A139">
        <v>2021</v>
      </c>
      <c r="B139">
        <v>8</v>
      </c>
      <c r="C139" s="116" t="s">
        <v>432</v>
      </c>
      <c r="D139" s="116">
        <v>674</v>
      </c>
      <c r="E139" s="116" t="s">
        <v>158</v>
      </c>
      <c r="F139" s="116" t="s">
        <v>159</v>
      </c>
      <c r="G139" s="116">
        <v>240.89599999999999</v>
      </c>
      <c r="H139" s="116">
        <v>274.17599999999999</v>
      </c>
      <c r="I139" s="116"/>
      <c r="J139" s="116">
        <v>40</v>
      </c>
      <c r="K139" s="116">
        <v>180</v>
      </c>
      <c r="L139" s="116"/>
      <c r="M139" s="116"/>
      <c r="N139" s="64"/>
      <c r="O139" s="64"/>
      <c r="P139" s="64">
        <v>3</v>
      </c>
      <c r="Q139" s="64"/>
      <c r="R139" s="64"/>
      <c r="S139" s="64"/>
      <c r="T139" s="64"/>
      <c r="U139" s="64"/>
      <c r="V139" s="64"/>
      <c r="W139" s="116">
        <v>3</v>
      </c>
      <c r="X139" s="116">
        <v>603</v>
      </c>
      <c r="Y139" s="64">
        <v>1.4999999999999999E-2</v>
      </c>
      <c r="Z139" s="114">
        <v>2</v>
      </c>
      <c r="AA139" s="268">
        <v>44392</v>
      </c>
      <c r="AB139" s="268">
        <v>44394</v>
      </c>
      <c r="AC139" s="115">
        <f t="shared" si="0"/>
        <v>4.9751243781094526E-3</v>
      </c>
      <c r="AD139" s="121" t="str">
        <f t="shared" si="1"/>
        <v>Pinding</v>
      </c>
    </row>
    <row r="140" spans="1:30" x14ac:dyDescent="0.25">
      <c r="A140">
        <v>2021</v>
      </c>
      <c r="B140">
        <v>8</v>
      </c>
      <c r="C140" s="116" t="s">
        <v>433</v>
      </c>
      <c r="D140" s="116">
        <v>438</v>
      </c>
      <c r="E140" s="116" t="s">
        <v>285</v>
      </c>
      <c r="F140" s="116" t="s">
        <v>286</v>
      </c>
      <c r="G140" s="116">
        <v>316.17599999999999</v>
      </c>
      <c r="H140" s="116">
        <v>359.85599999999999</v>
      </c>
      <c r="I140" s="116">
        <v>177.5</v>
      </c>
      <c r="J140" s="116">
        <v>67</v>
      </c>
      <c r="K140" s="116">
        <v>161</v>
      </c>
      <c r="L140" s="116">
        <v>79</v>
      </c>
      <c r="M140" s="116">
        <v>137</v>
      </c>
      <c r="N140" s="64">
        <v>22</v>
      </c>
      <c r="O140" s="64">
        <v>16</v>
      </c>
      <c r="P140" s="64">
        <v>10</v>
      </c>
      <c r="Q140" s="64"/>
      <c r="R140" s="64"/>
      <c r="S140" s="64"/>
      <c r="T140" s="64"/>
      <c r="U140" s="64"/>
      <c r="V140" s="64"/>
      <c r="W140" s="116">
        <v>48</v>
      </c>
      <c r="X140" s="116">
        <v>3372</v>
      </c>
      <c r="Y140" s="64">
        <v>1.4999999999999999E-2</v>
      </c>
      <c r="Z140" s="114">
        <v>7</v>
      </c>
      <c r="AA140" s="268">
        <v>44376</v>
      </c>
      <c r="AB140" s="268">
        <v>44403</v>
      </c>
      <c r="AC140" s="115">
        <f t="shared" si="0"/>
        <v>1.4234875444839857E-2</v>
      </c>
      <c r="AD140" s="121" t="str">
        <f t="shared" si="1"/>
        <v>Pinding</v>
      </c>
    </row>
    <row r="141" spans="1:30" x14ac:dyDescent="0.25">
      <c r="A141">
        <v>2021</v>
      </c>
      <c r="B141">
        <v>8</v>
      </c>
      <c r="C141" s="116" t="s">
        <v>434</v>
      </c>
      <c r="D141" s="116">
        <v>131</v>
      </c>
      <c r="E141" s="116" t="s">
        <v>161</v>
      </c>
      <c r="F141" s="116" t="s">
        <v>162</v>
      </c>
      <c r="G141" s="116">
        <v>9.3000000000000007</v>
      </c>
      <c r="H141" s="116">
        <v>10.7</v>
      </c>
      <c r="I141" s="116">
        <v>10.199999999999999</v>
      </c>
      <c r="J141" s="116">
        <v>772</v>
      </c>
      <c r="K141" s="116">
        <v>117</v>
      </c>
      <c r="L141" s="116">
        <v>776</v>
      </c>
      <c r="M141" s="116">
        <v>116</v>
      </c>
      <c r="N141" s="64">
        <v>10</v>
      </c>
      <c r="O141" s="64">
        <v>5</v>
      </c>
      <c r="P141" s="64">
        <v>15</v>
      </c>
      <c r="Q141" s="64"/>
      <c r="R141" s="64"/>
      <c r="S141" s="64"/>
      <c r="T141" s="64"/>
      <c r="U141" s="64"/>
      <c r="V141" s="64"/>
      <c r="W141" s="116">
        <v>30</v>
      </c>
      <c r="X141" s="116">
        <v>8030</v>
      </c>
      <c r="Y141" s="64">
        <v>0.02</v>
      </c>
      <c r="Z141" s="114">
        <v>2</v>
      </c>
      <c r="AA141" s="268">
        <v>44348</v>
      </c>
      <c r="AB141" s="268">
        <v>44369</v>
      </c>
      <c r="AC141" s="115">
        <f t="shared" si="0"/>
        <v>3.7359900373599006E-3</v>
      </c>
      <c r="AD141" s="121" t="str">
        <f t="shared" si="1"/>
        <v>Pinding</v>
      </c>
    </row>
    <row r="142" spans="1:30" x14ac:dyDescent="0.25">
      <c r="A142">
        <v>2021</v>
      </c>
      <c r="B142">
        <v>8</v>
      </c>
      <c r="C142" s="116" t="s">
        <v>435</v>
      </c>
      <c r="D142" s="116">
        <v>556</v>
      </c>
      <c r="E142" s="116" t="s">
        <v>197</v>
      </c>
      <c r="F142" s="116" t="s">
        <v>198</v>
      </c>
      <c r="G142" s="116">
        <v>1003.106</v>
      </c>
      <c r="H142" s="116">
        <v>1141.6859999999999</v>
      </c>
      <c r="I142" s="116">
        <v>275.7</v>
      </c>
      <c r="J142" s="116">
        <v>20</v>
      </c>
      <c r="K142" s="116">
        <v>180</v>
      </c>
      <c r="L142" s="116">
        <v>23</v>
      </c>
      <c r="M142" s="116">
        <v>162</v>
      </c>
      <c r="N142" s="64">
        <v>16</v>
      </c>
      <c r="O142" s="64">
        <v>17</v>
      </c>
      <c r="P142" s="64">
        <v>15</v>
      </c>
      <c r="Q142" s="64"/>
      <c r="R142" s="64">
        <v>1</v>
      </c>
      <c r="S142" s="64"/>
      <c r="T142" s="64"/>
      <c r="U142" s="64"/>
      <c r="V142" s="64"/>
      <c r="W142" s="116">
        <v>47</v>
      </c>
      <c r="X142" s="116">
        <v>2447</v>
      </c>
      <c r="Y142" s="64">
        <v>1.4999999999999999E-2</v>
      </c>
      <c r="Z142" s="114">
        <v>28</v>
      </c>
      <c r="AA142" s="268">
        <v>44324</v>
      </c>
      <c r="AB142" s="116"/>
      <c r="AC142" s="115">
        <f t="shared" si="0"/>
        <v>1.9207192480588477E-2</v>
      </c>
      <c r="AD142" s="121" t="str">
        <f t="shared" si="1"/>
        <v>Pinding</v>
      </c>
    </row>
    <row r="143" spans="1:30" x14ac:dyDescent="0.25">
      <c r="A143">
        <v>2021</v>
      </c>
      <c r="B143">
        <v>8</v>
      </c>
      <c r="C143" s="116" t="s">
        <v>436</v>
      </c>
      <c r="D143" s="116">
        <v>557</v>
      </c>
      <c r="E143" s="116" t="s">
        <v>200</v>
      </c>
      <c r="F143" s="116" t="s">
        <v>201</v>
      </c>
      <c r="G143" s="116">
        <v>171.262</v>
      </c>
      <c r="H143" s="116">
        <v>194.922</v>
      </c>
      <c r="I143" s="116">
        <v>99.7</v>
      </c>
      <c r="J143" s="116">
        <v>20</v>
      </c>
      <c r="K143" s="116">
        <v>180</v>
      </c>
      <c r="L143" s="116">
        <v>23</v>
      </c>
      <c r="M143" s="116">
        <v>162</v>
      </c>
      <c r="N143" s="64">
        <v>24</v>
      </c>
      <c r="O143" s="64">
        <v>23</v>
      </c>
      <c r="P143" s="64">
        <v>23</v>
      </c>
      <c r="Q143" s="64"/>
      <c r="R143" s="64">
        <v>2</v>
      </c>
      <c r="S143" s="64"/>
      <c r="T143" s="64"/>
      <c r="U143" s="64"/>
      <c r="V143" s="64"/>
      <c r="W143" s="116">
        <v>67</v>
      </c>
      <c r="X143" s="116">
        <v>3307</v>
      </c>
      <c r="Y143" s="64">
        <v>1.4999999999999999E-2</v>
      </c>
      <c r="Z143" s="114">
        <v>14</v>
      </c>
      <c r="AA143" s="268">
        <v>44324</v>
      </c>
      <c r="AB143" s="116"/>
      <c r="AC143" s="115">
        <f t="shared" si="0"/>
        <v>2.0260054429996975E-2</v>
      </c>
      <c r="AD143" s="121" t="str">
        <f t="shared" si="1"/>
        <v>Pinding</v>
      </c>
    </row>
    <row r="144" spans="1:30" x14ac:dyDescent="0.25">
      <c r="A144">
        <v>2021</v>
      </c>
      <c r="B144">
        <v>8</v>
      </c>
      <c r="C144" s="116" t="s">
        <v>437</v>
      </c>
      <c r="D144" s="116">
        <v>253</v>
      </c>
      <c r="E144" s="116" t="s">
        <v>330</v>
      </c>
      <c r="F144" s="116" t="s">
        <v>331</v>
      </c>
      <c r="G144" s="116">
        <v>188.79</v>
      </c>
      <c r="H144" s="116">
        <v>217.21</v>
      </c>
      <c r="I144" s="116">
        <v>203</v>
      </c>
      <c r="J144" s="116">
        <v>121</v>
      </c>
      <c r="K144" s="116">
        <v>89</v>
      </c>
      <c r="L144" s="116">
        <v>119</v>
      </c>
      <c r="M144" s="116">
        <v>91</v>
      </c>
      <c r="N144" s="64">
        <v>30</v>
      </c>
      <c r="O144" s="64">
        <v>37</v>
      </c>
      <c r="P144" s="64">
        <v>40</v>
      </c>
      <c r="Q144" s="64">
        <v>1</v>
      </c>
      <c r="R144" s="64">
        <v>6</v>
      </c>
      <c r="S144" s="64"/>
      <c r="T144" s="64"/>
      <c r="U144" s="64">
        <v>3</v>
      </c>
      <c r="V144" s="64"/>
      <c r="W144" s="116">
        <v>111</v>
      </c>
      <c r="X144" s="116">
        <v>16491</v>
      </c>
      <c r="Y144" s="64">
        <v>1.4999999999999999E-2</v>
      </c>
      <c r="Z144" s="114">
        <v>8</v>
      </c>
      <c r="AA144" s="268">
        <v>44246</v>
      </c>
      <c r="AB144" s="116"/>
      <c r="AC144" s="115">
        <f t="shared" si="0"/>
        <v>6.7309441513552851E-3</v>
      </c>
      <c r="AD144" s="121" t="str">
        <f t="shared" si="1"/>
        <v>Pinding</v>
      </c>
    </row>
    <row r="145" spans="3:30" x14ac:dyDescent="0.25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6"/>
      <c r="AC145" s="115" t="str">
        <f t="shared" si="0"/>
        <v/>
      </c>
      <c r="AD145" s="121" t="str">
        <f t="shared" si="1"/>
        <v/>
      </c>
    </row>
    <row r="146" spans="3:30" x14ac:dyDescent="0.25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6"/>
      <c r="AC146" s="115" t="str">
        <f t="shared" si="0"/>
        <v/>
      </c>
      <c r="AD146" s="121" t="str">
        <f t="shared" si="1"/>
        <v/>
      </c>
    </row>
    <row r="147" spans="3:30" x14ac:dyDescent="0.25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6"/>
      <c r="AC147" s="115" t="str">
        <f t="shared" si="0"/>
        <v/>
      </c>
      <c r="AD147" s="121" t="str">
        <f t="shared" si="1"/>
        <v/>
      </c>
    </row>
    <row r="148" spans="3:30" x14ac:dyDescent="0.25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6"/>
      <c r="AC148" s="115" t="str">
        <f t="shared" si="0"/>
        <v/>
      </c>
      <c r="AD148" s="121" t="str">
        <f t="shared" si="1"/>
        <v/>
      </c>
    </row>
    <row r="149" spans="3:30" x14ac:dyDescent="0.25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6"/>
      <c r="AC149" s="115" t="str">
        <f t="shared" si="0"/>
        <v/>
      </c>
      <c r="AD149" s="121" t="str">
        <f t="shared" si="1"/>
        <v/>
      </c>
    </row>
    <row r="150" spans="3:30" x14ac:dyDescent="0.25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6"/>
      <c r="AC150" s="115" t="str">
        <f t="shared" si="0"/>
        <v/>
      </c>
      <c r="AD150" s="121" t="str">
        <f t="shared" si="1"/>
        <v/>
      </c>
    </row>
    <row r="151" spans="3:30" x14ac:dyDescent="0.25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6"/>
      <c r="AC151" s="115" t="str">
        <f t="shared" si="0"/>
        <v/>
      </c>
      <c r="AD151" s="121" t="str">
        <f t="shared" si="1"/>
        <v/>
      </c>
    </row>
    <row r="152" spans="3:30" x14ac:dyDescent="0.25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6"/>
      <c r="AC152" s="115" t="str">
        <f t="shared" si="0"/>
        <v/>
      </c>
      <c r="AD152" s="121" t="str">
        <f t="shared" si="1"/>
        <v/>
      </c>
    </row>
    <row r="153" spans="3:30" x14ac:dyDescent="0.25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6"/>
      <c r="AC153" s="115" t="str">
        <f t="shared" si="0"/>
        <v/>
      </c>
      <c r="AD153" s="121" t="str">
        <f t="shared" si="1"/>
        <v/>
      </c>
    </row>
    <row r="154" spans="3:30" x14ac:dyDescent="0.25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6"/>
      <c r="AC154" s="115" t="str">
        <f t="shared" si="0"/>
        <v/>
      </c>
      <c r="AD154" s="121" t="str">
        <f t="shared" si="1"/>
        <v/>
      </c>
    </row>
    <row r="155" spans="3:30" x14ac:dyDescent="0.25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6"/>
      <c r="AC155" s="115" t="str">
        <f t="shared" si="0"/>
        <v/>
      </c>
      <c r="AD155" s="121" t="str">
        <f t="shared" si="1"/>
        <v/>
      </c>
    </row>
    <row r="156" spans="3:30" x14ac:dyDescent="0.25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6"/>
      <c r="AC156" s="115" t="str">
        <f t="shared" si="0"/>
        <v/>
      </c>
      <c r="AD156" s="121" t="str">
        <f t="shared" si="1"/>
        <v/>
      </c>
    </row>
    <row r="157" spans="3:30" x14ac:dyDescent="0.25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6"/>
      <c r="AC157" s="115" t="str">
        <f t="shared" si="0"/>
        <v/>
      </c>
      <c r="AD157" s="121" t="str">
        <f t="shared" si="1"/>
        <v/>
      </c>
    </row>
    <row r="158" spans="3:30" x14ac:dyDescent="0.25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6"/>
      <c r="AC158" s="115" t="str">
        <f t="shared" si="0"/>
        <v/>
      </c>
      <c r="AD158" s="121" t="str">
        <f t="shared" si="1"/>
        <v/>
      </c>
    </row>
    <row r="159" spans="3:30" x14ac:dyDescent="0.25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6"/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/>
      </c>
    </row>
    <row r="160" spans="3:30" x14ac:dyDescent="0.25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6"/>
      <c r="AC160" s="115" t="str">
        <f t="shared" si="2"/>
        <v/>
      </c>
      <c r="AD160" s="121" t="str">
        <f t="shared" si="3"/>
        <v/>
      </c>
    </row>
    <row r="161" spans="3:30" x14ac:dyDescent="0.25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6"/>
      <c r="AC161" s="115" t="str">
        <f t="shared" si="2"/>
        <v/>
      </c>
      <c r="AD161" s="121" t="str">
        <f t="shared" si="3"/>
        <v/>
      </c>
    </row>
    <row r="162" spans="3:30" x14ac:dyDescent="0.25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6"/>
      <c r="AC162" s="115" t="str">
        <f t="shared" si="2"/>
        <v/>
      </c>
      <c r="AD162" s="121" t="str">
        <f t="shared" si="3"/>
        <v/>
      </c>
    </row>
    <row r="163" spans="3:30" x14ac:dyDescent="0.25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2"/>
        <v/>
      </c>
      <c r="AD163" s="121" t="str">
        <f t="shared" si="3"/>
        <v/>
      </c>
    </row>
    <row r="164" spans="3:30" x14ac:dyDescent="0.25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2"/>
        <v/>
      </c>
      <c r="AD164" s="121" t="str">
        <f t="shared" si="3"/>
        <v/>
      </c>
    </row>
    <row r="165" spans="3:30" x14ac:dyDescent="0.25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2"/>
        <v/>
      </c>
      <c r="AD165" s="121" t="str">
        <f t="shared" si="3"/>
        <v/>
      </c>
    </row>
    <row r="166" spans="3:30" x14ac:dyDescent="0.25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2"/>
        <v/>
      </c>
      <c r="AD166" s="121" t="str">
        <f t="shared" si="3"/>
        <v/>
      </c>
    </row>
    <row r="167" spans="3:30" x14ac:dyDescent="0.25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2"/>
        <v/>
      </c>
      <c r="AD167" s="121" t="str">
        <f t="shared" si="3"/>
        <v/>
      </c>
    </row>
    <row r="168" spans="3:30" x14ac:dyDescent="0.25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2"/>
        <v/>
      </c>
      <c r="AD168" s="121" t="str">
        <f t="shared" si="3"/>
        <v/>
      </c>
    </row>
    <row r="169" spans="3:30" x14ac:dyDescent="0.25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2"/>
        <v/>
      </c>
      <c r="AD169" s="121" t="str">
        <f t="shared" si="3"/>
        <v/>
      </c>
    </row>
    <row r="170" spans="3:30" x14ac:dyDescent="0.25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2"/>
        <v/>
      </c>
      <c r="AD170" s="121" t="str">
        <f t="shared" si="3"/>
        <v/>
      </c>
    </row>
    <row r="171" spans="3:30" x14ac:dyDescent="0.25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2"/>
        <v/>
      </c>
      <c r="AD171" s="121" t="str">
        <f t="shared" si="3"/>
        <v/>
      </c>
    </row>
    <row r="172" spans="3:30" x14ac:dyDescent="0.25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2"/>
        <v/>
      </c>
      <c r="AD172" s="121" t="str">
        <f t="shared" si="3"/>
        <v/>
      </c>
    </row>
    <row r="173" spans="3:30" x14ac:dyDescent="0.25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2"/>
        <v/>
      </c>
      <c r="AD173" s="121" t="str">
        <f t="shared" si="3"/>
        <v/>
      </c>
    </row>
    <row r="174" spans="3:30" x14ac:dyDescent="0.25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2"/>
        <v/>
      </c>
      <c r="AD174" s="121" t="str">
        <f t="shared" si="3"/>
        <v/>
      </c>
    </row>
    <row r="175" spans="3:30" x14ac:dyDescent="0.25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2"/>
        <v/>
      </c>
      <c r="AD175" s="121" t="str">
        <f t="shared" si="3"/>
        <v/>
      </c>
    </row>
    <row r="176" spans="3:30" x14ac:dyDescent="0.25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2"/>
        <v/>
      </c>
      <c r="AD176" s="121" t="str">
        <f t="shared" si="3"/>
        <v/>
      </c>
    </row>
    <row r="177" spans="14:30" x14ac:dyDescent="0.25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2"/>
        <v/>
      </c>
      <c r="AD177" s="121" t="str">
        <f t="shared" si="3"/>
        <v/>
      </c>
    </row>
    <row r="178" spans="14:30" x14ac:dyDescent="0.25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2"/>
        <v/>
      </c>
      <c r="AD178" s="121" t="str">
        <f t="shared" si="3"/>
        <v/>
      </c>
    </row>
    <row r="179" spans="14:30" x14ac:dyDescent="0.25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2"/>
        <v/>
      </c>
      <c r="AD179" s="121" t="str">
        <f t="shared" si="3"/>
        <v/>
      </c>
    </row>
    <row r="180" spans="14:30" x14ac:dyDescent="0.25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2"/>
        <v/>
      </c>
      <c r="AD180" s="121" t="str">
        <f t="shared" si="3"/>
        <v/>
      </c>
    </row>
    <row r="181" spans="14:30" x14ac:dyDescent="0.25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2"/>
        <v/>
      </c>
      <c r="AD181" s="121" t="str">
        <f t="shared" si="3"/>
        <v/>
      </c>
    </row>
    <row r="182" spans="14:30" x14ac:dyDescent="0.25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2"/>
        <v/>
      </c>
      <c r="AD182" s="121" t="str">
        <f t="shared" si="3"/>
        <v/>
      </c>
    </row>
    <row r="183" spans="14:30" x14ac:dyDescent="0.25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2"/>
        <v/>
      </c>
      <c r="AD183" s="121" t="str">
        <f t="shared" si="3"/>
        <v/>
      </c>
    </row>
    <row r="184" spans="14:30" x14ac:dyDescent="0.25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2"/>
        <v/>
      </c>
      <c r="AD184" s="121" t="str">
        <f t="shared" si="3"/>
        <v/>
      </c>
    </row>
    <row r="185" spans="14:30" x14ac:dyDescent="0.25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2"/>
        <v/>
      </c>
      <c r="AD185" s="121" t="str">
        <f t="shared" si="3"/>
        <v/>
      </c>
    </row>
    <row r="186" spans="14:30" x14ac:dyDescent="0.25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2"/>
        <v/>
      </c>
      <c r="AD186" s="121" t="str">
        <f t="shared" si="3"/>
        <v/>
      </c>
    </row>
    <row r="187" spans="14:30" x14ac:dyDescent="0.25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2"/>
        <v/>
      </c>
      <c r="AD187" s="121" t="str">
        <f t="shared" si="3"/>
        <v/>
      </c>
    </row>
    <row r="188" spans="14:30" x14ac:dyDescent="0.25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2"/>
        <v/>
      </c>
      <c r="AD188" s="121" t="str">
        <f t="shared" si="3"/>
        <v/>
      </c>
    </row>
    <row r="189" spans="14:30" x14ac:dyDescent="0.25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2"/>
        <v/>
      </c>
      <c r="AD189" s="121" t="str">
        <f t="shared" si="3"/>
        <v/>
      </c>
    </row>
    <row r="190" spans="14:30" x14ac:dyDescent="0.25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2"/>
        <v/>
      </c>
      <c r="AD190" s="121" t="str">
        <f t="shared" si="3"/>
        <v/>
      </c>
    </row>
    <row r="191" spans="14:30" x14ac:dyDescent="0.25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/>
      </c>
    </row>
    <row r="192" spans="14:30" x14ac:dyDescent="0.25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4"/>
        <v/>
      </c>
      <c r="AD192" s="121" t="str">
        <f t="shared" si="5"/>
        <v/>
      </c>
    </row>
    <row r="193" spans="14:30" x14ac:dyDescent="0.25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4"/>
        <v/>
      </c>
      <c r="AD193" s="121" t="str">
        <f t="shared" si="5"/>
        <v/>
      </c>
    </row>
    <row r="194" spans="14:30" x14ac:dyDescent="0.25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4"/>
        <v/>
      </c>
      <c r="AD194" s="121" t="str">
        <f t="shared" si="5"/>
        <v/>
      </c>
    </row>
    <row r="195" spans="14:30" x14ac:dyDescent="0.25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4"/>
        <v/>
      </c>
      <c r="AD195" s="121" t="str">
        <f t="shared" si="5"/>
        <v/>
      </c>
    </row>
    <row r="196" spans="14:30" x14ac:dyDescent="0.25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4"/>
        <v/>
      </c>
      <c r="AD196" s="121" t="str">
        <f t="shared" si="5"/>
        <v/>
      </c>
    </row>
    <row r="197" spans="14:30" x14ac:dyDescent="0.25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4"/>
        <v/>
      </c>
      <c r="AD197" s="121" t="str">
        <f t="shared" si="5"/>
        <v/>
      </c>
    </row>
    <row r="198" spans="14:30" x14ac:dyDescent="0.25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4"/>
        <v/>
      </c>
      <c r="AD198" s="121" t="str">
        <f t="shared" si="5"/>
        <v/>
      </c>
    </row>
    <row r="199" spans="14:30" x14ac:dyDescent="0.25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4"/>
        <v/>
      </c>
      <c r="AD199" s="121" t="str">
        <f t="shared" si="5"/>
        <v/>
      </c>
    </row>
    <row r="200" spans="14:30" x14ac:dyDescent="0.25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4"/>
        <v/>
      </c>
      <c r="AD200" s="121" t="str">
        <f t="shared" si="5"/>
        <v/>
      </c>
    </row>
    <row r="201" spans="14:30" x14ac:dyDescent="0.25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4"/>
        <v/>
      </c>
      <c r="AD201" s="121" t="str">
        <f t="shared" si="5"/>
        <v/>
      </c>
    </row>
    <row r="202" spans="14:30" x14ac:dyDescent="0.25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4"/>
        <v/>
      </c>
      <c r="AD202" s="121" t="str">
        <f t="shared" si="5"/>
        <v/>
      </c>
    </row>
    <row r="203" spans="14:30" x14ac:dyDescent="0.25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4"/>
        <v/>
      </c>
      <c r="AD203" s="121" t="str">
        <f t="shared" si="5"/>
        <v/>
      </c>
    </row>
    <row r="204" spans="14:30" x14ac:dyDescent="0.25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4"/>
        <v/>
      </c>
      <c r="AD204" s="121" t="str">
        <f t="shared" si="5"/>
        <v/>
      </c>
    </row>
    <row r="205" spans="14:30" x14ac:dyDescent="0.25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4"/>
        <v/>
      </c>
      <c r="AD205" s="121" t="str">
        <f t="shared" si="5"/>
        <v/>
      </c>
    </row>
    <row r="206" spans="14:30" x14ac:dyDescent="0.25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4"/>
        <v/>
      </c>
      <c r="AD206" s="121" t="str">
        <f t="shared" si="5"/>
        <v/>
      </c>
    </row>
    <row r="207" spans="14:30" x14ac:dyDescent="0.25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4"/>
        <v/>
      </c>
      <c r="AD207" s="121" t="str">
        <f t="shared" si="5"/>
        <v/>
      </c>
    </row>
    <row r="208" spans="14:30" x14ac:dyDescent="0.25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4"/>
        <v/>
      </c>
      <c r="AD208" s="121" t="str">
        <f t="shared" si="5"/>
        <v/>
      </c>
    </row>
    <row r="209" spans="14:30" x14ac:dyDescent="0.25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4"/>
        <v/>
      </c>
      <c r="AD209" s="121" t="str">
        <f t="shared" si="5"/>
        <v/>
      </c>
    </row>
    <row r="210" spans="14:30" x14ac:dyDescent="0.25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4"/>
        <v/>
      </c>
      <c r="AD210" s="121" t="str">
        <f t="shared" si="5"/>
        <v/>
      </c>
    </row>
    <row r="211" spans="14:30" x14ac:dyDescent="0.25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4"/>
        <v/>
      </c>
      <c r="AD211" s="121" t="str">
        <f t="shared" si="5"/>
        <v/>
      </c>
    </row>
    <row r="212" spans="14:30" x14ac:dyDescent="0.25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4"/>
        <v/>
      </c>
      <c r="AD212" s="121" t="str">
        <f t="shared" si="5"/>
        <v/>
      </c>
    </row>
    <row r="213" spans="14:30" x14ac:dyDescent="0.25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4"/>
        <v/>
      </c>
      <c r="AD213" s="121" t="str">
        <f t="shared" si="5"/>
        <v/>
      </c>
    </row>
    <row r="214" spans="14:30" x14ac:dyDescent="0.25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4"/>
        <v/>
      </c>
      <c r="AD214" s="121" t="str">
        <f t="shared" si="5"/>
        <v/>
      </c>
    </row>
    <row r="215" spans="14:30" x14ac:dyDescent="0.25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4"/>
        <v/>
      </c>
      <c r="AD215" s="121" t="str">
        <f t="shared" si="5"/>
        <v/>
      </c>
    </row>
    <row r="216" spans="14:30" x14ac:dyDescent="0.25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4"/>
        <v/>
      </c>
      <c r="AD216" s="121" t="str">
        <f t="shared" si="5"/>
        <v/>
      </c>
    </row>
    <row r="217" spans="14:30" x14ac:dyDescent="0.25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4"/>
        <v/>
      </c>
      <c r="AD217" s="121" t="str">
        <f t="shared" si="5"/>
        <v/>
      </c>
    </row>
    <row r="218" spans="14:30" x14ac:dyDescent="0.25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4"/>
        <v/>
      </c>
      <c r="AD218" s="121" t="str">
        <f t="shared" si="5"/>
        <v/>
      </c>
    </row>
    <row r="219" spans="14:30" x14ac:dyDescent="0.25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4"/>
        <v/>
      </c>
      <c r="AD219" s="121" t="str">
        <f t="shared" si="5"/>
        <v/>
      </c>
    </row>
    <row r="220" spans="14:30" x14ac:dyDescent="0.25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4"/>
        <v/>
      </c>
      <c r="AD220" s="121" t="str">
        <f t="shared" si="5"/>
        <v/>
      </c>
    </row>
    <row r="221" spans="14:30" x14ac:dyDescent="0.25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4"/>
        <v/>
      </c>
      <c r="AD221" s="121" t="str">
        <f t="shared" si="5"/>
        <v/>
      </c>
    </row>
    <row r="222" spans="14:30" x14ac:dyDescent="0.25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4"/>
        <v/>
      </c>
      <c r="AD222" s="121" t="str">
        <f t="shared" si="5"/>
        <v/>
      </c>
    </row>
    <row r="223" spans="14:30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/>
      </c>
    </row>
    <row r="224" spans="14:30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6"/>
        <v/>
      </c>
      <c r="AD224" s="121" t="str">
        <f t="shared" si="7"/>
        <v/>
      </c>
    </row>
    <row r="225" spans="14:30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6"/>
        <v/>
      </c>
      <c r="AD225" s="121" t="str">
        <f t="shared" si="7"/>
        <v/>
      </c>
    </row>
    <row r="226" spans="14:30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6"/>
        <v/>
      </c>
      <c r="AD226" s="121" t="str">
        <f t="shared" si="7"/>
        <v/>
      </c>
    </row>
    <row r="227" spans="14:30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6"/>
        <v/>
      </c>
      <c r="AD227" s="121" t="str">
        <f t="shared" si="7"/>
        <v/>
      </c>
    </row>
    <row r="228" spans="14:30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6"/>
        <v/>
      </c>
      <c r="AD228" s="121" t="str">
        <f t="shared" si="7"/>
        <v/>
      </c>
    </row>
    <row r="229" spans="14:30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6"/>
        <v/>
      </c>
      <c r="AD229" s="121" t="str">
        <f t="shared" si="7"/>
        <v/>
      </c>
    </row>
    <row r="230" spans="14:30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6"/>
        <v/>
      </c>
      <c r="AD230" s="121" t="str">
        <f t="shared" si="7"/>
        <v/>
      </c>
    </row>
    <row r="231" spans="14:30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6"/>
        <v/>
      </c>
      <c r="AD231" s="121" t="str">
        <f t="shared" si="7"/>
        <v/>
      </c>
    </row>
    <row r="232" spans="14:30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6"/>
        <v/>
      </c>
      <c r="AD232" s="121" t="str">
        <f t="shared" si="7"/>
        <v/>
      </c>
    </row>
    <row r="233" spans="14:30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6"/>
        <v/>
      </c>
      <c r="AD233" s="121" t="str">
        <f t="shared" si="7"/>
        <v/>
      </c>
    </row>
    <row r="234" spans="14:30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6"/>
        <v/>
      </c>
      <c r="AD234" s="121" t="str">
        <f t="shared" si="7"/>
        <v/>
      </c>
    </row>
    <row r="235" spans="14:30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6"/>
        <v/>
      </c>
      <c r="AD235" s="121" t="str">
        <f t="shared" si="7"/>
        <v/>
      </c>
    </row>
    <row r="236" spans="14:30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6"/>
        <v/>
      </c>
      <c r="AD236" s="121" t="str">
        <f t="shared" si="7"/>
        <v/>
      </c>
    </row>
    <row r="237" spans="14:30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6"/>
        <v/>
      </c>
      <c r="AD237" s="121" t="str">
        <f t="shared" si="7"/>
        <v/>
      </c>
    </row>
    <row r="238" spans="14:30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6"/>
        <v/>
      </c>
      <c r="AD238" s="121" t="str">
        <f t="shared" si="7"/>
        <v/>
      </c>
    </row>
    <row r="239" spans="14:30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6"/>
        <v/>
      </c>
      <c r="AD239" s="121" t="str">
        <f t="shared" si="7"/>
        <v/>
      </c>
    </row>
    <row r="240" spans="14:30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6"/>
        <v/>
      </c>
      <c r="AD240" s="121" t="str">
        <f t="shared" si="7"/>
        <v/>
      </c>
    </row>
    <row r="241" spans="14:30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6"/>
        <v/>
      </c>
      <c r="AD241" s="121" t="str">
        <f t="shared" si="7"/>
        <v/>
      </c>
    </row>
    <row r="242" spans="14:30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85" priority="3" stopIfTrue="1">
      <formula>O4&lt;$AU4</formula>
    </cfRule>
    <cfRule type="expression" dxfId="284" priority="4" stopIfTrue="1">
      <formula>O4&gt;$AU4</formula>
    </cfRule>
  </conditionalFormatting>
  <conditionalFormatting sqref="O5:O631">
    <cfRule type="expression" dxfId="283" priority="1" stopIfTrue="1">
      <formula>O5&lt;$AU5</formula>
    </cfRule>
    <cfRule type="expression" dxfId="282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/>
  <dimension ref="A1:DB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L13" sqref="L13"/>
    </sheetView>
  </sheetViews>
  <sheetFormatPr defaultRowHeight="18.75" x14ac:dyDescent="0.25"/>
  <cols>
    <col min="1" max="2" width="9.140625" style="152" hidden="1" customWidth="1"/>
    <col min="3" max="3" width="14.5703125" style="152" bestFit="1" customWidth="1"/>
    <col min="4" max="5" width="9.140625" style="152" hidden="1" customWidth="1"/>
    <col min="6" max="6" width="8.85546875" style="152" hidden="1" customWidth="1"/>
    <col min="7" max="7" width="26.7109375" style="173" customWidth="1"/>
    <col min="8" max="8" width="24.85546875" style="164" customWidth="1"/>
    <col min="9" max="9" width="15.7109375" style="152" customWidth="1"/>
    <col min="10" max="11" width="8.28515625" style="152" customWidth="1"/>
    <col min="12" max="12" width="10.42578125" style="181" customWidth="1"/>
    <col min="13" max="13" width="11.28515625" style="174" customWidth="1"/>
    <col min="14" max="14" width="13" style="175" customWidth="1"/>
    <col min="15" max="15" width="10.28515625" style="25" hidden="1" customWidth="1"/>
    <col min="16" max="19" width="10.28515625" style="152" hidden="1" customWidth="1"/>
    <col min="20" max="20" width="10.28515625" style="25" hidden="1" customWidth="1"/>
    <col min="21" max="24" width="10.28515625" style="152" hidden="1" customWidth="1"/>
    <col min="25" max="25" width="6.5703125" style="159" hidden="1" customWidth="1"/>
    <col min="26" max="26" width="10.42578125" style="26" hidden="1" customWidth="1"/>
    <col min="27" max="27" width="11.85546875" style="25" hidden="1" customWidth="1"/>
    <col min="28" max="31" width="10.28515625" style="152" hidden="1" customWidth="1"/>
    <col min="32" max="32" width="11.85546875" style="25" hidden="1" customWidth="1"/>
    <col min="33" max="36" width="10.28515625" style="152" hidden="1" customWidth="1"/>
    <col min="37" max="37" width="10.42578125" style="159" hidden="1" customWidth="1"/>
    <col min="38" max="38" width="10.42578125" style="26" hidden="1" customWidth="1"/>
    <col min="39" max="40" width="11.7109375" style="180" customWidth="1"/>
    <col min="41" max="41" width="15.42578125" style="181" customWidth="1"/>
    <col min="42" max="42" width="10.5703125" style="180" customWidth="1"/>
    <col min="43" max="43" width="10.5703125" style="152" customWidth="1"/>
    <col min="44" max="44" width="11.7109375" style="180" customWidth="1"/>
    <col min="45" max="45" width="10.5703125" style="152" customWidth="1"/>
    <col min="46" max="54" width="8.42578125" style="152" hidden="1" customWidth="1"/>
    <col min="55" max="55" width="15.28515625" style="180" customWidth="1"/>
    <col min="56" max="56" width="15.5703125" style="152" customWidth="1"/>
    <col min="57" max="57" width="12.42578125" style="180" customWidth="1"/>
    <col min="58" max="58" width="15.5703125" style="152" customWidth="1"/>
    <col min="59" max="63" width="15.85546875" style="176" hidden="1" customWidth="1"/>
    <col min="64" max="64" width="24" style="177" hidden="1" customWidth="1"/>
    <col min="65" max="65" width="21.42578125" style="152" hidden="1" customWidth="1"/>
    <col min="66" max="66" width="20.28515625" style="152" hidden="1" customWidth="1"/>
    <col min="67" max="67" width="23.140625" style="152" hidden="1" customWidth="1"/>
    <col min="68" max="72" width="9.140625" style="152" hidden="1" customWidth="1"/>
    <col min="73" max="73" width="12.28515625" style="152" customWidth="1"/>
    <col min="74" max="160" width="9.140625" style="152" customWidth="1"/>
    <col min="161" max="16384" width="9.140625" style="152"/>
  </cols>
  <sheetData>
    <row r="1" spans="1:106" ht="15" customHeight="1" thickBot="1" x14ac:dyDescent="0.3">
      <c r="A1" s="264"/>
      <c r="B1" s="264"/>
      <c r="C1" s="264"/>
      <c r="D1" s="264"/>
      <c r="E1" s="264"/>
      <c r="F1" s="264"/>
      <c r="G1" s="264" t="s">
        <v>438</v>
      </c>
      <c r="H1" s="138"/>
      <c r="I1" s="264" t="s">
        <v>439</v>
      </c>
      <c r="J1" s="264"/>
      <c r="K1" s="264"/>
      <c r="L1" s="138" t="s">
        <v>81</v>
      </c>
      <c r="M1" s="12"/>
      <c r="N1" s="138" t="s">
        <v>440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69"/>
      <c r="AK1" s="68"/>
      <c r="AL1" s="68"/>
      <c r="AM1" s="178" t="s">
        <v>441</v>
      </c>
      <c r="AP1" s="50" t="s">
        <v>95</v>
      </c>
    </row>
    <row r="2" spans="1:106" s="248" customFormat="1" ht="52.5" customHeight="1" x14ac:dyDescent="0.25">
      <c r="A2" s="326" t="s">
        <v>101</v>
      </c>
      <c r="B2" s="326" t="s">
        <v>102</v>
      </c>
      <c r="C2" s="327" t="s">
        <v>83</v>
      </c>
      <c r="D2" s="327" t="s">
        <v>442</v>
      </c>
      <c r="E2" s="327" t="s">
        <v>104</v>
      </c>
      <c r="F2" s="327" t="s">
        <v>443</v>
      </c>
      <c r="G2" s="328" t="s">
        <v>444</v>
      </c>
      <c r="H2" s="328" t="s">
        <v>445</v>
      </c>
      <c r="I2" s="332" t="s">
        <v>446</v>
      </c>
      <c r="J2" s="332" t="s">
        <v>447</v>
      </c>
      <c r="K2" s="328" t="s">
        <v>448</v>
      </c>
      <c r="L2" s="331" t="s">
        <v>107</v>
      </c>
      <c r="M2" s="334" t="s">
        <v>107</v>
      </c>
      <c r="N2" s="305"/>
      <c r="O2" s="329" t="s">
        <v>449</v>
      </c>
      <c r="P2" s="312"/>
      <c r="Q2" s="312"/>
      <c r="R2" s="312"/>
      <c r="S2" s="313"/>
      <c r="T2" s="321" t="s">
        <v>450</v>
      </c>
      <c r="U2" s="312"/>
      <c r="V2" s="312"/>
      <c r="W2" s="312"/>
      <c r="X2" s="313"/>
      <c r="Y2" s="330" t="s">
        <v>451</v>
      </c>
      <c r="Z2" s="313"/>
      <c r="AA2" s="329" t="s">
        <v>452</v>
      </c>
      <c r="AB2" s="312"/>
      <c r="AC2" s="312"/>
      <c r="AD2" s="312"/>
      <c r="AE2" s="313"/>
      <c r="AF2" s="321" t="s">
        <v>453</v>
      </c>
      <c r="AG2" s="312"/>
      <c r="AH2" s="312"/>
      <c r="AI2" s="312"/>
      <c r="AJ2" s="313"/>
      <c r="AK2" s="322" t="s">
        <v>454</v>
      </c>
      <c r="AL2" s="313"/>
      <c r="AM2" s="323" t="s">
        <v>455</v>
      </c>
      <c r="AN2" s="323" t="s">
        <v>456</v>
      </c>
      <c r="AO2" s="324" t="s">
        <v>457</v>
      </c>
      <c r="AP2" s="335" t="s">
        <v>109</v>
      </c>
      <c r="AQ2" s="319" t="s">
        <v>110</v>
      </c>
      <c r="AR2" s="320" t="s">
        <v>111</v>
      </c>
      <c r="AS2" s="333" t="s">
        <v>112</v>
      </c>
      <c r="AT2" s="311" t="s">
        <v>113</v>
      </c>
      <c r="AU2" s="312"/>
      <c r="AV2" s="312"/>
      <c r="AW2" s="312"/>
      <c r="AX2" s="312"/>
      <c r="AY2" s="312"/>
      <c r="AZ2" s="312"/>
      <c r="BA2" s="312"/>
      <c r="BB2" s="313"/>
      <c r="BC2" s="314" t="s">
        <v>458</v>
      </c>
      <c r="BD2" s="315" t="s">
        <v>459</v>
      </c>
      <c r="BE2" s="317" t="s">
        <v>116</v>
      </c>
      <c r="BF2" s="318" t="s">
        <v>460</v>
      </c>
      <c r="BG2" s="310" t="s">
        <v>461</v>
      </c>
      <c r="BH2" s="310" t="s">
        <v>462</v>
      </c>
      <c r="BI2" s="310" t="s">
        <v>463</v>
      </c>
      <c r="BJ2" s="310" t="s">
        <v>464</v>
      </c>
      <c r="BK2" s="310" t="s">
        <v>465</v>
      </c>
      <c r="BL2" s="308" t="s">
        <v>466</v>
      </c>
      <c r="BM2" s="308" t="s">
        <v>467</v>
      </c>
      <c r="BN2" s="308" t="s">
        <v>468</v>
      </c>
      <c r="BO2" s="308" t="s">
        <v>469</v>
      </c>
      <c r="BP2" s="309"/>
      <c r="BU2" s="328" t="s">
        <v>470</v>
      </c>
    </row>
    <row r="3" spans="1:106" s="248" customFormat="1" ht="52.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161" t="s">
        <v>122</v>
      </c>
      <c r="N3" s="250" t="s">
        <v>123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1"/>
      <c r="AN3" s="291"/>
      <c r="AO3" s="325"/>
      <c r="AP3" s="293"/>
      <c r="AQ3" s="293"/>
      <c r="AR3" s="293"/>
      <c r="AS3" s="293"/>
      <c r="AT3" s="165" t="s">
        <v>124</v>
      </c>
      <c r="AU3" s="165" t="s">
        <v>125</v>
      </c>
      <c r="AV3" s="165" t="s">
        <v>126</v>
      </c>
      <c r="AW3" s="165" t="s">
        <v>127</v>
      </c>
      <c r="AX3" s="165" t="s">
        <v>128</v>
      </c>
      <c r="AY3" s="165" t="s">
        <v>129</v>
      </c>
      <c r="AZ3" s="165" t="s">
        <v>130</v>
      </c>
      <c r="BA3" s="165" t="s">
        <v>131</v>
      </c>
      <c r="BB3" s="165" t="s">
        <v>132</v>
      </c>
      <c r="BC3" s="293"/>
      <c r="BD3" s="316"/>
      <c r="BE3" s="293"/>
      <c r="BF3" s="291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U3" s="293"/>
    </row>
    <row r="4" spans="1:106" s="185" customFormat="1" ht="31.5" customHeight="1" x14ac:dyDescent="0.35">
      <c r="A4" s="180">
        <v>2021</v>
      </c>
      <c r="B4" s="152">
        <v>8</v>
      </c>
      <c r="C4" s="270">
        <v>44409</v>
      </c>
      <c r="D4" s="152">
        <v>1</v>
      </c>
      <c r="E4" s="152">
        <v>1</v>
      </c>
      <c r="F4" s="152">
        <v>2</v>
      </c>
      <c r="G4" s="184" t="s">
        <v>416</v>
      </c>
      <c r="H4" t="s">
        <v>417</v>
      </c>
      <c r="I4" t="s">
        <v>471</v>
      </c>
      <c r="J4">
        <v>3</v>
      </c>
      <c r="K4">
        <v>2</v>
      </c>
      <c r="L4" s="186">
        <v>111</v>
      </c>
      <c r="M4" s="187">
        <v>103.23</v>
      </c>
      <c r="N4" s="188">
        <v>118.77</v>
      </c>
      <c r="O4" s="179"/>
      <c r="P4" s="179">
        <v>150</v>
      </c>
      <c r="Q4" s="179">
        <v>152</v>
      </c>
      <c r="R4" s="179">
        <v>148</v>
      </c>
      <c r="S4" s="179">
        <v>187</v>
      </c>
      <c r="T4" s="179"/>
      <c r="U4" s="179">
        <v>95</v>
      </c>
      <c r="V4" s="179">
        <v>108</v>
      </c>
      <c r="W4" s="179">
        <v>131</v>
      </c>
      <c r="X4" s="179">
        <v>142</v>
      </c>
      <c r="Y4" s="153">
        <v>115</v>
      </c>
      <c r="Z4" s="153">
        <v>115</v>
      </c>
      <c r="AA4" s="179">
        <v>137</v>
      </c>
      <c r="AB4" s="179">
        <v>135</v>
      </c>
      <c r="AC4" s="179">
        <v>137</v>
      </c>
      <c r="AD4" s="179">
        <v>139</v>
      </c>
      <c r="AE4" s="179">
        <v>140</v>
      </c>
      <c r="AF4" s="179">
        <v>105</v>
      </c>
      <c r="AG4" s="179">
        <v>105</v>
      </c>
      <c r="AH4" s="179">
        <v>108</v>
      </c>
      <c r="AI4" s="179">
        <v>109</v>
      </c>
      <c r="AJ4" s="179">
        <v>108</v>
      </c>
      <c r="AK4" s="153">
        <v>115</v>
      </c>
      <c r="AL4" s="153">
        <v>112</v>
      </c>
      <c r="AM4" s="179">
        <v>147.19999999999999</v>
      </c>
      <c r="AN4" s="179">
        <v>112.3</v>
      </c>
      <c r="AO4" s="215">
        <v>0.3</v>
      </c>
      <c r="AP4" s="168">
        <v>108</v>
      </c>
      <c r="AQ4" s="169">
        <v>100</v>
      </c>
      <c r="AR4" s="167">
        <v>95</v>
      </c>
      <c r="AS4" s="167">
        <v>114</v>
      </c>
      <c r="AT4" s="170">
        <v>8</v>
      </c>
      <c r="AU4" s="170">
        <v>2</v>
      </c>
      <c r="AV4" s="170">
        <v>6</v>
      </c>
      <c r="AW4" s="170"/>
      <c r="AX4" s="170"/>
      <c r="AY4" s="170"/>
      <c r="AZ4" s="170"/>
      <c r="BA4" s="170"/>
      <c r="BB4" s="170"/>
      <c r="BC4" s="171">
        <v>16</v>
      </c>
      <c r="BD4" s="166">
        <v>2352</v>
      </c>
      <c r="BE4" s="271">
        <v>1.4999999999999999E-2</v>
      </c>
      <c r="BF4" s="172">
        <v>7.0000000000000001E-3</v>
      </c>
      <c r="BG4" s="154">
        <v>1</v>
      </c>
      <c r="BH4" s="154">
        <v>0.1</v>
      </c>
      <c r="BI4" s="154">
        <v>21.2</v>
      </c>
      <c r="BJ4" s="154">
        <v>1.8</v>
      </c>
      <c r="BK4" s="154">
        <v>264.10000000000002</v>
      </c>
      <c r="BL4" s="24" t="s">
        <v>472</v>
      </c>
      <c r="BM4" s="248" t="s">
        <v>472</v>
      </c>
      <c r="BN4" s="248"/>
      <c r="BO4" s="248"/>
      <c r="BP4" s="248">
        <v>30</v>
      </c>
      <c r="BQ4" s="248"/>
      <c r="BR4" s="248"/>
      <c r="BS4" s="248"/>
      <c r="BT4" s="248"/>
      <c r="BU4" s="248">
        <f t="shared" ref="BU4:BU67" si="0">IFERROR(ROUND(STDEV(AN4,L4),1),"")</f>
        <v>0.9</v>
      </c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</row>
    <row r="5" spans="1:106" s="185" customFormat="1" ht="31.5" customHeight="1" x14ac:dyDescent="0.35">
      <c r="A5" s="180">
        <v>2021</v>
      </c>
      <c r="B5" s="152">
        <v>8</v>
      </c>
      <c r="C5" s="270">
        <v>44409</v>
      </c>
      <c r="D5" s="152">
        <v>1</v>
      </c>
      <c r="E5" s="152">
        <v>2</v>
      </c>
      <c r="F5" s="152">
        <v>2</v>
      </c>
      <c r="G5" s="184" t="s">
        <v>419</v>
      </c>
      <c r="H5" t="s">
        <v>420</v>
      </c>
      <c r="I5" t="s">
        <v>471</v>
      </c>
      <c r="J5">
        <v>3</v>
      </c>
      <c r="K5">
        <v>2</v>
      </c>
      <c r="L5" s="186">
        <v>113</v>
      </c>
      <c r="M5" s="187">
        <v>105.09</v>
      </c>
      <c r="N5" s="188">
        <v>120.91</v>
      </c>
      <c r="O5" s="179"/>
      <c r="P5" s="179">
        <v>183</v>
      </c>
      <c r="Q5" s="179">
        <v>181</v>
      </c>
      <c r="R5" s="179"/>
      <c r="S5" s="179">
        <v>145</v>
      </c>
      <c r="T5" s="179"/>
      <c r="U5" s="179">
        <v>107</v>
      </c>
      <c r="V5" s="179">
        <v>116</v>
      </c>
      <c r="W5" s="179">
        <v>117</v>
      </c>
      <c r="X5" s="179">
        <v>138</v>
      </c>
      <c r="Y5" s="153">
        <v>115</v>
      </c>
      <c r="Z5" s="153">
        <v>115</v>
      </c>
      <c r="AA5" s="179">
        <v>180</v>
      </c>
      <c r="AB5" s="179">
        <v>182</v>
      </c>
      <c r="AC5" s="179">
        <v>177</v>
      </c>
      <c r="AD5" s="179">
        <v>180</v>
      </c>
      <c r="AE5" s="179">
        <v>181</v>
      </c>
      <c r="AF5" s="179">
        <v>115</v>
      </c>
      <c r="AG5" s="179">
        <v>116</v>
      </c>
      <c r="AH5" s="179">
        <v>112</v>
      </c>
      <c r="AI5" s="179">
        <v>115</v>
      </c>
      <c r="AJ5" s="179">
        <v>116</v>
      </c>
      <c r="AK5" s="153">
        <v>115</v>
      </c>
      <c r="AL5" s="153">
        <v>112</v>
      </c>
      <c r="AM5" s="179">
        <v>176.1</v>
      </c>
      <c r="AN5" s="179">
        <v>116.9</v>
      </c>
      <c r="AO5" s="215">
        <v>0.6</v>
      </c>
      <c r="AP5" s="168">
        <v>108</v>
      </c>
      <c r="AQ5" s="169">
        <v>100</v>
      </c>
      <c r="AR5" s="167">
        <v>95</v>
      </c>
      <c r="AS5" s="167">
        <v>114</v>
      </c>
      <c r="AT5" s="170">
        <v>8</v>
      </c>
      <c r="AU5" s="170">
        <v>4</v>
      </c>
      <c r="AV5" s="170">
        <v>6</v>
      </c>
      <c r="AW5" s="170"/>
      <c r="AX5" s="170"/>
      <c r="AY5" s="170"/>
      <c r="AZ5" s="170"/>
      <c r="BA5" s="170"/>
      <c r="BB5" s="170"/>
      <c r="BC5" s="171">
        <v>18</v>
      </c>
      <c r="BD5" s="166">
        <v>2358</v>
      </c>
      <c r="BE5" s="271">
        <v>1.4999999999999999E-2</v>
      </c>
      <c r="BF5" s="172">
        <v>8.0000000000000002E-3</v>
      </c>
      <c r="BG5" s="154">
        <v>1</v>
      </c>
      <c r="BH5" s="154">
        <v>0.2</v>
      </c>
      <c r="BI5" s="154">
        <v>20.9</v>
      </c>
      <c r="BJ5" s="154">
        <v>2.1</v>
      </c>
      <c r="BK5" s="154">
        <v>275.7</v>
      </c>
      <c r="BL5" s="24" t="s">
        <v>472</v>
      </c>
      <c r="BM5" s="248" t="s">
        <v>472</v>
      </c>
      <c r="BN5" s="248"/>
      <c r="BO5" s="248"/>
      <c r="BP5" s="248">
        <v>30</v>
      </c>
      <c r="BQ5" s="248"/>
      <c r="BR5" s="248"/>
      <c r="BS5" s="248"/>
      <c r="BT5" s="248"/>
      <c r="BU5" s="248">
        <f t="shared" si="0"/>
        <v>2.8</v>
      </c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</row>
    <row r="6" spans="1:106" s="185" customFormat="1" ht="31.5" customHeight="1" x14ac:dyDescent="0.35">
      <c r="A6" s="180">
        <v>2021</v>
      </c>
      <c r="B6" s="152">
        <v>8</v>
      </c>
      <c r="C6" s="270">
        <v>44409</v>
      </c>
      <c r="D6" s="152">
        <v>137</v>
      </c>
      <c r="E6" s="152">
        <v>273</v>
      </c>
      <c r="F6" s="152">
        <v>3</v>
      </c>
      <c r="G6" s="184" t="s">
        <v>219</v>
      </c>
      <c r="H6" t="s">
        <v>220</v>
      </c>
      <c r="I6" t="s">
        <v>471</v>
      </c>
      <c r="J6">
        <v>3</v>
      </c>
      <c r="K6">
        <v>2</v>
      </c>
      <c r="L6" s="186">
        <v>564</v>
      </c>
      <c r="M6" s="187">
        <v>524.52</v>
      </c>
      <c r="N6" s="188">
        <v>603.48</v>
      </c>
      <c r="O6" s="179"/>
      <c r="P6" s="179">
        <v>811</v>
      </c>
      <c r="Q6" s="179">
        <v>795</v>
      </c>
      <c r="R6" s="179">
        <v>799</v>
      </c>
      <c r="S6" s="179">
        <v>799</v>
      </c>
      <c r="T6" s="179"/>
      <c r="U6" s="179">
        <v>620</v>
      </c>
      <c r="V6" s="179">
        <v>607</v>
      </c>
      <c r="W6" s="179">
        <v>571</v>
      </c>
      <c r="X6" s="179">
        <v>581</v>
      </c>
      <c r="Y6" s="153">
        <v>146</v>
      </c>
      <c r="Z6" s="153">
        <v>146</v>
      </c>
      <c r="AA6" s="179">
        <v>654</v>
      </c>
      <c r="AB6" s="179">
        <v>650</v>
      </c>
      <c r="AC6" s="179">
        <v>648</v>
      </c>
      <c r="AD6" s="179">
        <v>655</v>
      </c>
      <c r="AE6" s="179">
        <v>664</v>
      </c>
      <c r="AF6" s="179">
        <v>558</v>
      </c>
      <c r="AG6" s="179">
        <v>550</v>
      </c>
      <c r="AH6" s="179">
        <v>551</v>
      </c>
      <c r="AI6" s="179">
        <v>558</v>
      </c>
      <c r="AJ6" s="179">
        <v>561</v>
      </c>
      <c r="AK6" s="153">
        <v>146</v>
      </c>
      <c r="AL6" s="153">
        <v>145</v>
      </c>
      <c r="AM6" s="179">
        <v>719.4</v>
      </c>
      <c r="AN6" s="179">
        <v>573</v>
      </c>
      <c r="AO6" s="215">
        <v>0.3</v>
      </c>
      <c r="AP6" s="168">
        <v>93</v>
      </c>
      <c r="AQ6" s="169">
        <v>116</v>
      </c>
      <c r="AR6" s="167">
        <v>74</v>
      </c>
      <c r="AS6" s="167">
        <v>146</v>
      </c>
      <c r="AT6" s="170">
        <v>5</v>
      </c>
      <c r="AU6" s="170">
        <v>1</v>
      </c>
      <c r="AV6" s="170">
        <v>3</v>
      </c>
      <c r="AW6" s="170"/>
      <c r="AX6" s="170"/>
      <c r="AY6" s="170"/>
      <c r="AZ6" s="170"/>
      <c r="BA6" s="170"/>
      <c r="BB6" s="170"/>
      <c r="BC6" s="171">
        <v>9</v>
      </c>
      <c r="BD6" s="166">
        <v>1215</v>
      </c>
      <c r="BE6" s="271">
        <v>1.4999999999999999E-2</v>
      </c>
      <c r="BF6" s="172">
        <v>7.0000000000000001E-3</v>
      </c>
      <c r="BG6" s="154">
        <v>1</v>
      </c>
      <c r="BH6" s="154">
        <v>0</v>
      </c>
      <c r="BI6" s="154">
        <v>2.2000000000000002</v>
      </c>
      <c r="BJ6" s="154">
        <v>5.2</v>
      </c>
      <c r="BK6" s="154">
        <v>696.2</v>
      </c>
      <c r="BL6" s="24" t="s">
        <v>473</v>
      </c>
      <c r="BM6" s="248"/>
      <c r="BN6" s="248"/>
      <c r="BO6" s="248"/>
      <c r="BP6" s="248">
        <v>30</v>
      </c>
      <c r="BQ6" s="248"/>
      <c r="BR6" s="248"/>
      <c r="BS6" s="248"/>
      <c r="BT6" s="248"/>
      <c r="BU6" s="248">
        <f t="shared" si="0"/>
        <v>6.4</v>
      </c>
      <c r="BV6" s="248"/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  <c r="CH6" s="248"/>
      <c r="CI6" s="248"/>
      <c r="CJ6" s="248"/>
      <c r="CK6" s="248"/>
      <c r="CL6" s="248"/>
      <c r="CM6" s="248"/>
      <c r="CN6" s="248"/>
      <c r="CO6" s="248"/>
      <c r="CP6" s="248"/>
      <c r="CQ6" s="248"/>
      <c r="CR6" s="248"/>
      <c r="CS6" s="248"/>
      <c r="CT6" s="248"/>
      <c r="CU6" s="248"/>
      <c r="CV6" s="248"/>
      <c r="CW6" s="248"/>
      <c r="CX6" s="248"/>
      <c r="CY6" s="248"/>
      <c r="CZ6" s="248"/>
      <c r="DA6" s="248"/>
      <c r="DB6" s="248"/>
    </row>
    <row r="7" spans="1:106" s="185" customFormat="1" ht="31.5" customHeight="1" x14ac:dyDescent="0.35">
      <c r="A7" s="180">
        <v>2021</v>
      </c>
      <c r="B7" s="152">
        <v>8</v>
      </c>
      <c r="C7" s="270">
        <v>44409</v>
      </c>
      <c r="D7" s="152">
        <v>416</v>
      </c>
      <c r="E7" s="152">
        <v>659</v>
      </c>
      <c r="F7" s="152">
        <v>4</v>
      </c>
      <c r="G7" s="184" t="s">
        <v>428</v>
      </c>
      <c r="H7" t="s">
        <v>429</v>
      </c>
      <c r="I7" t="s">
        <v>471</v>
      </c>
      <c r="J7">
        <v>2</v>
      </c>
      <c r="K7">
        <v>1</v>
      </c>
      <c r="L7" s="186">
        <v>301</v>
      </c>
      <c r="M7" s="187">
        <v>283.24099999999999</v>
      </c>
      <c r="N7" s="188">
        <v>322.37099999999998</v>
      </c>
      <c r="O7" s="179"/>
      <c r="P7" s="179">
        <v>465</v>
      </c>
      <c r="Q7" s="179"/>
      <c r="R7" s="179"/>
      <c r="S7" s="179"/>
      <c r="T7" s="179"/>
      <c r="U7" s="179">
        <v>321</v>
      </c>
      <c r="V7" s="179"/>
      <c r="W7" s="179"/>
      <c r="X7" s="179"/>
      <c r="Y7" s="153">
        <v>115</v>
      </c>
      <c r="Z7" s="153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53"/>
      <c r="AL7" s="153"/>
      <c r="AM7" s="179">
        <v>465</v>
      </c>
      <c r="AN7" s="179">
        <v>321</v>
      </c>
      <c r="AO7" s="215">
        <v>0.5</v>
      </c>
      <c r="AP7" s="168">
        <v>40</v>
      </c>
      <c r="AQ7" s="169">
        <v>180</v>
      </c>
      <c r="AR7" s="167">
        <v>63</v>
      </c>
      <c r="AS7" s="167">
        <v>115</v>
      </c>
      <c r="AT7" s="170">
        <v>6</v>
      </c>
      <c r="AU7" s="170">
        <v>4</v>
      </c>
      <c r="AV7" s="170">
        <v>9</v>
      </c>
      <c r="AW7" s="170"/>
      <c r="AX7" s="170"/>
      <c r="AY7" s="170"/>
      <c r="AZ7" s="170"/>
      <c r="BA7" s="170"/>
      <c r="BB7" s="170"/>
      <c r="BC7" s="171">
        <v>19</v>
      </c>
      <c r="BD7" s="166">
        <v>748</v>
      </c>
      <c r="BE7" s="271">
        <v>1.4999999999999999E-2</v>
      </c>
      <c r="BF7" s="172">
        <v>2.5000000000000001E-2</v>
      </c>
      <c r="BG7" s="154"/>
      <c r="BH7" s="154">
        <v>0.1</v>
      </c>
      <c r="BI7" s="154">
        <v>2.5</v>
      </c>
      <c r="BJ7" s="154">
        <v>6.1</v>
      </c>
      <c r="BK7" s="154">
        <v>240.1</v>
      </c>
      <c r="BL7" s="24" t="s">
        <v>474</v>
      </c>
      <c r="BM7" s="248" t="s">
        <v>475</v>
      </c>
      <c r="BN7" s="248" t="s">
        <v>476</v>
      </c>
      <c r="BO7" s="248" t="s">
        <v>477</v>
      </c>
      <c r="BP7" s="248">
        <v>30</v>
      </c>
      <c r="BQ7" s="248"/>
      <c r="BR7" s="248"/>
      <c r="BS7" s="248"/>
      <c r="BT7" s="248"/>
      <c r="BU7" s="248">
        <f t="shared" si="0"/>
        <v>14.1</v>
      </c>
      <c r="BV7" s="248"/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  <c r="CH7" s="248"/>
      <c r="CI7" s="248"/>
      <c r="CJ7" s="248"/>
      <c r="CK7" s="248"/>
      <c r="CL7" s="248"/>
      <c r="CM7" s="248"/>
      <c r="CN7" s="248"/>
      <c r="CO7" s="248"/>
      <c r="CP7" s="248"/>
      <c r="CQ7" s="248"/>
      <c r="CR7" s="248"/>
      <c r="CS7" s="248"/>
      <c r="CT7" s="248"/>
      <c r="CU7" s="248"/>
      <c r="CV7" s="248"/>
      <c r="CW7" s="248"/>
      <c r="CX7" s="248"/>
      <c r="CY7" s="248"/>
      <c r="CZ7" s="248"/>
      <c r="DA7" s="248"/>
      <c r="DB7" s="248"/>
    </row>
    <row r="8" spans="1:106" s="185" customFormat="1" ht="31.5" customHeight="1" x14ac:dyDescent="0.35">
      <c r="A8" s="180">
        <v>2021</v>
      </c>
      <c r="B8" s="152">
        <v>8</v>
      </c>
      <c r="C8" s="270">
        <v>44409</v>
      </c>
      <c r="D8" s="152">
        <v>432</v>
      </c>
      <c r="E8" s="152">
        <v>450</v>
      </c>
      <c r="F8" s="152">
        <v>4</v>
      </c>
      <c r="G8" s="184" t="s">
        <v>261</v>
      </c>
      <c r="H8" t="s">
        <v>265</v>
      </c>
      <c r="I8" t="s">
        <v>471</v>
      </c>
      <c r="J8">
        <v>3</v>
      </c>
      <c r="K8">
        <v>2</v>
      </c>
      <c r="L8" s="186">
        <v>175</v>
      </c>
      <c r="M8" s="187">
        <v>162.75</v>
      </c>
      <c r="N8" s="188">
        <v>187.25</v>
      </c>
      <c r="O8" s="179"/>
      <c r="P8" s="179"/>
      <c r="Q8" s="179"/>
      <c r="R8" s="179">
        <v>238</v>
      </c>
      <c r="S8" s="179">
        <v>230</v>
      </c>
      <c r="T8" s="179"/>
      <c r="U8" s="179"/>
      <c r="V8" s="179"/>
      <c r="W8" s="179">
        <v>178</v>
      </c>
      <c r="X8" s="179">
        <v>167</v>
      </c>
      <c r="Y8" s="153"/>
      <c r="Z8" s="153">
        <v>119</v>
      </c>
      <c r="AA8" s="179">
        <v>194</v>
      </c>
      <c r="AB8" s="179">
        <v>198</v>
      </c>
      <c r="AC8" s="179">
        <v>194</v>
      </c>
      <c r="AD8" s="179">
        <v>196</v>
      </c>
      <c r="AE8" s="179">
        <v>201</v>
      </c>
      <c r="AF8" s="179">
        <v>173</v>
      </c>
      <c r="AG8" s="179">
        <v>178</v>
      </c>
      <c r="AH8" s="179">
        <v>172</v>
      </c>
      <c r="AI8" s="179">
        <v>175</v>
      </c>
      <c r="AJ8" s="179">
        <v>178</v>
      </c>
      <c r="AK8" s="153">
        <v>104</v>
      </c>
      <c r="AL8" s="153">
        <v>104</v>
      </c>
      <c r="AM8" s="179">
        <v>207.3</v>
      </c>
      <c r="AN8" s="179">
        <v>174.4</v>
      </c>
      <c r="AO8" s="215">
        <v>0.2</v>
      </c>
      <c r="AP8" s="168">
        <v>120</v>
      </c>
      <c r="AQ8" s="169">
        <v>90</v>
      </c>
      <c r="AR8" s="167">
        <v>99</v>
      </c>
      <c r="AS8" s="167">
        <v>109</v>
      </c>
      <c r="AT8" s="170">
        <v>2</v>
      </c>
      <c r="AU8" s="170">
        <v>1</v>
      </c>
      <c r="AV8" s="170">
        <v>4</v>
      </c>
      <c r="AW8" s="170"/>
      <c r="AX8" s="170"/>
      <c r="AY8" s="170"/>
      <c r="AZ8" s="170"/>
      <c r="BA8" s="170"/>
      <c r="BB8" s="170"/>
      <c r="BC8" s="171">
        <v>7</v>
      </c>
      <c r="BD8" s="166">
        <v>687</v>
      </c>
      <c r="BE8" s="271">
        <v>1.4999999999999999E-2</v>
      </c>
      <c r="BF8" s="172">
        <v>0.01</v>
      </c>
      <c r="BG8" s="154">
        <v>1</v>
      </c>
      <c r="BH8" s="154">
        <v>0</v>
      </c>
      <c r="BI8" s="154">
        <v>3.9</v>
      </c>
      <c r="BJ8" s="154">
        <v>1.2</v>
      </c>
      <c r="BK8" s="154">
        <v>119.8</v>
      </c>
      <c r="BL8" s="24" t="s">
        <v>478</v>
      </c>
      <c r="BM8" s="248" t="s">
        <v>479</v>
      </c>
      <c r="BN8" s="248"/>
      <c r="BO8" s="248"/>
      <c r="BP8" s="248">
        <v>30</v>
      </c>
      <c r="BQ8" s="248"/>
      <c r="BR8" s="248"/>
      <c r="BS8" s="248"/>
      <c r="BT8" s="248"/>
      <c r="BU8" s="248">
        <f t="shared" si="0"/>
        <v>0.4</v>
      </c>
      <c r="BV8" s="248"/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  <c r="CH8" s="248"/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8"/>
      <c r="CT8" s="248"/>
      <c r="CU8" s="248"/>
      <c r="CV8" s="248"/>
      <c r="CW8" s="248"/>
      <c r="CX8" s="248"/>
      <c r="CY8" s="248"/>
      <c r="CZ8" s="248"/>
      <c r="DA8" s="248"/>
      <c r="DB8" s="248"/>
    </row>
    <row r="9" spans="1:106" s="185" customFormat="1" ht="31.5" customHeight="1" x14ac:dyDescent="0.35">
      <c r="A9" s="180">
        <v>2021</v>
      </c>
      <c r="B9" s="152">
        <v>8</v>
      </c>
      <c r="C9" s="270">
        <v>44409</v>
      </c>
      <c r="D9" s="152">
        <v>432</v>
      </c>
      <c r="E9" s="152">
        <v>451</v>
      </c>
      <c r="F9" s="152">
        <v>4</v>
      </c>
      <c r="G9" s="184" t="s">
        <v>264</v>
      </c>
      <c r="H9" t="s">
        <v>262</v>
      </c>
      <c r="I9" t="s">
        <v>471</v>
      </c>
      <c r="J9">
        <v>3</v>
      </c>
      <c r="K9">
        <v>2</v>
      </c>
      <c r="L9" s="186">
        <v>270</v>
      </c>
      <c r="M9" s="187">
        <v>251.1</v>
      </c>
      <c r="N9" s="188">
        <v>288.89999999999998</v>
      </c>
      <c r="O9" s="179"/>
      <c r="P9" s="179"/>
      <c r="Q9" s="179"/>
      <c r="R9" s="179">
        <v>302</v>
      </c>
      <c r="S9" s="179">
        <v>300</v>
      </c>
      <c r="T9" s="179"/>
      <c r="U9" s="179"/>
      <c r="V9" s="179"/>
      <c r="W9" s="179">
        <v>265</v>
      </c>
      <c r="X9" s="179">
        <v>249</v>
      </c>
      <c r="Y9" s="153"/>
      <c r="Z9" s="153">
        <v>119</v>
      </c>
      <c r="AA9" s="179">
        <v>282</v>
      </c>
      <c r="AB9" s="179">
        <v>268</v>
      </c>
      <c r="AC9" s="179">
        <v>274</v>
      </c>
      <c r="AD9" s="179">
        <v>282</v>
      </c>
      <c r="AE9" s="179">
        <v>278</v>
      </c>
      <c r="AF9" s="179"/>
      <c r="AG9" s="179">
        <v>256</v>
      </c>
      <c r="AH9" s="179">
        <v>253</v>
      </c>
      <c r="AI9" s="179">
        <v>256</v>
      </c>
      <c r="AJ9" s="179">
        <v>258</v>
      </c>
      <c r="AK9" s="153">
        <v>104</v>
      </c>
      <c r="AL9" s="153">
        <v>104</v>
      </c>
      <c r="AM9" s="179">
        <v>283.7</v>
      </c>
      <c r="AN9" s="179">
        <v>256.2</v>
      </c>
      <c r="AO9" s="215">
        <v>0.1</v>
      </c>
      <c r="AP9" s="168">
        <v>120</v>
      </c>
      <c r="AQ9" s="169">
        <v>90</v>
      </c>
      <c r="AR9" s="167">
        <v>99</v>
      </c>
      <c r="AS9" s="167">
        <v>109</v>
      </c>
      <c r="AT9" s="170">
        <v>2</v>
      </c>
      <c r="AU9" s="170">
        <v>3</v>
      </c>
      <c r="AV9" s="170">
        <v>4</v>
      </c>
      <c r="AW9" s="170"/>
      <c r="AX9" s="170"/>
      <c r="AY9" s="170"/>
      <c r="AZ9" s="170"/>
      <c r="BA9" s="170"/>
      <c r="BB9" s="170"/>
      <c r="BC9" s="171">
        <v>9</v>
      </c>
      <c r="BD9" s="166">
        <v>617</v>
      </c>
      <c r="BE9" s="271">
        <v>1.4999999999999999E-2</v>
      </c>
      <c r="BF9" s="172">
        <v>1.4999999999999999E-2</v>
      </c>
      <c r="BG9" s="154">
        <v>1</v>
      </c>
      <c r="BH9" s="154">
        <v>0</v>
      </c>
      <c r="BI9" s="154">
        <v>2.2999999999999998</v>
      </c>
      <c r="BJ9" s="154">
        <v>2.2999999999999998</v>
      </c>
      <c r="BK9" s="154">
        <v>158.1</v>
      </c>
      <c r="BL9" s="24" t="s">
        <v>478</v>
      </c>
      <c r="BM9" s="248" t="s">
        <v>479</v>
      </c>
      <c r="BN9" s="248"/>
      <c r="BO9" s="248"/>
      <c r="BP9" s="248">
        <v>30</v>
      </c>
      <c r="BQ9" s="248"/>
      <c r="BR9" s="248"/>
      <c r="BS9" s="248"/>
      <c r="BT9" s="248"/>
      <c r="BU9" s="248">
        <f t="shared" si="0"/>
        <v>9.8000000000000007</v>
      </c>
      <c r="BV9" s="248"/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  <c r="CH9" s="248"/>
      <c r="CI9" s="248"/>
      <c r="CJ9" s="248"/>
      <c r="CK9" s="248"/>
      <c r="CL9" s="248"/>
      <c r="CM9" s="248"/>
      <c r="CN9" s="248"/>
      <c r="CO9" s="248"/>
      <c r="CP9" s="248"/>
      <c r="CQ9" s="248"/>
      <c r="CR9" s="248"/>
      <c r="CS9" s="248"/>
      <c r="CT9" s="248"/>
      <c r="CU9" s="248"/>
      <c r="CV9" s="248"/>
      <c r="CW9" s="248"/>
      <c r="CX9" s="248"/>
      <c r="CY9" s="248"/>
      <c r="CZ9" s="248"/>
      <c r="DA9" s="248"/>
      <c r="DB9" s="248"/>
    </row>
    <row r="10" spans="1:106" s="185" customFormat="1" ht="31.5" customHeight="1" x14ac:dyDescent="0.35">
      <c r="A10" s="180">
        <v>2021</v>
      </c>
      <c r="B10" s="152">
        <v>8</v>
      </c>
      <c r="C10" s="270">
        <v>44409</v>
      </c>
      <c r="D10" s="152">
        <v>243</v>
      </c>
      <c r="E10" s="152">
        <v>167</v>
      </c>
      <c r="F10" s="152">
        <v>5</v>
      </c>
      <c r="G10" s="184" t="s">
        <v>228</v>
      </c>
      <c r="H10" t="s">
        <v>229</v>
      </c>
      <c r="I10" t="s">
        <v>471</v>
      </c>
      <c r="J10">
        <v>2</v>
      </c>
      <c r="K10">
        <v>2</v>
      </c>
      <c r="L10" s="186">
        <v>888</v>
      </c>
      <c r="M10" s="187">
        <v>825.84</v>
      </c>
      <c r="N10" s="188">
        <v>950.16</v>
      </c>
      <c r="O10" s="179"/>
      <c r="P10" s="179"/>
      <c r="Q10" s="179"/>
      <c r="R10" s="179"/>
      <c r="S10" s="179">
        <v>1125</v>
      </c>
      <c r="T10" s="179"/>
      <c r="U10" s="179"/>
      <c r="V10" s="179"/>
      <c r="W10" s="179"/>
      <c r="X10" s="179">
        <v>983</v>
      </c>
      <c r="Y10" s="153"/>
      <c r="Z10" s="153">
        <v>162</v>
      </c>
      <c r="AA10" s="179">
        <v>1160</v>
      </c>
      <c r="AB10" s="179">
        <v>1108</v>
      </c>
      <c r="AC10" s="179">
        <v>1018</v>
      </c>
      <c r="AD10" s="179">
        <v>1110</v>
      </c>
      <c r="AE10" s="179">
        <v>1106</v>
      </c>
      <c r="AF10" s="179">
        <v>985</v>
      </c>
      <c r="AG10" s="179">
        <v>904</v>
      </c>
      <c r="AH10" s="179">
        <v>912</v>
      </c>
      <c r="AI10" s="179"/>
      <c r="AJ10" s="179">
        <v>908</v>
      </c>
      <c r="AK10" s="153">
        <v>167</v>
      </c>
      <c r="AL10" s="153">
        <v>168</v>
      </c>
      <c r="AM10" s="179">
        <v>1104.5</v>
      </c>
      <c r="AN10" s="179">
        <v>938.4</v>
      </c>
      <c r="AO10" s="215">
        <v>0.2</v>
      </c>
      <c r="AP10" s="168">
        <v>55</v>
      </c>
      <c r="AQ10" s="169">
        <v>131</v>
      </c>
      <c r="AR10" s="167">
        <v>43</v>
      </c>
      <c r="AS10" s="167">
        <v>166</v>
      </c>
      <c r="AT10" s="170"/>
      <c r="AU10" s="170"/>
      <c r="AV10" s="170">
        <v>4</v>
      </c>
      <c r="AW10" s="170"/>
      <c r="AX10" s="170"/>
      <c r="AY10" s="170"/>
      <c r="AZ10" s="170"/>
      <c r="BA10" s="170"/>
      <c r="BB10" s="170"/>
      <c r="BC10" s="171">
        <v>4</v>
      </c>
      <c r="BD10" s="166">
        <v>4</v>
      </c>
      <c r="BE10" s="271">
        <v>1.4999999999999999E-2</v>
      </c>
      <c r="BF10" s="172">
        <v>1</v>
      </c>
      <c r="BG10" s="154"/>
      <c r="BH10" s="154">
        <v>0</v>
      </c>
      <c r="BI10" s="154">
        <v>0</v>
      </c>
      <c r="BJ10" s="154">
        <v>3.8</v>
      </c>
      <c r="BK10" s="154">
        <v>3.8</v>
      </c>
      <c r="BL10" s="24" t="s">
        <v>473</v>
      </c>
      <c r="BM10" s="248" t="s">
        <v>473</v>
      </c>
      <c r="BN10" s="248"/>
      <c r="BO10" s="248"/>
      <c r="BP10" s="248">
        <v>30</v>
      </c>
      <c r="BQ10" s="248"/>
      <c r="BR10" s="248"/>
      <c r="BS10" s="248"/>
      <c r="BT10" s="248"/>
      <c r="BU10" s="248">
        <f t="shared" si="0"/>
        <v>35.6</v>
      </c>
      <c r="BV10" s="248"/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  <c r="CH10" s="248"/>
      <c r="CI10" s="248"/>
      <c r="CJ10" s="248"/>
      <c r="CK10" s="248"/>
      <c r="CL10" s="248"/>
      <c r="CM10" s="248"/>
      <c r="CN10" s="248"/>
      <c r="CO10" s="248"/>
      <c r="CP10" s="248"/>
      <c r="CQ10" s="248"/>
      <c r="CR10" s="248"/>
      <c r="CS10" s="248"/>
      <c r="CT10" s="248"/>
      <c r="CU10" s="248"/>
      <c r="CV10" s="248"/>
      <c r="CW10" s="248"/>
      <c r="CX10" s="248"/>
      <c r="CY10" s="248"/>
      <c r="CZ10" s="248"/>
      <c r="DA10" s="248"/>
      <c r="DB10" s="248"/>
    </row>
    <row r="11" spans="1:106" s="185" customFormat="1" ht="31.5" customHeight="1" x14ac:dyDescent="0.35">
      <c r="A11" s="180">
        <v>2021</v>
      </c>
      <c r="B11" s="152">
        <v>8</v>
      </c>
      <c r="C11" s="270">
        <v>44409</v>
      </c>
      <c r="D11" s="152">
        <v>414</v>
      </c>
      <c r="E11" s="152">
        <v>649</v>
      </c>
      <c r="F11" s="152">
        <v>5</v>
      </c>
      <c r="G11" s="184" t="s">
        <v>407</v>
      </c>
      <c r="H11" t="s">
        <v>408</v>
      </c>
      <c r="I11" t="s">
        <v>471</v>
      </c>
      <c r="J11">
        <v>6</v>
      </c>
      <c r="K11">
        <v>2</v>
      </c>
      <c r="L11" s="186">
        <v>143</v>
      </c>
      <c r="M11" s="187">
        <v>132.99</v>
      </c>
      <c r="N11" s="188">
        <v>153.01</v>
      </c>
      <c r="O11" s="179"/>
      <c r="P11" s="179">
        <v>291</v>
      </c>
      <c r="Q11" s="179"/>
      <c r="R11" s="179"/>
      <c r="S11" s="179"/>
      <c r="T11" s="179"/>
      <c r="U11" s="179">
        <v>179</v>
      </c>
      <c r="V11" s="179"/>
      <c r="W11" s="179"/>
      <c r="X11" s="179"/>
      <c r="Y11" s="153">
        <v>127</v>
      </c>
      <c r="Z11" s="153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53"/>
      <c r="AL11" s="153"/>
      <c r="AM11" s="179">
        <v>291</v>
      </c>
      <c r="AN11" s="179">
        <v>179</v>
      </c>
      <c r="AO11" s="215">
        <v>1</v>
      </c>
      <c r="AP11" s="168">
        <v>138</v>
      </c>
      <c r="AQ11" s="169">
        <v>157</v>
      </c>
      <c r="AR11" s="167">
        <v>170</v>
      </c>
      <c r="AS11" s="167">
        <v>127</v>
      </c>
      <c r="AT11" s="170"/>
      <c r="AU11" s="170">
        <v>2</v>
      </c>
      <c r="AV11" s="170">
        <v>2</v>
      </c>
      <c r="AW11" s="170"/>
      <c r="AX11" s="170"/>
      <c r="AY11" s="170"/>
      <c r="AZ11" s="170"/>
      <c r="BA11" s="170"/>
      <c r="BB11" s="170"/>
      <c r="BC11" s="171">
        <v>3</v>
      </c>
      <c r="BD11" s="166">
        <v>1423</v>
      </c>
      <c r="BE11" s="271">
        <v>1.4999999999999999E-2</v>
      </c>
      <c r="BF11" s="172">
        <v>2E-3</v>
      </c>
      <c r="BG11" s="154">
        <v>1</v>
      </c>
      <c r="BH11" s="154">
        <v>0</v>
      </c>
      <c r="BI11" s="154">
        <v>10</v>
      </c>
      <c r="BJ11" s="154">
        <v>0.5</v>
      </c>
      <c r="BK11" s="154">
        <v>254.7</v>
      </c>
      <c r="BL11" s="24" t="s">
        <v>480</v>
      </c>
      <c r="BM11" s="248" t="s">
        <v>480</v>
      </c>
      <c r="BN11" s="248"/>
      <c r="BO11" s="248"/>
      <c r="BP11" s="248">
        <v>30</v>
      </c>
      <c r="BQ11" s="248"/>
      <c r="BR11" s="248"/>
      <c r="BS11" s="248"/>
      <c r="BT11" s="248"/>
      <c r="BU11" s="248">
        <f t="shared" si="0"/>
        <v>25.5</v>
      </c>
      <c r="BV11" s="248"/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  <c r="CH11" s="248"/>
      <c r="CI11" s="248"/>
      <c r="CJ11" s="248"/>
      <c r="CK11" s="248"/>
      <c r="CL11" s="248"/>
      <c r="CM11" s="248"/>
      <c r="CN11" s="248"/>
      <c r="CO11" s="248"/>
      <c r="CP11" s="248"/>
      <c r="CQ11" s="248"/>
      <c r="CR11" s="248"/>
      <c r="CS11" s="248"/>
      <c r="CT11" s="248"/>
      <c r="CU11" s="248"/>
      <c r="CV11" s="248"/>
      <c r="CW11" s="248"/>
      <c r="CX11" s="248"/>
      <c r="CY11" s="248"/>
      <c r="CZ11" s="248"/>
      <c r="DA11" s="248"/>
      <c r="DB11" s="248"/>
    </row>
    <row r="12" spans="1:106" s="185" customFormat="1" ht="31.5" customHeight="1" x14ac:dyDescent="0.35">
      <c r="A12" s="180">
        <v>2021</v>
      </c>
      <c r="B12" s="152">
        <v>8</v>
      </c>
      <c r="C12" s="270">
        <v>44409</v>
      </c>
      <c r="D12" s="152">
        <v>414</v>
      </c>
      <c r="E12" s="152">
        <v>650</v>
      </c>
      <c r="F12" s="152">
        <v>5</v>
      </c>
      <c r="G12" s="184" t="s">
        <v>410</v>
      </c>
      <c r="H12" t="s">
        <v>411</v>
      </c>
      <c r="I12" t="s">
        <v>471</v>
      </c>
      <c r="J12">
        <v>6</v>
      </c>
      <c r="K12">
        <v>2</v>
      </c>
      <c r="L12" s="186">
        <v>131</v>
      </c>
      <c r="M12" s="187">
        <v>121.83</v>
      </c>
      <c r="N12" s="188">
        <v>140.16999999999999</v>
      </c>
      <c r="O12" s="179"/>
      <c r="P12" s="179">
        <v>243</v>
      </c>
      <c r="Q12" s="179"/>
      <c r="R12" s="179"/>
      <c r="S12" s="179"/>
      <c r="T12" s="179"/>
      <c r="U12" s="179">
        <v>163</v>
      </c>
      <c r="V12" s="179"/>
      <c r="W12" s="179"/>
      <c r="X12" s="179"/>
      <c r="Y12" s="153">
        <v>127</v>
      </c>
      <c r="Z12" s="153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53"/>
      <c r="AL12" s="153"/>
      <c r="AM12" s="179">
        <v>243</v>
      </c>
      <c r="AN12" s="179">
        <v>163</v>
      </c>
      <c r="AO12" s="215">
        <v>0.9</v>
      </c>
      <c r="AP12" s="168">
        <v>138</v>
      </c>
      <c r="AQ12" s="169">
        <v>157</v>
      </c>
      <c r="AR12" s="167">
        <v>170</v>
      </c>
      <c r="AS12" s="167">
        <v>127</v>
      </c>
      <c r="AT12" s="170"/>
      <c r="AU12" s="170">
        <v>2</v>
      </c>
      <c r="AV12" s="170">
        <v>2</v>
      </c>
      <c r="AW12" s="170"/>
      <c r="AX12" s="170"/>
      <c r="AY12" s="170"/>
      <c r="AZ12" s="170"/>
      <c r="BA12" s="170"/>
      <c r="BB12" s="170"/>
      <c r="BC12" s="171">
        <v>3</v>
      </c>
      <c r="BD12" s="166">
        <v>1423</v>
      </c>
      <c r="BE12" s="271">
        <v>1.4999999999999999E-2</v>
      </c>
      <c r="BF12" s="172">
        <v>2E-3</v>
      </c>
      <c r="BG12" s="154">
        <v>1</v>
      </c>
      <c r="BH12" s="154">
        <v>0</v>
      </c>
      <c r="BI12" s="154">
        <v>10.9</v>
      </c>
      <c r="BJ12" s="154">
        <v>0.5</v>
      </c>
      <c r="BK12" s="154">
        <v>231.9</v>
      </c>
      <c r="BL12" s="24" t="s">
        <v>480</v>
      </c>
      <c r="BM12" s="248" t="s">
        <v>480</v>
      </c>
      <c r="BN12" s="248"/>
      <c r="BO12" s="248"/>
      <c r="BP12" s="248">
        <v>30</v>
      </c>
      <c r="BQ12" s="248"/>
      <c r="BR12" s="248"/>
      <c r="BS12" s="248"/>
      <c r="BT12" s="248"/>
      <c r="BU12" s="248">
        <f t="shared" si="0"/>
        <v>22.6</v>
      </c>
      <c r="BV12" s="248"/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  <c r="CH12" s="248"/>
      <c r="CI12" s="248"/>
      <c r="CJ12" s="248"/>
      <c r="CK12" s="248"/>
      <c r="CL12" s="248"/>
      <c r="CM12" s="248"/>
      <c r="CN12" s="248"/>
      <c r="CO12" s="248"/>
      <c r="CP12" s="248"/>
      <c r="CQ12" s="248"/>
      <c r="CR12" s="248"/>
      <c r="CS12" s="248"/>
      <c r="CT12" s="248"/>
      <c r="CU12" s="248"/>
      <c r="CV12" s="248"/>
      <c r="CW12" s="248"/>
      <c r="CX12" s="248"/>
      <c r="CY12" s="248"/>
      <c r="CZ12" s="248"/>
      <c r="DA12" s="248"/>
      <c r="DB12" s="248"/>
    </row>
    <row r="13" spans="1:106" s="185" customFormat="1" ht="31.5" customHeight="1" x14ac:dyDescent="0.35">
      <c r="A13" s="180">
        <v>2021</v>
      </c>
      <c r="B13" s="152">
        <v>8</v>
      </c>
      <c r="C13" s="270">
        <v>44409</v>
      </c>
      <c r="D13" s="152">
        <v>301</v>
      </c>
      <c r="E13" s="152">
        <v>225</v>
      </c>
      <c r="F13" s="152">
        <v>6</v>
      </c>
      <c r="G13" s="184" t="s">
        <v>207</v>
      </c>
      <c r="H13" t="s">
        <v>208</v>
      </c>
      <c r="I13" t="s">
        <v>471</v>
      </c>
      <c r="J13">
        <v>6</v>
      </c>
      <c r="K13">
        <v>1</v>
      </c>
      <c r="L13" s="186">
        <v>372</v>
      </c>
      <c r="M13" s="187">
        <v>345.96</v>
      </c>
      <c r="N13" s="188">
        <v>398.04</v>
      </c>
      <c r="O13" s="179"/>
      <c r="P13" s="179">
        <v>619</v>
      </c>
      <c r="Q13" s="179">
        <v>478</v>
      </c>
      <c r="R13" s="179">
        <v>477</v>
      </c>
      <c r="S13" s="179"/>
      <c r="T13" s="179"/>
      <c r="U13" s="179">
        <v>444</v>
      </c>
      <c r="V13" s="179">
        <v>414</v>
      </c>
      <c r="W13" s="179">
        <v>408</v>
      </c>
      <c r="X13" s="179"/>
      <c r="Y13" s="153">
        <v>149</v>
      </c>
      <c r="Z13" s="153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/>
      <c r="AL13" s="153"/>
      <c r="AM13" s="179">
        <v>524.70000000000005</v>
      </c>
      <c r="AN13" s="179">
        <v>422</v>
      </c>
      <c r="AO13" s="215">
        <v>0.4</v>
      </c>
      <c r="AP13" s="168">
        <v>169</v>
      </c>
      <c r="AQ13" s="169">
        <v>128</v>
      </c>
      <c r="AR13" s="167">
        <v>145</v>
      </c>
      <c r="AS13" s="167">
        <v>149</v>
      </c>
      <c r="AT13" s="170">
        <v>15</v>
      </c>
      <c r="AU13" s="170"/>
      <c r="AV13" s="170"/>
      <c r="AW13" s="170"/>
      <c r="AX13" s="170"/>
      <c r="AY13" s="170"/>
      <c r="AZ13" s="170"/>
      <c r="BA13" s="170"/>
      <c r="BB13" s="170"/>
      <c r="BC13" s="171">
        <v>15</v>
      </c>
      <c r="BD13" s="166">
        <v>837</v>
      </c>
      <c r="BE13" s="271">
        <v>1.4999999999999999E-2</v>
      </c>
      <c r="BF13" s="172">
        <v>1.7999999999999999E-2</v>
      </c>
      <c r="BG13" s="154"/>
      <c r="BH13" s="154">
        <v>0</v>
      </c>
      <c r="BI13" s="154">
        <v>2.2999999999999998</v>
      </c>
      <c r="BJ13" s="154">
        <v>6.3</v>
      </c>
      <c r="BK13" s="154">
        <v>353.2</v>
      </c>
      <c r="BL13" s="24" t="s">
        <v>473</v>
      </c>
      <c r="BM13" s="248" t="s">
        <v>473</v>
      </c>
      <c r="BN13" s="248"/>
      <c r="BO13" s="248"/>
      <c r="BP13" s="248">
        <v>30</v>
      </c>
      <c r="BQ13" s="248"/>
      <c r="BR13" s="248"/>
      <c r="BS13" s="248"/>
      <c r="BT13" s="248"/>
      <c r="BU13" s="248">
        <f t="shared" si="0"/>
        <v>35.4</v>
      </c>
      <c r="BV13" s="248"/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  <c r="CH13" s="248"/>
      <c r="CI13" s="248"/>
      <c r="CJ13" s="248"/>
      <c r="CK13" s="248"/>
      <c r="CL13" s="248"/>
      <c r="CM13" s="248"/>
      <c r="CN13" s="248"/>
      <c r="CO13" s="248"/>
      <c r="CP13" s="248"/>
      <c r="CQ13" s="248"/>
      <c r="CR13" s="248"/>
      <c r="CS13" s="248"/>
      <c r="CT13" s="248"/>
      <c r="CU13" s="248"/>
      <c r="CV13" s="248"/>
      <c r="CW13" s="248"/>
      <c r="CX13" s="248"/>
      <c r="CY13" s="248"/>
      <c r="CZ13" s="248"/>
      <c r="DA13" s="248"/>
      <c r="DB13" s="248"/>
    </row>
    <row r="14" spans="1:106" s="185" customFormat="1" ht="31.5" customHeight="1" x14ac:dyDescent="0.35">
      <c r="A14" s="180">
        <v>2021</v>
      </c>
      <c r="B14" s="152">
        <v>8</v>
      </c>
      <c r="C14" s="270">
        <v>44409</v>
      </c>
      <c r="D14" s="152">
        <v>406</v>
      </c>
      <c r="E14" s="152">
        <v>623</v>
      </c>
      <c r="F14" s="152">
        <v>6</v>
      </c>
      <c r="G14" s="184" t="s">
        <v>301</v>
      </c>
      <c r="H14" t="s">
        <v>302</v>
      </c>
      <c r="I14" t="s">
        <v>471</v>
      </c>
      <c r="J14">
        <v>1</v>
      </c>
      <c r="K14">
        <v>5</v>
      </c>
      <c r="L14" s="186">
        <v>599</v>
      </c>
      <c r="M14" s="187">
        <v>551.02009999999996</v>
      </c>
      <c r="N14" s="188">
        <v>646.97990000000004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53"/>
      <c r="Z14" s="153"/>
      <c r="AA14" s="179">
        <v>641</v>
      </c>
      <c r="AB14" s="179">
        <v>645</v>
      </c>
      <c r="AC14" s="179">
        <v>641</v>
      </c>
      <c r="AD14" s="179"/>
      <c r="AE14" s="179">
        <v>646</v>
      </c>
      <c r="AF14" s="179">
        <v>586</v>
      </c>
      <c r="AG14" s="179">
        <v>588</v>
      </c>
      <c r="AH14" s="179">
        <v>582</v>
      </c>
      <c r="AI14" s="179"/>
      <c r="AJ14" s="179">
        <v>594</v>
      </c>
      <c r="AK14" s="153">
        <v>158</v>
      </c>
      <c r="AL14" s="153">
        <v>156</v>
      </c>
      <c r="AM14" s="179">
        <v>643.29999999999995</v>
      </c>
      <c r="AN14" s="179">
        <v>587.5</v>
      </c>
      <c r="AO14" s="215">
        <v>0.1</v>
      </c>
      <c r="AP14" s="168">
        <v>18</v>
      </c>
      <c r="AQ14" s="169">
        <v>200</v>
      </c>
      <c r="AR14" s="167">
        <v>23</v>
      </c>
      <c r="AS14" s="167">
        <v>157</v>
      </c>
      <c r="AT14" s="170"/>
      <c r="AU14" s="170"/>
      <c r="AV14" s="170"/>
      <c r="AW14" s="170"/>
      <c r="AX14" s="170"/>
      <c r="AY14" s="170"/>
      <c r="AZ14" s="170"/>
      <c r="BA14" s="170"/>
      <c r="BB14" s="170"/>
      <c r="BC14" s="171"/>
      <c r="BD14" s="166"/>
      <c r="BE14" s="271">
        <v>1.4999999999999999E-2</v>
      </c>
      <c r="BF14" s="172"/>
      <c r="BG14" s="154"/>
      <c r="BH14" s="154"/>
      <c r="BI14" s="154"/>
      <c r="BJ14" s="154"/>
      <c r="BK14" s="154"/>
      <c r="BL14" s="24" t="s">
        <v>478</v>
      </c>
      <c r="BM14" s="248" t="s">
        <v>481</v>
      </c>
      <c r="BN14" s="248" t="s">
        <v>482</v>
      </c>
      <c r="BO14" s="248"/>
      <c r="BP14" s="248">
        <v>30</v>
      </c>
      <c r="BQ14" s="248"/>
      <c r="BR14" s="248"/>
      <c r="BS14" s="248"/>
      <c r="BT14" s="248"/>
      <c r="BU14" s="248">
        <f t="shared" si="0"/>
        <v>8.1</v>
      </c>
      <c r="BV14" s="248"/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  <c r="CH14" s="248"/>
      <c r="CI14" s="248"/>
      <c r="CJ14" s="248"/>
      <c r="CK14" s="248"/>
      <c r="CL14" s="248"/>
      <c r="CM14" s="248"/>
      <c r="CN14" s="248"/>
      <c r="CO14" s="248"/>
      <c r="CP14" s="248"/>
      <c r="CQ14" s="248"/>
      <c r="CR14" s="248"/>
      <c r="CS14" s="248"/>
      <c r="CT14" s="248"/>
      <c r="CU14" s="248"/>
      <c r="CV14" s="248"/>
      <c r="CW14" s="248"/>
      <c r="CX14" s="248"/>
      <c r="CY14" s="248"/>
      <c r="CZ14" s="248"/>
      <c r="DA14" s="248"/>
      <c r="DB14" s="248"/>
    </row>
    <row r="15" spans="1:106" s="185" customFormat="1" ht="31.5" customHeight="1" x14ac:dyDescent="0.35">
      <c r="A15" s="180">
        <v>2021</v>
      </c>
      <c r="B15" s="152">
        <v>8</v>
      </c>
      <c r="C15" s="270">
        <v>44409</v>
      </c>
      <c r="D15" s="152">
        <v>406</v>
      </c>
      <c r="E15" s="152">
        <v>624</v>
      </c>
      <c r="F15" s="152">
        <v>6</v>
      </c>
      <c r="G15" s="184" t="s">
        <v>304</v>
      </c>
      <c r="H15" t="s">
        <v>305</v>
      </c>
      <c r="I15" t="s">
        <v>471</v>
      </c>
      <c r="J15">
        <v>1</v>
      </c>
      <c r="K15">
        <v>5</v>
      </c>
      <c r="L15" s="186">
        <v>374</v>
      </c>
      <c r="M15" s="187">
        <v>344.04259999999999</v>
      </c>
      <c r="N15" s="188">
        <v>403.95740000000001</v>
      </c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53"/>
      <c r="Z15" s="153"/>
      <c r="AA15" s="179">
        <v>410</v>
      </c>
      <c r="AB15" s="179">
        <v>406</v>
      </c>
      <c r="AC15" s="179">
        <v>412</v>
      </c>
      <c r="AD15" s="179"/>
      <c r="AE15" s="179">
        <v>412</v>
      </c>
      <c r="AF15" s="179">
        <v>370</v>
      </c>
      <c r="AG15" s="179">
        <v>362</v>
      </c>
      <c r="AH15" s="179">
        <v>372</v>
      </c>
      <c r="AI15" s="179"/>
      <c r="AJ15" s="179">
        <v>374</v>
      </c>
      <c r="AK15" s="153">
        <v>158</v>
      </c>
      <c r="AL15" s="153">
        <v>156</v>
      </c>
      <c r="AM15" s="179">
        <v>410</v>
      </c>
      <c r="AN15" s="179">
        <v>369.5</v>
      </c>
      <c r="AO15" s="215">
        <v>0.1</v>
      </c>
      <c r="AP15" s="168">
        <v>18</v>
      </c>
      <c r="AQ15" s="169">
        <v>200</v>
      </c>
      <c r="AR15" s="167">
        <v>23</v>
      </c>
      <c r="AS15" s="167">
        <v>157</v>
      </c>
      <c r="AT15" s="170"/>
      <c r="AU15" s="170"/>
      <c r="AV15" s="170"/>
      <c r="AW15" s="170"/>
      <c r="AX15" s="170"/>
      <c r="AY15" s="170"/>
      <c r="AZ15" s="170"/>
      <c r="BA15" s="170"/>
      <c r="BB15" s="170"/>
      <c r="BC15" s="171"/>
      <c r="BD15" s="166"/>
      <c r="BE15" s="271">
        <v>1.4999999999999999E-2</v>
      </c>
      <c r="BF15" s="172"/>
      <c r="BG15" s="154"/>
      <c r="BH15" s="154"/>
      <c r="BI15" s="154"/>
      <c r="BJ15" s="154"/>
      <c r="BK15" s="154"/>
      <c r="BL15" s="24" t="s">
        <v>478</v>
      </c>
      <c r="BM15" s="248" t="s">
        <v>481</v>
      </c>
      <c r="BN15" s="248" t="s">
        <v>483</v>
      </c>
      <c r="BO15" s="248"/>
      <c r="BP15" s="248">
        <v>30</v>
      </c>
      <c r="BQ15" s="248"/>
      <c r="BR15" s="248"/>
      <c r="BS15" s="248"/>
      <c r="BT15" s="248"/>
      <c r="BU15" s="248">
        <f t="shared" si="0"/>
        <v>3.2</v>
      </c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8"/>
      <c r="CM15" s="248"/>
      <c r="CN15" s="248"/>
      <c r="CO15" s="248"/>
      <c r="CP15" s="248"/>
      <c r="CQ15" s="248"/>
      <c r="CR15" s="248"/>
      <c r="CS15" s="248"/>
      <c r="CT15" s="248"/>
      <c r="CU15" s="248"/>
      <c r="CV15" s="248"/>
      <c r="CW15" s="248"/>
      <c r="CX15" s="248"/>
      <c r="CY15" s="248"/>
      <c r="CZ15" s="248"/>
      <c r="DA15" s="248"/>
      <c r="DB15" s="248"/>
    </row>
    <row r="16" spans="1:106" s="185" customFormat="1" ht="31.5" customHeight="1" x14ac:dyDescent="0.35">
      <c r="A16" s="180">
        <v>2021</v>
      </c>
      <c r="B16" s="152">
        <v>8</v>
      </c>
      <c r="C16" s="270">
        <v>44409</v>
      </c>
      <c r="D16" s="152">
        <v>406</v>
      </c>
      <c r="E16" s="152">
        <v>625</v>
      </c>
      <c r="F16" s="152">
        <v>6</v>
      </c>
      <c r="G16" s="184" t="s">
        <v>307</v>
      </c>
      <c r="H16" t="s">
        <v>308</v>
      </c>
      <c r="I16" t="s">
        <v>471</v>
      </c>
      <c r="J16">
        <v>1</v>
      </c>
      <c r="K16">
        <v>5</v>
      </c>
      <c r="L16" s="186">
        <v>140</v>
      </c>
      <c r="M16" s="187">
        <v>129.01</v>
      </c>
      <c r="N16" s="188">
        <v>150.99</v>
      </c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53"/>
      <c r="Z16" s="153"/>
      <c r="AA16" s="179">
        <v>147</v>
      </c>
      <c r="AB16" s="179">
        <v>145</v>
      </c>
      <c r="AC16" s="179">
        <v>142</v>
      </c>
      <c r="AD16" s="179"/>
      <c r="AE16" s="179">
        <v>146</v>
      </c>
      <c r="AF16" s="179">
        <v>132</v>
      </c>
      <c r="AG16" s="179">
        <v>132</v>
      </c>
      <c r="AH16" s="179">
        <v>132</v>
      </c>
      <c r="AI16" s="179"/>
      <c r="AJ16" s="179">
        <v>134</v>
      </c>
      <c r="AK16" s="153">
        <v>158</v>
      </c>
      <c r="AL16" s="153">
        <v>156</v>
      </c>
      <c r="AM16" s="179">
        <v>145</v>
      </c>
      <c r="AN16" s="179">
        <v>132.5</v>
      </c>
      <c r="AO16" s="215">
        <v>0</v>
      </c>
      <c r="AP16" s="168">
        <v>18</v>
      </c>
      <c r="AQ16" s="169">
        <v>200</v>
      </c>
      <c r="AR16" s="167">
        <v>23</v>
      </c>
      <c r="AS16" s="167">
        <v>157</v>
      </c>
      <c r="AT16" s="170"/>
      <c r="AU16" s="170"/>
      <c r="AV16" s="170"/>
      <c r="AW16" s="170"/>
      <c r="AX16" s="170"/>
      <c r="AY16" s="170"/>
      <c r="AZ16" s="170"/>
      <c r="BA16" s="170"/>
      <c r="BB16" s="170"/>
      <c r="BC16" s="171"/>
      <c r="BD16" s="166"/>
      <c r="BE16" s="271">
        <v>1.4999999999999999E-2</v>
      </c>
      <c r="BF16" s="172"/>
      <c r="BG16" s="154"/>
      <c r="BH16" s="154"/>
      <c r="BI16" s="154"/>
      <c r="BJ16" s="154"/>
      <c r="BK16" s="154"/>
      <c r="BL16" s="24" t="s">
        <v>478</v>
      </c>
      <c r="BM16" s="248" t="s">
        <v>481</v>
      </c>
      <c r="BN16" s="248" t="s">
        <v>483</v>
      </c>
      <c r="BO16" s="248"/>
      <c r="BP16" s="248">
        <v>30</v>
      </c>
      <c r="BQ16" s="248"/>
      <c r="BR16" s="248"/>
      <c r="BS16" s="248"/>
      <c r="BT16" s="248"/>
      <c r="BU16" s="248">
        <f t="shared" si="0"/>
        <v>5.3</v>
      </c>
      <c r="BV16" s="248"/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  <c r="CH16" s="248"/>
      <c r="CI16" s="248"/>
      <c r="CJ16" s="248"/>
      <c r="CK16" s="248"/>
      <c r="CL16" s="248"/>
      <c r="CM16" s="248"/>
      <c r="CN16" s="248"/>
      <c r="CO16" s="248"/>
      <c r="CP16" s="248"/>
      <c r="CQ16" s="248"/>
      <c r="CR16" s="248"/>
      <c r="CS16" s="248"/>
      <c r="CT16" s="248"/>
      <c r="CU16" s="248"/>
      <c r="CV16" s="248"/>
      <c r="CW16" s="248"/>
      <c r="CX16" s="248"/>
      <c r="CY16" s="248"/>
      <c r="CZ16" s="248"/>
      <c r="DA16" s="248"/>
      <c r="DB16" s="248"/>
    </row>
    <row r="17" spans="1:106" s="185" customFormat="1" ht="31.5" customHeight="1" x14ac:dyDescent="0.35">
      <c r="A17" s="180">
        <v>2021</v>
      </c>
      <c r="B17" s="152">
        <v>8</v>
      </c>
      <c r="C17" s="270">
        <v>44409</v>
      </c>
      <c r="D17" s="152">
        <v>406</v>
      </c>
      <c r="E17" s="152">
        <v>626</v>
      </c>
      <c r="F17" s="152">
        <v>6</v>
      </c>
      <c r="G17" s="184" t="s">
        <v>310</v>
      </c>
      <c r="H17" t="s">
        <v>311</v>
      </c>
      <c r="I17" t="s">
        <v>471</v>
      </c>
      <c r="J17">
        <v>1</v>
      </c>
      <c r="K17">
        <v>5</v>
      </c>
      <c r="L17" s="186">
        <v>276</v>
      </c>
      <c r="M17" s="187">
        <v>254.05799999999999</v>
      </c>
      <c r="N17" s="188">
        <v>297.94200000000001</v>
      </c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53"/>
      <c r="Z17" s="153"/>
      <c r="AA17" s="179">
        <v>304</v>
      </c>
      <c r="AB17" s="179">
        <v>306</v>
      </c>
      <c r="AC17" s="179">
        <v>300</v>
      </c>
      <c r="AD17" s="179"/>
      <c r="AE17" s="179">
        <v>306</v>
      </c>
      <c r="AF17" s="179">
        <v>274</v>
      </c>
      <c r="AG17" s="179">
        <v>276</v>
      </c>
      <c r="AH17" s="179">
        <v>270</v>
      </c>
      <c r="AI17" s="179"/>
      <c r="AJ17" s="179">
        <v>314</v>
      </c>
      <c r="AK17" s="153">
        <v>158</v>
      </c>
      <c r="AL17" s="153">
        <v>156</v>
      </c>
      <c r="AM17" s="179">
        <v>304</v>
      </c>
      <c r="AN17" s="179">
        <v>283.5</v>
      </c>
      <c r="AO17" s="215">
        <v>0.1</v>
      </c>
      <c r="AP17" s="168">
        <v>18</v>
      </c>
      <c r="AQ17" s="169">
        <v>200</v>
      </c>
      <c r="AR17" s="167">
        <v>23</v>
      </c>
      <c r="AS17" s="167">
        <v>157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1"/>
      <c r="BD17" s="166"/>
      <c r="BE17" s="271">
        <v>1.4999999999999999E-2</v>
      </c>
      <c r="BF17" s="172"/>
      <c r="BG17" s="154"/>
      <c r="BH17" s="154"/>
      <c r="BI17" s="154"/>
      <c r="BJ17" s="154"/>
      <c r="BK17" s="154"/>
      <c r="BL17" s="24" t="s">
        <v>478</v>
      </c>
      <c r="BM17" s="248" t="s">
        <v>481</v>
      </c>
      <c r="BN17" s="248" t="s">
        <v>483</v>
      </c>
      <c r="BO17" s="248"/>
      <c r="BP17" s="248">
        <v>30</v>
      </c>
      <c r="BQ17" s="248"/>
      <c r="BR17" s="248"/>
      <c r="BS17" s="248"/>
      <c r="BT17" s="248"/>
      <c r="BU17" s="248">
        <f t="shared" si="0"/>
        <v>5.3</v>
      </c>
      <c r="BV17" s="248"/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  <c r="CH17" s="248"/>
      <c r="CI17" s="248"/>
      <c r="CJ17" s="248"/>
      <c r="CK17" s="248"/>
      <c r="CL17" s="248"/>
      <c r="CM17" s="248"/>
      <c r="CN17" s="248"/>
      <c r="CO17" s="248"/>
      <c r="CP17" s="248"/>
      <c r="CQ17" s="248"/>
      <c r="CR17" s="248"/>
      <c r="CS17" s="248"/>
      <c r="CT17" s="248"/>
      <c r="CU17" s="248"/>
      <c r="CV17" s="248"/>
      <c r="CW17" s="248"/>
      <c r="CX17" s="248"/>
      <c r="CY17" s="248"/>
      <c r="CZ17" s="248"/>
      <c r="DA17" s="248"/>
      <c r="DB17" s="248"/>
    </row>
    <row r="18" spans="1:106" s="185" customFormat="1" ht="31.5" customHeight="1" x14ac:dyDescent="0.35">
      <c r="A18" s="180">
        <v>2021</v>
      </c>
      <c r="B18" s="152">
        <v>8</v>
      </c>
      <c r="C18" s="270">
        <v>44409</v>
      </c>
      <c r="D18" s="152">
        <v>382</v>
      </c>
      <c r="E18" s="152">
        <v>449</v>
      </c>
      <c r="F18" s="152">
        <v>7</v>
      </c>
      <c r="G18" s="184" t="s">
        <v>422</v>
      </c>
      <c r="H18" t="s">
        <v>423</v>
      </c>
      <c r="I18" t="s">
        <v>471</v>
      </c>
      <c r="J18">
        <v>3</v>
      </c>
      <c r="K18">
        <v>1</v>
      </c>
      <c r="L18" s="186">
        <v>46</v>
      </c>
      <c r="M18" s="187">
        <v>40.985999999999997</v>
      </c>
      <c r="N18" s="188">
        <v>50.048000000000002</v>
      </c>
      <c r="O18" s="179"/>
      <c r="P18" s="179">
        <v>66</v>
      </c>
      <c r="Q18" s="179">
        <v>72</v>
      </c>
      <c r="R18" s="179">
        <v>75</v>
      </c>
      <c r="S18" s="179">
        <v>70</v>
      </c>
      <c r="T18" s="179"/>
      <c r="U18" s="179">
        <v>46</v>
      </c>
      <c r="V18" s="179">
        <v>49</v>
      </c>
      <c r="W18" s="179">
        <v>48</v>
      </c>
      <c r="X18" s="179">
        <v>47</v>
      </c>
      <c r="Y18" s="153">
        <v>100</v>
      </c>
      <c r="Z18" s="153">
        <v>100</v>
      </c>
      <c r="AA18" s="179">
        <v>69</v>
      </c>
      <c r="AB18" s="179">
        <v>68</v>
      </c>
      <c r="AC18" s="179">
        <v>61</v>
      </c>
      <c r="AD18" s="179">
        <v>62</v>
      </c>
      <c r="AE18" s="179">
        <v>61</v>
      </c>
      <c r="AF18" s="179">
        <v>59</v>
      </c>
      <c r="AG18" s="179">
        <v>54</v>
      </c>
      <c r="AH18" s="179">
        <v>48</v>
      </c>
      <c r="AI18" s="179">
        <v>47</v>
      </c>
      <c r="AJ18" s="179">
        <v>47</v>
      </c>
      <c r="AK18" s="153">
        <v>100</v>
      </c>
      <c r="AL18" s="153">
        <v>98</v>
      </c>
      <c r="AM18" s="179">
        <v>67.099999999999994</v>
      </c>
      <c r="AN18" s="179">
        <v>49.4</v>
      </c>
      <c r="AO18" s="215">
        <v>0.5</v>
      </c>
      <c r="AP18" s="168">
        <v>108</v>
      </c>
      <c r="AQ18" s="169">
        <v>100</v>
      </c>
      <c r="AR18" s="167">
        <v>109</v>
      </c>
      <c r="AS18" s="167">
        <v>100</v>
      </c>
      <c r="AT18" s="170">
        <v>6</v>
      </c>
      <c r="AU18" s="170">
        <v>4</v>
      </c>
      <c r="AV18" s="170">
        <v>14</v>
      </c>
      <c r="AW18" s="170">
        <v>6</v>
      </c>
      <c r="AX18" s="170"/>
      <c r="AY18" s="170"/>
      <c r="AZ18" s="170"/>
      <c r="BA18" s="170">
        <v>4</v>
      </c>
      <c r="BB18" s="170"/>
      <c r="BC18" s="171">
        <v>34</v>
      </c>
      <c r="BD18" s="166">
        <v>2374</v>
      </c>
      <c r="BE18" s="271">
        <v>1.4999999999999999E-2</v>
      </c>
      <c r="BF18" s="172">
        <v>1.4E-2</v>
      </c>
      <c r="BG18" s="154">
        <v>1</v>
      </c>
      <c r="BH18" s="154">
        <v>0.7</v>
      </c>
      <c r="BI18" s="154">
        <v>51.6</v>
      </c>
      <c r="BJ18" s="154">
        <v>1.7</v>
      </c>
      <c r="BK18" s="154">
        <v>117.3</v>
      </c>
      <c r="BL18" s="24" t="s">
        <v>474</v>
      </c>
      <c r="BM18" s="248" t="s">
        <v>475</v>
      </c>
      <c r="BN18" s="248" t="s">
        <v>484</v>
      </c>
      <c r="BO18" s="248" t="s">
        <v>477</v>
      </c>
      <c r="BP18" s="248">
        <v>30</v>
      </c>
      <c r="BQ18" s="248"/>
      <c r="BR18" s="248"/>
      <c r="BS18" s="248"/>
      <c r="BT18" s="248"/>
      <c r="BU18" s="248">
        <f t="shared" si="0"/>
        <v>2.4</v>
      </c>
      <c r="BV18" s="248"/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8"/>
      <c r="CT18" s="248"/>
      <c r="CU18" s="248"/>
      <c r="CV18" s="248"/>
      <c r="CW18" s="248"/>
      <c r="CX18" s="248"/>
      <c r="CY18" s="248"/>
      <c r="CZ18" s="248"/>
      <c r="DA18" s="248"/>
      <c r="DB18" s="248"/>
    </row>
    <row r="19" spans="1:106" s="185" customFormat="1" ht="31.5" customHeight="1" x14ac:dyDescent="0.35">
      <c r="A19" s="180">
        <v>2021</v>
      </c>
      <c r="B19" s="152">
        <v>8</v>
      </c>
      <c r="C19" s="270">
        <v>44409</v>
      </c>
      <c r="D19" s="152">
        <v>295</v>
      </c>
      <c r="E19" s="152">
        <v>219</v>
      </c>
      <c r="F19" s="152">
        <v>8</v>
      </c>
      <c r="G19" s="184" t="s">
        <v>402</v>
      </c>
      <c r="H19" t="s">
        <v>403</v>
      </c>
      <c r="I19" t="s">
        <v>471</v>
      </c>
      <c r="J19">
        <v>6</v>
      </c>
      <c r="K19">
        <v>1</v>
      </c>
      <c r="L19" s="186">
        <v>114.16666669999999</v>
      </c>
      <c r="M19" s="187">
        <v>106.175</v>
      </c>
      <c r="N19" s="188">
        <v>122.1583333</v>
      </c>
      <c r="O19" s="179"/>
      <c r="P19" s="179">
        <v>218</v>
      </c>
      <c r="Q19" s="179"/>
      <c r="R19" s="179"/>
      <c r="S19" s="179"/>
      <c r="T19" s="179"/>
      <c r="U19" s="179">
        <v>139</v>
      </c>
      <c r="V19" s="179"/>
      <c r="W19" s="179"/>
      <c r="X19" s="179"/>
      <c r="Y19" s="153"/>
      <c r="Z19" s="153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53"/>
      <c r="AL19" s="153"/>
      <c r="AM19" s="179">
        <v>218</v>
      </c>
      <c r="AN19" s="179">
        <v>139</v>
      </c>
      <c r="AO19" s="215">
        <v>0.9</v>
      </c>
      <c r="AP19" s="168">
        <v>238</v>
      </c>
      <c r="AQ19" s="169">
        <v>91</v>
      </c>
      <c r="AR19" s="167"/>
      <c r="AS19" s="167"/>
      <c r="AT19" s="170"/>
      <c r="AU19" s="170"/>
      <c r="AV19" s="170">
        <v>6</v>
      </c>
      <c r="AW19" s="170"/>
      <c r="AX19" s="170">
        <v>4</v>
      </c>
      <c r="AY19" s="170"/>
      <c r="AZ19" s="170"/>
      <c r="BA19" s="170"/>
      <c r="BB19" s="170"/>
      <c r="BC19" s="171">
        <v>10</v>
      </c>
      <c r="BD19" s="166">
        <v>64</v>
      </c>
      <c r="BE19" s="271">
        <v>1.4999999999999999E-2</v>
      </c>
      <c r="BF19" s="172">
        <v>0.156</v>
      </c>
      <c r="BG19" s="154"/>
      <c r="BH19" s="154">
        <v>0.1</v>
      </c>
      <c r="BI19" s="154">
        <v>0.6</v>
      </c>
      <c r="BJ19" s="154">
        <v>1.4</v>
      </c>
      <c r="BK19" s="154">
        <v>8.9</v>
      </c>
      <c r="BL19" s="24" t="s">
        <v>473</v>
      </c>
      <c r="BM19" s="248" t="s">
        <v>473</v>
      </c>
      <c r="BN19" s="248"/>
      <c r="BO19" s="248"/>
      <c r="BP19" s="248">
        <v>30</v>
      </c>
      <c r="BQ19" s="248"/>
      <c r="BR19" s="248"/>
      <c r="BS19" s="248"/>
      <c r="BT19" s="248"/>
      <c r="BU19" s="248">
        <f t="shared" si="0"/>
        <v>17.600000000000001</v>
      </c>
      <c r="BV19" s="248"/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  <c r="CH19" s="248"/>
      <c r="CI19" s="248"/>
      <c r="CJ19" s="248"/>
      <c r="CK19" s="248"/>
      <c r="CL19" s="248"/>
      <c r="CM19" s="248"/>
      <c r="CN19" s="248"/>
      <c r="CO19" s="248"/>
      <c r="CP19" s="248"/>
      <c r="CQ19" s="248"/>
      <c r="CR19" s="248"/>
      <c r="CS19" s="248"/>
      <c r="CT19" s="248"/>
      <c r="CU19" s="248"/>
      <c r="CV19" s="248"/>
      <c r="CW19" s="248"/>
      <c r="CX19" s="248"/>
      <c r="CY19" s="248"/>
      <c r="CZ19" s="248"/>
      <c r="DA19" s="248"/>
      <c r="DB19" s="248"/>
    </row>
    <row r="20" spans="1:106" s="185" customFormat="1" ht="31.5" customHeight="1" x14ac:dyDescent="0.35">
      <c r="A20" s="180">
        <v>2021</v>
      </c>
      <c r="B20" s="152">
        <v>8</v>
      </c>
      <c r="C20" s="270">
        <v>44409</v>
      </c>
      <c r="D20" s="152">
        <v>407</v>
      </c>
      <c r="E20" s="152">
        <v>627</v>
      </c>
      <c r="F20" s="152">
        <v>8</v>
      </c>
      <c r="G20" s="184" t="s">
        <v>140</v>
      </c>
      <c r="H20" t="s">
        <v>141</v>
      </c>
      <c r="I20" t="s">
        <v>471</v>
      </c>
      <c r="J20">
        <v>1</v>
      </c>
      <c r="K20">
        <v>5</v>
      </c>
      <c r="L20" s="186">
        <v>418.5</v>
      </c>
      <c r="M20" s="187">
        <v>384.97815000000003</v>
      </c>
      <c r="N20" s="188">
        <v>452.02184999999997</v>
      </c>
      <c r="O20" s="179"/>
      <c r="P20" s="179"/>
      <c r="Q20" s="179"/>
      <c r="R20" s="179">
        <v>521</v>
      </c>
      <c r="S20" s="179">
        <v>520</v>
      </c>
      <c r="T20" s="179"/>
      <c r="U20" s="179"/>
      <c r="V20" s="179"/>
      <c r="W20" s="179">
        <v>453</v>
      </c>
      <c r="X20" s="179">
        <v>486</v>
      </c>
      <c r="Y20" s="153"/>
      <c r="Z20" s="153">
        <v>145</v>
      </c>
      <c r="AA20" s="179">
        <v>486</v>
      </c>
      <c r="AB20" s="179">
        <v>482</v>
      </c>
      <c r="AC20" s="179">
        <v>478</v>
      </c>
      <c r="AD20" s="179">
        <v>469</v>
      </c>
      <c r="AE20" s="179">
        <v>471</v>
      </c>
      <c r="AF20" s="179">
        <v>452</v>
      </c>
      <c r="AG20" s="179">
        <v>442</v>
      </c>
      <c r="AH20" s="179">
        <v>438</v>
      </c>
      <c r="AI20" s="179">
        <v>435</v>
      </c>
      <c r="AJ20" s="179">
        <v>438</v>
      </c>
      <c r="AK20" s="153">
        <v>143</v>
      </c>
      <c r="AL20" s="153">
        <v>141</v>
      </c>
      <c r="AM20" s="179">
        <v>489.6</v>
      </c>
      <c r="AN20" s="179">
        <v>449.1</v>
      </c>
      <c r="AO20" s="215">
        <v>0.2</v>
      </c>
      <c r="AP20" s="168">
        <v>18</v>
      </c>
      <c r="AQ20" s="169">
        <v>200</v>
      </c>
      <c r="AR20" s="167">
        <v>25</v>
      </c>
      <c r="AS20" s="167">
        <v>143</v>
      </c>
      <c r="AT20" s="170">
        <v>4</v>
      </c>
      <c r="AU20" s="170">
        <v>1</v>
      </c>
      <c r="AV20" s="170">
        <v>4</v>
      </c>
      <c r="AW20" s="170"/>
      <c r="AX20" s="170"/>
      <c r="AY20" s="170"/>
      <c r="AZ20" s="170"/>
      <c r="BA20" s="170"/>
      <c r="BB20" s="170"/>
      <c r="BC20" s="171">
        <v>9</v>
      </c>
      <c r="BD20" s="166">
        <v>9</v>
      </c>
      <c r="BE20" s="271">
        <v>1.4999999999999999E-2</v>
      </c>
      <c r="BF20" s="172">
        <v>1</v>
      </c>
      <c r="BG20" s="154"/>
      <c r="BH20" s="154">
        <v>0</v>
      </c>
      <c r="BI20" s="154">
        <v>0</v>
      </c>
      <c r="BJ20" s="154">
        <v>4</v>
      </c>
      <c r="BK20" s="154">
        <v>4</v>
      </c>
      <c r="BL20" s="24" t="s">
        <v>478</v>
      </c>
      <c r="BM20" s="248" t="s">
        <v>481</v>
      </c>
      <c r="BN20" s="248" t="s">
        <v>485</v>
      </c>
      <c r="BO20" s="248"/>
      <c r="BP20" s="248">
        <v>30</v>
      </c>
      <c r="BQ20" s="248"/>
      <c r="BR20" s="248"/>
      <c r="BS20" s="248"/>
      <c r="BT20" s="248"/>
      <c r="BU20" s="248">
        <f t="shared" si="0"/>
        <v>21.6</v>
      </c>
      <c r="BV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  <c r="CH20" s="248"/>
      <c r="CI20" s="248"/>
      <c r="CJ20" s="248"/>
      <c r="CK20" s="248"/>
      <c r="CL20" s="248"/>
      <c r="CM20" s="248"/>
      <c r="CN20" s="248"/>
      <c r="CO20" s="248"/>
      <c r="CP20" s="248"/>
      <c r="CQ20" s="248"/>
      <c r="CR20" s="248"/>
      <c r="CS20" s="248"/>
      <c r="CT20" s="248"/>
      <c r="CU20" s="248"/>
      <c r="CV20" s="248"/>
      <c r="CW20" s="248"/>
      <c r="CX20" s="248"/>
      <c r="CY20" s="248"/>
      <c r="CZ20" s="248"/>
      <c r="DA20" s="248"/>
      <c r="DB20" s="248"/>
    </row>
    <row r="21" spans="1:106" s="185" customFormat="1" ht="31.5" customHeight="1" x14ac:dyDescent="0.35">
      <c r="A21" s="180">
        <v>2021</v>
      </c>
      <c r="B21" s="152">
        <v>8</v>
      </c>
      <c r="C21" s="270">
        <v>44409</v>
      </c>
      <c r="D21" s="152">
        <v>407</v>
      </c>
      <c r="E21" s="152">
        <v>628</v>
      </c>
      <c r="F21" s="152">
        <v>8</v>
      </c>
      <c r="G21" s="184" t="s">
        <v>143</v>
      </c>
      <c r="H21" t="s">
        <v>144</v>
      </c>
      <c r="I21" t="s">
        <v>471</v>
      </c>
      <c r="J21">
        <v>1</v>
      </c>
      <c r="K21">
        <v>5</v>
      </c>
      <c r="L21" s="186">
        <v>330</v>
      </c>
      <c r="M21" s="187">
        <v>303.99599999999998</v>
      </c>
      <c r="N21" s="188">
        <v>356.00400000000002</v>
      </c>
      <c r="O21" s="179"/>
      <c r="P21" s="179"/>
      <c r="Q21" s="179"/>
      <c r="R21" s="179">
        <v>453</v>
      </c>
      <c r="S21" s="179">
        <v>486</v>
      </c>
      <c r="T21" s="179"/>
      <c r="U21" s="179"/>
      <c r="V21" s="179"/>
      <c r="W21" s="179">
        <v>387</v>
      </c>
      <c r="X21" s="179">
        <v>396</v>
      </c>
      <c r="Y21" s="153"/>
      <c r="Z21" s="153">
        <v>145</v>
      </c>
      <c r="AA21" s="179">
        <v>376</v>
      </c>
      <c r="AB21" s="179">
        <v>371</v>
      </c>
      <c r="AC21" s="179">
        <v>370</v>
      </c>
      <c r="AD21" s="179">
        <v>368</v>
      </c>
      <c r="AE21" s="179">
        <v>364</v>
      </c>
      <c r="AF21" s="179">
        <v>343</v>
      </c>
      <c r="AG21" s="179">
        <v>338</v>
      </c>
      <c r="AH21" s="179">
        <v>335</v>
      </c>
      <c r="AI21" s="179">
        <v>334</v>
      </c>
      <c r="AJ21" s="179">
        <v>332</v>
      </c>
      <c r="AK21" s="153">
        <v>143</v>
      </c>
      <c r="AL21" s="153">
        <v>141</v>
      </c>
      <c r="AM21" s="179">
        <v>398.3</v>
      </c>
      <c r="AN21" s="179">
        <v>352.1</v>
      </c>
      <c r="AO21" s="215">
        <v>0.2</v>
      </c>
      <c r="AP21" s="168">
        <v>18</v>
      </c>
      <c r="AQ21" s="169">
        <v>200</v>
      </c>
      <c r="AR21" s="167">
        <v>25</v>
      </c>
      <c r="AS21" s="167">
        <v>143</v>
      </c>
      <c r="AT21" s="170">
        <v>4</v>
      </c>
      <c r="AU21" s="170">
        <v>1</v>
      </c>
      <c r="AV21" s="170">
        <v>4</v>
      </c>
      <c r="AW21" s="170"/>
      <c r="AX21" s="170"/>
      <c r="AY21" s="170"/>
      <c r="AZ21" s="170"/>
      <c r="BA21" s="170"/>
      <c r="BB21" s="170"/>
      <c r="BC21" s="171">
        <v>9</v>
      </c>
      <c r="BD21" s="166">
        <v>9</v>
      </c>
      <c r="BE21" s="271">
        <v>1.4999999999999999E-2</v>
      </c>
      <c r="BF21" s="172">
        <v>1</v>
      </c>
      <c r="BG21" s="154"/>
      <c r="BH21" s="154">
        <v>0</v>
      </c>
      <c r="BI21" s="154">
        <v>0</v>
      </c>
      <c r="BJ21" s="154">
        <v>3.2</v>
      </c>
      <c r="BK21" s="154">
        <v>3.2</v>
      </c>
      <c r="BL21" s="24" t="s">
        <v>478</v>
      </c>
      <c r="BM21" s="248" t="s">
        <v>481</v>
      </c>
      <c r="BN21" s="248" t="s">
        <v>483</v>
      </c>
      <c r="BO21" s="248"/>
      <c r="BP21" s="248">
        <v>30</v>
      </c>
      <c r="BQ21" s="248"/>
      <c r="BR21" s="248"/>
      <c r="BS21" s="248"/>
      <c r="BT21" s="248"/>
      <c r="BU21" s="248">
        <f t="shared" si="0"/>
        <v>15.6</v>
      </c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  <c r="CH21" s="248"/>
      <c r="CI21" s="248"/>
      <c r="CJ21" s="248"/>
      <c r="CK21" s="248"/>
      <c r="CL21" s="248"/>
      <c r="CM21" s="248"/>
      <c r="CN21" s="248"/>
      <c r="CO21" s="248"/>
      <c r="CP21" s="248"/>
      <c r="CQ21" s="248"/>
      <c r="CR21" s="248"/>
      <c r="CS21" s="248"/>
      <c r="CT21" s="248"/>
      <c r="CU21" s="248"/>
      <c r="CV21" s="248"/>
      <c r="CW21" s="248"/>
      <c r="CX21" s="248"/>
      <c r="CY21" s="248"/>
      <c r="CZ21" s="248"/>
      <c r="DA21" s="248"/>
      <c r="DB21" s="248"/>
    </row>
    <row r="22" spans="1:106" s="185" customFormat="1" ht="31.5" customHeight="1" x14ac:dyDescent="0.35">
      <c r="A22" s="180">
        <v>2021</v>
      </c>
      <c r="B22" s="152">
        <v>8</v>
      </c>
      <c r="C22" s="270">
        <v>44409</v>
      </c>
      <c r="D22" s="152">
        <v>407</v>
      </c>
      <c r="E22" s="152">
        <v>629</v>
      </c>
      <c r="F22" s="152">
        <v>8</v>
      </c>
      <c r="G22" s="184" t="s">
        <v>146</v>
      </c>
      <c r="H22" t="s">
        <v>147</v>
      </c>
      <c r="I22" t="s">
        <v>471</v>
      </c>
      <c r="J22">
        <v>1</v>
      </c>
      <c r="K22">
        <v>5</v>
      </c>
      <c r="L22" s="186">
        <v>221</v>
      </c>
      <c r="M22" s="187">
        <v>203.983</v>
      </c>
      <c r="N22" s="188">
        <v>238.017</v>
      </c>
      <c r="O22" s="179"/>
      <c r="P22" s="179"/>
      <c r="Q22" s="179"/>
      <c r="R22" s="179">
        <v>280</v>
      </c>
      <c r="S22" s="179">
        <v>283</v>
      </c>
      <c r="T22" s="179"/>
      <c r="U22" s="179"/>
      <c r="V22" s="179"/>
      <c r="W22" s="179">
        <v>241</v>
      </c>
      <c r="X22" s="179">
        <v>254</v>
      </c>
      <c r="Y22" s="153"/>
      <c r="Z22" s="153">
        <v>145</v>
      </c>
      <c r="AA22" s="179">
        <v>262</v>
      </c>
      <c r="AB22" s="179">
        <v>254</v>
      </c>
      <c r="AC22" s="179">
        <v>258</v>
      </c>
      <c r="AD22" s="179">
        <v>258</v>
      </c>
      <c r="AE22" s="179">
        <v>259</v>
      </c>
      <c r="AF22" s="179">
        <v>236</v>
      </c>
      <c r="AG22" s="179">
        <v>231</v>
      </c>
      <c r="AH22" s="179">
        <v>233</v>
      </c>
      <c r="AI22" s="179">
        <v>234</v>
      </c>
      <c r="AJ22" s="179">
        <v>234</v>
      </c>
      <c r="AK22" s="153">
        <v>143</v>
      </c>
      <c r="AL22" s="153">
        <v>141</v>
      </c>
      <c r="AM22" s="179">
        <v>264.89999999999998</v>
      </c>
      <c r="AN22" s="179">
        <v>237.6</v>
      </c>
      <c r="AO22" s="215">
        <v>0.2</v>
      </c>
      <c r="AP22" s="168">
        <v>18</v>
      </c>
      <c r="AQ22" s="169">
        <v>200</v>
      </c>
      <c r="AR22" s="167">
        <v>25</v>
      </c>
      <c r="AS22" s="167">
        <v>143</v>
      </c>
      <c r="AT22" s="170">
        <v>4</v>
      </c>
      <c r="AU22" s="170">
        <v>2</v>
      </c>
      <c r="AV22" s="170">
        <v>4</v>
      </c>
      <c r="AW22" s="170"/>
      <c r="AX22" s="170">
        <v>2</v>
      </c>
      <c r="AY22" s="170"/>
      <c r="AZ22" s="170"/>
      <c r="BA22" s="170"/>
      <c r="BB22" s="170"/>
      <c r="BC22" s="171">
        <v>12</v>
      </c>
      <c r="BD22" s="166">
        <v>12</v>
      </c>
      <c r="BE22" s="271">
        <v>1.4999999999999999E-2</v>
      </c>
      <c r="BF22" s="172">
        <v>1</v>
      </c>
      <c r="BG22" s="154"/>
      <c r="BH22" s="154">
        <v>0.1</v>
      </c>
      <c r="BI22" s="154">
        <v>0.1</v>
      </c>
      <c r="BJ22" s="154">
        <v>2.9</v>
      </c>
      <c r="BK22" s="154">
        <v>2.9</v>
      </c>
      <c r="BL22" s="24" t="s">
        <v>478</v>
      </c>
      <c r="BM22" s="248" t="s">
        <v>481</v>
      </c>
      <c r="BN22" s="248" t="s">
        <v>483</v>
      </c>
      <c r="BO22" s="248"/>
      <c r="BP22" s="248">
        <v>30</v>
      </c>
      <c r="BQ22" s="248"/>
      <c r="BR22" s="248"/>
      <c r="BS22" s="248"/>
      <c r="BT22" s="248"/>
      <c r="BU22" s="248">
        <f t="shared" si="0"/>
        <v>11.7</v>
      </c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  <c r="CH22" s="248"/>
      <c r="CI22" s="248"/>
      <c r="CJ22" s="248"/>
      <c r="CK22" s="248"/>
      <c r="CL22" s="248"/>
      <c r="CM22" s="248"/>
      <c r="CN22" s="248"/>
      <c r="CO22" s="248"/>
      <c r="CP22" s="248"/>
      <c r="CQ22" s="248"/>
      <c r="CR22" s="248"/>
      <c r="CS22" s="248"/>
      <c r="CT22" s="248"/>
      <c r="CU22" s="248"/>
      <c r="CV22" s="248"/>
      <c r="CW22" s="248"/>
      <c r="CX22" s="248"/>
      <c r="CY22" s="248"/>
      <c r="CZ22" s="248"/>
      <c r="DA22" s="248"/>
      <c r="DB22" s="248"/>
    </row>
    <row r="23" spans="1:106" s="185" customFormat="1" ht="31.5" customHeight="1" x14ac:dyDescent="0.35">
      <c r="A23" s="180">
        <v>2021</v>
      </c>
      <c r="B23" s="152">
        <v>8</v>
      </c>
      <c r="C23" s="270">
        <v>44409</v>
      </c>
      <c r="D23" s="152">
        <v>407</v>
      </c>
      <c r="E23" s="152">
        <v>630</v>
      </c>
      <c r="F23" s="152">
        <v>8</v>
      </c>
      <c r="G23" s="184" t="s">
        <v>149</v>
      </c>
      <c r="H23" t="s">
        <v>150</v>
      </c>
      <c r="I23" t="s">
        <v>471</v>
      </c>
      <c r="J23">
        <v>1</v>
      </c>
      <c r="K23">
        <v>5</v>
      </c>
      <c r="L23" s="186">
        <v>214</v>
      </c>
      <c r="M23" s="187">
        <v>197.84299999999999</v>
      </c>
      <c r="N23" s="188">
        <v>230.15700000000001</v>
      </c>
      <c r="O23" s="179"/>
      <c r="P23" s="179"/>
      <c r="Q23" s="179"/>
      <c r="R23" s="179"/>
      <c r="S23" s="179"/>
      <c r="T23" s="179"/>
      <c r="U23" s="179"/>
      <c r="V23" s="179"/>
      <c r="W23" s="179">
        <v>147</v>
      </c>
      <c r="X23" s="179">
        <v>168</v>
      </c>
      <c r="Y23" s="153"/>
      <c r="Z23" s="153">
        <v>145</v>
      </c>
      <c r="AA23" s="179"/>
      <c r="AB23" s="179"/>
      <c r="AC23" s="179"/>
      <c r="AD23" s="179"/>
      <c r="AE23" s="179"/>
      <c r="AF23" s="179">
        <v>156</v>
      </c>
      <c r="AG23" s="179">
        <v>152</v>
      </c>
      <c r="AH23" s="179">
        <v>148</v>
      </c>
      <c r="AI23" s="179">
        <v>146</v>
      </c>
      <c r="AJ23" s="179">
        <v>152</v>
      </c>
      <c r="AK23" s="153">
        <v>143</v>
      </c>
      <c r="AL23" s="153">
        <v>141</v>
      </c>
      <c r="AM23" s="179"/>
      <c r="AN23" s="179">
        <v>152.69999999999999</v>
      </c>
      <c r="AO23" s="215"/>
      <c r="AP23" s="168">
        <v>18</v>
      </c>
      <c r="AQ23" s="169">
        <v>200</v>
      </c>
      <c r="AR23" s="167">
        <v>25</v>
      </c>
      <c r="AS23" s="167">
        <v>143</v>
      </c>
      <c r="AT23" s="170">
        <v>1</v>
      </c>
      <c r="AU23" s="170">
        <v>2</v>
      </c>
      <c r="AV23" s="170">
        <v>2</v>
      </c>
      <c r="AW23" s="170"/>
      <c r="AX23" s="170">
        <v>1</v>
      </c>
      <c r="AY23" s="170"/>
      <c r="AZ23" s="170"/>
      <c r="BA23" s="170"/>
      <c r="BB23" s="170"/>
      <c r="BC23" s="171">
        <v>6</v>
      </c>
      <c r="BD23" s="166">
        <v>6</v>
      </c>
      <c r="BE23" s="271">
        <v>1.4999999999999999E-2</v>
      </c>
      <c r="BF23" s="172">
        <v>1</v>
      </c>
      <c r="BG23" s="154"/>
      <c r="BH23" s="154">
        <v>0</v>
      </c>
      <c r="BI23" s="154">
        <v>0</v>
      </c>
      <c r="BJ23" s="154">
        <v>0.9</v>
      </c>
      <c r="BK23" s="154">
        <v>0.9</v>
      </c>
      <c r="BL23" s="24" t="s">
        <v>478</v>
      </c>
      <c r="BM23" s="248" t="s">
        <v>481</v>
      </c>
      <c r="BN23" s="248" t="s">
        <v>483</v>
      </c>
      <c r="BO23" s="248"/>
      <c r="BP23" s="248">
        <v>30</v>
      </c>
      <c r="BQ23" s="248"/>
      <c r="BR23" s="248"/>
      <c r="BS23" s="248"/>
      <c r="BT23" s="248"/>
      <c r="BU23" s="248">
        <f t="shared" si="0"/>
        <v>43.3</v>
      </c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  <c r="CH23" s="248"/>
      <c r="CI23" s="248"/>
      <c r="CJ23" s="248"/>
      <c r="CK23" s="248"/>
      <c r="CL23" s="248"/>
      <c r="CM23" s="248"/>
      <c r="CN23" s="248"/>
      <c r="CO23" s="248"/>
      <c r="CP23" s="248"/>
      <c r="CQ23" s="248"/>
      <c r="CR23" s="248"/>
      <c r="CS23" s="248"/>
      <c r="CT23" s="248"/>
      <c r="CU23" s="248"/>
      <c r="CV23" s="248"/>
      <c r="CW23" s="248"/>
      <c r="CX23" s="248"/>
      <c r="CY23" s="248"/>
      <c r="CZ23" s="248"/>
      <c r="DA23" s="248"/>
      <c r="DB23" s="248"/>
    </row>
    <row r="24" spans="1:106" s="185" customFormat="1" ht="31.5" customHeight="1" x14ac:dyDescent="0.35">
      <c r="A24" s="180">
        <v>2021</v>
      </c>
      <c r="B24" s="152">
        <v>8</v>
      </c>
      <c r="C24" s="270">
        <v>44409</v>
      </c>
      <c r="D24" s="152">
        <v>52</v>
      </c>
      <c r="E24" s="152">
        <v>130</v>
      </c>
      <c r="F24" s="152">
        <v>25</v>
      </c>
      <c r="G24" s="184" t="s">
        <v>413</v>
      </c>
      <c r="H24" t="s">
        <v>414</v>
      </c>
      <c r="I24" t="s">
        <v>486</v>
      </c>
      <c r="J24">
        <v>9</v>
      </c>
      <c r="K24">
        <v>1</v>
      </c>
      <c r="L24" s="186">
        <v>12</v>
      </c>
      <c r="M24" s="187">
        <v>11.16</v>
      </c>
      <c r="N24" s="188">
        <v>12.84</v>
      </c>
      <c r="O24" s="179"/>
      <c r="P24" s="179">
        <v>23</v>
      </c>
      <c r="Q24" s="179">
        <v>21</v>
      </c>
      <c r="R24" s="179"/>
      <c r="S24" s="179"/>
      <c r="T24" s="179"/>
      <c r="U24" s="179"/>
      <c r="V24" s="179">
        <v>18</v>
      </c>
      <c r="W24" s="179">
        <v>17</v>
      </c>
      <c r="X24" s="179"/>
      <c r="Y24" s="153"/>
      <c r="Z24" s="153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53"/>
      <c r="AL24" s="153"/>
      <c r="AM24" s="179">
        <v>22</v>
      </c>
      <c r="AN24" s="179">
        <v>17.399999999999999</v>
      </c>
      <c r="AO24" s="215">
        <v>0.8</v>
      </c>
      <c r="AP24" s="168">
        <v>336</v>
      </c>
      <c r="AQ24" s="169">
        <v>96</v>
      </c>
      <c r="AR24" s="167"/>
      <c r="AS24" s="167"/>
      <c r="AT24" s="170">
        <v>20</v>
      </c>
      <c r="AU24" s="170"/>
      <c r="AV24" s="170">
        <v>20</v>
      </c>
      <c r="AW24" s="170"/>
      <c r="AX24" s="170"/>
      <c r="AY24" s="170"/>
      <c r="AZ24" s="170"/>
      <c r="BA24" s="170"/>
      <c r="BB24" s="170"/>
      <c r="BC24" s="171">
        <v>40</v>
      </c>
      <c r="BD24" s="166">
        <v>440</v>
      </c>
      <c r="BE24" s="271">
        <v>0.02</v>
      </c>
      <c r="BF24" s="172">
        <v>9.0999999999999998E-2</v>
      </c>
      <c r="BG24" s="154"/>
      <c r="BH24" s="154">
        <v>3.3</v>
      </c>
      <c r="BI24" s="154">
        <v>36.700000000000003</v>
      </c>
      <c r="BJ24" s="154">
        <v>0.7</v>
      </c>
      <c r="BK24" s="154">
        <v>7.7</v>
      </c>
      <c r="BL24" s="24" t="s">
        <v>478</v>
      </c>
      <c r="BM24" s="248" t="s">
        <v>487</v>
      </c>
      <c r="BN24" s="248" t="s">
        <v>488</v>
      </c>
      <c r="BO24" s="248"/>
      <c r="BP24" s="248">
        <v>30</v>
      </c>
      <c r="BQ24" s="248"/>
      <c r="BR24" s="248"/>
      <c r="BS24" s="248"/>
      <c r="BT24" s="248"/>
      <c r="BU24" s="248">
        <f t="shared" si="0"/>
        <v>3.8</v>
      </c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  <c r="CH24" s="248"/>
      <c r="CI24" s="248"/>
      <c r="CJ24" s="248"/>
      <c r="CK24" s="248"/>
      <c r="CL24" s="248"/>
      <c r="CM24" s="248"/>
      <c r="CN24" s="248"/>
      <c r="CO24" s="248"/>
      <c r="CP24" s="248"/>
      <c r="CQ24" s="248"/>
      <c r="CR24" s="248"/>
      <c r="CS24" s="248"/>
      <c r="CT24" s="248"/>
      <c r="CU24" s="248"/>
      <c r="CV24" s="248"/>
      <c r="CW24" s="248"/>
      <c r="CX24" s="248"/>
      <c r="CY24" s="248"/>
      <c r="CZ24" s="248"/>
      <c r="DA24" s="248"/>
      <c r="DB24" s="248"/>
    </row>
    <row r="25" spans="1:106" s="185" customFormat="1" ht="31.5" customHeight="1" x14ac:dyDescent="0.35">
      <c r="A25" s="180">
        <v>2021</v>
      </c>
      <c r="B25" s="152">
        <v>8</v>
      </c>
      <c r="C25" s="270">
        <v>44409</v>
      </c>
      <c r="D25" s="152">
        <v>259</v>
      </c>
      <c r="E25" s="152">
        <v>183</v>
      </c>
      <c r="F25" s="152">
        <v>26</v>
      </c>
      <c r="G25" s="184" t="s">
        <v>425</v>
      </c>
      <c r="H25" t="s">
        <v>426</v>
      </c>
      <c r="I25" t="s">
        <v>486</v>
      </c>
      <c r="J25">
        <v>12</v>
      </c>
      <c r="K25">
        <v>1</v>
      </c>
      <c r="L25" s="186">
        <v>3</v>
      </c>
      <c r="M25" s="187">
        <v>2.79</v>
      </c>
      <c r="N25" s="188">
        <v>3.21</v>
      </c>
      <c r="O25" s="179"/>
      <c r="P25" s="179">
        <v>5</v>
      </c>
      <c r="Q25" s="179">
        <v>4</v>
      </c>
      <c r="R25" s="179">
        <v>4</v>
      </c>
      <c r="S25" s="179">
        <v>4</v>
      </c>
      <c r="T25" s="179"/>
      <c r="U25" s="179">
        <v>4</v>
      </c>
      <c r="V25" s="179">
        <v>3</v>
      </c>
      <c r="W25" s="179">
        <v>3</v>
      </c>
      <c r="X25" s="179">
        <v>3</v>
      </c>
      <c r="Y25" s="153">
        <v>126</v>
      </c>
      <c r="Z25" s="153">
        <v>126</v>
      </c>
      <c r="AA25" s="179">
        <v>4</v>
      </c>
      <c r="AB25" s="179">
        <v>4</v>
      </c>
      <c r="AC25" s="179">
        <v>4</v>
      </c>
      <c r="AD25" s="179">
        <v>4</v>
      </c>
      <c r="AE25" s="179">
        <v>4</v>
      </c>
      <c r="AF25" s="179">
        <v>3</v>
      </c>
      <c r="AG25" s="179">
        <v>3</v>
      </c>
      <c r="AH25" s="179">
        <v>3</v>
      </c>
      <c r="AI25" s="179">
        <v>3</v>
      </c>
      <c r="AJ25" s="179">
        <v>3</v>
      </c>
      <c r="AK25" s="153">
        <v>132</v>
      </c>
      <c r="AL25" s="153">
        <v>132</v>
      </c>
      <c r="AM25" s="179">
        <v>4.3</v>
      </c>
      <c r="AN25" s="179">
        <v>3.2</v>
      </c>
      <c r="AO25" s="215">
        <v>0.4</v>
      </c>
      <c r="AP25" s="168">
        <v>508</v>
      </c>
      <c r="AQ25" s="169">
        <v>85</v>
      </c>
      <c r="AR25" s="167">
        <v>335</v>
      </c>
      <c r="AS25" s="167">
        <v>129</v>
      </c>
      <c r="AT25" s="170">
        <v>6</v>
      </c>
      <c r="AU25" s="170">
        <v>14</v>
      </c>
      <c r="AV25" s="170">
        <v>22</v>
      </c>
      <c r="AW25" s="170"/>
      <c r="AX25" s="170"/>
      <c r="AY25" s="170"/>
      <c r="AZ25" s="170"/>
      <c r="BA25" s="170"/>
      <c r="BB25" s="170"/>
      <c r="BC25" s="171">
        <v>42</v>
      </c>
      <c r="BD25" s="166">
        <v>3042</v>
      </c>
      <c r="BE25" s="271">
        <v>0.02</v>
      </c>
      <c r="BF25" s="172">
        <v>1.4E-2</v>
      </c>
      <c r="BG25" s="154">
        <v>1</v>
      </c>
      <c r="BH25" s="154">
        <v>14</v>
      </c>
      <c r="BI25" s="154">
        <v>1014</v>
      </c>
      <c r="BJ25" s="154">
        <v>0.1</v>
      </c>
      <c r="BK25" s="154">
        <v>9.6999999999999993</v>
      </c>
      <c r="BL25" s="24" t="s">
        <v>472</v>
      </c>
      <c r="BM25" s="248" t="s">
        <v>472</v>
      </c>
      <c r="BN25" s="248"/>
      <c r="BO25" s="248"/>
      <c r="BP25" s="248">
        <v>30</v>
      </c>
      <c r="BQ25" s="248"/>
      <c r="BR25" s="248"/>
      <c r="BS25" s="248"/>
      <c r="BT25" s="248"/>
      <c r="BU25" s="248">
        <f t="shared" si="0"/>
        <v>0.1</v>
      </c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  <c r="CH25" s="248"/>
      <c r="CI25" s="248"/>
      <c r="CJ25" s="248"/>
      <c r="CK25" s="248"/>
      <c r="CL25" s="248"/>
      <c r="CM25" s="248"/>
      <c r="CN25" s="248"/>
      <c r="CO25" s="248"/>
      <c r="CP25" s="248"/>
      <c r="CQ25" s="248"/>
      <c r="CR25" s="248"/>
      <c r="CS25" s="248"/>
      <c r="CT25" s="248"/>
      <c r="CU25" s="248"/>
      <c r="CV25" s="248"/>
      <c r="CW25" s="248"/>
      <c r="CX25" s="248"/>
      <c r="CY25" s="248"/>
      <c r="CZ25" s="248"/>
      <c r="DA25" s="248"/>
      <c r="DB25" s="248"/>
    </row>
    <row r="26" spans="1:106" s="185" customFormat="1" ht="31.5" customHeight="1" x14ac:dyDescent="0.35">
      <c r="A26" s="180">
        <v>2021</v>
      </c>
      <c r="B26" s="152">
        <v>8</v>
      </c>
      <c r="C26" s="270">
        <v>44409</v>
      </c>
      <c r="D26" s="152">
        <v>123</v>
      </c>
      <c r="E26" s="152">
        <v>645</v>
      </c>
      <c r="F26" s="152">
        <v>30</v>
      </c>
      <c r="G26" s="184" t="s">
        <v>313</v>
      </c>
      <c r="H26" t="s">
        <v>314</v>
      </c>
      <c r="I26" t="s">
        <v>489</v>
      </c>
      <c r="J26">
        <v>4</v>
      </c>
      <c r="K26">
        <v>1</v>
      </c>
      <c r="L26" s="186">
        <v>133</v>
      </c>
      <c r="M26" s="187">
        <v>123.69</v>
      </c>
      <c r="N26" s="188">
        <v>142.31</v>
      </c>
      <c r="O26" s="179"/>
      <c r="P26" s="179"/>
      <c r="Q26" s="179"/>
      <c r="R26" s="179">
        <v>162</v>
      </c>
      <c r="S26" s="179">
        <v>161</v>
      </c>
      <c r="T26" s="179"/>
      <c r="U26" s="179"/>
      <c r="V26" s="179"/>
      <c r="W26" s="179">
        <v>142</v>
      </c>
      <c r="X26" s="179">
        <v>142</v>
      </c>
      <c r="Y26" s="153">
        <v>144</v>
      </c>
      <c r="Z26" s="153">
        <v>146</v>
      </c>
      <c r="AA26" s="179">
        <v>150</v>
      </c>
      <c r="AB26" s="179">
        <v>149</v>
      </c>
      <c r="AC26" s="179">
        <v>148</v>
      </c>
      <c r="AD26" s="179">
        <v>149</v>
      </c>
      <c r="AE26" s="179">
        <v>150</v>
      </c>
      <c r="AF26" s="179">
        <v>132</v>
      </c>
      <c r="AG26" s="179">
        <v>138</v>
      </c>
      <c r="AH26" s="179">
        <v>137</v>
      </c>
      <c r="AI26" s="179">
        <v>138</v>
      </c>
      <c r="AJ26" s="179">
        <v>138</v>
      </c>
      <c r="AK26" s="153">
        <v>156</v>
      </c>
      <c r="AL26" s="153">
        <v>154</v>
      </c>
      <c r="AM26" s="179">
        <v>152.69999999999999</v>
      </c>
      <c r="AN26" s="179">
        <v>138.1</v>
      </c>
      <c r="AO26" s="215">
        <v>0.1</v>
      </c>
      <c r="AP26" s="168">
        <v>80</v>
      </c>
      <c r="AQ26" s="169">
        <v>180</v>
      </c>
      <c r="AR26" s="167">
        <v>96</v>
      </c>
      <c r="AS26" s="167">
        <v>150</v>
      </c>
      <c r="AT26" s="170">
        <v>2</v>
      </c>
      <c r="AU26" s="170">
        <v>2</v>
      </c>
      <c r="AV26" s="170">
        <v>5</v>
      </c>
      <c r="AW26" s="170"/>
      <c r="AX26" s="170"/>
      <c r="AY26" s="170"/>
      <c r="AZ26" s="170"/>
      <c r="BA26" s="170"/>
      <c r="BB26" s="170"/>
      <c r="BC26" s="171">
        <v>9</v>
      </c>
      <c r="BD26" s="166">
        <v>1329</v>
      </c>
      <c r="BE26" s="271">
        <v>0.02</v>
      </c>
      <c r="BF26" s="172">
        <v>7.0000000000000001E-3</v>
      </c>
      <c r="BG26" s="154">
        <v>1</v>
      </c>
      <c r="BH26" s="154">
        <v>0.1</v>
      </c>
      <c r="BI26" s="154">
        <v>10</v>
      </c>
      <c r="BJ26" s="154">
        <v>1.2</v>
      </c>
      <c r="BK26" s="154">
        <v>183.5</v>
      </c>
      <c r="BL26" s="24" t="s">
        <v>472</v>
      </c>
      <c r="BM26" s="248" t="s">
        <v>472</v>
      </c>
      <c r="BN26" s="248"/>
      <c r="BO26" s="248"/>
      <c r="BP26" s="248">
        <v>30</v>
      </c>
      <c r="BQ26" s="248"/>
      <c r="BR26" s="248"/>
      <c r="BS26" s="248"/>
      <c r="BT26" s="248"/>
      <c r="BU26" s="248">
        <f t="shared" si="0"/>
        <v>3.6</v>
      </c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  <c r="CH26" s="248"/>
      <c r="CI26" s="248"/>
      <c r="CJ26" s="248"/>
      <c r="CK26" s="248"/>
      <c r="CL26" s="248"/>
      <c r="CM26" s="248"/>
      <c r="CN26" s="248"/>
      <c r="CO26" s="248"/>
      <c r="CP26" s="248"/>
      <c r="CQ26" s="248"/>
      <c r="CR26" s="248"/>
      <c r="CS26" s="248"/>
      <c r="CT26" s="248"/>
      <c r="CU26" s="248"/>
      <c r="CV26" s="248"/>
      <c r="CW26" s="248"/>
      <c r="CX26" s="248"/>
      <c r="CY26" s="248"/>
      <c r="CZ26" s="248"/>
      <c r="DA26" s="248"/>
      <c r="DB26" s="248"/>
    </row>
    <row r="27" spans="1:106" s="185" customFormat="1" ht="31.5" customHeight="1" x14ac:dyDescent="0.35">
      <c r="A27" s="180">
        <v>2021</v>
      </c>
      <c r="B27" s="152">
        <v>8</v>
      </c>
      <c r="C27" s="270">
        <v>44409</v>
      </c>
      <c r="D27" s="152">
        <v>372</v>
      </c>
      <c r="E27" s="152">
        <v>646</v>
      </c>
      <c r="F27" s="152">
        <v>48</v>
      </c>
      <c r="G27" s="184" t="s">
        <v>152</v>
      </c>
      <c r="H27" t="s">
        <v>153</v>
      </c>
      <c r="I27" t="s">
        <v>490</v>
      </c>
      <c r="J27">
        <v>2</v>
      </c>
      <c r="K27">
        <v>2</v>
      </c>
      <c r="L27" s="186">
        <v>212</v>
      </c>
      <c r="M27" s="187">
        <v>197.16</v>
      </c>
      <c r="N27" s="188">
        <v>226.84</v>
      </c>
      <c r="O27" s="179"/>
      <c r="P27" s="179">
        <v>251</v>
      </c>
      <c r="Q27" s="179">
        <v>255</v>
      </c>
      <c r="R27" s="179">
        <v>250</v>
      </c>
      <c r="S27" s="179">
        <v>256</v>
      </c>
      <c r="T27" s="179"/>
      <c r="U27" s="179">
        <v>217</v>
      </c>
      <c r="V27" s="179">
        <v>216</v>
      </c>
      <c r="W27" s="179">
        <v>223</v>
      </c>
      <c r="X27" s="179">
        <v>215</v>
      </c>
      <c r="Y27" s="153"/>
      <c r="Z27" s="153">
        <v>114</v>
      </c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53"/>
      <c r="AL27" s="153"/>
      <c r="AM27" s="179">
        <v>253</v>
      </c>
      <c r="AN27" s="179">
        <v>217.8</v>
      </c>
      <c r="AO27" s="215">
        <v>0.2</v>
      </c>
      <c r="AP27" s="168">
        <v>37</v>
      </c>
      <c r="AQ27" s="169">
        <v>195</v>
      </c>
      <c r="AR27" s="167">
        <v>63</v>
      </c>
      <c r="AS27" s="167">
        <v>114</v>
      </c>
      <c r="AT27" s="170"/>
      <c r="AU27" s="170"/>
      <c r="AV27" s="170">
        <v>6</v>
      </c>
      <c r="AW27" s="170"/>
      <c r="AX27" s="170"/>
      <c r="AY27" s="170"/>
      <c r="AZ27" s="170"/>
      <c r="BA27" s="170"/>
      <c r="BB27" s="170"/>
      <c r="BC27" s="171">
        <v>6</v>
      </c>
      <c r="BD27" s="166">
        <v>446</v>
      </c>
      <c r="BE27" s="271">
        <v>0.02</v>
      </c>
      <c r="BF27" s="172">
        <v>1.2999999999999999E-2</v>
      </c>
      <c r="BG27" s="154">
        <v>1</v>
      </c>
      <c r="BH27" s="154">
        <v>0</v>
      </c>
      <c r="BI27" s="154">
        <v>2.1</v>
      </c>
      <c r="BJ27" s="154">
        <v>1.3</v>
      </c>
      <c r="BK27" s="154">
        <v>97.1</v>
      </c>
      <c r="BL27" s="24" t="s">
        <v>478</v>
      </c>
      <c r="BM27" s="248" t="s">
        <v>487</v>
      </c>
      <c r="BN27" s="248" t="s">
        <v>491</v>
      </c>
      <c r="BO27" s="248"/>
      <c r="BP27" s="248">
        <v>30</v>
      </c>
      <c r="BQ27" s="248"/>
      <c r="BR27" s="248"/>
      <c r="BS27" s="248"/>
      <c r="BT27" s="248"/>
      <c r="BU27" s="248">
        <f t="shared" si="0"/>
        <v>4.0999999999999996</v>
      </c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  <c r="CH27" s="248"/>
      <c r="CI27" s="248"/>
      <c r="CJ27" s="248"/>
      <c r="CK27" s="248"/>
      <c r="CL27" s="248"/>
      <c r="CM27" s="248"/>
      <c r="CN27" s="248"/>
      <c r="CO27" s="248"/>
      <c r="CP27" s="248"/>
      <c r="CQ27" s="248"/>
      <c r="CR27" s="248"/>
      <c r="CS27" s="248"/>
      <c r="CT27" s="248"/>
      <c r="CU27" s="248"/>
      <c r="CV27" s="248"/>
      <c r="CW27" s="248"/>
      <c r="CX27" s="248"/>
      <c r="CY27" s="248"/>
      <c r="CZ27" s="248"/>
      <c r="DA27" s="248"/>
      <c r="DB27" s="248"/>
    </row>
    <row r="28" spans="1:106" s="185" customFormat="1" ht="31.5" customHeight="1" x14ac:dyDescent="0.35">
      <c r="A28" s="180">
        <v>2021</v>
      </c>
      <c r="B28" s="152">
        <v>8</v>
      </c>
      <c r="C28" s="270">
        <v>44409</v>
      </c>
      <c r="D28" s="152">
        <v>372</v>
      </c>
      <c r="E28" s="152">
        <v>647</v>
      </c>
      <c r="F28" s="152">
        <v>48</v>
      </c>
      <c r="G28" s="184" t="s">
        <v>155</v>
      </c>
      <c r="H28" t="s">
        <v>156</v>
      </c>
      <c r="I28" t="s">
        <v>490</v>
      </c>
      <c r="J28">
        <v>2</v>
      </c>
      <c r="K28">
        <v>2</v>
      </c>
      <c r="L28" s="186">
        <v>212</v>
      </c>
      <c r="M28" s="187">
        <v>197.16</v>
      </c>
      <c r="N28" s="188">
        <v>226.84</v>
      </c>
      <c r="O28" s="179"/>
      <c r="P28" s="179">
        <v>243</v>
      </c>
      <c r="Q28" s="179">
        <v>247</v>
      </c>
      <c r="R28" s="179">
        <v>246</v>
      </c>
      <c r="S28" s="179">
        <v>259</v>
      </c>
      <c r="T28" s="179"/>
      <c r="U28" s="179">
        <v>215</v>
      </c>
      <c r="V28" s="179">
        <v>214</v>
      </c>
      <c r="W28" s="179">
        <v>216</v>
      </c>
      <c r="X28" s="179">
        <v>213</v>
      </c>
      <c r="Y28" s="153"/>
      <c r="Z28" s="153">
        <v>114</v>
      </c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53"/>
      <c r="AL28" s="153"/>
      <c r="AM28" s="179">
        <v>248.8</v>
      </c>
      <c r="AN28" s="179">
        <v>214.5</v>
      </c>
      <c r="AO28" s="215">
        <v>0.2</v>
      </c>
      <c r="AP28" s="168">
        <v>37</v>
      </c>
      <c r="AQ28" s="169">
        <v>195</v>
      </c>
      <c r="AR28" s="167">
        <v>63</v>
      </c>
      <c r="AS28" s="167">
        <v>114</v>
      </c>
      <c r="AT28" s="170"/>
      <c r="AU28" s="170"/>
      <c r="AV28" s="170">
        <v>6</v>
      </c>
      <c r="AW28" s="170"/>
      <c r="AX28" s="170"/>
      <c r="AY28" s="170"/>
      <c r="AZ28" s="170"/>
      <c r="BA28" s="170"/>
      <c r="BB28" s="170"/>
      <c r="BC28" s="171">
        <v>6</v>
      </c>
      <c r="BD28" s="166">
        <v>446</v>
      </c>
      <c r="BE28" s="271">
        <v>0.02</v>
      </c>
      <c r="BF28" s="172">
        <v>1.2999999999999999E-2</v>
      </c>
      <c r="BG28" s="154">
        <v>1</v>
      </c>
      <c r="BH28" s="154">
        <v>0</v>
      </c>
      <c r="BI28" s="154">
        <v>2.1</v>
      </c>
      <c r="BJ28" s="154">
        <v>1.3</v>
      </c>
      <c r="BK28" s="154">
        <v>95.7</v>
      </c>
      <c r="BL28" s="24" t="s">
        <v>478</v>
      </c>
      <c r="BM28" s="248" t="s">
        <v>487</v>
      </c>
      <c r="BN28" s="248" t="s">
        <v>492</v>
      </c>
      <c r="BO28" s="248"/>
      <c r="BP28" s="248">
        <v>30</v>
      </c>
      <c r="BQ28" s="248"/>
      <c r="BR28" s="248"/>
      <c r="BS28" s="248"/>
      <c r="BT28" s="248"/>
      <c r="BU28" s="248">
        <f t="shared" si="0"/>
        <v>1.8</v>
      </c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  <c r="CH28" s="248"/>
      <c r="CI28" s="248"/>
      <c r="CJ28" s="248"/>
      <c r="CK28" s="248"/>
      <c r="CL28" s="248"/>
      <c r="CM28" s="248"/>
      <c r="CN28" s="248"/>
      <c r="CO28" s="248"/>
      <c r="CP28" s="248"/>
      <c r="CQ28" s="248"/>
      <c r="CR28" s="248"/>
      <c r="CS28" s="248"/>
      <c r="CT28" s="248"/>
      <c r="CU28" s="248"/>
      <c r="CV28" s="248"/>
      <c r="CW28" s="248"/>
      <c r="CX28" s="248"/>
      <c r="CY28" s="248"/>
      <c r="CZ28" s="248"/>
      <c r="DA28" s="248"/>
      <c r="DB28" s="248"/>
    </row>
    <row r="29" spans="1:106" s="185" customFormat="1" ht="31.5" customHeight="1" x14ac:dyDescent="0.35">
      <c r="A29" s="180">
        <v>2021</v>
      </c>
      <c r="B29" s="152">
        <v>8</v>
      </c>
      <c r="C29" s="270">
        <v>44409</v>
      </c>
      <c r="D29" s="152">
        <v>334</v>
      </c>
      <c r="E29" s="152">
        <v>254</v>
      </c>
      <c r="F29" s="152">
        <v>49</v>
      </c>
      <c r="G29" s="184" t="s">
        <v>431</v>
      </c>
      <c r="H29" t="s">
        <v>331</v>
      </c>
      <c r="I29" t="s">
        <v>490</v>
      </c>
      <c r="J29">
        <v>4</v>
      </c>
      <c r="K29">
        <v>2</v>
      </c>
      <c r="L29" s="186">
        <v>203</v>
      </c>
      <c r="M29" s="187">
        <v>188.79</v>
      </c>
      <c r="N29" s="188">
        <v>217.21</v>
      </c>
      <c r="O29" s="179"/>
      <c r="P29" s="179">
        <v>319</v>
      </c>
      <c r="Q29" s="179">
        <v>367</v>
      </c>
      <c r="R29" s="179">
        <v>318</v>
      </c>
      <c r="S29" s="179">
        <v>292</v>
      </c>
      <c r="T29" s="179"/>
      <c r="U29" s="179">
        <v>200</v>
      </c>
      <c r="V29" s="179">
        <v>212</v>
      </c>
      <c r="W29" s="179">
        <v>218</v>
      </c>
      <c r="X29" s="179">
        <v>218</v>
      </c>
      <c r="Y29" s="153"/>
      <c r="Z29" s="153">
        <v>144</v>
      </c>
      <c r="AA29" s="179">
        <v>248</v>
      </c>
      <c r="AB29" s="179">
        <v>236</v>
      </c>
      <c r="AC29" s="179">
        <v>246</v>
      </c>
      <c r="AD29" s="179">
        <v>248</v>
      </c>
      <c r="AE29" s="179">
        <v>246</v>
      </c>
      <c r="AF29" s="179">
        <v>211</v>
      </c>
      <c r="AG29" s="179">
        <v>206</v>
      </c>
      <c r="AH29" s="179">
        <v>209</v>
      </c>
      <c r="AI29" s="179">
        <v>208</v>
      </c>
      <c r="AJ29" s="179">
        <v>206</v>
      </c>
      <c r="AK29" s="153">
        <v>145</v>
      </c>
      <c r="AL29" s="153">
        <v>142</v>
      </c>
      <c r="AM29" s="179">
        <v>280</v>
      </c>
      <c r="AN29" s="179">
        <v>209.8</v>
      </c>
      <c r="AO29" s="215">
        <v>0.4</v>
      </c>
      <c r="AP29" s="168">
        <v>88</v>
      </c>
      <c r="AQ29" s="169">
        <v>164</v>
      </c>
      <c r="AR29" s="167">
        <v>100</v>
      </c>
      <c r="AS29" s="167">
        <v>144</v>
      </c>
      <c r="AT29" s="170">
        <v>3</v>
      </c>
      <c r="AU29" s="170">
        <v>2</v>
      </c>
      <c r="AV29" s="170">
        <v>6</v>
      </c>
      <c r="AW29" s="170"/>
      <c r="AX29" s="170"/>
      <c r="AY29" s="170"/>
      <c r="AZ29" s="170"/>
      <c r="BA29" s="170"/>
      <c r="BB29" s="170"/>
      <c r="BC29" s="171">
        <v>11</v>
      </c>
      <c r="BD29" s="166">
        <v>1151</v>
      </c>
      <c r="BE29" s="271">
        <v>0.02</v>
      </c>
      <c r="BF29" s="172">
        <v>0.01</v>
      </c>
      <c r="BG29" s="154">
        <v>1</v>
      </c>
      <c r="BH29" s="154">
        <v>0.1</v>
      </c>
      <c r="BI29" s="154">
        <v>5.7</v>
      </c>
      <c r="BJ29" s="154">
        <v>2.2999999999999998</v>
      </c>
      <c r="BK29" s="154">
        <v>241.5</v>
      </c>
      <c r="BL29" s="24" t="s">
        <v>478</v>
      </c>
      <c r="BM29" s="248" t="s">
        <v>479</v>
      </c>
      <c r="BN29" s="248" t="s">
        <v>493</v>
      </c>
      <c r="BO29" s="248"/>
      <c r="BP29" s="248">
        <v>30</v>
      </c>
      <c r="BQ29" s="248"/>
      <c r="BR29" s="248"/>
      <c r="BS29" s="248"/>
      <c r="BT29" s="248"/>
      <c r="BU29" s="248">
        <f t="shared" si="0"/>
        <v>4.8</v>
      </c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  <c r="CH29" s="248"/>
      <c r="CI29" s="248"/>
      <c r="CJ29" s="248"/>
      <c r="CK29" s="248"/>
      <c r="CL29" s="248"/>
      <c r="CM29" s="248"/>
      <c r="CN29" s="248"/>
      <c r="CO29" s="248"/>
      <c r="CP29" s="248"/>
      <c r="CQ29" s="248"/>
      <c r="CR29" s="248"/>
      <c r="CS29" s="248"/>
      <c r="CT29" s="248"/>
      <c r="CU29" s="248"/>
      <c r="CV29" s="248"/>
      <c r="CW29" s="248"/>
      <c r="CX29" s="248"/>
      <c r="CY29" s="248"/>
      <c r="CZ29" s="248"/>
      <c r="DA29" s="248"/>
      <c r="DB29" s="248"/>
    </row>
    <row r="30" spans="1:106" s="185" customFormat="1" ht="31.5" customHeight="1" x14ac:dyDescent="0.35">
      <c r="A30" s="180">
        <v>2021</v>
      </c>
      <c r="B30" s="152">
        <v>8</v>
      </c>
      <c r="C30" s="270">
        <v>44410</v>
      </c>
      <c r="D30" s="152">
        <v>1</v>
      </c>
      <c r="E30" s="152">
        <v>1</v>
      </c>
      <c r="F30" s="152">
        <v>2</v>
      </c>
      <c r="G30" s="184" t="s">
        <v>416</v>
      </c>
      <c r="H30" t="s">
        <v>417</v>
      </c>
      <c r="I30" t="s">
        <v>471</v>
      </c>
      <c r="J30">
        <v>3</v>
      </c>
      <c r="K30">
        <v>2</v>
      </c>
      <c r="L30" s="186">
        <v>111</v>
      </c>
      <c r="M30" s="187">
        <v>103.23</v>
      </c>
      <c r="N30" s="188">
        <v>118.77</v>
      </c>
      <c r="O30" s="179">
        <v>149</v>
      </c>
      <c r="P30" s="179">
        <v>132</v>
      </c>
      <c r="Q30" s="179"/>
      <c r="R30" s="179">
        <v>143</v>
      </c>
      <c r="S30" s="179">
        <v>139</v>
      </c>
      <c r="T30" s="179">
        <v>112</v>
      </c>
      <c r="U30" s="179">
        <v>110</v>
      </c>
      <c r="V30" s="179"/>
      <c r="W30" s="179">
        <v>113</v>
      </c>
      <c r="X30" s="179">
        <v>115</v>
      </c>
      <c r="Y30" s="153">
        <v>115</v>
      </c>
      <c r="Z30" s="153">
        <v>115</v>
      </c>
      <c r="AA30" s="179">
        <v>127</v>
      </c>
      <c r="AB30" s="179">
        <v>132</v>
      </c>
      <c r="AC30" s="179">
        <v>130</v>
      </c>
      <c r="AD30" s="179">
        <v>133</v>
      </c>
      <c r="AE30" s="179">
        <v>127</v>
      </c>
      <c r="AF30" s="179">
        <v>95</v>
      </c>
      <c r="AG30" s="179">
        <v>105</v>
      </c>
      <c r="AH30" s="179">
        <v>106</v>
      </c>
      <c r="AI30" s="179">
        <v>111</v>
      </c>
      <c r="AJ30" s="179">
        <v>105</v>
      </c>
      <c r="AK30" s="153">
        <v>115</v>
      </c>
      <c r="AL30" s="153">
        <v>113</v>
      </c>
      <c r="AM30" s="179">
        <v>134.69999999999999</v>
      </c>
      <c r="AN30" s="179">
        <v>108</v>
      </c>
      <c r="AO30" s="215">
        <v>0.2</v>
      </c>
      <c r="AP30" s="168">
        <v>108</v>
      </c>
      <c r="AQ30" s="169">
        <v>100</v>
      </c>
      <c r="AR30" s="167">
        <v>94</v>
      </c>
      <c r="AS30" s="167">
        <v>115</v>
      </c>
      <c r="AT30" s="170">
        <v>2</v>
      </c>
      <c r="AU30" s="170">
        <v>4</v>
      </c>
      <c r="AV30" s="170">
        <v>7</v>
      </c>
      <c r="AW30" s="170"/>
      <c r="AX30" s="170"/>
      <c r="AY30" s="170"/>
      <c r="AZ30" s="170"/>
      <c r="BA30" s="170"/>
      <c r="BB30" s="170"/>
      <c r="BC30" s="171">
        <v>13</v>
      </c>
      <c r="BD30" s="166">
        <v>2253</v>
      </c>
      <c r="BE30" s="271">
        <v>1.4999999999999999E-2</v>
      </c>
      <c r="BF30" s="172">
        <v>6.0000000000000001E-3</v>
      </c>
      <c r="BG30" s="154">
        <v>1</v>
      </c>
      <c r="BH30" s="154">
        <v>0.1</v>
      </c>
      <c r="BI30" s="154">
        <v>20.3</v>
      </c>
      <c r="BJ30" s="154">
        <v>1.4</v>
      </c>
      <c r="BK30" s="154">
        <v>243.3</v>
      </c>
      <c r="BL30" s="24" t="s">
        <v>472</v>
      </c>
      <c r="BM30" s="248" t="s">
        <v>472</v>
      </c>
      <c r="BN30" s="248"/>
      <c r="BO30" s="248"/>
      <c r="BP30" s="248">
        <v>31</v>
      </c>
      <c r="BQ30" s="248"/>
      <c r="BR30" s="248"/>
      <c r="BS30" s="248"/>
      <c r="BT30" s="248"/>
      <c r="BU30" s="248">
        <f t="shared" si="0"/>
        <v>2.1</v>
      </c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  <c r="CH30" s="248"/>
      <c r="CI30" s="248"/>
      <c r="CJ30" s="248"/>
      <c r="CK30" s="248"/>
      <c r="CL30" s="248"/>
      <c r="CM30" s="248"/>
      <c r="CN30" s="248"/>
      <c r="CO30" s="248"/>
      <c r="CP30" s="248"/>
      <c r="CQ30" s="248"/>
      <c r="CR30" s="248"/>
      <c r="CS30" s="248"/>
      <c r="CT30" s="248"/>
      <c r="CU30" s="248"/>
      <c r="CV30" s="248"/>
      <c r="CW30" s="248"/>
      <c r="CX30" s="248"/>
      <c r="CY30" s="248"/>
      <c r="CZ30" s="248"/>
      <c r="DA30" s="248"/>
      <c r="DB30" s="248"/>
    </row>
    <row r="31" spans="1:106" s="185" customFormat="1" ht="31.5" customHeight="1" x14ac:dyDescent="0.35">
      <c r="A31" s="180">
        <v>2021</v>
      </c>
      <c r="B31" s="152">
        <v>8</v>
      </c>
      <c r="C31" s="270">
        <v>44410</v>
      </c>
      <c r="D31" s="152">
        <v>1</v>
      </c>
      <c r="E31" s="152">
        <v>2</v>
      </c>
      <c r="F31" s="152">
        <v>2</v>
      </c>
      <c r="G31" s="184" t="s">
        <v>419</v>
      </c>
      <c r="H31" t="s">
        <v>420</v>
      </c>
      <c r="I31" t="s">
        <v>471</v>
      </c>
      <c r="J31">
        <v>3</v>
      </c>
      <c r="K31">
        <v>2</v>
      </c>
      <c r="L31" s="186">
        <v>113</v>
      </c>
      <c r="M31" s="187">
        <v>105.09</v>
      </c>
      <c r="N31" s="188">
        <v>120.91</v>
      </c>
      <c r="O31" s="179">
        <v>195</v>
      </c>
      <c r="P31" s="179">
        <v>182</v>
      </c>
      <c r="Q31" s="179"/>
      <c r="R31" s="179">
        <v>190</v>
      </c>
      <c r="S31" s="179">
        <v>187</v>
      </c>
      <c r="T31" s="179">
        <v>121</v>
      </c>
      <c r="U31" s="179">
        <v>116</v>
      </c>
      <c r="V31" s="179"/>
      <c r="W31" s="179">
        <v>109</v>
      </c>
      <c r="X31" s="179">
        <v>127</v>
      </c>
      <c r="Y31" s="153">
        <v>115</v>
      </c>
      <c r="Z31" s="153">
        <v>115</v>
      </c>
      <c r="AA31" s="179">
        <v>154</v>
      </c>
      <c r="AB31" s="179">
        <v>168</v>
      </c>
      <c r="AC31" s="179">
        <v>161</v>
      </c>
      <c r="AD31" s="179">
        <v>158</v>
      </c>
      <c r="AE31" s="179">
        <v>154</v>
      </c>
      <c r="AF31" s="179">
        <v>105</v>
      </c>
      <c r="AG31" s="179">
        <v>109</v>
      </c>
      <c r="AH31" s="179">
        <v>114</v>
      </c>
      <c r="AI31" s="179">
        <v>106</v>
      </c>
      <c r="AJ31" s="179">
        <v>107</v>
      </c>
      <c r="AK31" s="153">
        <v>115</v>
      </c>
      <c r="AL31" s="153">
        <v>113</v>
      </c>
      <c r="AM31" s="179">
        <v>172.1</v>
      </c>
      <c r="AN31" s="179">
        <v>112.7</v>
      </c>
      <c r="AO31" s="215">
        <v>0.5</v>
      </c>
      <c r="AP31" s="168">
        <v>108</v>
      </c>
      <c r="AQ31" s="169">
        <v>100</v>
      </c>
      <c r="AR31" s="167">
        <v>94</v>
      </c>
      <c r="AS31" s="167">
        <v>115</v>
      </c>
      <c r="AT31" s="170">
        <v>6</v>
      </c>
      <c r="AU31" s="170">
        <v>4</v>
      </c>
      <c r="AV31" s="170">
        <v>5</v>
      </c>
      <c r="AW31" s="170"/>
      <c r="AX31" s="170"/>
      <c r="AY31" s="170"/>
      <c r="AZ31" s="170"/>
      <c r="BA31" s="170"/>
      <c r="BB31" s="170"/>
      <c r="BC31" s="171">
        <v>15</v>
      </c>
      <c r="BD31" s="166">
        <v>2381</v>
      </c>
      <c r="BE31" s="271">
        <v>1.4999999999999999E-2</v>
      </c>
      <c r="BF31" s="172">
        <v>6.0000000000000001E-3</v>
      </c>
      <c r="BG31" s="154">
        <v>1</v>
      </c>
      <c r="BH31" s="154">
        <v>0.1</v>
      </c>
      <c r="BI31" s="154">
        <v>21.1</v>
      </c>
      <c r="BJ31" s="154">
        <v>1.7</v>
      </c>
      <c r="BK31" s="154">
        <v>268.3</v>
      </c>
      <c r="BL31" s="24" t="s">
        <v>472</v>
      </c>
      <c r="BM31" s="248" t="s">
        <v>472</v>
      </c>
      <c r="BN31" s="248"/>
      <c r="BO31" s="248"/>
      <c r="BP31" s="248">
        <v>31</v>
      </c>
      <c r="BQ31" s="248"/>
      <c r="BR31" s="248"/>
      <c r="BS31" s="248"/>
      <c r="BT31" s="248"/>
      <c r="BU31" s="248">
        <f t="shared" si="0"/>
        <v>0.2</v>
      </c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  <c r="CH31" s="248"/>
      <c r="CI31" s="248"/>
      <c r="CJ31" s="248"/>
      <c r="CK31" s="248"/>
      <c r="CL31" s="248"/>
      <c r="CM31" s="248"/>
      <c r="CN31" s="248"/>
      <c r="CO31" s="248"/>
      <c r="CP31" s="248"/>
      <c r="CQ31" s="248"/>
      <c r="CR31" s="248"/>
      <c r="CS31" s="248"/>
      <c r="CT31" s="248"/>
      <c r="CU31" s="248"/>
      <c r="CV31" s="248"/>
      <c r="CW31" s="248"/>
      <c r="CX31" s="248"/>
      <c r="CY31" s="248"/>
      <c r="CZ31" s="248"/>
      <c r="DA31" s="248"/>
      <c r="DB31" s="248"/>
    </row>
    <row r="32" spans="1:106" s="185" customFormat="1" ht="31.5" customHeight="1" x14ac:dyDescent="0.35">
      <c r="A32" s="180">
        <v>2021</v>
      </c>
      <c r="B32" s="152">
        <v>8</v>
      </c>
      <c r="C32" s="270">
        <v>44410</v>
      </c>
      <c r="D32" s="152">
        <v>137</v>
      </c>
      <c r="E32" s="152">
        <v>273</v>
      </c>
      <c r="F32" s="152">
        <v>3</v>
      </c>
      <c r="G32" s="184" t="s">
        <v>219</v>
      </c>
      <c r="H32" t="s">
        <v>220</v>
      </c>
      <c r="I32" t="s">
        <v>471</v>
      </c>
      <c r="J32">
        <v>3</v>
      </c>
      <c r="K32">
        <v>2</v>
      </c>
      <c r="L32" s="186">
        <v>564</v>
      </c>
      <c r="M32" s="187">
        <v>524.52</v>
      </c>
      <c r="N32" s="188">
        <v>603.48</v>
      </c>
      <c r="O32" s="179">
        <v>720</v>
      </c>
      <c r="P32" s="179"/>
      <c r="Q32" s="179"/>
      <c r="R32" s="179"/>
      <c r="S32" s="179"/>
      <c r="T32" s="179">
        <v>610</v>
      </c>
      <c r="U32" s="179"/>
      <c r="V32" s="179"/>
      <c r="W32" s="179"/>
      <c r="X32" s="179"/>
      <c r="Y32" s="153">
        <v>135</v>
      </c>
      <c r="Z32" s="153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/>
      <c r="AL32" s="153"/>
      <c r="AM32" s="179">
        <v>720</v>
      </c>
      <c r="AN32" s="179">
        <v>610</v>
      </c>
      <c r="AO32" s="215">
        <v>0.3</v>
      </c>
      <c r="AP32" s="168">
        <v>93</v>
      </c>
      <c r="AQ32" s="169">
        <v>116</v>
      </c>
      <c r="AR32" s="167">
        <v>80</v>
      </c>
      <c r="AS32" s="167">
        <v>135</v>
      </c>
      <c r="AT32" s="170"/>
      <c r="AU32" s="170"/>
      <c r="AV32" s="170">
        <v>4</v>
      </c>
      <c r="AW32" s="170"/>
      <c r="AX32" s="170"/>
      <c r="AY32" s="170"/>
      <c r="AZ32" s="170"/>
      <c r="BA32" s="170"/>
      <c r="BB32" s="170"/>
      <c r="BC32" s="171">
        <v>4</v>
      </c>
      <c r="BD32" s="166">
        <v>346</v>
      </c>
      <c r="BE32" s="271">
        <v>1.4999999999999999E-2</v>
      </c>
      <c r="BF32" s="172">
        <v>1.2E-2</v>
      </c>
      <c r="BG32" s="154">
        <v>1</v>
      </c>
      <c r="BH32" s="154">
        <v>0</v>
      </c>
      <c r="BI32" s="154">
        <v>0.6</v>
      </c>
      <c r="BJ32" s="154">
        <v>2.4</v>
      </c>
      <c r="BK32" s="154">
        <v>211.1</v>
      </c>
      <c r="BL32" s="24" t="s">
        <v>473</v>
      </c>
      <c r="BM32" s="248"/>
      <c r="BN32" s="248"/>
      <c r="BO32" s="248"/>
      <c r="BP32" s="248">
        <v>31</v>
      </c>
      <c r="BQ32" s="248"/>
      <c r="BR32" s="248"/>
      <c r="BS32" s="248"/>
      <c r="BT32" s="248"/>
      <c r="BU32" s="248">
        <f t="shared" si="0"/>
        <v>32.5</v>
      </c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  <c r="CH32" s="248"/>
      <c r="CI32" s="248"/>
      <c r="CJ32" s="248"/>
      <c r="CK32" s="248"/>
      <c r="CL32" s="248"/>
      <c r="CM32" s="248"/>
      <c r="CN32" s="248"/>
      <c r="CO32" s="248"/>
      <c r="CP32" s="248"/>
      <c r="CQ32" s="248"/>
      <c r="CR32" s="248"/>
      <c r="CS32" s="248"/>
      <c r="CT32" s="248"/>
      <c r="CU32" s="248"/>
      <c r="CV32" s="248"/>
      <c r="CW32" s="248"/>
      <c r="CX32" s="248"/>
      <c r="CY32" s="248"/>
      <c r="CZ32" s="248"/>
      <c r="DA32" s="248"/>
      <c r="DB32" s="248"/>
    </row>
    <row r="33" spans="1:106" s="185" customFormat="1" ht="31.5" customHeight="1" x14ac:dyDescent="0.35">
      <c r="A33" s="180">
        <v>2021</v>
      </c>
      <c r="B33" s="152">
        <v>8</v>
      </c>
      <c r="C33" s="270">
        <v>44410</v>
      </c>
      <c r="D33" s="152">
        <v>381</v>
      </c>
      <c r="E33" s="152">
        <v>445</v>
      </c>
      <c r="F33" s="152">
        <v>3</v>
      </c>
      <c r="G33" s="184" t="s">
        <v>376</v>
      </c>
      <c r="H33" t="s">
        <v>377</v>
      </c>
      <c r="I33" t="s">
        <v>471</v>
      </c>
      <c r="J33">
        <v>3</v>
      </c>
      <c r="K33">
        <v>4</v>
      </c>
      <c r="L33" s="186">
        <v>28</v>
      </c>
      <c r="M33" s="187">
        <v>25.2</v>
      </c>
      <c r="N33" s="188">
        <v>30.8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>
        <v>36</v>
      </c>
      <c r="AB33" s="179">
        <v>35</v>
      </c>
      <c r="AC33" s="179">
        <v>33</v>
      </c>
      <c r="AD33" s="179">
        <v>34</v>
      </c>
      <c r="AE33" s="179">
        <v>36</v>
      </c>
      <c r="AF33" s="179">
        <v>32</v>
      </c>
      <c r="AG33" s="179">
        <v>30</v>
      </c>
      <c r="AH33" s="179">
        <v>28</v>
      </c>
      <c r="AI33" s="179">
        <v>29</v>
      </c>
      <c r="AJ33" s="179">
        <v>29</v>
      </c>
      <c r="AK33" s="153">
        <v>138</v>
      </c>
      <c r="AL33" s="153">
        <v>136</v>
      </c>
      <c r="AM33" s="179">
        <v>34.799999999999997</v>
      </c>
      <c r="AN33" s="179">
        <v>29.6</v>
      </c>
      <c r="AO33" s="215">
        <v>0.2</v>
      </c>
      <c r="AP33" s="168">
        <v>60</v>
      </c>
      <c r="AQ33" s="169">
        <v>180</v>
      </c>
      <c r="AR33" s="167">
        <v>79</v>
      </c>
      <c r="AS33" s="167">
        <v>137</v>
      </c>
      <c r="AT33" s="170">
        <v>2</v>
      </c>
      <c r="AU33" s="170">
        <v>1</v>
      </c>
      <c r="AV33" s="170">
        <v>1</v>
      </c>
      <c r="AW33" s="170"/>
      <c r="AX33" s="170"/>
      <c r="AY33" s="170"/>
      <c r="AZ33" s="170"/>
      <c r="BA33" s="170"/>
      <c r="BB33" s="170"/>
      <c r="BC33" s="171">
        <v>4</v>
      </c>
      <c r="BD33" s="166">
        <v>604</v>
      </c>
      <c r="BE33" s="271">
        <v>1.4999999999999999E-2</v>
      </c>
      <c r="BF33" s="172">
        <v>7.0000000000000001E-3</v>
      </c>
      <c r="BG33" s="154">
        <v>1</v>
      </c>
      <c r="BH33" s="154">
        <v>0.1</v>
      </c>
      <c r="BI33" s="154">
        <v>21.6</v>
      </c>
      <c r="BJ33" s="154">
        <v>0.1</v>
      </c>
      <c r="BK33" s="154">
        <v>17.899999999999999</v>
      </c>
      <c r="BL33" s="24" t="s">
        <v>478</v>
      </c>
      <c r="BM33" s="248" t="s">
        <v>481</v>
      </c>
      <c r="BN33" s="248" t="s">
        <v>494</v>
      </c>
      <c r="BO33" s="248"/>
      <c r="BP33" s="248">
        <v>31</v>
      </c>
      <c r="BQ33" s="248"/>
      <c r="BR33" s="248"/>
      <c r="BS33" s="248"/>
      <c r="BT33" s="248"/>
      <c r="BU33" s="248">
        <f t="shared" si="0"/>
        <v>1.1000000000000001</v>
      </c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  <c r="CH33" s="248"/>
      <c r="CI33" s="248"/>
      <c r="CJ33" s="248"/>
      <c r="CK33" s="248"/>
      <c r="CL33" s="248"/>
      <c r="CM33" s="248"/>
      <c r="CN33" s="248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</row>
    <row r="34" spans="1:106" s="185" customFormat="1" ht="31.5" customHeight="1" x14ac:dyDescent="0.35">
      <c r="A34" s="180">
        <v>2021</v>
      </c>
      <c r="B34" s="152">
        <v>8</v>
      </c>
      <c r="C34" s="270">
        <v>44410</v>
      </c>
      <c r="D34" s="152">
        <v>381</v>
      </c>
      <c r="E34" s="152">
        <v>446</v>
      </c>
      <c r="F34" s="152">
        <v>3</v>
      </c>
      <c r="G34" s="184" t="s">
        <v>379</v>
      </c>
      <c r="H34" t="s">
        <v>380</v>
      </c>
      <c r="I34" t="s">
        <v>471</v>
      </c>
      <c r="J34">
        <v>3</v>
      </c>
      <c r="K34">
        <v>4</v>
      </c>
      <c r="L34" s="186">
        <v>167</v>
      </c>
      <c r="M34" s="187">
        <v>150.30000000000001</v>
      </c>
      <c r="N34" s="188">
        <v>183.7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>
        <v>272</v>
      </c>
      <c r="AB34" s="179">
        <v>238</v>
      </c>
      <c r="AC34" s="179">
        <v>238</v>
      </c>
      <c r="AD34" s="179">
        <v>241</v>
      </c>
      <c r="AE34" s="179">
        <v>238</v>
      </c>
      <c r="AF34" s="179">
        <v>215</v>
      </c>
      <c r="AG34" s="179">
        <v>178</v>
      </c>
      <c r="AH34" s="179">
        <v>180</v>
      </c>
      <c r="AI34" s="179">
        <v>181</v>
      </c>
      <c r="AJ34" s="179">
        <v>180</v>
      </c>
      <c r="AK34" s="153">
        <v>138</v>
      </c>
      <c r="AL34" s="153">
        <v>136</v>
      </c>
      <c r="AM34" s="179">
        <v>245.4</v>
      </c>
      <c r="AN34" s="179">
        <v>186.8</v>
      </c>
      <c r="AO34" s="215">
        <v>0.5</v>
      </c>
      <c r="AP34" s="168">
        <v>60</v>
      </c>
      <c r="AQ34" s="169">
        <v>180</v>
      </c>
      <c r="AR34" s="167">
        <v>79</v>
      </c>
      <c r="AS34" s="167">
        <v>137</v>
      </c>
      <c r="AT34" s="170">
        <v>6</v>
      </c>
      <c r="AU34" s="170">
        <v>4</v>
      </c>
      <c r="AV34" s="170">
        <v>4</v>
      </c>
      <c r="AW34" s="170"/>
      <c r="AX34" s="170"/>
      <c r="AY34" s="170"/>
      <c r="AZ34" s="170"/>
      <c r="BA34" s="170"/>
      <c r="BB34" s="170"/>
      <c r="BC34" s="171">
        <v>14</v>
      </c>
      <c r="BD34" s="166">
        <v>674</v>
      </c>
      <c r="BE34" s="271">
        <v>1.4999999999999999E-2</v>
      </c>
      <c r="BF34" s="172">
        <v>2.1000000000000001E-2</v>
      </c>
      <c r="BG34" s="154"/>
      <c r="BH34" s="154">
        <v>0.1</v>
      </c>
      <c r="BI34" s="154">
        <v>4</v>
      </c>
      <c r="BJ34" s="154">
        <v>2.6</v>
      </c>
      <c r="BK34" s="154">
        <v>125.9</v>
      </c>
      <c r="BL34" s="24" t="s">
        <v>478</v>
      </c>
      <c r="BM34" s="248" t="s">
        <v>481</v>
      </c>
      <c r="BN34" s="248" t="s">
        <v>495</v>
      </c>
      <c r="BO34" s="248"/>
      <c r="BP34" s="248">
        <v>31</v>
      </c>
      <c r="BQ34" s="248"/>
      <c r="BR34" s="248"/>
      <c r="BS34" s="248"/>
      <c r="BT34" s="248"/>
      <c r="BU34" s="248">
        <f t="shared" si="0"/>
        <v>14</v>
      </c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  <c r="CH34" s="248"/>
      <c r="CI34" s="248"/>
      <c r="CJ34" s="248"/>
      <c r="CK34" s="248"/>
      <c r="CL34" s="248"/>
      <c r="CM34" s="248"/>
      <c r="CN34" s="248"/>
      <c r="CO34" s="248"/>
      <c r="CP34" s="248"/>
      <c r="CQ34" s="248"/>
      <c r="CR34" s="248"/>
      <c r="CS34" s="248"/>
      <c r="CT34" s="248"/>
      <c r="CU34" s="248"/>
      <c r="CV34" s="248"/>
      <c r="CW34" s="248"/>
      <c r="CX34" s="248"/>
      <c r="CY34" s="248"/>
      <c r="CZ34" s="248"/>
      <c r="DA34" s="248"/>
      <c r="DB34" s="248"/>
    </row>
    <row r="35" spans="1:106" s="185" customFormat="1" ht="31.5" customHeight="1" x14ac:dyDescent="0.35">
      <c r="A35" s="180">
        <v>2021</v>
      </c>
      <c r="B35" s="152">
        <v>8</v>
      </c>
      <c r="C35" s="270">
        <v>44410</v>
      </c>
      <c r="D35" s="152">
        <v>381</v>
      </c>
      <c r="E35" s="152">
        <v>447</v>
      </c>
      <c r="F35" s="152">
        <v>3</v>
      </c>
      <c r="G35" s="184" t="s">
        <v>382</v>
      </c>
      <c r="H35" t="s">
        <v>383</v>
      </c>
      <c r="I35" t="s">
        <v>471</v>
      </c>
      <c r="J35">
        <v>3</v>
      </c>
      <c r="K35">
        <v>4</v>
      </c>
      <c r="L35" s="186">
        <v>177</v>
      </c>
      <c r="M35" s="187">
        <v>159.30000000000001</v>
      </c>
      <c r="N35" s="188">
        <v>194.7</v>
      </c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53"/>
      <c r="Z35" s="153"/>
      <c r="AA35" s="179">
        <v>233</v>
      </c>
      <c r="AB35" s="179">
        <v>204</v>
      </c>
      <c r="AC35" s="179">
        <v>207</v>
      </c>
      <c r="AD35" s="179">
        <v>209</v>
      </c>
      <c r="AE35" s="179">
        <v>204</v>
      </c>
      <c r="AF35" s="179">
        <v>193</v>
      </c>
      <c r="AG35" s="179">
        <v>182</v>
      </c>
      <c r="AH35" s="179">
        <v>185</v>
      </c>
      <c r="AI35" s="179">
        <v>187</v>
      </c>
      <c r="AJ35" s="179">
        <v>191</v>
      </c>
      <c r="AK35" s="153">
        <v>138</v>
      </c>
      <c r="AL35" s="153">
        <v>136</v>
      </c>
      <c r="AM35" s="179">
        <v>211.4</v>
      </c>
      <c r="AN35" s="179">
        <v>187.6</v>
      </c>
      <c r="AO35" s="215">
        <v>0.2</v>
      </c>
      <c r="AP35" s="168">
        <v>60</v>
      </c>
      <c r="AQ35" s="169">
        <v>180</v>
      </c>
      <c r="AR35" s="167">
        <v>79</v>
      </c>
      <c r="AS35" s="167">
        <v>137</v>
      </c>
      <c r="AT35" s="170">
        <v>3</v>
      </c>
      <c r="AU35" s="170">
        <v>4</v>
      </c>
      <c r="AV35" s="170">
        <v>2</v>
      </c>
      <c r="AW35" s="170"/>
      <c r="AX35" s="170"/>
      <c r="AY35" s="170"/>
      <c r="AZ35" s="170"/>
      <c r="BA35" s="170"/>
      <c r="BB35" s="170"/>
      <c r="BC35" s="171">
        <v>9</v>
      </c>
      <c r="BD35" s="166">
        <v>649</v>
      </c>
      <c r="BE35" s="271">
        <v>1.4999999999999999E-2</v>
      </c>
      <c r="BF35" s="172">
        <v>1.4E-2</v>
      </c>
      <c r="BG35" s="154">
        <v>1</v>
      </c>
      <c r="BH35" s="154">
        <v>0.1</v>
      </c>
      <c r="BI35" s="154">
        <v>3.7</v>
      </c>
      <c r="BJ35" s="154">
        <v>1.7</v>
      </c>
      <c r="BK35" s="154">
        <v>121.8</v>
      </c>
      <c r="BL35" s="24" t="s">
        <v>478</v>
      </c>
      <c r="BM35" s="248" t="s">
        <v>481</v>
      </c>
      <c r="BN35" s="248" t="s">
        <v>496</v>
      </c>
      <c r="BO35" s="248"/>
      <c r="BP35" s="248">
        <v>31</v>
      </c>
      <c r="BQ35" s="248"/>
      <c r="BR35" s="248"/>
      <c r="BS35" s="248"/>
      <c r="BT35" s="248"/>
      <c r="BU35" s="248">
        <f t="shared" si="0"/>
        <v>7.5</v>
      </c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  <c r="CH35" s="248"/>
      <c r="CI35" s="248"/>
      <c r="CJ35" s="248"/>
      <c r="CK35" s="248"/>
      <c r="CL35" s="248"/>
      <c r="CM35" s="248"/>
      <c r="CN35" s="248"/>
      <c r="CO35" s="248"/>
      <c r="CP35" s="248"/>
      <c r="CQ35" s="248"/>
      <c r="CR35" s="248"/>
      <c r="CS35" s="248"/>
      <c r="CT35" s="248"/>
      <c r="CU35" s="248"/>
      <c r="CV35" s="248"/>
      <c r="CW35" s="248"/>
      <c r="CX35" s="248"/>
      <c r="CY35" s="248"/>
      <c r="CZ35" s="248"/>
      <c r="DA35" s="248"/>
      <c r="DB35" s="248"/>
    </row>
    <row r="36" spans="1:106" s="185" customFormat="1" ht="31.5" customHeight="1" x14ac:dyDescent="0.35">
      <c r="A36" s="180">
        <v>2021</v>
      </c>
      <c r="B36" s="152">
        <v>8</v>
      </c>
      <c r="C36" s="270">
        <v>44410</v>
      </c>
      <c r="D36" s="152">
        <v>381</v>
      </c>
      <c r="E36" s="152">
        <v>448</v>
      </c>
      <c r="F36" s="152">
        <v>3</v>
      </c>
      <c r="G36" s="184" t="s">
        <v>385</v>
      </c>
      <c r="H36" t="s">
        <v>386</v>
      </c>
      <c r="I36" t="s">
        <v>471</v>
      </c>
      <c r="J36">
        <v>3</v>
      </c>
      <c r="K36">
        <v>4</v>
      </c>
      <c r="L36" s="186">
        <v>23</v>
      </c>
      <c r="M36" s="187">
        <v>20.7</v>
      </c>
      <c r="N36" s="188">
        <v>25.3</v>
      </c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53"/>
      <c r="Z36" s="153"/>
      <c r="AA36" s="179">
        <v>28</v>
      </c>
      <c r="AB36" s="179">
        <v>29</v>
      </c>
      <c r="AC36" s="179">
        <v>30</v>
      </c>
      <c r="AD36" s="179">
        <v>29</v>
      </c>
      <c r="AE36" s="179">
        <v>28</v>
      </c>
      <c r="AF36" s="179">
        <v>25</v>
      </c>
      <c r="AG36" s="179">
        <v>25</v>
      </c>
      <c r="AH36" s="179">
        <v>24</v>
      </c>
      <c r="AI36" s="179">
        <v>24</v>
      </c>
      <c r="AJ36" s="179">
        <v>25</v>
      </c>
      <c r="AK36" s="153">
        <v>138</v>
      </c>
      <c r="AL36" s="153">
        <v>136</v>
      </c>
      <c r="AM36" s="179">
        <v>28.8</v>
      </c>
      <c r="AN36" s="179">
        <v>24.6</v>
      </c>
      <c r="AO36" s="215">
        <v>0.3</v>
      </c>
      <c r="AP36" s="168">
        <v>60</v>
      </c>
      <c r="AQ36" s="169">
        <v>180</v>
      </c>
      <c r="AR36" s="167">
        <v>79</v>
      </c>
      <c r="AS36" s="167">
        <v>137</v>
      </c>
      <c r="AT36" s="170">
        <v>4</v>
      </c>
      <c r="AU36" s="170">
        <v>2</v>
      </c>
      <c r="AV36" s="170">
        <v>8</v>
      </c>
      <c r="AW36" s="170"/>
      <c r="AX36" s="170"/>
      <c r="AY36" s="170"/>
      <c r="AZ36" s="170"/>
      <c r="BA36" s="170"/>
      <c r="BB36" s="170"/>
      <c r="BC36" s="171">
        <v>14</v>
      </c>
      <c r="BD36" s="166">
        <v>654</v>
      </c>
      <c r="BE36" s="271">
        <v>1.4999999999999999E-2</v>
      </c>
      <c r="BF36" s="172">
        <v>2.1000000000000001E-2</v>
      </c>
      <c r="BG36" s="154"/>
      <c r="BH36" s="154">
        <v>0.6</v>
      </c>
      <c r="BI36" s="154">
        <v>28.4</v>
      </c>
      <c r="BJ36" s="154">
        <v>0.3</v>
      </c>
      <c r="BK36" s="154">
        <v>16.100000000000001</v>
      </c>
      <c r="BL36" s="24" t="s">
        <v>478</v>
      </c>
      <c r="BM36" s="248" t="s">
        <v>481</v>
      </c>
      <c r="BN36" s="248" t="s">
        <v>497</v>
      </c>
      <c r="BO36" s="248"/>
      <c r="BP36" s="248">
        <v>31</v>
      </c>
      <c r="BQ36" s="248"/>
      <c r="BR36" s="248"/>
      <c r="BS36" s="248"/>
      <c r="BT36" s="248"/>
      <c r="BU36" s="248">
        <f t="shared" si="0"/>
        <v>1.1000000000000001</v>
      </c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  <c r="CH36" s="248"/>
      <c r="CI36" s="248"/>
      <c r="CJ36" s="248"/>
      <c r="CK36" s="248"/>
      <c r="CL36" s="248"/>
      <c r="CM36" s="248"/>
      <c r="CN36" s="248"/>
      <c r="CO36" s="248"/>
      <c r="CP36" s="248"/>
      <c r="CQ36" s="248"/>
      <c r="CR36" s="248"/>
      <c r="CS36" s="248"/>
      <c r="CT36" s="248"/>
      <c r="CU36" s="248"/>
      <c r="CV36" s="248"/>
      <c r="CW36" s="248"/>
      <c r="CX36" s="248"/>
      <c r="CY36" s="248"/>
      <c r="CZ36" s="248"/>
      <c r="DA36" s="248"/>
      <c r="DB36" s="248"/>
    </row>
    <row r="37" spans="1:106" s="185" customFormat="1" ht="31.5" customHeight="1" x14ac:dyDescent="0.35">
      <c r="A37" s="180">
        <v>2021</v>
      </c>
      <c r="B37" s="152">
        <v>8</v>
      </c>
      <c r="C37" s="270">
        <v>44410</v>
      </c>
      <c r="D37" s="152">
        <v>212</v>
      </c>
      <c r="E37" s="152">
        <v>140</v>
      </c>
      <c r="F37" s="152">
        <v>4</v>
      </c>
      <c r="G37" s="184" t="s">
        <v>255</v>
      </c>
      <c r="H37" t="s">
        <v>256</v>
      </c>
      <c r="I37" t="s">
        <v>471</v>
      </c>
      <c r="J37">
        <v>2</v>
      </c>
      <c r="K37">
        <v>2</v>
      </c>
      <c r="L37" s="186">
        <v>485</v>
      </c>
      <c r="M37" s="187">
        <v>451.05</v>
      </c>
      <c r="N37" s="188">
        <v>518.95000000000005</v>
      </c>
      <c r="O37" s="179"/>
      <c r="P37" s="179"/>
      <c r="Q37" s="179"/>
      <c r="R37" s="179">
        <v>534</v>
      </c>
      <c r="S37" s="179">
        <v>536</v>
      </c>
      <c r="T37" s="179"/>
      <c r="U37" s="179"/>
      <c r="V37" s="179"/>
      <c r="W37" s="179">
        <v>441</v>
      </c>
      <c r="X37" s="179">
        <v>473</v>
      </c>
      <c r="Y37" s="153"/>
      <c r="Z37" s="153">
        <v>110</v>
      </c>
      <c r="AA37" s="179">
        <v>599</v>
      </c>
      <c r="AB37" s="179">
        <v>592</v>
      </c>
      <c r="AC37" s="179">
        <v>588</v>
      </c>
      <c r="AD37" s="179">
        <v>594</v>
      </c>
      <c r="AE37" s="179">
        <v>586</v>
      </c>
      <c r="AF37" s="179">
        <v>466</v>
      </c>
      <c r="AG37" s="179">
        <v>465</v>
      </c>
      <c r="AH37" s="179">
        <v>458</v>
      </c>
      <c r="AI37" s="179">
        <v>468</v>
      </c>
      <c r="AJ37" s="179">
        <v>462</v>
      </c>
      <c r="AK37" s="153">
        <v>120</v>
      </c>
      <c r="AL37" s="153">
        <v>122</v>
      </c>
      <c r="AM37" s="179">
        <v>575.6</v>
      </c>
      <c r="AN37" s="179">
        <v>461.9</v>
      </c>
      <c r="AO37" s="215">
        <v>0.2</v>
      </c>
      <c r="AP37" s="168">
        <v>60</v>
      </c>
      <c r="AQ37" s="169">
        <v>120</v>
      </c>
      <c r="AR37" s="167">
        <v>61</v>
      </c>
      <c r="AS37" s="167">
        <v>117</v>
      </c>
      <c r="AT37" s="170">
        <v>6</v>
      </c>
      <c r="AU37" s="170">
        <v>8</v>
      </c>
      <c r="AV37" s="170">
        <v>16</v>
      </c>
      <c r="AW37" s="170"/>
      <c r="AX37" s="170"/>
      <c r="AY37" s="170"/>
      <c r="AZ37" s="170"/>
      <c r="BA37" s="170"/>
      <c r="BB37" s="170"/>
      <c r="BC37" s="171">
        <v>30</v>
      </c>
      <c r="BD37" s="166">
        <v>870</v>
      </c>
      <c r="BE37" s="271">
        <v>1.4999999999999999E-2</v>
      </c>
      <c r="BF37" s="172">
        <v>3.4000000000000002E-2</v>
      </c>
      <c r="BG37" s="154"/>
      <c r="BH37" s="154">
        <v>0.1</v>
      </c>
      <c r="BI37" s="154">
        <v>1.8</v>
      </c>
      <c r="BJ37" s="154">
        <v>13.9</v>
      </c>
      <c r="BK37" s="154">
        <v>401.9</v>
      </c>
      <c r="BL37" s="24" t="s">
        <v>478</v>
      </c>
      <c r="BM37" s="248" t="s">
        <v>487</v>
      </c>
      <c r="BN37" s="248" t="s">
        <v>498</v>
      </c>
      <c r="BO37" s="248"/>
      <c r="BP37" s="248">
        <v>31</v>
      </c>
      <c r="BQ37" s="248"/>
      <c r="BR37" s="248"/>
      <c r="BS37" s="248"/>
      <c r="BT37" s="248"/>
      <c r="BU37" s="248">
        <f t="shared" si="0"/>
        <v>16.3</v>
      </c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  <c r="CH37" s="248"/>
      <c r="CI37" s="248"/>
      <c r="CJ37" s="248"/>
      <c r="CK37" s="248"/>
      <c r="CL37" s="248"/>
      <c r="CM37" s="248"/>
      <c r="CN37" s="248"/>
      <c r="CO37" s="248"/>
      <c r="CP37" s="248"/>
      <c r="CQ37" s="248"/>
      <c r="CR37" s="248"/>
      <c r="CS37" s="248"/>
      <c r="CT37" s="248"/>
      <c r="CU37" s="248"/>
      <c r="CV37" s="248"/>
      <c r="CW37" s="248"/>
      <c r="CX37" s="248"/>
      <c r="CY37" s="248"/>
      <c r="CZ37" s="248"/>
      <c r="DA37" s="248"/>
      <c r="DB37" s="248"/>
    </row>
    <row r="38" spans="1:106" s="185" customFormat="1" ht="31.5" customHeight="1" x14ac:dyDescent="0.35">
      <c r="A38" s="180">
        <v>2021</v>
      </c>
      <c r="B38" s="152">
        <v>8</v>
      </c>
      <c r="C38" s="270">
        <v>44410</v>
      </c>
      <c r="D38" s="152">
        <v>212</v>
      </c>
      <c r="E38" s="152">
        <v>178</v>
      </c>
      <c r="F38" s="152">
        <v>4</v>
      </c>
      <c r="G38" s="184" t="s">
        <v>258</v>
      </c>
      <c r="H38" t="s">
        <v>259</v>
      </c>
      <c r="I38" t="s">
        <v>471</v>
      </c>
      <c r="J38">
        <v>2</v>
      </c>
      <c r="K38">
        <v>2</v>
      </c>
      <c r="L38" s="186">
        <v>50</v>
      </c>
      <c r="M38" s="187">
        <v>46.5</v>
      </c>
      <c r="N38" s="188">
        <v>53.5</v>
      </c>
      <c r="O38" s="179"/>
      <c r="P38" s="179"/>
      <c r="Q38" s="179"/>
      <c r="R38" s="179">
        <v>70</v>
      </c>
      <c r="S38" s="179">
        <v>79</v>
      </c>
      <c r="T38" s="179"/>
      <c r="U38" s="179"/>
      <c r="V38" s="179"/>
      <c r="W38" s="179">
        <v>50</v>
      </c>
      <c r="X38" s="179">
        <v>54</v>
      </c>
      <c r="Y38" s="153"/>
      <c r="Z38" s="153">
        <v>110</v>
      </c>
      <c r="AA38" s="179">
        <v>56</v>
      </c>
      <c r="AB38" s="179">
        <v>55</v>
      </c>
      <c r="AC38" s="179">
        <v>55</v>
      </c>
      <c r="AD38" s="179">
        <v>56</v>
      </c>
      <c r="AE38" s="179">
        <v>57</v>
      </c>
      <c r="AF38" s="179">
        <v>49</v>
      </c>
      <c r="AG38" s="179">
        <v>48</v>
      </c>
      <c r="AH38" s="179">
        <v>48</v>
      </c>
      <c r="AI38" s="179">
        <v>49</v>
      </c>
      <c r="AJ38" s="179">
        <v>50</v>
      </c>
      <c r="AK38" s="153">
        <v>120</v>
      </c>
      <c r="AL38" s="153">
        <v>122</v>
      </c>
      <c r="AM38" s="179">
        <v>61.1</v>
      </c>
      <c r="AN38" s="179">
        <v>49.7</v>
      </c>
      <c r="AO38" s="215">
        <v>0.2</v>
      </c>
      <c r="AP38" s="168">
        <v>60</v>
      </c>
      <c r="AQ38" s="169">
        <v>120</v>
      </c>
      <c r="AR38" s="167">
        <v>61</v>
      </c>
      <c r="AS38" s="167">
        <v>117</v>
      </c>
      <c r="AT38" s="170">
        <v>8</v>
      </c>
      <c r="AU38" s="170">
        <v>2</v>
      </c>
      <c r="AV38" s="170">
        <v>14</v>
      </c>
      <c r="AW38" s="170"/>
      <c r="AX38" s="170"/>
      <c r="AY38" s="170"/>
      <c r="AZ38" s="170"/>
      <c r="BA38" s="170"/>
      <c r="BB38" s="170"/>
      <c r="BC38" s="171">
        <v>24</v>
      </c>
      <c r="BD38" s="166">
        <v>1004</v>
      </c>
      <c r="BE38" s="271">
        <v>1.4999999999999999E-2</v>
      </c>
      <c r="BF38" s="172">
        <v>2.4E-2</v>
      </c>
      <c r="BG38" s="154"/>
      <c r="BH38" s="154">
        <v>0.5</v>
      </c>
      <c r="BI38" s="154">
        <v>20.100000000000001</v>
      </c>
      <c r="BJ38" s="154">
        <v>1.2</v>
      </c>
      <c r="BK38" s="154">
        <v>49.9</v>
      </c>
      <c r="BL38" s="24" t="s">
        <v>478</v>
      </c>
      <c r="BM38" s="248" t="s">
        <v>487</v>
      </c>
      <c r="BN38" s="248" t="s">
        <v>499</v>
      </c>
      <c r="BO38" s="248"/>
      <c r="BP38" s="248">
        <v>31</v>
      </c>
      <c r="BQ38" s="248"/>
      <c r="BR38" s="248"/>
      <c r="BS38" s="248"/>
      <c r="BT38" s="248"/>
      <c r="BU38" s="248">
        <f t="shared" si="0"/>
        <v>0.2</v>
      </c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  <c r="CH38" s="248"/>
      <c r="CI38" s="248"/>
      <c r="CJ38" s="248"/>
      <c r="CK38" s="248"/>
      <c r="CL38" s="248"/>
      <c r="CM38" s="248"/>
      <c r="CN38" s="248"/>
      <c r="CO38" s="248"/>
      <c r="CP38" s="248"/>
      <c r="CQ38" s="248"/>
      <c r="CR38" s="248"/>
      <c r="CS38" s="248"/>
      <c r="CT38" s="248"/>
      <c r="CU38" s="248"/>
      <c r="CV38" s="248"/>
      <c r="CW38" s="248"/>
      <c r="CX38" s="248"/>
      <c r="CY38" s="248"/>
      <c r="CZ38" s="248"/>
      <c r="DA38" s="248"/>
      <c r="DB38" s="248"/>
    </row>
    <row r="39" spans="1:106" s="185" customFormat="1" ht="31.5" customHeight="1" x14ac:dyDescent="0.35">
      <c r="A39" s="180">
        <v>2021</v>
      </c>
      <c r="B39" s="152">
        <v>8</v>
      </c>
      <c r="C39" s="270">
        <v>44410</v>
      </c>
      <c r="D39" s="152">
        <v>432</v>
      </c>
      <c r="E39" s="152">
        <v>450</v>
      </c>
      <c r="F39" s="152">
        <v>4</v>
      </c>
      <c r="G39" s="184" t="s">
        <v>261</v>
      </c>
      <c r="H39" t="s">
        <v>265</v>
      </c>
      <c r="I39" t="s">
        <v>471</v>
      </c>
      <c r="J39">
        <v>3</v>
      </c>
      <c r="K39">
        <v>2</v>
      </c>
      <c r="L39" s="186">
        <v>175</v>
      </c>
      <c r="M39" s="187">
        <v>162.75</v>
      </c>
      <c r="N39" s="188">
        <v>187.25</v>
      </c>
      <c r="O39" s="179"/>
      <c r="P39" s="179"/>
      <c r="Q39" s="179"/>
      <c r="R39" s="179"/>
      <c r="S39" s="179"/>
      <c r="T39" s="179">
        <v>188</v>
      </c>
      <c r="U39" s="179"/>
      <c r="V39" s="179"/>
      <c r="W39" s="179"/>
      <c r="X39" s="179"/>
      <c r="Y39" s="153">
        <v>104</v>
      </c>
      <c r="Z39" s="153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/>
      <c r="AN39" s="179">
        <v>188</v>
      </c>
      <c r="AO39" s="215"/>
      <c r="AP39" s="168">
        <v>120</v>
      </c>
      <c r="AQ39" s="169">
        <v>90</v>
      </c>
      <c r="AR39" s="167">
        <v>104</v>
      </c>
      <c r="AS39" s="167">
        <v>104</v>
      </c>
      <c r="AT39" s="170"/>
      <c r="AU39" s="170"/>
      <c r="AV39" s="170">
        <v>4</v>
      </c>
      <c r="AW39" s="170"/>
      <c r="AX39" s="170"/>
      <c r="AY39" s="170"/>
      <c r="AZ39" s="170"/>
      <c r="BA39" s="170"/>
      <c r="BB39" s="170"/>
      <c r="BC39" s="171">
        <v>4</v>
      </c>
      <c r="BD39" s="166">
        <v>974</v>
      </c>
      <c r="BE39" s="271">
        <v>1.4999999999999999E-2</v>
      </c>
      <c r="BF39" s="172">
        <v>4.0000000000000001E-3</v>
      </c>
      <c r="BG39" s="154">
        <v>1</v>
      </c>
      <c r="BH39" s="154">
        <v>0</v>
      </c>
      <c r="BI39" s="154">
        <v>5.6</v>
      </c>
      <c r="BJ39" s="154">
        <v>0.8</v>
      </c>
      <c r="BK39" s="154">
        <v>183.1</v>
      </c>
      <c r="BL39" s="24" t="s">
        <v>478</v>
      </c>
      <c r="BM39" s="248" t="s">
        <v>479</v>
      </c>
      <c r="BN39" s="248"/>
      <c r="BO39" s="248"/>
      <c r="BP39" s="248">
        <v>31</v>
      </c>
      <c r="BQ39" s="248"/>
      <c r="BR39" s="248"/>
      <c r="BS39" s="248"/>
      <c r="BT39" s="248"/>
      <c r="BU39" s="248">
        <f t="shared" si="0"/>
        <v>9.1999999999999993</v>
      </c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  <c r="CH39" s="248"/>
      <c r="CI39" s="248"/>
      <c r="CJ39" s="248"/>
      <c r="CK39" s="248"/>
      <c r="CL39" s="248"/>
      <c r="CM39" s="248"/>
      <c r="CN39" s="248"/>
      <c r="CO39" s="248"/>
      <c r="CP39" s="248"/>
      <c r="CQ39" s="248"/>
      <c r="CR39" s="248"/>
      <c r="CS39" s="248"/>
      <c r="CT39" s="248"/>
      <c r="CU39" s="248"/>
      <c r="CV39" s="248"/>
      <c r="CW39" s="248"/>
      <c r="CX39" s="248"/>
      <c r="CY39" s="248"/>
      <c r="CZ39" s="248"/>
      <c r="DA39" s="248"/>
      <c r="DB39" s="248"/>
    </row>
    <row r="40" spans="1:106" s="185" customFormat="1" ht="31.5" customHeight="1" x14ac:dyDescent="0.35">
      <c r="A40" s="180">
        <v>2021</v>
      </c>
      <c r="B40" s="152">
        <v>8</v>
      </c>
      <c r="C40" s="270">
        <v>44410</v>
      </c>
      <c r="D40" s="152">
        <v>432</v>
      </c>
      <c r="E40" s="152">
        <v>451</v>
      </c>
      <c r="F40" s="152">
        <v>4</v>
      </c>
      <c r="G40" s="184" t="s">
        <v>264</v>
      </c>
      <c r="H40" t="s">
        <v>262</v>
      </c>
      <c r="I40" t="s">
        <v>471</v>
      </c>
      <c r="J40">
        <v>3</v>
      </c>
      <c r="K40">
        <v>2</v>
      </c>
      <c r="L40" s="186">
        <v>270</v>
      </c>
      <c r="M40" s="187">
        <v>251.1</v>
      </c>
      <c r="N40" s="188">
        <v>288.89999999999998</v>
      </c>
      <c r="O40" s="179"/>
      <c r="P40" s="179"/>
      <c r="Q40" s="179"/>
      <c r="R40" s="179"/>
      <c r="S40" s="179"/>
      <c r="T40" s="179">
        <v>251</v>
      </c>
      <c r="U40" s="179"/>
      <c r="V40" s="179"/>
      <c r="W40" s="179"/>
      <c r="X40" s="179"/>
      <c r="Y40" s="153">
        <v>104</v>
      </c>
      <c r="Z40" s="153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53"/>
      <c r="AL40" s="153"/>
      <c r="AM40" s="179"/>
      <c r="AN40" s="179">
        <v>251</v>
      </c>
      <c r="AO40" s="215"/>
      <c r="AP40" s="168">
        <v>120</v>
      </c>
      <c r="AQ40" s="169">
        <v>90</v>
      </c>
      <c r="AR40" s="167">
        <v>104</v>
      </c>
      <c r="AS40" s="167">
        <v>104</v>
      </c>
      <c r="AT40" s="170"/>
      <c r="AU40" s="170"/>
      <c r="AV40" s="170">
        <v>4</v>
      </c>
      <c r="AW40" s="170"/>
      <c r="AX40" s="170"/>
      <c r="AY40" s="170"/>
      <c r="AZ40" s="170"/>
      <c r="BA40" s="170"/>
      <c r="BB40" s="170"/>
      <c r="BC40" s="171">
        <v>4</v>
      </c>
      <c r="BD40" s="166">
        <v>980</v>
      </c>
      <c r="BE40" s="271">
        <v>1.4999999999999999E-2</v>
      </c>
      <c r="BF40" s="172">
        <v>4.0000000000000001E-3</v>
      </c>
      <c r="BG40" s="154">
        <v>1</v>
      </c>
      <c r="BH40" s="154">
        <v>0</v>
      </c>
      <c r="BI40" s="154">
        <v>3.6</v>
      </c>
      <c r="BJ40" s="154">
        <v>1</v>
      </c>
      <c r="BK40" s="154">
        <v>246</v>
      </c>
      <c r="BL40" s="24" t="s">
        <v>478</v>
      </c>
      <c r="BM40" s="248" t="s">
        <v>479</v>
      </c>
      <c r="BN40" s="248"/>
      <c r="BO40" s="248"/>
      <c r="BP40" s="248">
        <v>31</v>
      </c>
      <c r="BQ40" s="248"/>
      <c r="BR40" s="248"/>
      <c r="BS40" s="248"/>
      <c r="BT40" s="248"/>
      <c r="BU40" s="248">
        <f t="shared" si="0"/>
        <v>13.4</v>
      </c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  <c r="CP40" s="248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</row>
    <row r="41" spans="1:106" s="185" customFormat="1" ht="31.5" customHeight="1" x14ac:dyDescent="0.35">
      <c r="A41" s="180">
        <v>2021</v>
      </c>
      <c r="B41" s="152">
        <v>8</v>
      </c>
      <c r="C41" s="270">
        <v>44410</v>
      </c>
      <c r="D41" s="152">
        <v>241</v>
      </c>
      <c r="E41" s="152">
        <v>165</v>
      </c>
      <c r="F41" s="152">
        <v>5</v>
      </c>
      <c r="G41" s="184" t="s">
        <v>225</v>
      </c>
      <c r="H41" t="s">
        <v>226</v>
      </c>
      <c r="I41" t="s">
        <v>471</v>
      </c>
      <c r="J41">
        <v>2</v>
      </c>
      <c r="K41">
        <v>2</v>
      </c>
      <c r="L41" s="186">
        <v>706</v>
      </c>
      <c r="M41" s="187">
        <v>656.58</v>
      </c>
      <c r="N41" s="188">
        <v>755.42</v>
      </c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53"/>
      <c r="Z41" s="153"/>
      <c r="AA41" s="179"/>
      <c r="AB41" s="179"/>
      <c r="AC41" s="179">
        <v>982</v>
      </c>
      <c r="AD41" s="179">
        <v>1011</v>
      </c>
      <c r="AE41" s="179">
        <v>964</v>
      </c>
      <c r="AF41" s="179"/>
      <c r="AG41" s="179"/>
      <c r="AH41" s="179">
        <v>681</v>
      </c>
      <c r="AI41" s="179">
        <v>723</v>
      </c>
      <c r="AJ41" s="179">
        <v>675</v>
      </c>
      <c r="AK41" s="153"/>
      <c r="AL41" s="153">
        <v>138</v>
      </c>
      <c r="AM41" s="179">
        <v>985.7</v>
      </c>
      <c r="AN41" s="179">
        <v>693</v>
      </c>
      <c r="AO41" s="215">
        <v>0.4</v>
      </c>
      <c r="AP41" s="168">
        <v>60</v>
      </c>
      <c r="AQ41" s="169">
        <v>120</v>
      </c>
      <c r="AR41" s="167">
        <v>52</v>
      </c>
      <c r="AS41" s="167">
        <v>138</v>
      </c>
      <c r="AT41" s="170">
        <v>3</v>
      </c>
      <c r="AU41" s="170">
        <v>4</v>
      </c>
      <c r="AV41" s="170">
        <v>4</v>
      </c>
      <c r="AW41" s="170"/>
      <c r="AX41" s="170"/>
      <c r="AY41" s="170"/>
      <c r="AZ41" s="170"/>
      <c r="BA41" s="170"/>
      <c r="BB41" s="170"/>
      <c r="BC41" s="171">
        <v>11</v>
      </c>
      <c r="BD41" s="166">
        <v>236</v>
      </c>
      <c r="BE41" s="271">
        <v>1.4999999999999999E-2</v>
      </c>
      <c r="BF41" s="172">
        <v>4.7E-2</v>
      </c>
      <c r="BG41" s="154"/>
      <c r="BH41" s="154">
        <v>0</v>
      </c>
      <c r="BI41" s="154">
        <v>0.3</v>
      </c>
      <c r="BJ41" s="154">
        <v>7.6</v>
      </c>
      <c r="BK41" s="154">
        <v>163.5</v>
      </c>
      <c r="BL41" s="24" t="s">
        <v>473</v>
      </c>
      <c r="BM41" s="248" t="s">
        <v>473</v>
      </c>
      <c r="BN41" s="248"/>
      <c r="BO41" s="248"/>
      <c r="BP41" s="248">
        <v>31</v>
      </c>
      <c r="BQ41" s="248"/>
      <c r="BR41" s="248"/>
      <c r="BS41" s="248"/>
      <c r="BT41" s="248"/>
      <c r="BU41" s="248">
        <f t="shared" si="0"/>
        <v>9.1999999999999993</v>
      </c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  <c r="CH41" s="248"/>
      <c r="CI41" s="248"/>
      <c r="CJ41" s="248"/>
      <c r="CK41" s="248"/>
      <c r="CL41" s="248"/>
      <c r="CM41" s="248"/>
      <c r="CN41" s="248"/>
      <c r="CO41" s="248"/>
      <c r="CP41" s="248"/>
      <c r="CQ41" s="248"/>
      <c r="CR41" s="248"/>
      <c r="CS41" s="248"/>
      <c r="CT41" s="248"/>
      <c r="CU41" s="248"/>
      <c r="CV41" s="248"/>
      <c r="CW41" s="248"/>
      <c r="CX41" s="248"/>
      <c r="CY41" s="248"/>
      <c r="CZ41" s="248"/>
      <c r="DA41" s="248"/>
      <c r="DB41" s="248"/>
    </row>
    <row r="42" spans="1:106" s="185" customFormat="1" ht="31.5" customHeight="1" x14ac:dyDescent="0.35">
      <c r="A42" s="180">
        <v>2021</v>
      </c>
      <c r="B42" s="152">
        <v>8</v>
      </c>
      <c r="C42" s="270">
        <v>44410</v>
      </c>
      <c r="D42" s="152">
        <v>243</v>
      </c>
      <c r="E42" s="152">
        <v>167</v>
      </c>
      <c r="F42" s="152">
        <v>5</v>
      </c>
      <c r="G42" s="184" t="s">
        <v>228</v>
      </c>
      <c r="H42" t="s">
        <v>229</v>
      </c>
      <c r="I42" t="s">
        <v>471</v>
      </c>
      <c r="J42">
        <v>2</v>
      </c>
      <c r="K42">
        <v>2</v>
      </c>
      <c r="L42" s="186">
        <v>888</v>
      </c>
      <c r="M42" s="187">
        <v>825.84</v>
      </c>
      <c r="N42" s="188">
        <v>950.16</v>
      </c>
      <c r="O42" s="179">
        <v>1080</v>
      </c>
      <c r="P42" s="179">
        <v>1018</v>
      </c>
      <c r="Q42" s="179"/>
      <c r="R42" s="179">
        <v>1035</v>
      </c>
      <c r="S42" s="179">
        <v>1024</v>
      </c>
      <c r="T42" s="179">
        <v>952</v>
      </c>
      <c r="U42" s="179">
        <v>913</v>
      </c>
      <c r="V42" s="179"/>
      <c r="W42" s="179">
        <v>977</v>
      </c>
      <c r="X42" s="179">
        <v>980</v>
      </c>
      <c r="Y42" s="153">
        <v>131</v>
      </c>
      <c r="Z42" s="153">
        <v>130</v>
      </c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53"/>
      <c r="AL42" s="153"/>
      <c r="AM42" s="179">
        <v>1039.3</v>
      </c>
      <c r="AN42" s="179">
        <v>955.5</v>
      </c>
      <c r="AO42" s="215">
        <v>0.2</v>
      </c>
      <c r="AP42" s="168">
        <v>55</v>
      </c>
      <c r="AQ42" s="169">
        <v>131</v>
      </c>
      <c r="AR42" s="167">
        <v>55</v>
      </c>
      <c r="AS42" s="167">
        <v>131</v>
      </c>
      <c r="AT42" s="170">
        <v>5</v>
      </c>
      <c r="AU42" s="170"/>
      <c r="AV42" s="170">
        <v>5</v>
      </c>
      <c r="AW42" s="170"/>
      <c r="AX42" s="170"/>
      <c r="AY42" s="170"/>
      <c r="AZ42" s="170"/>
      <c r="BA42" s="170"/>
      <c r="BB42" s="170"/>
      <c r="BC42" s="171">
        <v>10</v>
      </c>
      <c r="BD42" s="166">
        <v>682</v>
      </c>
      <c r="BE42" s="271">
        <v>1.4999999999999999E-2</v>
      </c>
      <c r="BF42" s="172">
        <v>1.4999999999999999E-2</v>
      </c>
      <c r="BG42" s="154">
        <v>1</v>
      </c>
      <c r="BH42" s="154">
        <v>0</v>
      </c>
      <c r="BI42" s="154">
        <v>0.8</v>
      </c>
      <c r="BJ42" s="154">
        <v>9.6</v>
      </c>
      <c r="BK42" s="154">
        <v>651.70000000000005</v>
      </c>
      <c r="BL42" s="24" t="s">
        <v>473</v>
      </c>
      <c r="BM42" s="248" t="s">
        <v>473</v>
      </c>
      <c r="BN42" s="248"/>
      <c r="BO42" s="248"/>
      <c r="BP42" s="248">
        <v>31</v>
      </c>
      <c r="BQ42" s="248"/>
      <c r="BR42" s="248"/>
      <c r="BS42" s="248"/>
      <c r="BT42" s="248"/>
      <c r="BU42" s="248">
        <f t="shared" si="0"/>
        <v>47.7</v>
      </c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  <c r="CH42" s="248"/>
      <c r="CI42" s="248"/>
      <c r="CJ42" s="248"/>
      <c r="CK42" s="248"/>
      <c r="CL42" s="248"/>
      <c r="CM42" s="248"/>
      <c r="CN42" s="248"/>
      <c r="CO42" s="248"/>
      <c r="CP42" s="248"/>
      <c r="CQ42" s="248"/>
      <c r="CR42" s="248"/>
      <c r="CS42" s="248"/>
      <c r="CT42" s="248"/>
      <c r="CU42" s="248"/>
      <c r="CV42" s="248"/>
      <c r="CW42" s="248"/>
      <c r="CX42" s="248"/>
      <c r="CY42" s="248"/>
      <c r="CZ42" s="248"/>
      <c r="DA42" s="248"/>
      <c r="DB42" s="248"/>
    </row>
    <row r="43" spans="1:106" s="185" customFormat="1" ht="31.5" customHeight="1" x14ac:dyDescent="0.35">
      <c r="A43" s="180">
        <v>2021</v>
      </c>
      <c r="B43" s="152">
        <v>8</v>
      </c>
      <c r="C43" s="270">
        <v>44410</v>
      </c>
      <c r="D43" s="152">
        <v>406</v>
      </c>
      <c r="E43" s="152">
        <v>623</v>
      </c>
      <c r="F43" s="152">
        <v>6</v>
      </c>
      <c r="G43" s="184" t="s">
        <v>301</v>
      </c>
      <c r="H43" t="s">
        <v>302</v>
      </c>
      <c r="I43" t="s">
        <v>471</v>
      </c>
      <c r="J43">
        <v>1</v>
      </c>
      <c r="K43">
        <v>5</v>
      </c>
      <c r="L43" s="186">
        <v>599</v>
      </c>
      <c r="M43" s="187">
        <v>551.02009999999996</v>
      </c>
      <c r="N43" s="188">
        <v>646.97990000000004</v>
      </c>
      <c r="O43" s="179">
        <v>704</v>
      </c>
      <c r="P43" s="179">
        <v>638</v>
      </c>
      <c r="Q43" s="179"/>
      <c r="R43" s="179">
        <v>638</v>
      </c>
      <c r="S43" s="179">
        <v>637</v>
      </c>
      <c r="T43" s="179">
        <v>577</v>
      </c>
      <c r="U43" s="179">
        <v>552</v>
      </c>
      <c r="V43" s="179"/>
      <c r="W43" s="179">
        <v>520</v>
      </c>
      <c r="X43" s="179">
        <v>592</v>
      </c>
      <c r="Y43" s="153">
        <v>137</v>
      </c>
      <c r="Z43" s="153">
        <v>127</v>
      </c>
      <c r="AA43" s="179">
        <v>766</v>
      </c>
      <c r="AB43" s="179">
        <v>721</v>
      </c>
      <c r="AC43" s="179">
        <v>688</v>
      </c>
      <c r="AD43" s="179">
        <v>682</v>
      </c>
      <c r="AE43" s="179">
        <v>724</v>
      </c>
      <c r="AF43" s="179">
        <v>646</v>
      </c>
      <c r="AG43" s="179">
        <v>611</v>
      </c>
      <c r="AH43" s="179">
        <v>602</v>
      </c>
      <c r="AI43" s="179">
        <v>586</v>
      </c>
      <c r="AJ43" s="179">
        <v>612</v>
      </c>
      <c r="AK43" s="153">
        <v>170</v>
      </c>
      <c r="AL43" s="153">
        <v>172</v>
      </c>
      <c r="AM43" s="179">
        <v>688.7</v>
      </c>
      <c r="AN43" s="179">
        <v>588.70000000000005</v>
      </c>
      <c r="AO43" s="215">
        <v>0.1</v>
      </c>
      <c r="AP43" s="168">
        <v>18</v>
      </c>
      <c r="AQ43" s="169">
        <v>200</v>
      </c>
      <c r="AR43" s="167">
        <v>24</v>
      </c>
      <c r="AS43" s="167">
        <v>152</v>
      </c>
      <c r="AT43" s="170">
        <v>2</v>
      </c>
      <c r="AU43" s="170">
        <v>4</v>
      </c>
      <c r="AV43" s="170">
        <v>5</v>
      </c>
      <c r="AW43" s="170"/>
      <c r="AX43" s="170"/>
      <c r="AY43" s="170"/>
      <c r="AZ43" s="170"/>
      <c r="BA43" s="170"/>
      <c r="BB43" s="170"/>
      <c r="BC43" s="171">
        <v>11</v>
      </c>
      <c r="BD43" s="166">
        <v>356</v>
      </c>
      <c r="BE43" s="271">
        <v>1.4999999999999999E-2</v>
      </c>
      <c r="BF43" s="172">
        <v>3.1E-2</v>
      </c>
      <c r="BG43" s="154"/>
      <c r="BH43" s="154">
        <v>0</v>
      </c>
      <c r="BI43" s="154">
        <v>0.6</v>
      </c>
      <c r="BJ43" s="154">
        <v>6.5</v>
      </c>
      <c r="BK43" s="154">
        <v>209.6</v>
      </c>
      <c r="BL43" s="24" t="s">
        <v>478</v>
      </c>
      <c r="BM43" s="248" t="s">
        <v>481</v>
      </c>
      <c r="BN43" s="248" t="s">
        <v>482</v>
      </c>
      <c r="BO43" s="248"/>
      <c r="BP43" s="248">
        <v>31</v>
      </c>
      <c r="BQ43" s="248"/>
      <c r="BR43" s="248"/>
      <c r="BS43" s="248"/>
      <c r="BT43" s="248"/>
      <c r="BU43" s="248">
        <f t="shared" si="0"/>
        <v>7.3</v>
      </c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  <c r="CH43" s="248"/>
      <c r="CI43" s="248"/>
      <c r="CJ43" s="248"/>
      <c r="CK43" s="248"/>
      <c r="CL43" s="248"/>
      <c r="CM43" s="248"/>
      <c r="CN43" s="248"/>
      <c r="CO43" s="248"/>
      <c r="CP43" s="248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</row>
    <row r="44" spans="1:106" s="185" customFormat="1" ht="31.5" customHeight="1" x14ac:dyDescent="0.35">
      <c r="A44" s="180">
        <v>2021</v>
      </c>
      <c r="B44" s="152">
        <v>8</v>
      </c>
      <c r="C44" s="270">
        <v>44410</v>
      </c>
      <c r="D44" s="152">
        <v>406</v>
      </c>
      <c r="E44" s="152">
        <v>624</v>
      </c>
      <c r="F44" s="152">
        <v>6</v>
      </c>
      <c r="G44" s="184" t="s">
        <v>304</v>
      </c>
      <c r="H44" t="s">
        <v>305</v>
      </c>
      <c r="I44" t="s">
        <v>471</v>
      </c>
      <c r="J44">
        <v>1</v>
      </c>
      <c r="K44">
        <v>5</v>
      </c>
      <c r="L44" s="186">
        <v>374</v>
      </c>
      <c r="M44" s="187">
        <v>344.04259999999999</v>
      </c>
      <c r="N44" s="188">
        <v>403.95740000000001</v>
      </c>
      <c r="O44" s="179">
        <v>490</v>
      </c>
      <c r="P44" s="179">
        <v>414</v>
      </c>
      <c r="Q44" s="179"/>
      <c r="R44" s="179">
        <v>420</v>
      </c>
      <c r="S44" s="179">
        <v>431</v>
      </c>
      <c r="T44" s="179">
        <v>355</v>
      </c>
      <c r="U44" s="179">
        <v>344</v>
      </c>
      <c r="V44" s="179"/>
      <c r="W44" s="179">
        <v>323</v>
      </c>
      <c r="X44" s="179">
        <v>363</v>
      </c>
      <c r="Y44" s="153">
        <v>137</v>
      </c>
      <c r="Z44" s="153">
        <v>127</v>
      </c>
      <c r="AA44" s="179">
        <v>540</v>
      </c>
      <c r="AB44" s="179">
        <v>511</v>
      </c>
      <c r="AC44" s="179">
        <v>502</v>
      </c>
      <c r="AD44" s="179">
        <v>512</v>
      </c>
      <c r="AE44" s="179">
        <v>532</v>
      </c>
      <c r="AF44" s="179">
        <v>422</v>
      </c>
      <c r="AG44" s="179">
        <v>389</v>
      </c>
      <c r="AH44" s="179">
        <v>378</v>
      </c>
      <c r="AI44" s="179">
        <v>408</v>
      </c>
      <c r="AJ44" s="179">
        <v>386</v>
      </c>
      <c r="AK44" s="153">
        <v>170</v>
      </c>
      <c r="AL44" s="153">
        <v>172</v>
      </c>
      <c r="AM44" s="179">
        <v>483.6</v>
      </c>
      <c r="AN44" s="179">
        <v>374.2</v>
      </c>
      <c r="AO44" s="215">
        <v>0.3</v>
      </c>
      <c r="AP44" s="168">
        <v>18</v>
      </c>
      <c r="AQ44" s="169">
        <v>200</v>
      </c>
      <c r="AR44" s="167">
        <v>24</v>
      </c>
      <c r="AS44" s="167">
        <v>152</v>
      </c>
      <c r="AT44" s="170">
        <v>2</v>
      </c>
      <c r="AU44" s="170">
        <v>2</v>
      </c>
      <c r="AV44" s="170">
        <v>5</v>
      </c>
      <c r="AW44" s="170"/>
      <c r="AX44" s="170"/>
      <c r="AY44" s="170"/>
      <c r="AZ44" s="170"/>
      <c r="BA44" s="170"/>
      <c r="BB44" s="170"/>
      <c r="BC44" s="171">
        <v>9</v>
      </c>
      <c r="BD44" s="166">
        <v>354</v>
      </c>
      <c r="BE44" s="271">
        <v>1.4999999999999999E-2</v>
      </c>
      <c r="BF44" s="172">
        <v>2.5000000000000001E-2</v>
      </c>
      <c r="BG44" s="154"/>
      <c r="BH44" s="154">
        <v>0</v>
      </c>
      <c r="BI44" s="154">
        <v>0.9</v>
      </c>
      <c r="BJ44" s="154">
        <v>3.4</v>
      </c>
      <c r="BK44" s="154">
        <v>132.5</v>
      </c>
      <c r="BL44" s="24" t="s">
        <v>478</v>
      </c>
      <c r="BM44" s="248" t="s">
        <v>481</v>
      </c>
      <c r="BN44" s="248" t="s">
        <v>483</v>
      </c>
      <c r="BO44" s="248"/>
      <c r="BP44" s="248">
        <v>31</v>
      </c>
      <c r="BQ44" s="248"/>
      <c r="BR44" s="248"/>
      <c r="BS44" s="248"/>
      <c r="BT44" s="248"/>
      <c r="BU44" s="248">
        <f t="shared" si="0"/>
        <v>0.1</v>
      </c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  <c r="CH44" s="248"/>
      <c r="CI44" s="248"/>
      <c r="CJ44" s="248"/>
      <c r="CK44" s="248"/>
      <c r="CL44" s="248"/>
      <c r="CM44" s="248"/>
      <c r="CN44" s="248"/>
      <c r="CO44" s="248"/>
      <c r="CP44" s="248"/>
      <c r="CQ44" s="248"/>
      <c r="CR44" s="248"/>
      <c r="CS44" s="248"/>
      <c r="CT44" s="248"/>
      <c r="CU44" s="248"/>
      <c r="CV44" s="248"/>
      <c r="CW44" s="248"/>
      <c r="CX44" s="248"/>
      <c r="CY44" s="248"/>
      <c r="CZ44" s="248"/>
      <c r="DA44" s="248"/>
      <c r="DB44" s="248"/>
    </row>
    <row r="45" spans="1:106" s="185" customFormat="1" ht="31.5" customHeight="1" x14ac:dyDescent="0.35">
      <c r="A45" s="180">
        <v>2021</v>
      </c>
      <c r="B45" s="152">
        <v>8</v>
      </c>
      <c r="C45" s="270">
        <v>44410</v>
      </c>
      <c r="D45" s="152">
        <v>406</v>
      </c>
      <c r="E45" s="152">
        <v>625</v>
      </c>
      <c r="F45" s="152">
        <v>6</v>
      </c>
      <c r="G45" s="184" t="s">
        <v>307</v>
      </c>
      <c r="H45" t="s">
        <v>308</v>
      </c>
      <c r="I45" t="s">
        <v>471</v>
      </c>
      <c r="J45">
        <v>1</v>
      </c>
      <c r="K45">
        <v>5</v>
      </c>
      <c r="L45" s="186">
        <v>140</v>
      </c>
      <c r="M45" s="187">
        <v>129.01</v>
      </c>
      <c r="N45" s="188">
        <v>150.99</v>
      </c>
      <c r="O45" s="179">
        <v>158</v>
      </c>
      <c r="P45" s="179">
        <v>143</v>
      </c>
      <c r="Q45" s="179"/>
      <c r="R45" s="179">
        <v>145</v>
      </c>
      <c r="S45" s="179">
        <v>146</v>
      </c>
      <c r="T45" s="179">
        <v>123</v>
      </c>
      <c r="U45" s="179">
        <v>125</v>
      </c>
      <c r="V45" s="179"/>
      <c r="W45" s="179">
        <v>119</v>
      </c>
      <c r="X45" s="179">
        <v>134</v>
      </c>
      <c r="Y45" s="153">
        <v>137</v>
      </c>
      <c r="Z45" s="153">
        <v>127</v>
      </c>
      <c r="AA45" s="179">
        <v>169</v>
      </c>
      <c r="AB45" s="179">
        <v>165</v>
      </c>
      <c r="AC45" s="179">
        <v>158</v>
      </c>
      <c r="AD45" s="179">
        <v>162</v>
      </c>
      <c r="AE45" s="179">
        <v>164</v>
      </c>
      <c r="AF45" s="179">
        <v>141</v>
      </c>
      <c r="AG45" s="179">
        <v>138</v>
      </c>
      <c r="AH45" s="179">
        <v>134</v>
      </c>
      <c r="AI45" s="179">
        <v>135</v>
      </c>
      <c r="AJ45" s="179">
        <v>138</v>
      </c>
      <c r="AK45" s="153">
        <v>170</v>
      </c>
      <c r="AL45" s="153">
        <v>172</v>
      </c>
      <c r="AM45" s="179">
        <v>156.69999999999999</v>
      </c>
      <c r="AN45" s="179">
        <v>131.9</v>
      </c>
      <c r="AO45" s="215">
        <v>0.1</v>
      </c>
      <c r="AP45" s="168">
        <v>18</v>
      </c>
      <c r="AQ45" s="169">
        <v>200</v>
      </c>
      <c r="AR45" s="167">
        <v>24</v>
      </c>
      <c r="AS45" s="167">
        <v>152</v>
      </c>
      <c r="AT45" s="170">
        <v>2</v>
      </c>
      <c r="AU45" s="170">
        <v>2</v>
      </c>
      <c r="AV45" s="170">
        <v>6</v>
      </c>
      <c r="AW45" s="170"/>
      <c r="AX45" s="170"/>
      <c r="AY45" s="170"/>
      <c r="AZ45" s="170"/>
      <c r="BA45" s="170"/>
      <c r="BB45" s="170"/>
      <c r="BC45" s="171">
        <v>10</v>
      </c>
      <c r="BD45" s="166">
        <v>355</v>
      </c>
      <c r="BE45" s="271">
        <v>1.4999999999999999E-2</v>
      </c>
      <c r="BF45" s="172">
        <v>2.8000000000000001E-2</v>
      </c>
      <c r="BG45" s="154"/>
      <c r="BH45" s="154">
        <v>0.1</v>
      </c>
      <c r="BI45" s="154">
        <v>2.5</v>
      </c>
      <c r="BJ45" s="154">
        <v>1.3</v>
      </c>
      <c r="BK45" s="154">
        <v>46.8</v>
      </c>
      <c r="BL45" s="24" t="s">
        <v>478</v>
      </c>
      <c r="BM45" s="248" t="s">
        <v>481</v>
      </c>
      <c r="BN45" s="248" t="s">
        <v>483</v>
      </c>
      <c r="BO45" s="248"/>
      <c r="BP45" s="248">
        <v>31</v>
      </c>
      <c r="BQ45" s="248"/>
      <c r="BR45" s="248"/>
      <c r="BS45" s="248"/>
      <c r="BT45" s="248"/>
      <c r="BU45" s="248">
        <f t="shared" si="0"/>
        <v>5.7</v>
      </c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</row>
    <row r="46" spans="1:106" s="185" customFormat="1" ht="31.5" customHeight="1" x14ac:dyDescent="0.35">
      <c r="A46" s="180">
        <v>2021</v>
      </c>
      <c r="B46" s="152">
        <v>8</v>
      </c>
      <c r="C46" s="270">
        <v>44410</v>
      </c>
      <c r="D46" s="152">
        <v>406</v>
      </c>
      <c r="E46" s="152">
        <v>626</v>
      </c>
      <c r="F46" s="152">
        <v>6</v>
      </c>
      <c r="G46" s="184" t="s">
        <v>310</v>
      </c>
      <c r="H46" t="s">
        <v>311</v>
      </c>
      <c r="I46" t="s">
        <v>471</v>
      </c>
      <c r="J46">
        <v>1</v>
      </c>
      <c r="K46">
        <v>5</v>
      </c>
      <c r="L46" s="186">
        <v>276</v>
      </c>
      <c r="M46" s="187">
        <v>254.05799999999999</v>
      </c>
      <c r="N46" s="188">
        <v>297.94200000000001</v>
      </c>
      <c r="O46" s="179"/>
      <c r="P46" s="179"/>
      <c r="Q46" s="179"/>
      <c r="R46" s="179"/>
      <c r="S46" s="179"/>
      <c r="T46" s="179">
        <v>258</v>
      </c>
      <c r="U46" s="179">
        <v>288</v>
      </c>
      <c r="V46" s="179"/>
      <c r="W46" s="179">
        <v>240</v>
      </c>
      <c r="X46" s="179">
        <v>270</v>
      </c>
      <c r="Y46" s="153">
        <v>137</v>
      </c>
      <c r="Z46" s="153">
        <v>127</v>
      </c>
      <c r="AA46" s="179"/>
      <c r="AB46" s="179"/>
      <c r="AC46" s="179"/>
      <c r="AD46" s="179"/>
      <c r="AE46" s="179"/>
      <c r="AF46" s="179">
        <v>328</v>
      </c>
      <c r="AG46" s="179">
        <v>284</v>
      </c>
      <c r="AH46" s="179">
        <v>280</v>
      </c>
      <c r="AI46" s="179">
        <v>284</v>
      </c>
      <c r="AJ46" s="179">
        <v>280</v>
      </c>
      <c r="AK46" s="153">
        <v>170</v>
      </c>
      <c r="AL46" s="153">
        <v>172</v>
      </c>
      <c r="AM46" s="179"/>
      <c r="AN46" s="179">
        <v>279.10000000000002</v>
      </c>
      <c r="AO46" s="215"/>
      <c r="AP46" s="168">
        <v>18</v>
      </c>
      <c r="AQ46" s="169">
        <v>200</v>
      </c>
      <c r="AR46" s="167">
        <v>24</v>
      </c>
      <c r="AS46" s="167">
        <v>152</v>
      </c>
      <c r="AT46" s="170">
        <v>4</v>
      </c>
      <c r="AU46" s="170">
        <v>6</v>
      </c>
      <c r="AV46" s="170">
        <v>16</v>
      </c>
      <c r="AW46" s="170"/>
      <c r="AX46" s="170"/>
      <c r="AY46" s="170"/>
      <c r="AZ46" s="170"/>
      <c r="BA46" s="170"/>
      <c r="BB46" s="170"/>
      <c r="BC46" s="171">
        <v>26</v>
      </c>
      <c r="BD46" s="166">
        <v>716</v>
      </c>
      <c r="BE46" s="271">
        <v>1.4999999999999999E-2</v>
      </c>
      <c r="BF46" s="172">
        <v>3.5999999999999997E-2</v>
      </c>
      <c r="BG46" s="154"/>
      <c r="BH46" s="154">
        <v>0.1</v>
      </c>
      <c r="BI46" s="154">
        <v>2.6</v>
      </c>
      <c r="BJ46" s="154">
        <v>7.3</v>
      </c>
      <c r="BK46" s="154">
        <v>199.8</v>
      </c>
      <c r="BL46" s="24" t="s">
        <v>478</v>
      </c>
      <c r="BM46" s="248" t="s">
        <v>481</v>
      </c>
      <c r="BN46" s="248" t="s">
        <v>483</v>
      </c>
      <c r="BO46" s="248"/>
      <c r="BP46" s="248">
        <v>31</v>
      </c>
      <c r="BQ46" s="248"/>
      <c r="BR46" s="248"/>
      <c r="BS46" s="248"/>
      <c r="BT46" s="248"/>
      <c r="BU46" s="248">
        <f t="shared" si="0"/>
        <v>2.2000000000000002</v>
      </c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  <c r="CH46" s="248"/>
      <c r="CI46" s="248"/>
      <c r="CJ46" s="248"/>
      <c r="CK46" s="248"/>
      <c r="CL46" s="248"/>
      <c r="CM46" s="248"/>
      <c r="CN46" s="248"/>
      <c r="CO46" s="248"/>
      <c r="CP46" s="248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</row>
    <row r="47" spans="1:106" s="185" customFormat="1" ht="31.5" customHeight="1" x14ac:dyDescent="0.35">
      <c r="A47" s="180">
        <v>2021</v>
      </c>
      <c r="B47" s="152">
        <v>8</v>
      </c>
      <c r="C47" s="270">
        <v>44410</v>
      </c>
      <c r="D47" s="152">
        <v>382</v>
      </c>
      <c r="E47" s="152">
        <v>449</v>
      </c>
      <c r="F47" s="152">
        <v>7</v>
      </c>
      <c r="G47" s="184" t="s">
        <v>422</v>
      </c>
      <c r="H47" t="s">
        <v>423</v>
      </c>
      <c r="I47" t="s">
        <v>471</v>
      </c>
      <c r="J47">
        <v>3</v>
      </c>
      <c r="K47">
        <v>1</v>
      </c>
      <c r="L47" s="186">
        <v>46</v>
      </c>
      <c r="M47" s="187">
        <v>40.985999999999997</v>
      </c>
      <c r="N47" s="188">
        <v>50.048000000000002</v>
      </c>
      <c r="O47" s="179">
        <v>70</v>
      </c>
      <c r="P47" s="179">
        <v>69</v>
      </c>
      <c r="Q47" s="179"/>
      <c r="R47" s="179">
        <v>70</v>
      </c>
      <c r="S47" s="179">
        <v>71</v>
      </c>
      <c r="T47" s="179">
        <v>50</v>
      </c>
      <c r="U47" s="179">
        <v>51</v>
      </c>
      <c r="V47" s="179"/>
      <c r="W47" s="179">
        <v>51</v>
      </c>
      <c r="X47" s="179">
        <v>48</v>
      </c>
      <c r="Y47" s="153">
        <v>100</v>
      </c>
      <c r="Z47" s="153">
        <v>80</v>
      </c>
      <c r="AA47" s="179">
        <v>64</v>
      </c>
      <c r="AB47" s="179">
        <v>61</v>
      </c>
      <c r="AC47" s="179">
        <v>60</v>
      </c>
      <c r="AD47" s="179">
        <v>59</v>
      </c>
      <c r="AE47" s="179">
        <v>61</v>
      </c>
      <c r="AF47" s="179">
        <v>54</v>
      </c>
      <c r="AG47" s="179">
        <v>46</v>
      </c>
      <c r="AH47" s="179">
        <v>45</v>
      </c>
      <c r="AI47" s="179">
        <v>46</v>
      </c>
      <c r="AJ47" s="179">
        <v>45</v>
      </c>
      <c r="AK47" s="153">
        <v>100</v>
      </c>
      <c r="AL47" s="153">
        <v>98</v>
      </c>
      <c r="AM47" s="179">
        <v>65</v>
      </c>
      <c r="AN47" s="179">
        <v>48.4</v>
      </c>
      <c r="AO47" s="215">
        <v>0.4</v>
      </c>
      <c r="AP47" s="168">
        <v>108</v>
      </c>
      <c r="AQ47" s="169">
        <v>100</v>
      </c>
      <c r="AR47" s="167">
        <v>114</v>
      </c>
      <c r="AS47" s="167">
        <v>95</v>
      </c>
      <c r="AT47" s="170">
        <v>16</v>
      </c>
      <c r="AU47" s="170">
        <v>4</v>
      </c>
      <c r="AV47" s="170">
        <v>12</v>
      </c>
      <c r="AW47" s="170"/>
      <c r="AX47" s="170"/>
      <c r="AY47" s="170"/>
      <c r="AZ47" s="170"/>
      <c r="BA47" s="170"/>
      <c r="BB47" s="170"/>
      <c r="BC47" s="171">
        <v>32</v>
      </c>
      <c r="BD47" s="166">
        <v>2462</v>
      </c>
      <c r="BE47" s="271">
        <v>1.4999999999999999E-2</v>
      </c>
      <c r="BF47" s="172">
        <v>1.2999999999999999E-2</v>
      </c>
      <c r="BG47" s="154">
        <v>1</v>
      </c>
      <c r="BH47" s="154">
        <v>0.7</v>
      </c>
      <c r="BI47" s="154">
        <v>53.5</v>
      </c>
      <c r="BJ47" s="154">
        <v>1.5</v>
      </c>
      <c r="BK47" s="154">
        <v>119.2</v>
      </c>
      <c r="BL47" s="24" t="s">
        <v>474</v>
      </c>
      <c r="BM47" s="248" t="s">
        <v>475</v>
      </c>
      <c r="BN47" s="248" t="s">
        <v>484</v>
      </c>
      <c r="BO47" s="248" t="s">
        <v>477</v>
      </c>
      <c r="BP47" s="248">
        <v>31</v>
      </c>
      <c r="BQ47" s="248"/>
      <c r="BR47" s="248"/>
      <c r="BS47" s="248"/>
      <c r="BT47" s="248"/>
      <c r="BU47" s="248">
        <f t="shared" si="0"/>
        <v>1.7</v>
      </c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  <c r="CH47" s="248"/>
      <c r="CI47" s="248"/>
      <c r="CJ47" s="248"/>
      <c r="CK47" s="248"/>
      <c r="CL47" s="248"/>
      <c r="CM47" s="248"/>
      <c r="CN47" s="248"/>
      <c r="CO47" s="248"/>
      <c r="CP47" s="248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</row>
    <row r="48" spans="1:106" s="185" customFormat="1" ht="31.5" customHeight="1" x14ac:dyDescent="0.35">
      <c r="A48" s="180">
        <v>2021</v>
      </c>
      <c r="B48" s="152">
        <v>8</v>
      </c>
      <c r="C48" s="270">
        <v>44410</v>
      </c>
      <c r="D48" s="152">
        <v>407</v>
      </c>
      <c r="E48" s="152">
        <v>627</v>
      </c>
      <c r="F48" s="152">
        <v>8</v>
      </c>
      <c r="G48" s="184" t="s">
        <v>140</v>
      </c>
      <c r="H48" t="s">
        <v>141</v>
      </c>
      <c r="I48" t="s">
        <v>471</v>
      </c>
      <c r="J48">
        <v>1</v>
      </c>
      <c r="K48">
        <v>5</v>
      </c>
      <c r="L48" s="186">
        <v>418.5</v>
      </c>
      <c r="M48" s="187">
        <v>384.97815000000003</v>
      </c>
      <c r="N48" s="188">
        <v>452.02184999999997</v>
      </c>
      <c r="O48" s="179">
        <v>473</v>
      </c>
      <c r="P48" s="179">
        <v>430</v>
      </c>
      <c r="Q48" s="179"/>
      <c r="R48" s="179">
        <v>445</v>
      </c>
      <c r="S48" s="179">
        <v>439</v>
      </c>
      <c r="T48" s="179">
        <v>372</v>
      </c>
      <c r="U48" s="179">
        <v>381</v>
      </c>
      <c r="V48" s="179"/>
      <c r="W48" s="179">
        <v>399</v>
      </c>
      <c r="X48" s="179">
        <v>482</v>
      </c>
      <c r="Y48" s="153">
        <v>145</v>
      </c>
      <c r="Z48" s="153">
        <v>115</v>
      </c>
      <c r="AA48" s="179">
        <v>450</v>
      </c>
      <c r="AB48" s="179">
        <v>448</v>
      </c>
      <c r="AC48" s="179">
        <v>452</v>
      </c>
      <c r="AD48" s="179">
        <v>443</v>
      </c>
      <c r="AE48" s="179">
        <v>451</v>
      </c>
      <c r="AF48" s="179">
        <v>413</v>
      </c>
      <c r="AG48" s="179">
        <v>408</v>
      </c>
      <c r="AH48" s="179">
        <v>411</v>
      </c>
      <c r="AI48" s="179">
        <v>412</v>
      </c>
      <c r="AJ48" s="179">
        <v>428</v>
      </c>
      <c r="AK48" s="153">
        <v>170</v>
      </c>
      <c r="AL48" s="153">
        <v>170</v>
      </c>
      <c r="AM48" s="179">
        <v>447.9</v>
      </c>
      <c r="AN48" s="179">
        <v>411.8</v>
      </c>
      <c r="AO48" s="215">
        <v>0.1</v>
      </c>
      <c r="AP48" s="168">
        <v>18</v>
      </c>
      <c r="AQ48" s="169">
        <v>200</v>
      </c>
      <c r="AR48" s="167">
        <v>24</v>
      </c>
      <c r="AS48" s="167">
        <v>150</v>
      </c>
      <c r="AT48" s="170">
        <v>4</v>
      </c>
      <c r="AU48" s="170">
        <v>2</v>
      </c>
      <c r="AV48" s="170">
        <v>3</v>
      </c>
      <c r="AW48" s="170"/>
      <c r="AX48" s="170"/>
      <c r="AY48" s="170"/>
      <c r="AZ48" s="170"/>
      <c r="BA48" s="170"/>
      <c r="BB48" s="170"/>
      <c r="BC48" s="171">
        <v>9</v>
      </c>
      <c r="BD48" s="166">
        <v>564</v>
      </c>
      <c r="BE48" s="271">
        <v>1.4999999999999999E-2</v>
      </c>
      <c r="BF48" s="172">
        <v>1.6E-2</v>
      </c>
      <c r="BG48" s="154"/>
      <c r="BH48" s="154">
        <v>0</v>
      </c>
      <c r="BI48" s="154">
        <v>1.3</v>
      </c>
      <c r="BJ48" s="154">
        <v>3.7</v>
      </c>
      <c r="BK48" s="154">
        <v>232.3</v>
      </c>
      <c r="BL48" s="24" t="s">
        <v>478</v>
      </c>
      <c r="BM48" s="248" t="s">
        <v>481</v>
      </c>
      <c r="BN48" s="248" t="s">
        <v>485</v>
      </c>
      <c r="BO48" s="248"/>
      <c r="BP48" s="248">
        <v>31</v>
      </c>
      <c r="BQ48" s="248"/>
      <c r="BR48" s="248"/>
      <c r="BS48" s="248"/>
      <c r="BT48" s="248"/>
      <c r="BU48" s="248">
        <f t="shared" si="0"/>
        <v>4.7</v>
      </c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  <c r="CH48" s="248"/>
      <c r="CI48" s="248"/>
      <c r="CJ48" s="248"/>
      <c r="CK48" s="248"/>
      <c r="CL48" s="248"/>
      <c r="CM48" s="248"/>
      <c r="CN48" s="248"/>
      <c r="CO48" s="248"/>
      <c r="CP48" s="248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</row>
    <row r="49" spans="1:106" s="185" customFormat="1" ht="31.5" customHeight="1" x14ac:dyDescent="0.35">
      <c r="A49" s="180">
        <v>2021</v>
      </c>
      <c r="B49" s="152">
        <v>8</v>
      </c>
      <c r="C49" s="270">
        <v>44410</v>
      </c>
      <c r="D49" s="152">
        <v>407</v>
      </c>
      <c r="E49" s="152">
        <v>628</v>
      </c>
      <c r="F49" s="152">
        <v>8</v>
      </c>
      <c r="G49" s="184" t="s">
        <v>143</v>
      </c>
      <c r="H49" t="s">
        <v>144</v>
      </c>
      <c r="I49" t="s">
        <v>471</v>
      </c>
      <c r="J49">
        <v>1</v>
      </c>
      <c r="K49">
        <v>5</v>
      </c>
      <c r="L49" s="186">
        <v>330</v>
      </c>
      <c r="M49" s="187">
        <v>303.99599999999998</v>
      </c>
      <c r="N49" s="188">
        <v>356.00400000000002</v>
      </c>
      <c r="O49" s="179">
        <v>396</v>
      </c>
      <c r="P49" s="179">
        <v>318</v>
      </c>
      <c r="Q49" s="179"/>
      <c r="R49" s="179">
        <v>349</v>
      </c>
      <c r="S49" s="179">
        <v>327</v>
      </c>
      <c r="T49" s="179">
        <v>271</v>
      </c>
      <c r="U49" s="179">
        <v>287</v>
      </c>
      <c r="V49" s="179"/>
      <c r="W49" s="179">
        <v>340</v>
      </c>
      <c r="X49" s="179">
        <v>330</v>
      </c>
      <c r="Y49" s="153">
        <v>145</v>
      </c>
      <c r="Z49" s="153">
        <v>115</v>
      </c>
      <c r="AA49" s="179">
        <v>342</v>
      </c>
      <c r="AB49" s="179">
        <v>348</v>
      </c>
      <c r="AC49" s="179">
        <v>356</v>
      </c>
      <c r="AD49" s="179">
        <v>342</v>
      </c>
      <c r="AE49" s="179">
        <v>338</v>
      </c>
      <c r="AF49" s="179">
        <v>308</v>
      </c>
      <c r="AG49" s="179">
        <v>318</v>
      </c>
      <c r="AH49" s="179">
        <v>328</v>
      </c>
      <c r="AI49" s="179">
        <v>322</v>
      </c>
      <c r="AJ49" s="179">
        <v>314</v>
      </c>
      <c r="AK49" s="153">
        <v>170</v>
      </c>
      <c r="AL49" s="153">
        <v>170</v>
      </c>
      <c r="AM49" s="179">
        <v>346.2</v>
      </c>
      <c r="AN49" s="179">
        <v>313.10000000000002</v>
      </c>
      <c r="AO49" s="215">
        <v>0</v>
      </c>
      <c r="AP49" s="168">
        <v>18</v>
      </c>
      <c r="AQ49" s="169">
        <v>200</v>
      </c>
      <c r="AR49" s="167">
        <v>24</v>
      </c>
      <c r="AS49" s="167">
        <v>150</v>
      </c>
      <c r="AT49" s="170">
        <v>2</v>
      </c>
      <c r="AU49" s="170">
        <v>1</v>
      </c>
      <c r="AV49" s="170">
        <v>3</v>
      </c>
      <c r="AW49" s="170"/>
      <c r="AX49" s="170"/>
      <c r="AY49" s="170"/>
      <c r="AZ49" s="170"/>
      <c r="BA49" s="170"/>
      <c r="BB49" s="170"/>
      <c r="BC49" s="171">
        <v>6</v>
      </c>
      <c r="BD49" s="166">
        <v>561</v>
      </c>
      <c r="BE49" s="271">
        <v>1.4999999999999999E-2</v>
      </c>
      <c r="BF49" s="172">
        <v>1.0999999999999999E-2</v>
      </c>
      <c r="BG49" s="154">
        <v>1</v>
      </c>
      <c r="BH49" s="154">
        <v>0</v>
      </c>
      <c r="BI49" s="154">
        <v>1.7</v>
      </c>
      <c r="BJ49" s="154">
        <v>1.9</v>
      </c>
      <c r="BK49" s="154">
        <v>175.6</v>
      </c>
      <c r="BL49" s="24" t="s">
        <v>478</v>
      </c>
      <c r="BM49" s="248" t="s">
        <v>481</v>
      </c>
      <c r="BN49" s="248" t="s">
        <v>483</v>
      </c>
      <c r="BO49" s="248"/>
      <c r="BP49" s="248">
        <v>31</v>
      </c>
      <c r="BQ49" s="248"/>
      <c r="BR49" s="248"/>
      <c r="BS49" s="248"/>
      <c r="BT49" s="248"/>
      <c r="BU49" s="248">
        <f t="shared" si="0"/>
        <v>12</v>
      </c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  <c r="CH49" s="248"/>
      <c r="CI49" s="248"/>
      <c r="CJ49" s="248"/>
      <c r="CK49" s="248"/>
      <c r="CL49" s="248"/>
      <c r="CM49" s="248"/>
      <c r="CN49" s="248"/>
      <c r="CO49" s="248"/>
      <c r="CP49" s="248"/>
      <c r="CQ49" s="248"/>
      <c r="CR49" s="248"/>
      <c r="CS49" s="248"/>
      <c r="CT49" s="248"/>
      <c r="CU49" s="248"/>
      <c r="CV49" s="248"/>
      <c r="CW49" s="248"/>
      <c r="CX49" s="248"/>
      <c r="CY49" s="248"/>
      <c r="CZ49" s="248"/>
      <c r="DA49" s="248"/>
      <c r="DB49" s="248"/>
    </row>
    <row r="50" spans="1:106" s="185" customFormat="1" ht="31.5" customHeight="1" x14ac:dyDescent="0.35">
      <c r="A50" s="180">
        <v>2021</v>
      </c>
      <c r="B50" s="152">
        <v>8</v>
      </c>
      <c r="C50" s="270">
        <v>44410</v>
      </c>
      <c r="D50" s="152">
        <v>407</v>
      </c>
      <c r="E50" s="152">
        <v>629</v>
      </c>
      <c r="F50" s="152">
        <v>8</v>
      </c>
      <c r="G50" s="184" t="s">
        <v>146</v>
      </c>
      <c r="H50" t="s">
        <v>147</v>
      </c>
      <c r="I50" t="s">
        <v>471</v>
      </c>
      <c r="J50">
        <v>1</v>
      </c>
      <c r="K50">
        <v>5</v>
      </c>
      <c r="L50" s="186">
        <v>221</v>
      </c>
      <c r="M50" s="187">
        <v>203.983</v>
      </c>
      <c r="N50" s="188">
        <v>238.017</v>
      </c>
      <c r="O50" s="179">
        <v>310</v>
      </c>
      <c r="P50" s="179">
        <v>219</v>
      </c>
      <c r="Q50" s="179"/>
      <c r="R50" s="179">
        <v>278</v>
      </c>
      <c r="S50" s="179">
        <v>275</v>
      </c>
      <c r="T50" s="179">
        <v>188</v>
      </c>
      <c r="U50" s="179">
        <v>194</v>
      </c>
      <c r="V50" s="179"/>
      <c r="W50" s="179">
        <v>231</v>
      </c>
      <c r="X50" s="179">
        <v>238</v>
      </c>
      <c r="Y50" s="153">
        <v>145</v>
      </c>
      <c r="Z50" s="153">
        <v>115</v>
      </c>
      <c r="AA50" s="179">
        <v>247</v>
      </c>
      <c r="AB50" s="179">
        <v>245</v>
      </c>
      <c r="AC50" s="179">
        <v>253</v>
      </c>
      <c r="AD50" s="179">
        <v>245</v>
      </c>
      <c r="AE50" s="179">
        <v>242</v>
      </c>
      <c r="AF50" s="179">
        <v>216</v>
      </c>
      <c r="AG50" s="179">
        <v>211</v>
      </c>
      <c r="AH50" s="179">
        <v>222</v>
      </c>
      <c r="AI50" s="179">
        <v>216</v>
      </c>
      <c r="AJ50" s="179">
        <v>211</v>
      </c>
      <c r="AK50" s="153">
        <v>170</v>
      </c>
      <c r="AL50" s="153">
        <v>170</v>
      </c>
      <c r="AM50" s="179">
        <v>257.10000000000002</v>
      </c>
      <c r="AN50" s="179">
        <v>214.1</v>
      </c>
      <c r="AO50" s="215">
        <v>0.2</v>
      </c>
      <c r="AP50" s="168">
        <v>18</v>
      </c>
      <c r="AQ50" s="169">
        <v>200</v>
      </c>
      <c r="AR50" s="167">
        <v>24</v>
      </c>
      <c r="AS50" s="167">
        <v>150</v>
      </c>
      <c r="AT50" s="170">
        <v>1</v>
      </c>
      <c r="AU50" s="170">
        <v>2</v>
      </c>
      <c r="AV50" s="170">
        <v>3</v>
      </c>
      <c r="AW50" s="170"/>
      <c r="AX50" s="170"/>
      <c r="AY50" s="170"/>
      <c r="AZ50" s="170"/>
      <c r="BA50" s="170"/>
      <c r="BB50" s="170"/>
      <c r="BC50" s="171">
        <v>6</v>
      </c>
      <c r="BD50" s="166">
        <v>561</v>
      </c>
      <c r="BE50" s="271">
        <v>1.4999999999999999E-2</v>
      </c>
      <c r="BF50" s="172">
        <v>1.0999999999999999E-2</v>
      </c>
      <c r="BG50" s="154">
        <v>1</v>
      </c>
      <c r="BH50" s="154">
        <v>0</v>
      </c>
      <c r="BI50" s="154">
        <v>2.5</v>
      </c>
      <c r="BJ50" s="154">
        <v>1.3</v>
      </c>
      <c r="BK50" s="154">
        <v>120.1</v>
      </c>
      <c r="BL50" s="24" t="s">
        <v>478</v>
      </c>
      <c r="BM50" s="248" t="s">
        <v>481</v>
      </c>
      <c r="BN50" s="248" t="s">
        <v>483</v>
      </c>
      <c r="BO50" s="248"/>
      <c r="BP50" s="248">
        <v>31</v>
      </c>
      <c r="BQ50" s="248"/>
      <c r="BR50" s="248"/>
      <c r="BS50" s="248"/>
      <c r="BT50" s="248"/>
      <c r="BU50" s="248">
        <f t="shared" si="0"/>
        <v>4.9000000000000004</v>
      </c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  <c r="CH50" s="248"/>
      <c r="CI50" s="248"/>
      <c r="CJ50" s="248"/>
      <c r="CK50" s="248"/>
      <c r="CL50" s="248"/>
      <c r="CM50" s="248"/>
      <c r="CN50" s="248"/>
      <c r="CO50" s="248"/>
      <c r="CP50" s="248"/>
      <c r="CQ50" s="248"/>
      <c r="CR50" s="248"/>
      <c r="CS50" s="248"/>
      <c r="CT50" s="248"/>
      <c r="CU50" s="248"/>
      <c r="CV50" s="248"/>
      <c r="CW50" s="248"/>
      <c r="CX50" s="248"/>
      <c r="CY50" s="248"/>
      <c r="CZ50" s="248"/>
      <c r="DA50" s="248"/>
      <c r="DB50" s="248"/>
    </row>
    <row r="51" spans="1:106" s="185" customFormat="1" ht="31.5" customHeight="1" x14ac:dyDescent="0.35">
      <c r="A51" s="180">
        <v>2021</v>
      </c>
      <c r="B51" s="152">
        <v>8</v>
      </c>
      <c r="C51" s="270">
        <v>44410</v>
      </c>
      <c r="D51" s="152">
        <v>407</v>
      </c>
      <c r="E51" s="152">
        <v>630</v>
      </c>
      <c r="F51" s="152">
        <v>8</v>
      </c>
      <c r="G51" s="184" t="s">
        <v>149</v>
      </c>
      <c r="H51" t="s">
        <v>150</v>
      </c>
      <c r="I51" t="s">
        <v>471</v>
      </c>
      <c r="J51">
        <v>1</v>
      </c>
      <c r="K51">
        <v>5</v>
      </c>
      <c r="L51" s="186">
        <v>214</v>
      </c>
      <c r="M51" s="187">
        <v>197.84299999999999</v>
      </c>
      <c r="N51" s="188">
        <v>230.15700000000001</v>
      </c>
      <c r="O51" s="179">
        <v>264</v>
      </c>
      <c r="P51" s="179">
        <v>224</v>
      </c>
      <c r="Q51" s="179"/>
      <c r="R51" s="179">
        <v>242</v>
      </c>
      <c r="S51" s="179">
        <v>248</v>
      </c>
      <c r="T51" s="179">
        <v>199</v>
      </c>
      <c r="U51" s="179">
        <v>195</v>
      </c>
      <c r="V51" s="179"/>
      <c r="W51" s="179">
        <v>207</v>
      </c>
      <c r="X51" s="179">
        <v>227</v>
      </c>
      <c r="Y51" s="153">
        <v>145</v>
      </c>
      <c r="Z51" s="153">
        <v>115</v>
      </c>
      <c r="AA51" s="179">
        <v>236</v>
      </c>
      <c r="AB51" s="179">
        <v>232</v>
      </c>
      <c r="AC51" s="179">
        <v>228</v>
      </c>
      <c r="AD51" s="179">
        <v>236</v>
      </c>
      <c r="AE51" s="179">
        <v>228</v>
      </c>
      <c r="AF51" s="179">
        <v>208</v>
      </c>
      <c r="AG51" s="179">
        <v>204</v>
      </c>
      <c r="AH51" s="179">
        <v>202</v>
      </c>
      <c r="AI51" s="179">
        <v>212</v>
      </c>
      <c r="AJ51" s="179">
        <v>201</v>
      </c>
      <c r="AK51" s="153">
        <v>170</v>
      </c>
      <c r="AL51" s="153">
        <v>170</v>
      </c>
      <c r="AM51" s="179">
        <v>237.6</v>
      </c>
      <c r="AN51" s="179">
        <v>206.1</v>
      </c>
      <c r="AO51" s="215">
        <v>0.1</v>
      </c>
      <c r="AP51" s="168">
        <v>18</v>
      </c>
      <c r="AQ51" s="169">
        <v>200</v>
      </c>
      <c r="AR51" s="167">
        <v>24</v>
      </c>
      <c r="AS51" s="167">
        <v>150</v>
      </c>
      <c r="AT51" s="170">
        <v>2</v>
      </c>
      <c r="AU51" s="170">
        <v>2</v>
      </c>
      <c r="AV51" s="170">
        <v>3</v>
      </c>
      <c r="AW51" s="170"/>
      <c r="AX51" s="170"/>
      <c r="AY51" s="170"/>
      <c r="AZ51" s="170"/>
      <c r="BA51" s="170"/>
      <c r="BB51" s="170"/>
      <c r="BC51" s="171">
        <v>7</v>
      </c>
      <c r="BD51" s="166">
        <v>562</v>
      </c>
      <c r="BE51" s="271">
        <v>1.4999999999999999E-2</v>
      </c>
      <c r="BF51" s="172">
        <v>1.2E-2</v>
      </c>
      <c r="BG51" s="154">
        <v>1</v>
      </c>
      <c r="BH51" s="154">
        <v>0</v>
      </c>
      <c r="BI51" s="154">
        <v>2.6</v>
      </c>
      <c r="BJ51" s="154">
        <v>1.4</v>
      </c>
      <c r="BK51" s="154">
        <v>115.8</v>
      </c>
      <c r="BL51" s="24" t="s">
        <v>478</v>
      </c>
      <c r="BM51" s="248" t="s">
        <v>481</v>
      </c>
      <c r="BN51" s="248" t="s">
        <v>483</v>
      </c>
      <c r="BO51" s="248"/>
      <c r="BP51" s="248">
        <v>31</v>
      </c>
      <c r="BQ51" s="248"/>
      <c r="BR51" s="248"/>
      <c r="BS51" s="248"/>
      <c r="BT51" s="248"/>
      <c r="BU51" s="248">
        <f t="shared" si="0"/>
        <v>5.6</v>
      </c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  <c r="CH51" s="248"/>
      <c r="CI51" s="248"/>
      <c r="CJ51" s="248"/>
      <c r="CK51" s="248"/>
      <c r="CL51" s="248"/>
      <c r="CM51" s="248"/>
      <c r="CN51" s="248"/>
      <c r="CO51" s="248"/>
      <c r="CP51" s="248"/>
      <c r="CQ51" s="248"/>
      <c r="CR51" s="248"/>
      <c r="CS51" s="248"/>
      <c r="CT51" s="248"/>
      <c r="CU51" s="248"/>
      <c r="CV51" s="248"/>
      <c r="CW51" s="248"/>
      <c r="CX51" s="248"/>
      <c r="CY51" s="248"/>
      <c r="CZ51" s="248"/>
      <c r="DA51" s="248"/>
      <c r="DB51" s="248"/>
    </row>
    <row r="52" spans="1:106" s="185" customFormat="1" ht="31.5" customHeight="1" x14ac:dyDescent="0.35">
      <c r="A52" s="180">
        <v>2021</v>
      </c>
      <c r="B52" s="152">
        <v>8</v>
      </c>
      <c r="C52" s="270">
        <v>44410</v>
      </c>
      <c r="D52" s="152">
        <v>3</v>
      </c>
      <c r="E52" s="152">
        <v>10</v>
      </c>
      <c r="F52" s="152">
        <v>25</v>
      </c>
      <c r="G52" s="184" t="s">
        <v>179</v>
      </c>
      <c r="H52" t="s">
        <v>180</v>
      </c>
      <c r="I52" t="s">
        <v>486</v>
      </c>
      <c r="J52">
        <v>2</v>
      </c>
      <c r="K52">
        <v>2</v>
      </c>
      <c r="L52" s="186">
        <v>48.662500000000001</v>
      </c>
      <c r="M52" s="187">
        <v>45.256124999999997</v>
      </c>
      <c r="N52" s="188">
        <v>52.068874999999998</v>
      </c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53"/>
      <c r="Z52" s="153"/>
      <c r="AA52" s="179"/>
      <c r="AB52" s="179"/>
      <c r="AC52" s="179"/>
      <c r="AD52" s="179"/>
      <c r="AE52" s="179">
        <v>64</v>
      </c>
      <c r="AF52" s="179"/>
      <c r="AG52" s="179"/>
      <c r="AH52" s="179"/>
      <c r="AI52" s="179"/>
      <c r="AJ52" s="179">
        <v>53</v>
      </c>
      <c r="AK52" s="153"/>
      <c r="AL52" s="153">
        <v>145</v>
      </c>
      <c r="AM52" s="179">
        <v>64</v>
      </c>
      <c r="AN52" s="179">
        <v>53</v>
      </c>
      <c r="AO52" s="215">
        <v>0.3</v>
      </c>
      <c r="AP52" s="168">
        <v>47</v>
      </c>
      <c r="AQ52" s="169">
        <v>154</v>
      </c>
      <c r="AR52" s="167">
        <v>50</v>
      </c>
      <c r="AS52" s="167">
        <v>145</v>
      </c>
      <c r="AT52" s="170"/>
      <c r="AU52" s="170"/>
      <c r="AV52" s="170"/>
      <c r="AW52" s="170"/>
      <c r="AX52" s="170"/>
      <c r="AY52" s="170"/>
      <c r="AZ52" s="170"/>
      <c r="BA52" s="170"/>
      <c r="BB52" s="170"/>
      <c r="BC52" s="171"/>
      <c r="BD52" s="166"/>
      <c r="BE52" s="271">
        <v>0.02</v>
      </c>
      <c r="BF52" s="172"/>
      <c r="BG52" s="154"/>
      <c r="BH52" s="154"/>
      <c r="BI52" s="154"/>
      <c r="BJ52" s="154"/>
      <c r="BK52" s="154"/>
      <c r="BL52" s="24" t="s">
        <v>500</v>
      </c>
      <c r="BM52" s="248" t="s">
        <v>501</v>
      </c>
      <c r="BN52" s="248"/>
      <c r="BO52" s="248"/>
      <c r="BP52" s="248">
        <v>31</v>
      </c>
      <c r="BQ52" s="248"/>
      <c r="BR52" s="248"/>
      <c r="BS52" s="248"/>
      <c r="BT52" s="248"/>
      <c r="BU52" s="248">
        <f t="shared" si="0"/>
        <v>3.1</v>
      </c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  <c r="CH52" s="248"/>
      <c r="CI52" s="248"/>
      <c r="CJ52" s="248"/>
      <c r="CK52" s="248"/>
      <c r="CL52" s="248"/>
      <c r="CM52" s="248"/>
      <c r="CN52" s="248"/>
      <c r="CO52" s="248"/>
      <c r="CP52" s="248"/>
      <c r="CQ52" s="248"/>
      <c r="CR52" s="248"/>
      <c r="CS52" s="248"/>
      <c r="CT52" s="248"/>
      <c r="CU52" s="248"/>
      <c r="CV52" s="248"/>
      <c r="CW52" s="248"/>
      <c r="CX52" s="248"/>
      <c r="CY52" s="248"/>
      <c r="CZ52" s="248"/>
      <c r="DA52" s="248"/>
      <c r="DB52" s="248"/>
    </row>
    <row r="53" spans="1:106" s="185" customFormat="1" ht="31.5" customHeight="1" x14ac:dyDescent="0.35">
      <c r="A53" s="180">
        <v>2021</v>
      </c>
      <c r="B53" s="152">
        <v>8</v>
      </c>
      <c r="C53" s="270">
        <v>44410</v>
      </c>
      <c r="D53" s="152">
        <v>259</v>
      </c>
      <c r="E53" s="152">
        <v>183</v>
      </c>
      <c r="F53" s="152">
        <v>26</v>
      </c>
      <c r="G53" s="184" t="s">
        <v>425</v>
      </c>
      <c r="H53" t="s">
        <v>426</v>
      </c>
      <c r="I53" t="s">
        <v>486</v>
      </c>
      <c r="J53">
        <v>12</v>
      </c>
      <c r="K53">
        <v>1</v>
      </c>
      <c r="L53" s="186">
        <v>3</v>
      </c>
      <c r="M53" s="187">
        <v>2.79</v>
      </c>
      <c r="N53" s="188">
        <v>3.21</v>
      </c>
      <c r="O53" s="179">
        <v>5</v>
      </c>
      <c r="P53" s="179">
        <v>4</v>
      </c>
      <c r="Q53" s="179"/>
      <c r="R53" s="179">
        <v>4</v>
      </c>
      <c r="S53" s="179">
        <v>5</v>
      </c>
      <c r="T53" s="179">
        <v>4</v>
      </c>
      <c r="U53" s="179">
        <v>3</v>
      </c>
      <c r="V53" s="179"/>
      <c r="W53" s="179">
        <v>3</v>
      </c>
      <c r="X53" s="179">
        <v>3</v>
      </c>
      <c r="Y53" s="153">
        <v>131</v>
      </c>
      <c r="Z53" s="153">
        <v>133</v>
      </c>
      <c r="AA53" s="179">
        <v>4</v>
      </c>
      <c r="AB53" s="179">
        <v>4</v>
      </c>
      <c r="AC53" s="179">
        <v>4</v>
      </c>
      <c r="AD53" s="179">
        <v>4</v>
      </c>
      <c r="AE53" s="179">
        <v>4</v>
      </c>
      <c r="AF53" s="179">
        <v>3</v>
      </c>
      <c r="AG53" s="179">
        <v>3</v>
      </c>
      <c r="AH53" s="179">
        <v>3</v>
      </c>
      <c r="AI53" s="179">
        <v>3</v>
      </c>
      <c r="AJ53" s="179">
        <v>3</v>
      </c>
      <c r="AK53" s="153">
        <v>98</v>
      </c>
      <c r="AL53" s="153">
        <v>101</v>
      </c>
      <c r="AM53" s="179">
        <v>4.0999999999999996</v>
      </c>
      <c r="AN53" s="179">
        <v>3</v>
      </c>
      <c r="AO53" s="215">
        <v>0.4</v>
      </c>
      <c r="AP53" s="168">
        <v>508</v>
      </c>
      <c r="AQ53" s="169">
        <v>85</v>
      </c>
      <c r="AR53" s="167">
        <v>373</v>
      </c>
      <c r="AS53" s="167">
        <v>116</v>
      </c>
      <c r="AT53" s="170">
        <v>6</v>
      </c>
      <c r="AU53" s="170">
        <v>14</v>
      </c>
      <c r="AV53" s="170">
        <v>18</v>
      </c>
      <c r="AW53" s="170"/>
      <c r="AX53" s="170"/>
      <c r="AY53" s="170"/>
      <c r="AZ53" s="170"/>
      <c r="BA53" s="170"/>
      <c r="BB53" s="170"/>
      <c r="BC53" s="171">
        <v>38</v>
      </c>
      <c r="BD53" s="166">
        <v>10038</v>
      </c>
      <c r="BE53" s="271">
        <v>0.02</v>
      </c>
      <c r="BF53" s="172">
        <v>4.0000000000000001E-3</v>
      </c>
      <c r="BG53" s="154">
        <v>1</v>
      </c>
      <c r="BH53" s="154">
        <v>12.7</v>
      </c>
      <c r="BI53" s="154">
        <v>3346</v>
      </c>
      <c r="BJ53" s="154">
        <v>0.1</v>
      </c>
      <c r="BK53" s="154">
        <v>30.1</v>
      </c>
      <c r="BL53" s="24" t="s">
        <v>472</v>
      </c>
      <c r="BM53" s="248" t="s">
        <v>472</v>
      </c>
      <c r="BN53" s="248"/>
      <c r="BO53" s="248"/>
      <c r="BP53" s="248">
        <v>31</v>
      </c>
      <c r="BQ53" s="248"/>
      <c r="BR53" s="248"/>
      <c r="BS53" s="248"/>
      <c r="BT53" s="248"/>
      <c r="BU53" s="248">
        <f t="shared" si="0"/>
        <v>0</v>
      </c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  <c r="CH53" s="248"/>
      <c r="CI53" s="248"/>
      <c r="CJ53" s="248"/>
      <c r="CK53" s="248"/>
      <c r="CL53" s="248"/>
      <c r="CM53" s="248"/>
      <c r="CN53" s="248"/>
      <c r="CO53" s="248"/>
      <c r="CP53" s="248"/>
      <c r="CQ53" s="248"/>
      <c r="CR53" s="248"/>
      <c r="CS53" s="248"/>
      <c r="CT53" s="248"/>
      <c r="CU53" s="248"/>
      <c r="CV53" s="248"/>
      <c r="CW53" s="248"/>
      <c r="CX53" s="248"/>
      <c r="CY53" s="248"/>
      <c r="CZ53" s="248"/>
      <c r="DA53" s="248"/>
      <c r="DB53" s="248"/>
    </row>
    <row r="54" spans="1:106" s="185" customFormat="1" ht="31.5" customHeight="1" x14ac:dyDescent="0.35">
      <c r="A54" s="180">
        <v>2021</v>
      </c>
      <c r="B54" s="152">
        <v>8</v>
      </c>
      <c r="C54" s="270">
        <v>44410</v>
      </c>
      <c r="D54" s="152">
        <v>159</v>
      </c>
      <c r="E54" s="152">
        <v>299</v>
      </c>
      <c r="F54" s="152">
        <v>28</v>
      </c>
      <c r="G54" s="184" t="s">
        <v>210</v>
      </c>
      <c r="H54" t="s">
        <v>211</v>
      </c>
      <c r="I54" t="s">
        <v>502</v>
      </c>
      <c r="J54">
        <v>3</v>
      </c>
      <c r="K54">
        <v>2</v>
      </c>
      <c r="L54" s="186">
        <v>115</v>
      </c>
      <c r="M54" s="187">
        <v>106.95</v>
      </c>
      <c r="N54" s="188">
        <v>123.05</v>
      </c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53"/>
      <c r="Z54" s="153"/>
      <c r="AA54" s="179">
        <v>109</v>
      </c>
      <c r="AB54" s="179">
        <v>118</v>
      </c>
      <c r="AC54" s="179">
        <v>122</v>
      </c>
      <c r="AD54" s="179">
        <v>128</v>
      </c>
      <c r="AE54" s="179">
        <v>128</v>
      </c>
      <c r="AF54" s="179">
        <v>97</v>
      </c>
      <c r="AG54" s="179">
        <v>108</v>
      </c>
      <c r="AH54" s="179">
        <v>114</v>
      </c>
      <c r="AI54" s="179">
        <v>116</v>
      </c>
      <c r="AJ54" s="179">
        <v>115</v>
      </c>
      <c r="AK54" s="153">
        <v>97</v>
      </c>
      <c r="AL54" s="153">
        <v>95</v>
      </c>
      <c r="AM54" s="179">
        <v>121</v>
      </c>
      <c r="AN54" s="179">
        <v>110</v>
      </c>
      <c r="AO54" s="215">
        <v>0.1</v>
      </c>
      <c r="AP54" s="168">
        <v>70</v>
      </c>
      <c r="AQ54" s="169">
        <v>154</v>
      </c>
      <c r="AR54" s="167">
        <v>113</v>
      </c>
      <c r="AS54" s="167">
        <v>96</v>
      </c>
      <c r="AT54" s="170">
        <v>8</v>
      </c>
      <c r="AU54" s="170">
        <v>4</v>
      </c>
      <c r="AV54" s="170">
        <v>9</v>
      </c>
      <c r="AW54" s="170"/>
      <c r="AX54" s="170"/>
      <c r="AY54" s="170"/>
      <c r="AZ54" s="170"/>
      <c r="BA54" s="170"/>
      <c r="BB54" s="170"/>
      <c r="BC54" s="171">
        <v>21</v>
      </c>
      <c r="BD54" s="166">
        <v>693</v>
      </c>
      <c r="BE54" s="271">
        <v>0.02</v>
      </c>
      <c r="BF54" s="172">
        <v>0.03</v>
      </c>
      <c r="BG54" s="154"/>
      <c r="BH54" s="154">
        <v>0.2</v>
      </c>
      <c r="BI54" s="154">
        <v>6</v>
      </c>
      <c r="BJ54" s="154">
        <v>2.2999999999999998</v>
      </c>
      <c r="BK54" s="154">
        <v>76.2</v>
      </c>
      <c r="BL54" s="24" t="s">
        <v>478</v>
      </c>
      <c r="BM54" s="248" t="s">
        <v>479</v>
      </c>
      <c r="BN54" s="248"/>
      <c r="BO54" s="248"/>
      <c r="BP54" s="248">
        <v>31</v>
      </c>
      <c r="BQ54" s="248"/>
      <c r="BR54" s="248"/>
      <c r="BS54" s="248"/>
      <c r="BT54" s="248"/>
      <c r="BU54" s="248">
        <f t="shared" si="0"/>
        <v>3.5</v>
      </c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8"/>
      <c r="CK54" s="248"/>
      <c r="CL54" s="248"/>
      <c r="CM54" s="248"/>
      <c r="CN54" s="248"/>
      <c r="CO54" s="248"/>
      <c r="CP54" s="248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</row>
    <row r="55" spans="1:106" s="185" customFormat="1" ht="31.5" customHeight="1" x14ac:dyDescent="0.35">
      <c r="A55" s="180">
        <v>2021</v>
      </c>
      <c r="B55" s="152">
        <v>8</v>
      </c>
      <c r="C55" s="270">
        <v>44410</v>
      </c>
      <c r="D55" s="152">
        <v>123</v>
      </c>
      <c r="E55" s="152">
        <v>645</v>
      </c>
      <c r="F55" s="152">
        <v>30</v>
      </c>
      <c r="G55" s="184" t="s">
        <v>313</v>
      </c>
      <c r="H55" t="s">
        <v>314</v>
      </c>
      <c r="I55" t="s">
        <v>489</v>
      </c>
      <c r="J55">
        <v>4</v>
      </c>
      <c r="K55">
        <v>1</v>
      </c>
      <c r="L55" s="186">
        <v>133</v>
      </c>
      <c r="M55" s="187">
        <v>123.69</v>
      </c>
      <c r="N55" s="188">
        <v>142.31</v>
      </c>
      <c r="O55" s="179">
        <v>150</v>
      </c>
      <c r="P55" s="179">
        <v>160</v>
      </c>
      <c r="Q55" s="179"/>
      <c r="R55" s="179">
        <v>158</v>
      </c>
      <c r="S55" s="179">
        <v>172</v>
      </c>
      <c r="T55" s="179">
        <v>138</v>
      </c>
      <c r="U55" s="179">
        <v>136</v>
      </c>
      <c r="V55" s="179"/>
      <c r="W55" s="179">
        <v>141</v>
      </c>
      <c r="X55" s="179">
        <v>157</v>
      </c>
      <c r="Y55" s="153">
        <v>169</v>
      </c>
      <c r="Z55" s="153">
        <v>178</v>
      </c>
      <c r="AA55" s="179">
        <v>169</v>
      </c>
      <c r="AB55" s="179">
        <v>161</v>
      </c>
      <c r="AC55" s="179">
        <v>158</v>
      </c>
      <c r="AD55" s="179">
        <v>164</v>
      </c>
      <c r="AE55" s="179">
        <v>152</v>
      </c>
      <c r="AF55" s="179">
        <v>149</v>
      </c>
      <c r="AG55" s="179">
        <v>141</v>
      </c>
      <c r="AH55" s="179">
        <v>139</v>
      </c>
      <c r="AI55" s="179">
        <v>141</v>
      </c>
      <c r="AJ55" s="179">
        <v>137</v>
      </c>
      <c r="AK55" s="153">
        <v>176</v>
      </c>
      <c r="AL55" s="153">
        <v>173</v>
      </c>
      <c r="AM55" s="179">
        <v>160.4</v>
      </c>
      <c r="AN55" s="179">
        <v>142.1</v>
      </c>
      <c r="AO55" s="215">
        <v>0.2</v>
      </c>
      <c r="AP55" s="168">
        <v>80</v>
      </c>
      <c r="AQ55" s="169">
        <v>180</v>
      </c>
      <c r="AR55" s="167">
        <v>83</v>
      </c>
      <c r="AS55" s="167">
        <v>174</v>
      </c>
      <c r="AT55" s="170">
        <v>2</v>
      </c>
      <c r="AU55" s="170">
        <v>2</v>
      </c>
      <c r="AV55" s="170">
        <v>13</v>
      </c>
      <c r="AW55" s="170"/>
      <c r="AX55" s="170"/>
      <c r="AY55" s="170"/>
      <c r="AZ55" s="170"/>
      <c r="BA55" s="170"/>
      <c r="BB55" s="170"/>
      <c r="BC55" s="171">
        <v>17</v>
      </c>
      <c r="BD55" s="166">
        <v>1557</v>
      </c>
      <c r="BE55" s="271">
        <v>0.02</v>
      </c>
      <c r="BF55" s="172">
        <v>1.0999999999999999E-2</v>
      </c>
      <c r="BG55" s="154">
        <v>1</v>
      </c>
      <c r="BH55" s="154">
        <v>0.1</v>
      </c>
      <c r="BI55" s="154">
        <v>11.7</v>
      </c>
      <c r="BJ55" s="154">
        <v>2.4</v>
      </c>
      <c r="BK55" s="154">
        <v>221.2</v>
      </c>
      <c r="BL55" s="24" t="s">
        <v>472</v>
      </c>
      <c r="BM55" s="248" t="s">
        <v>472</v>
      </c>
      <c r="BN55" s="248"/>
      <c r="BO55" s="248"/>
      <c r="BP55" s="248">
        <v>31</v>
      </c>
      <c r="BQ55" s="248"/>
      <c r="BR55" s="248"/>
      <c r="BS55" s="248"/>
      <c r="BT55" s="248"/>
      <c r="BU55" s="248">
        <f t="shared" si="0"/>
        <v>6.4</v>
      </c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</row>
    <row r="56" spans="1:106" s="185" customFormat="1" ht="31.5" customHeight="1" x14ac:dyDescent="0.35">
      <c r="A56" s="180">
        <v>2021</v>
      </c>
      <c r="B56" s="152">
        <v>8</v>
      </c>
      <c r="C56" s="270">
        <v>44410</v>
      </c>
      <c r="D56" s="152">
        <v>372</v>
      </c>
      <c r="E56" s="152">
        <v>646</v>
      </c>
      <c r="F56" s="152">
        <v>48</v>
      </c>
      <c r="G56" s="184" t="s">
        <v>152</v>
      </c>
      <c r="H56" t="s">
        <v>153</v>
      </c>
      <c r="I56" t="s">
        <v>490</v>
      </c>
      <c r="J56">
        <v>2</v>
      </c>
      <c r="K56">
        <v>2</v>
      </c>
      <c r="L56" s="186">
        <v>212</v>
      </c>
      <c r="M56" s="187">
        <v>197.16</v>
      </c>
      <c r="N56" s="188">
        <v>226.84</v>
      </c>
      <c r="O56" s="179"/>
      <c r="P56" s="179">
        <v>388</v>
      </c>
      <c r="Q56" s="179"/>
      <c r="R56" s="179">
        <v>365</v>
      </c>
      <c r="S56" s="179">
        <v>285</v>
      </c>
      <c r="T56" s="179">
        <v>234</v>
      </c>
      <c r="U56" s="179"/>
      <c r="V56" s="179"/>
      <c r="W56" s="179">
        <v>221</v>
      </c>
      <c r="X56" s="179">
        <v>228</v>
      </c>
      <c r="Y56" s="153">
        <v>122</v>
      </c>
      <c r="Z56" s="153">
        <v>133</v>
      </c>
      <c r="AA56" s="179">
        <v>213</v>
      </c>
      <c r="AB56" s="179">
        <v>221</v>
      </c>
      <c r="AC56" s="179">
        <v>218</v>
      </c>
      <c r="AD56" s="179">
        <v>206</v>
      </c>
      <c r="AE56" s="179">
        <v>232</v>
      </c>
      <c r="AF56" s="179">
        <v>194</v>
      </c>
      <c r="AG56" s="179">
        <v>206</v>
      </c>
      <c r="AH56" s="179">
        <v>203</v>
      </c>
      <c r="AI56" s="179">
        <v>195</v>
      </c>
      <c r="AJ56" s="179">
        <v>216</v>
      </c>
      <c r="AK56" s="153">
        <v>120</v>
      </c>
      <c r="AL56" s="153">
        <v>117</v>
      </c>
      <c r="AM56" s="179">
        <v>266</v>
      </c>
      <c r="AN56" s="179">
        <v>212.1</v>
      </c>
      <c r="AO56" s="215">
        <v>0.3</v>
      </c>
      <c r="AP56" s="168">
        <v>37</v>
      </c>
      <c r="AQ56" s="169">
        <v>195</v>
      </c>
      <c r="AR56" s="167">
        <v>59</v>
      </c>
      <c r="AS56" s="167">
        <v>123</v>
      </c>
      <c r="AT56" s="170">
        <v>4</v>
      </c>
      <c r="AU56" s="170">
        <v>4</v>
      </c>
      <c r="AV56" s="170">
        <v>10</v>
      </c>
      <c r="AW56" s="170"/>
      <c r="AX56" s="170"/>
      <c r="AY56" s="170"/>
      <c r="AZ56" s="170"/>
      <c r="BA56" s="170"/>
      <c r="BB56" s="170"/>
      <c r="BC56" s="171">
        <v>18</v>
      </c>
      <c r="BD56" s="166">
        <v>1026</v>
      </c>
      <c r="BE56" s="271">
        <v>0.02</v>
      </c>
      <c r="BF56" s="172">
        <v>1.7999999999999999E-2</v>
      </c>
      <c r="BG56" s="154">
        <v>1</v>
      </c>
      <c r="BH56" s="154">
        <v>0.1</v>
      </c>
      <c r="BI56" s="154">
        <v>4.8</v>
      </c>
      <c r="BJ56" s="154">
        <v>3.8</v>
      </c>
      <c r="BK56" s="154">
        <v>217.6</v>
      </c>
      <c r="BL56" s="24" t="s">
        <v>478</v>
      </c>
      <c r="BM56" s="248" t="s">
        <v>487</v>
      </c>
      <c r="BN56" s="248" t="s">
        <v>491</v>
      </c>
      <c r="BO56" s="248"/>
      <c r="BP56" s="248">
        <v>31</v>
      </c>
      <c r="BQ56" s="248"/>
      <c r="BR56" s="248"/>
      <c r="BS56" s="248"/>
      <c r="BT56" s="248"/>
      <c r="BU56" s="248">
        <f t="shared" si="0"/>
        <v>0.1</v>
      </c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</row>
    <row r="57" spans="1:106" s="185" customFormat="1" ht="31.5" customHeight="1" x14ac:dyDescent="0.35">
      <c r="A57" s="180">
        <v>2021</v>
      </c>
      <c r="B57" s="152">
        <v>8</v>
      </c>
      <c r="C57" s="270">
        <v>44410</v>
      </c>
      <c r="D57" s="152">
        <v>372</v>
      </c>
      <c r="E57" s="152">
        <v>647</v>
      </c>
      <c r="F57" s="152">
        <v>48</v>
      </c>
      <c r="G57" s="184" t="s">
        <v>155</v>
      </c>
      <c r="H57" t="s">
        <v>156</v>
      </c>
      <c r="I57" t="s">
        <v>490</v>
      </c>
      <c r="J57">
        <v>2</v>
      </c>
      <c r="K57">
        <v>2</v>
      </c>
      <c r="L57" s="186">
        <v>212</v>
      </c>
      <c r="M57" s="187">
        <v>197.16</v>
      </c>
      <c r="N57" s="188">
        <v>226.84</v>
      </c>
      <c r="O57" s="179"/>
      <c r="P57" s="179">
        <v>339</v>
      </c>
      <c r="Q57" s="179"/>
      <c r="R57" s="179">
        <v>366</v>
      </c>
      <c r="S57" s="179">
        <v>280</v>
      </c>
      <c r="T57" s="179">
        <v>211</v>
      </c>
      <c r="U57" s="179"/>
      <c r="V57" s="179"/>
      <c r="W57" s="179">
        <v>204</v>
      </c>
      <c r="X57" s="179">
        <v>224</v>
      </c>
      <c r="Y57" s="153">
        <v>122</v>
      </c>
      <c r="Z57" s="153">
        <v>133</v>
      </c>
      <c r="AA57" s="179">
        <v>207</v>
      </c>
      <c r="AB57" s="179">
        <v>214</v>
      </c>
      <c r="AC57" s="179">
        <v>208</v>
      </c>
      <c r="AD57" s="179">
        <v>203</v>
      </c>
      <c r="AE57" s="179">
        <v>225</v>
      </c>
      <c r="AF57" s="179">
        <v>193</v>
      </c>
      <c r="AG57" s="179">
        <v>200</v>
      </c>
      <c r="AH57" s="179">
        <v>199</v>
      </c>
      <c r="AI57" s="179">
        <v>191</v>
      </c>
      <c r="AJ57" s="179">
        <v>209</v>
      </c>
      <c r="AK57" s="153">
        <v>120</v>
      </c>
      <c r="AL57" s="153">
        <v>117</v>
      </c>
      <c r="AM57" s="179">
        <v>255.3</v>
      </c>
      <c r="AN57" s="179">
        <v>203.9</v>
      </c>
      <c r="AO57" s="215">
        <v>0.2</v>
      </c>
      <c r="AP57" s="168">
        <v>37</v>
      </c>
      <c r="AQ57" s="169">
        <v>195</v>
      </c>
      <c r="AR57" s="167">
        <v>59</v>
      </c>
      <c r="AS57" s="167">
        <v>123</v>
      </c>
      <c r="AT57" s="170">
        <v>2</v>
      </c>
      <c r="AU57" s="170">
        <v>2</v>
      </c>
      <c r="AV57" s="170">
        <v>12</v>
      </c>
      <c r="AW57" s="170"/>
      <c r="AX57" s="170"/>
      <c r="AY57" s="170"/>
      <c r="AZ57" s="170"/>
      <c r="BA57" s="170"/>
      <c r="BB57" s="170"/>
      <c r="BC57" s="171">
        <v>16</v>
      </c>
      <c r="BD57" s="166">
        <v>1024</v>
      </c>
      <c r="BE57" s="271">
        <v>0.02</v>
      </c>
      <c r="BF57" s="172">
        <v>1.6E-2</v>
      </c>
      <c r="BG57" s="154">
        <v>1</v>
      </c>
      <c r="BH57" s="154">
        <v>0.1</v>
      </c>
      <c r="BI57" s="154">
        <v>4.8</v>
      </c>
      <c r="BJ57" s="154">
        <v>3.3</v>
      </c>
      <c r="BK57" s="154">
        <v>208.8</v>
      </c>
      <c r="BL57" s="24" t="s">
        <v>478</v>
      </c>
      <c r="BM57" s="248" t="s">
        <v>487</v>
      </c>
      <c r="BN57" s="248" t="s">
        <v>492</v>
      </c>
      <c r="BO57" s="248"/>
      <c r="BP57" s="248">
        <v>31</v>
      </c>
      <c r="BQ57" s="248"/>
      <c r="BR57" s="248"/>
      <c r="BS57" s="248"/>
      <c r="BT57" s="248"/>
      <c r="BU57" s="248">
        <f t="shared" si="0"/>
        <v>5.7</v>
      </c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  <c r="CH57" s="248"/>
      <c r="CI57" s="248"/>
      <c r="CJ57" s="248"/>
      <c r="CK57" s="248"/>
      <c r="CL57" s="248"/>
      <c r="CM57" s="248"/>
      <c r="CN57" s="248"/>
      <c r="CO57" s="248"/>
      <c r="CP57" s="248"/>
      <c r="CQ57" s="248"/>
      <c r="CR57" s="248"/>
      <c r="CS57" s="248"/>
      <c r="CT57" s="248"/>
      <c r="CU57" s="248"/>
      <c r="CV57" s="248"/>
      <c r="CW57" s="248"/>
      <c r="CX57" s="248"/>
      <c r="CY57" s="248"/>
      <c r="CZ57" s="248"/>
      <c r="DA57" s="248"/>
      <c r="DB57" s="248"/>
    </row>
    <row r="58" spans="1:106" s="185" customFormat="1" ht="31.5" customHeight="1" x14ac:dyDescent="0.35">
      <c r="A58" s="180">
        <v>2021</v>
      </c>
      <c r="B58" s="152">
        <v>8</v>
      </c>
      <c r="C58" s="270">
        <v>44410</v>
      </c>
      <c r="D58" s="152">
        <v>334</v>
      </c>
      <c r="E58" s="152">
        <v>254</v>
      </c>
      <c r="F58" s="152">
        <v>49</v>
      </c>
      <c r="G58" s="184" t="s">
        <v>431</v>
      </c>
      <c r="H58" t="s">
        <v>331</v>
      </c>
      <c r="I58" t="s">
        <v>490</v>
      </c>
      <c r="J58">
        <v>4</v>
      </c>
      <c r="K58">
        <v>2</v>
      </c>
      <c r="L58" s="186">
        <v>203</v>
      </c>
      <c r="M58" s="187">
        <v>188.79</v>
      </c>
      <c r="N58" s="188">
        <v>217.21</v>
      </c>
      <c r="O58" s="179">
        <v>273</v>
      </c>
      <c r="P58" s="179">
        <v>252</v>
      </c>
      <c r="Q58" s="179"/>
      <c r="R58" s="179">
        <v>370</v>
      </c>
      <c r="S58" s="179">
        <v>367</v>
      </c>
      <c r="T58" s="179">
        <v>203</v>
      </c>
      <c r="U58" s="179">
        <v>204</v>
      </c>
      <c r="V58" s="179"/>
      <c r="W58" s="179">
        <v>199</v>
      </c>
      <c r="X58" s="179">
        <v>242</v>
      </c>
      <c r="Y58" s="153">
        <v>148</v>
      </c>
      <c r="Z58" s="153">
        <v>148</v>
      </c>
      <c r="AA58" s="179">
        <v>297</v>
      </c>
      <c r="AB58" s="179">
        <v>286</v>
      </c>
      <c r="AC58" s="179">
        <v>278</v>
      </c>
      <c r="AD58" s="179">
        <v>268</v>
      </c>
      <c r="AE58" s="179">
        <v>275</v>
      </c>
      <c r="AF58" s="179">
        <v>207</v>
      </c>
      <c r="AG58" s="179">
        <v>202</v>
      </c>
      <c r="AH58" s="179">
        <v>219</v>
      </c>
      <c r="AI58" s="179">
        <v>207</v>
      </c>
      <c r="AJ58" s="179">
        <v>210</v>
      </c>
      <c r="AK58" s="153">
        <v>120</v>
      </c>
      <c r="AL58" s="153">
        <v>117</v>
      </c>
      <c r="AM58" s="179">
        <v>296.2</v>
      </c>
      <c r="AN58" s="179">
        <v>210.3</v>
      </c>
      <c r="AO58" s="215">
        <v>0.5</v>
      </c>
      <c r="AP58" s="168">
        <v>88</v>
      </c>
      <c r="AQ58" s="169">
        <v>164</v>
      </c>
      <c r="AR58" s="167">
        <v>108</v>
      </c>
      <c r="AS58" s="167">
        <v>133</v>
      </c>
      <c r="AT58" s="170">
        <v>3</v>
      </c>
      <c r="AU58" s="170">
        <v>4</v>
      </c>
      <c r="AV58" s="170">
        <v>8</v>
      </c>
      <c r="AW58" s="170"/>
      <c r="AX58" s="170"/>
      <c r="AY58" s="170"/>
      <c r="AZ58" s="170"/>
      <c r="BA58" s="170"/>
      <c r="BB58" s="170"/>
      <c r="BC58" s="171">
        <v>15</v>
      </c>
      <c r="BD58" s="166">
        <v>1695</v>
      </c>
      <c r="BE58" s="271">
        <v>0.02</v>
      </c>
      <c r="BF58" s="172">
        <v>8.9999999999999993E-3</v>
      </c>
      <c r="BG58" s="154">
        <v>1</v>
      </c>
      <c r="BH58" s="154">
        <v>0.1</v>
      </c>
      <c r="BI58" s="154">
        <v>8.4</v>
      </c>
      <c r="BJ58" s="154">
        <v>3.2</v>
      </c>
      <c r="BK58" s="154">
        <v>356.5</v>
      </c>
      <c r="BL58" s="24" t="s">
        <v>478</v>
      </c>
      <c r="BM58" s="248" t="s">
        <v>479</v>
      </c>
      <c r="BN58" s="248" t="s">
        <v>493</v>
      </c>
      <c r="BO58" s="248"/>
      <c r="BP58" s="248">
        <v>31</v>
      </c>
      <c r="BQ58" s="248"/>
      <c r="BR58" s="248"/>
      <c r="BS58" s="248"/>
      <c r="BT58" s="248"/>
      <c r="BU58" s="248">
        <f t="shared" si="0"/>
        <v>5.2</v>
      </c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</row>
    <row r="59" spans="1:106" s="185" customFormat="1" ht="31.5" customHeight="1" x14ac:dyDescent="0.35">
      <c r="A59" s="180">
        <v>2021</v>
      </c>
      <c r="B59" s="152">
        <v>8</v>
      </c>
      <c r="C59" s="270">
        <v>44411</v>
      </c>
      <c r="D59" s="152">
        <v>1</v>
      </c>
      <c r="E59" s="152">
        <v>1</v>
      </c>
      <c r="F59" s="152">
        <v>2</v>
      </c>
      <c r="G59" s="184" t="s">
        <v>416</v>
      </c>
      <c r="H59" t="s">
        <v>417</v>
      </c>
      <c r="I59" t="s">
        <v>471</v>
      </c>
      <c r="J59">
        <v>3</v>
      </c>
      <c r="K59">
        <v>2</v>
      </c>
      <c r="L59" s="186">
        <v>111</v>
      </c>
      <c r="M59" s="187">
        <v>103.23</v>
      </c>
      <c r="N59" s="188">
        <v>118.77</v>
      </c>
      <c r="O59" s="179">
        <v>148</v>
      </c>
      <c r="P59" s="179">
        <v>179</v>
      </c>
      <c r="Q59" s="179">
        <v>174</v>
      </c>
      <c r="R59" s="179">
        <v>175</v>
      </c>
      <c r="S59" s="179">
        <v>141</v>
      </c>
      <c r="T59" s="179">
        <v>102</v>
      </c>
      <c r="U59" s="179">
        <v>102</v>
      </c>
      <c r="V59" s="179">
        <v>104</v>
      </c>
      <c r="W59" s="179">
        <v>74</v>
      </c>
      <c r="X59" s="179">
        <v>107</v>
      </c>
      <c r="Y59" s="153">
        <v>115</v>
      </c>
      <c r="Z59" s="153">
        <v>115</v>
      </c>
      <c r="AA59" s="179">
        <v>102</v>
      </c>
      <c r="AB59" s="179">
        <v>137</v>
      </c>
      <c r="AC59" s="179">
        <v>151</v>
      </c>
      <c r="AD59" s="179">
        <v>164</v>
      </c>
      <c r="AE59" s="179">
        <v>158</v>
      </c>
      <c r="AF59" s="179">
        <v>82</v>
      </c>
      <c r="AG59" s="179">
        <v>98</v>
      </c>
      <c r="AH59" s="179">
        <v>94</v>
      </c>
      <c r="AI59" s="179">
        <v>105</v>
      </c>
      <c r="AJ59" s="179">
        <v>105</v>
      </c>
      <c r="AK59" s="153">
        <v>115</v>
      </c>
      <c r="AL59" s="153">
        <v>113</v>
      </c>
      <c r="AM59" s="179">
        <v>152.9</v>
      </c>
      <c r="AN59" s="179">
        <v>97.3</v>
      </c>
      <c r="AO59" s="215">
        <v>0.4</v>
      </c>
      <c r="AP59" s="168">
        <v>108</v>
      </c>
      <c r="AQ59" s="169">
        <v>100</v>
      </c>
      <c r="AR59" s="167">
        <v>94</v>
      </c>
      <c r="AS59" s="167">
        <v>115</v>
      </c>
      <c r="AT59" s="170">
        <v>10</v>
      </c>
      <c r="AU59" s="170">
        <v>2</v>
      </c>
      <c r="AV59" s="170">
        <v>10</v>
      </c>
      <c r="AW59" s="170"/>
      <c r="AX59" s="170"/>
      <c r="AY59" s="170"/>
      <c r="AZ59" s="170"/>
      <c r="BA59" s="170">
        <v>3</v>
      </c>
      <c r="BB59" s="170"/>
      <c r="BC59" s="171">
        <v>25</v>
      </c>
      <c r="BD59" s="166">
        <v>2473</v>
      </c>
      <c r="BE59" s="271">
        <v>1.4999999999999999E-2</v>
      </c>
      <c r="BF59" s="172">
        <v>0.01</v>
      </c>
      <c r="BG59" s="154">
        <v>1</v>
      </c>
      <c r="BH59" s="154">
        <v>0.2</v>
      </c>
      <c r="BI59" s="154">
        <v>22.3</v>
      </c>
      <c r="BJ59" s="154">
        <v>2.4</v>
      </c>
      <c r="BK59" s="154">
        <v>240.6</v>
      </c>
      <c r="BL59" s="24" t="s">
        <v>472</v>
      </c>
      <c r="BM59" s="248" t="s">
        <v>472</v>
      </c>
      <c r="BN59" s="248"/>
      <c r="BO59" s="248"/>
      <c r="BP59" s="248">
        <v>31</v>
      </c>
      <c r="BQ59" s="248"/>
      <c r="BR59" s="248"/>
      <c r="BS59" s="248"/>
      <c r="BT59" s="248"/>
      <c r="BU59" s="248">
        <f t="shared" si="0"/>
        <v>9.6999999999999993</v>
      </c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  <c r="CH59" s="248"/>
      <c r="CI59" s="248"/>
      <c r="CJ59" s="248"/>
      <c r="CK59" s="248"/>
      <c r="CL59" s="248"/>
      <c r="CM59" s="248"/>
      <c r="CN59" s="248"/>
      <c r="CO59" s="248"/>
      <c r="CP59" s="248"/>
      <c r="CQ59" s="248"/>
      <c r="CR59" s="248"/>
      <c r="CS59" s="248"/>
      <c r="CT59" s="248"/>
      <c r="CU59" s="248"/>
      <c r="CV59" s="248"/>
      <c r="CW59" s="248"/>
      <c r="CX59" s="248"/>
      <c r="CY59" s="248"/>
      <c r="CZ59" s="248"/>
      <c r="DA59" s="248"/>
      <c r="DB59" s="248"/>
    </row>
    <row r="60" spans="1:106" s="185" customFormat="1" ht="31.5" customHeight="1" x14ac:dyDescent="0.35">
      <c r="A60" s="180">
        <v>2021</v>
      </c>
      <c r="B60" s="152">
        <v>8</v>
      </c>
      <c r="C60" s="270">
        <v>44411</v>
      </c>
      <c r="D60" s="152">
        <v>1</v>
      </c>
      <c r="E60" s="152">
        <v>2</v>
      </c>
      <c r="F60" s="152">
        <v>2</v>
      </c>
      <c r="G60" s="184" t="s">
        <v>419</v>
      </c>
      <c r="H60" t="s">
        <v>420</v>
      </c>
      <c r="I60" t="s">
        <v>471</v>
      </c>
      <c r="J60">
        <v>3</v>
      </c>
      <c r="K60">
        <v>2</v>
      </c>
      <c r="L60" s="186">
        <v>113</v>
      </c>
      <c r="M60" s="187">
        <v>105.09</v>
      </c>
      <c r="N60" s="188">
        <v>120.91</v>
      </c>
      <c r="O60" s="179">
        <v>187</v>
      </c>
      <c r="P60" s="179">
        <v>188</v>
      </c>
      <c r="Q60" s="179">
        <v>180</v>
      </c>
      <c r="R60" s="179">
        <v>181</v>
      </c>
      <c r="S60" s="179">
        <v>151</v>
      </c>
      <c r="T60" s="179">
        <v>110</v>
      </c>
      <c r="U60" s="179">
        <v>110</v>
      </c>
      <c r="V60" s="179">
        <v>106</v>
      </c>
      <c r="W60" s="179">
        <v>90</v>
      </c>
      <c r="X60" s="179">
        <v>114</v>
      </c>
      <c r="Y60" s="153">
        <v>115</v>
      </c>
      <c r="Z60" s="153">
        <v>115</v>
      </c>
      <c r="AA60" s="179">
        <v>141</v>
      </c>
      <c r="AB60" s="179">
        <v>187</v>
      </c>
      <c r="AC60" s="179">
        <v>198</v>
      </c>
      <c r="AD60" s="179">
        <v>201</v>
      </c>
      <c r="AE60" s="179">
        <v>192</v>
      </c>
      <c r="AF60" s="179">
        <v>99</v>
      </c>
      <c r="AG60" s="179">
        <v>114</v>
      </c>
      <c r="AH60" s="179">
        <v>110</v>
      </c>
      <c r="AI60" s="179">
        <v>108</v>
      </c>
      <c r="AJ60" s="179">
        <v>107</v>
      </c>
      <c r="AK60" s="153">
        <v>115</v>
      </c>
      <c r="AL60" s="153">
        <v>113</v>
      </c>
      <c r="AM60" s="179">
        <v>180.6</v>
      </c>
      <c r="AN60" s="179">
        <v>106.8</v>
      </c>
      <c r="AO60" s="215">
        <v>0.6</v>
      </c>
      <c r="AP60" s="168">
        <v>108</v>
      </c>
      <c r="AQ60" s="169">
        <v>100</v>
      </c>
      <c r="AR60" s="167">
        <v>94</v>
      </c>
      <c r="AS60" s="167">
        <v>115</v>
      </c>
      <c r="AT60" s="170">
        <v>10</v>
      </c>
      <c r="AU60" s="170">
        <v>6</v>
      </c>
      <c r="AV60" s="170">
        <v>8</v>
      </c>
      <c r="AW60" s="170"/>
      <c r="AX60" s="170"/>
      <c r="AY60" s="170"/>
      <c r="AZ60" s="170"/>
      <c r="BA60" s="170">
        <v>3</v>
      </c>
      <c r="BB60" s="170"/>
      <c r="BC60" s="171">
        <v>27</v>
      </c>
      <c r="BD60" s="166">
        <v>2393</v>
      </c>
      <c r="BE60" s="271">
        <v>1.4999999999999999E-2</v>
      </c>
      <c r="BF60" s="172">
        <v>1.0999999999999999E-2</v>
      </c>
      <c r="BG60" s="154">
        <v>1</v>
      </c>
      <c r="BH60" s="154">
        <v>0.2</v>
      </c>
      <c r="BI60" s="154">
        <v>21.2</v>
      </c>
      <c r="BJ60" s="154">
        <v>2.9</v>
      </c>
      <c r="BK60" s="154">
        <v>255.6</v>
      </c>
      <c r="BL60" s="24" t="s">
        <v>472</v>
      </c>
      <c r="BM60" s="248" t="s">
        <v>472</v>
      </c>
      <c r="BN60" s="248"/>
      <c r="BO60" s="248"/>
      <c r="BP60" s="248">
        <v>31</v>
      </c>
      <c r="BQ60" s="248"/>
      <c r="BR60" s="248"/>
      <c r="BS60" s="248"/>
      <c r="BT60" s="248"/>
      <c r="BU60" s="248">
        <f t="shared" si="0"/>
        <v>4.4000000000000004</v>
      </c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  <c r="CH60" s="248"/>
      <c r="CI60" s="248"/>
      <c r="CJ60" s="248"/>
      <c r="CK60" s="248"/>
      <c r="CL60" s="248"/>
      <c r="CM60" s="248"/>
      <c r="CN60" s="248"/>
      <c r="CO60" s="248"/>
      <c r="CP60" s="248"/>
      <c r="CQ60" s="248"/>
      <c r="CR60" s="248"/>
      <c r="CS60" s="248"/>
      <c r="CT60" s="248"/>
      <c r="CU60" s="248"/>
      <c r="CV60" s="248"/>
      <c r="CW60" s="248"/>
      <c r="CX60" s="248"/>
      <c r="CY60" s="248"/>
      <c r="CZ60" s="248"/>
      <c r="DA60" s="248"/>
      <c r="DB60" s="248"/>
    </row>
    <row r="61" spans="1:106" s="185" customFormat="1" ht="31.5" customHeight="1" x14ac:dyDescent="0.35">
      <c r="A61" s="180">
        <v>2021</v>
      </c>
      <c r="B61" s="152">
        <v>8</v>
      </c>
      <c r="C61" s="270">
        <v>44411</v>
      </c>
      <c r="D61" s="152">
        <v>381</v>
      </c>
      <c r="E61" s="152">
        <v>445</v>
      </c>
      <c r="F61" s="152">
        <v>3</v>
      </c>
      <c r="G61" s="184" t="s">
        <v>376</v>
      </c>
      <c r="H61" t="s">
        <v>377</v>
      </c>
      <c r="I61" t="s">
        <v>471</v>
      </c>
      <c r="J61">
        <v>3</v>
      </c>
      <c r="K61">
        <v>4</v>
      </c>
      <c r="L61" s="186">
        <v>28</v>
      </c>
      <c r="M61" s="187">
        <v>25.2</v>
      </c>
      <c r="N61" s="188">
        <v>30.8</v>
      </c>
      <c r="O61" s="179">
        <v>40</v>
      </c>
      <c r="P61" s="179">
        <v>44</v>
      </c>
      <c r="Q61" s="179">
        <v>41</v>
      </c>
      <c r="R61" s="179">
        <v>33</v>
      </c>
      <c r="S61" s="179">
        <v>39</v>
      </c>
      <c r="T61" s="179">
        <v>31</v>
      </c>
      <c r="U61" s="179">
        <v>30</v>
      </c>
      <c r="V61" s="179">
        <v>30</v>
      </c>
      <c r="W61" s="179">
        <v>26</v>
      </c>
      <c r="X61" s="179">
        <v>32</v>
      </c>
      <c r="Y61" s="153">
        <v>138</v>
      </c>
      <c r="Z61" s="153">
        <v>138</v>
      </c>
      <c r="AA61" s="179">
        <v>32</v>
      </c>
      <c r="AB61" s="179">
        <v>35</v>
      </c>
      <c r="AC61" s="179">
        <v>37</v>
      </c>
      <c r="AD61" s="179">
        <v>36</v>
      </c>
      <c r="AE61" s="179">
        <v>37</v>
      </c>
      <c r="AF61" s="179">
        <v>26</v>
      </c>
      <c r="AG61" s="179">
        <v>22</v>
      </c>
      <c r="AH61" s="179">
        <v>28</v>
      </c>
      <c r="AI61" s="179">
        <v>27</v>
      </c>
      <c r="AJ61" s="179">
        <v>28</v>
      </c>
      <c r="AK61" s="153">
        <v>138</v>
      </c>
      <c r="AL61" s="153">
        <v>136</v>
      </c>
      <c r="AM61" s="179">
        <v>37.4</v>
      </c>
      <c r="AN61" s="179">
        <v>28</v>
      </c>
      <c r="AO61" s="215">
        <v>0.3</v>
      </c>
      <c r="AP61" s="168">
        <v>60</v>
      </c>
      <c r="AQ61" s="169">
        <v>180</v>
      </c>
      <c r="AR61" s="167">
        <v>79</v>
      </c>
      <c r="AS61" s="167">
        <v>138</v>
      </c>
      <c r="AT61" s="170">
        <v>8</v>
      </c>
      <c r="AU61" s="170">
        <v>8</v>
      </c>
      <c r="AV61" s="170">
        <v>8</v>
      </c>
      <c r="AW61" s="170"/>
      <c r="AX61" s="170"/>
      <c r="AY61" s="170"/>
      <c r="AZ61" s="170"/>
      <c r="BA61" s="170"/>
      <c r="BB61" s="170"/>
      <c r="BC61" s="171">
        <v>24</v>
      </c>
      <c r="BD61" s="166">
        <v>1624</v>
      </c>
      <c r="BE61" s="271">
        <v>1.4999999999999999E-2</v>
      </c>
      <c r="BF61" s="172">
        <v>1.4999999999999999E-2</v>
      </c>
      <c r="BG61" s="154">
        <v>1</v>
      </c>
      <c r="BH61" s="154">
        <v>0.9</v>
      </c>
      <c r="BI61" s="154">
        <v>58</v>
      </c>
      <c r="BJ61" s="154">
        <v>0.7</v>
      </c>
      <c r="BK61" s="154">
        <v>45.5</v>
      </c>
      <c r="BL61" s="24" t="s">
        <v>478</v>
      </c>
      <c r="BM61" s="248" t="s">
        <v>481</v>
      </c>
      <c r="BN61" s="248" t="s">
        <v>494</v>
      </c>
      <c r="BO61" s="248"/>
      <c r="BP61" s="248">
        <v>31</v>
      </c>
      <c r="BQ61" s="248"/>
      <c r="BR61" s="248"/>
      <c r="BS61" s="248"/>
      <c r="BT61" s="248"/>
      <c r="BU61" s="248">
        <f t="shared" si="0"/>
        <v>0</v>
      </c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248"/>
      <c r="CJ61" s="248"/>
      <c r="CK61" s="248"/>
      <c r="CL61" s="248"/>
      <c r="CM61" s="248"/>
      <c r="CN61" s="248"/>
      <c r="CO61" s="248"/>
      <c r="CP61" s="248"/>
      <c r="CQ61" s="248"/>
      <c r="CR61" s="248"/>
      <c r="CS61" s="248"/>
      <c r="CT61" s="248"/>
      <c r="CU61" s="248"/>
      <c r="CV61" s="248"/>
      <c r="CW61" s="248"/>
      <c r="CX61" s="248"/>
      <c r="CY61" s="248"/>
      <c r="CZ61" s="248"/>
      <c r="DA61" s="248"/>
      <c r="DB61" s="248"/>
    </row>
    <row r="62" spans="1:106" s="185" customFormat="1" ht="31.5" customHeight="1" x14ac:dyDescent="0.35">
      <c r="A62" s="180">
        <v>2021</v>
      </c>
      <c r="B62" s="152">
        <v>8</v>
      </c>
      <c r="C62" s="270">
        <v>44411</v>
      </c>
      <c r="D62" s="152">
        <v>381</v>
      </c>
      <c r="E62" s="152">
        <v>446</v>
      </c>
      <c r="F62" s="152">
        <v>3</v>
      </c>
      <c r="G62" s="184" t="s">
        <v>379</v>
      </c>
      <c r="H62" t="s">
        <v>380</v>
      </c>
      <c r="I62" t="s">
        <v>471</v>
      </c>
      <c r="J62">
        <v>3</v>
      </c>
      <c r="K62">
        <v>4</v>
      </c>
      <c r="L62" s="186">
        <v>167</v>
      </c>
      <c r="M62" s="187">
        <v>150.30000000000001</v>
      </c>
      <c r="N62" s="188">
        <v>183.7</v>
      </c>
      <c r="O62" s="179">
        <v>203</v>
      </c>
      <c r="P62" s="179">
        <v>210</v>
      </c>
      <c r="Q62" s="179">
        <v>207</v>
      </c>
      <c r="R62" s="179">
        <v>195</v>
      </c>
      <c r="S62" s="179">
        <v>193</v>
      </c>
      <c r="T62" s="179">
        <v>169</v>
      </c>
      <c r="U62" s="179">
        <v>171</v>
      </c>
      <c r="V62" s="179">
        <v>175</v>
      </c>
      <c r="W62" s="179">
        <v>170</v>
      </c>
      <c r="X62" s="179">
        <v>172</v>
      </c>
      <c r="Y62" s="153">
        <v>138</v>
      </c>
      <c r="Z62" s="153">
        <v>138</v>
      </c>
      <c r="AA62" s="179">
        <v>214</v>
      </c>
      <c r="AB62" s="179">
        <v>190</v>
      </c>
      <c r="AC62" s="179">
        <v>217</v>
      </c>
      <c r="AD62" s="179">
        <v>218</v>
      </c>
      <c r="AE62" s="179">
        <v>195</v>
      </c>
      <c r="AF62" s="179">
        <v>174</v>
      </c>
      <c r="AG62" s="179">
        <v>147</v>
      </c>
      <c r="AH62" s="179">
        <v>169</v>
      </c>
      <c r="AI62" s="179">
        <v>170</v>
      </c>
      <c r="AJ62" s="179">
        <v>158</v>
      </c>
      <c r="AK62" s="153">
        <v>138</v>
      </c>
      <c r="AL62" s="153">
        <v>136</v>
      </c>
      <c r="AM62" s="179">
        <v>204.2</v>
      </c>
      <c r="AN62" s="179">
        <v>167.5</v>
      </c>
      <c r="AO62" s="215">
        <v>0.2</v>
      </c>
      <c r="AP62" s="168">
        <v>60</v>
      </c>
      <c r="AQ62" s="169">
        <v>180</v>
      </c>
      <c r="AR62" s="167">
        <v>79</v>
      </c>
      <c r="AS62" s="167">
        <v>138</v>
      </c>
      <c r="AT62" s="170">
        <v>9</v>
      </c>
      <c r="AU62" s="170">
        <v>7</v>
      </c>
      <c r="AV62" s="170">
        <v>8</v>
      </c>
      <c r="AW62" s="170"/>
      <c r="AX62" s="170"/>
      <c r="AY62" s="170"/>
      <c r="AZ62" s="170"/>
      <c r="BA62" s="170"/>
      <c r="BB62" s="170"/>
      <c r="BC62" s="171">
        <v>24</v>
      </c>
      <c r="BD62" s="166">
        <v>1734</v>
      </c>
      <c r="BE62" s="271">
        <v>1.4999999999999999E-2</v>
      </c>
      <c r="BF62" s="172">
        <v>1.4E-2</v>
      </c>
      <c r="BG62" s="154">
        <v>1</v>
      </c>
      <c r="BH62" s="154">
        <v>0.1</v>
      </c>
      <c r="BI62" s="154">
        <v>10.4</v>
      </c>
      <c r="BJ62" s="154">
        <v>4</v>
      </c>
      <c r="BK62" s="154">
        <v>290.39999999999998</v>
      </c>
      <c r="BL62" s="24" t="s">
        <v>478</v>
      </c>
      <c r="BM62" s="248" t="s">
        <v>481</v>
      </c>
      <c r="BN62" s="248" t="s">
        <v>495</v>
      </c>
      <c r="BO62" s="248"/>
      <c r="BP62" s="248">
        <v>31</v>
      </c>
      <c r="BQ62" s="248"/>
      <c r="BR62" s="248"/>
      <c r="BS62" s="248"/>
      <c r="BT62" s="248"/>
      <c r="BU62" s="248">
        <f t="shared" si="0"/>
        <v>0.4</v>
      </c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  <c r="CH62" s="248"/>
      <c r="CI62" s="248"/>
      <c r="CJ62" s="248"/>
      <c r="CK62" s="248"/>
      <c r="CL62" s="248"/>
      <c r="CM62" s="248"/>
      <c r="CN62" s="248"/>
      <c r="CO62" s="248"/>
      <c r="CP62" s="248"/>
      <c r="CQ62" s="248"/>
      <c r="CR62" s="248"/>
      <c r="CS62" s="248"/>
      <c r="CT62" s="248"/>
      <c r="CU62" s="248"/>
      <c r="CV62" s="248"/>
      <c r="CW62" s="248"/>
      <c r="CX62" s="248"/>
      <c r="CY62" s="248"/>
      <c r="CZ62" s="248"/>
      <c r="DA62" s="248"/>
      <c r="DB62" s="248"/>
    </row>
    <row r="63" spans="1:106" s="185" customFormat="1" ht="31.5" customHeight="1" x14ac:dyDescent="0.35">
      <c r="A63" s="180">
        <v>2021</v>
      </c>
      <c r="B63" s="152">
        <v>8</v>
      </c>
      <c r="C63" s="270">
        <v>44411</v>
      </c>
      <c r="D63" s="152">
        <v>381</v>
      </c>
      <c r="E63" s="152">
        <v>447</v>
      </c>
      <c r="F63" s="152">
        <v>3</v>
      </c>
      <c r="G63" s="184" t="s">
        <v>382</v>
      </c>
      <c r="H63" t="s">
        <v>383</v>
      </c>
      <c r="I63" t="s">
        <v>471</v>
      </c>
      <c r="J63">
        <v>3</v>
      </c>
      <c r="K63">
        <v>4</v>
      </c>
      <c r="L63" s="186">
        <v>177</v>
      </c>
      <c r="M63" s="187">
        <v>159.30000000000001</v>
      </c>
      <c r="N63" s="188">
        <v>194.7</v>
      </c>
      <c r="O63" s="179">
        <v>225</v>
      </c>
      <c r="P63" s="179">
        <v>221</v>
      </c>
      <c r="Q63" s="179">
        <v>220</v>
      </c>
      <c r="R63" s="179">
        <v>227</v>
      </c>
      <c r="S63" s="179">
        <v>245</v>
      </c>
      <c r="T63" s="179">
        <v>167</v>
      </c>
      <c r="U63" s="179">
        <v>169</v>
      </c>
      <c r="V63" s="179">
        <v>183</v>
      </c>
      <c r="W63" s="179">
        <v>205</v>
      </c>
      <c r="X63" s="179">
        <v>199</v>
      </c>
      <c r="Y63" s="153">
        <v>138</v>
      </c>
      <c r="Z63" s="153">
        <v>138</v>
      </c>
      <c r="AA63" s="179">
        <v>224</v>
      </c>
      <c r="AB63" s="179">
        <v>223</v>
      </c>
      <c r="AC63" s="179">
        <v>213</v>
      </c>
      <c r="AD63" s="179">
        <v>221</v>
      </c>
      <c r="AE63" s="179">
        <v>224</v>
      </c>
      <c r="AF63" s="179">
        <v>182</v>
      </c>
      <c r="AG63" s="179">
        <v>160</v>
      </c>
      <c r="AH63" s="179">
        <v>164</v>
      </c>
      <c r="AI63" s="179">
        <v>166</v>
      </c>
      <c r="AJ63" s="179">
        <v>168</v>
      </c>
      <c r="AK63" s="153">
        <v>138</v>
      </c>
      <c r="AL63" s="153">
        <v>136</v>
      </c>
      <c r="AM63" s="179">
        <v>224.3</v>
      </c>
      <c r="AN63" s="179">
        <v>176.3</v>
      </c>
      <c r="AO63" s="215">
        <v>0.3</v>
      </c>
      <c r="AP63" s="168">
        <v>60</v>
      </c>
      <c r="AQ63" s="169">
        <v>180</v>
      </c>
      <c r="AR63" s="167">
        <v>79</v>
      </c>
      <c r="AS63" s="167">
        <v>138</v>
      </c>
      <c r="AT63" s="170">
        <v>10</v>
      </c>
      <c r="AU63" s="170">
        <v>5</v>
      </c>
      <c r="AV63" s="170">
        <v>8</v>
      </c>
      <c r="AW63" s="170"/>
      <c r="AX63" s="170"/>
      <c r="AY63" s="170"/>
      <c r="AZ63" s="170"/>
      <c r="BA63" s="170"/>
      <c r="BB63" s="170"/>
      <c r="BC63" s="171">
        <v>23</v>
      </c>
      <c r="BD63" s="166">
        <v>1803</v>
      </c>
      <c r="BE63" s="271">
        <v>1.4999999999999999E-2</v>
      </c>
      <c r="BF63" s="172">
        <v>1.2999999999999999E-2</v>
      </c>
      <c r="BG63" s="154">
        <v>1</v>
      </c>
      <c r="BH63" s="154">
        <v>0.1</v>
      </c>
      <c r="BI63" s="154">
        <v>10.199999999999999</v>
      </c>
      <c r="BJ63" s="154">
        <v>4.0999999999999996</v>
      </c>
      <c r="BK63" s="154">
        <v>317.89999999999998</v>
      </c>
      <c r="BL63" s="24" t="s">
        <v>478</v>
      </c>
      <c r="BM63" s="248" t="s">
        <v>481</v>
      </c>
      <c r="BN63" s="248" t="s">
        <v>496</v>
      </c>
      <c r="BO63" s="248"/>
      <c r="BP63" s="248">
        <v>31</v>
      </c>
      <c r="BQ63" s="248"/>
      <c r="BR63" s="248"/>
      <c r="BS63" s="248"/>
      <c r="BT63" s="248"/>
      <c r="BU63" s="248">
        <f t="shared" si="0"/>
        <v>0.5</v>
      </c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  <c r="CH63" s="248"/>
      <c r="CI63" s="248"/>
      <c r="CJ63" s="248"/>
      <c r="CK63" s="248"/>
      <c r="CL63" s="248"/>
      <c r="CM63" s="248"/>
      <c r="CN63" s="248"/>
      <c r="CO63" s="248"/>
      <c r="CP63" s="248"/>
      <c r="CQ63" s="248"/>
      <c r="CR63" s="248"/>
      <c r="CS63" s="248"/>
      <c r="CT63" s="248"/>
      <c r="CU63" s="248"/>
      <c r="CV63" s="248"/>
      <c r="CW63" s="248"/>
      <c r="CX63" s="248"/>
      <c r="CY63" s="248"/>
      <c r="CZ63" s="248"/>
      <c r="DA63" s="248"/>
      <c r="DB63" s="248"/>
    </row>
    <row r="64" spans="1:106" s="185" customFormat="1" ht="31.5" customHeight="1" x14ac:dyDescent="0.35">
      <c r="A64" s="180">
        <v>2021</v>
      </c>
      <c r="B64" s="152">
        <v>8</v>
      </c>
      <c r="C64" s="270">
        <v>44411</v>
      </c>
      <c r="D64" s="152">
        <v>381</v>
      </c>
      <c r="E64" s="152">
        <v>448</v>
      </c>
      <c r="F64" s="152">
        <v>3</v>
      </c>
      <c r="G64" s="184" t="s">
        <v>385</v>
      </c>
      <c r="H64" t="s">
        <v>386</v>
      </c>
      <c r="I64" t="s">
        <v>471</v>
      </c>
      <c r="J64">
        <v>3</v>
      </c>
      <c r="K64">
        <v>4</v>
      </c>
      <c r="L64" s="186">
        <v>23</v>
      </c>
      <c r="M64" s="187">
        <v>20.7</v>
      </c>
      <c r="N64" s="188">
        <v>25.3</v>
      </c>
      <c r="O64" s="179">
        <v>33</v>
      </c>
      <c r="P64" s="179">
        <v>34</v>
      </c>
      <c r="Q64" s="179">
        <v>33</v>
      </c>
      <c r="R64" s="179">
        <v>30</v>
      </c>
      <c r="S64" s="179">
        <v>27</v>
      </c>
      <c r="T64" s="179">
        <v>23</v>
      </c>
      <c r="U64" s="179">
        <v>21</v>
      </c>
      <c r="V64" s="179">
        <v>25</v>
      </c>
      <c r="W64" s="179">
        <v>22</v>
      </c>
      <c r="X64" s="179">
        <v>24</v>
      </c>
      <c r="Y64" s="153">
        <v>138</v>
      </c>
      <c r="Z64" s="153">
        <v>138</v>
      </c>
      <c r="AA64" s="179">
        <v>34</v>
      </c>
      <c r="AB64" s="179">
        <v>25</v>
      </c>
      <c r="AC64" s="179">
        <v>28</v>
      </c>
      <c r="AD64" s="179">
        <v>29</v>
      </c>
      <c r="AE64" s="179">
        <v>25</v>
      </c>
      <c r="AF64" s="179">
        <v>24</v>
      </c>
      <c r="AG64" s="179">
        <v>20</v>
      </c>
      <c r="AH64" s="179">
        <v>23</v>
      </c>
      <c r="AI64" s="179">
        <v>23</v>
      </c>
      <c r="AJ64" s="179">
        <v>23</v>
      </c>
      <c r="AK64" s="153">
        <v>138</v>
      </c>
      <c r="AL64" s="153">
        <v>136</v>
      </c>
      <c r="AM64" s="179">
        <v>29.8</v>
      </c>
      <c r="AN64" s="179">
        <v>22.8</v>
      </c>
      <c r="AO64" s="215">
        <v>0.3</v>
      </c>
      <c r="AP64" s="168">
        <v>60</v>
      </c>
      <c r="AQ64" s="169">
        <v>180</v>
      </c>
      <c r="AR64" s="167">
        <v>79</v>
      </c>
      <c r="AS64" s="167">
        <v>138</v>
      </c>
      <c r="AT64" s="170">
        <v>9</v>
      </c>
      <c r="AU64" s="170">
        <v>6</v>
      </c>
      <c r="AV64" s="170">
        <v>10</v>
      </c>
      <c r="AW64" s="170"/>
      <c r="AX64" s="170"/>
      <c r="AY64" s="170"/>
      <c r="AZ64" s="170"/>
      <c r="BA64" s="170"/>
      <c r="BB64" s="170"/>
      <c r="BC64" s="171">
        <v>25</v>
      </c>
      <c r="BD64" s="166">
        <v>1805</v>
      </c>
      <c r="BE64" s="271">
        <v>1.4999999999999999E-2</v>
      </c>
      <c r="BF64" s="172">
        <v>1.4E-2</v>
      </c>
      <c r="BG64" s="154">
        <v>1</v>
      </c>
      <c r="BH64" s="154">
        <v>1.1000000000000001</v>
      </c>
      <c r="BI64" s="154">
        <v>78.5</v>
      </c>
      <c r="BJ64" s="154">
        <v>0.6</v>
      </c>
      <c r="BK64" s="154">
        <v>41.2</v>
      </c>
      <c r="BL64" s="24" t="s">
        <v>478</v>
      </c>
      <c r="BM64" s="248" t="s">
        <v>481</v>
      </c>
      <c r="BN64" s="248" t="s">
        <v>497</v>
      </c>
      <c r="BO64" s="248"/>
      <c r="BP64" s="248">
        <v>31</v>
      </c>
      <c r="BQ64" s="248"/>
      <c r="BR64" s="248"/>
      <c r="BS64" s="248"/>
      <c r="BT64" s="248"/>
      <c r="BU64" s="248">
        <f t="shared" si="0"/>
        <v>0.1</v>
      </c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  <c r="CH64" s="248"/>
      <c r="CI64" s="248"/>
      <c r="CJ64" s="248"/>
      <c r="CK64" s="248"/>
      <c r="CL64" s="248"/>
      <c r="CM64" s="248"/>
      <c r="CN64" s="248"/>
      <c r="CO64" s="248"/>
      <c r="CP64" s="248"/>
      <c r="CQ64" s="248"/>
      <c r="CR64" s="248"/>
      <c r="CS64" s="248"/>
      <c r="CT64" s="248"/>
      <c r="CU64" s="248"/>
      <c r="CV64" s="248"/>
      <c r="CW64" s="248"/>
      <c r="CX64" s="248"/>
      <c r="CY64" s="248"/>
      <c r="CZ64" s="248"/>
      <c r="DA64" s="248"/>
      <c r="DB64" s="248"/>
    </row>
    <row r="65" spans="1:106" s="185" customFormat="1" ht="31.5" customHeight="1" x14ac:dyDescent="0.35">
      <c r="A65" s="180">
        <v>2021</v>
      </c>
      <c r="B65" s="152">
        <v>8</v>
      </c>
      <c r="C65" s="270">
        <v>44411</v>
      </c>
      <c r="D65" s="152">
        <v>212</v>
      </c>
      <c r="E65" s="152">
        <v>140</v>
      </c>
      <c r="F65" s="152">
        <v>4</v>
      </c>
      <c r="G65" s="184" t="s">
        <v>255</v>
      </c>
      <c r="H65" t="s">
        <v>256</v>
      </c>
      <c r="I65" t="s">
        <v>471</v>
      </c>
      <c r="J65">
        <v>2</v>
      </c>
      <c r="K65">
        <v>2</v>
      </c>
      <c r="L65" s="186">
        <v>485</v>
      </c>
      <c r="M65" s="187">
        <v>451.05</v>
      </c>
      <c r="N65" s="188">
        <v>518.95000000000005</v>
      </c>
      <c r="O65" s="179">
        <v>715</v>
      </c>
      <c r="P65" s="179">
        <v>716</v>
      </c>
      <c r="Q65" s="179">
        <v>710</v>
      </c>
      <c r="R65" s="179">
        <v>650</v>
      </c>
      <c r="S65" s="179">
        <v>660</v>
      </c>
      <c r="T65" s="179">
        <v>527</v>
      </c>
      <c r="U65" s="179">
        <v>524</v>
      </c>
      <c r="V65" s="179">
        <v>438</v>
      </c>
      <c r="W65" s="179">
        <v>441</v>
      </c>
      <c r="X65" s="179">
        <v>451</v>
      </c>
      <c r="Y65" s="153">
        <v>120</v>
      </c>
      <c r="Z65" s="153">
        <v>120</v>
      </c>
      <c r="AA65" s="179">
        <v>564</v>
      </c>
      <c r="AB65" s="179">
        <v>814</v>
      </c>
      <c r="AC65" s="179">
        <v>571</v>
      </c>
      <c r="AD65" s="179">
        <v>618</v>
      </c>
      <c r="AE65" s="179">
        <v>628</v>
      </c>
      <c r="AF65" s="179">
        <v>458</v>
      </c>
      <c r="AG65" s="179">
        <v>477</v>
      </c>
      <c r="AH65" s="179">
        <v>420</v>
      </c>
      <c r="AI65" s="179">
        <v>482</v>
      </c>
      <c r="AJ65" s="179">
        <v>488</v>
      </c>
      <c r="AK65" s="153">
        <v>120</v>
      </c>
      <c r="AL65" s="153">
        <v>122</v>
      </c>
      <c r="AM65" s="179">
        <v>664.6</v>
      </c>
      <c r="AN65" s="179">
        <v>470.6</v>
      </c>
      <c r="AO65" s="215">
        <v>0.4</v>
      </c>
      <c r="AP65" s="168">
        <v>60</v>
      </c>
      <c r="AQ65" s="169">
        <v>120</v>
      </c>
      <c r="AR65" s="167">
        <v>60</v>
      </c>
      <c r="AS65" s="167">
        <v>121</v>
      </c>
      <c r="AT65" s="170">
        <v>3</v>
      </c>
      <c r="AU65" s="170">
        <v>2</v>
      </c>
      <c r="AV65" s="170">
        <v>9</v>
      </c>
      <c r="AW65" s="170"/>
      <c r="AX65" s="170"/>
      <c r="AY65" s="170"/>
      <c r="AZ65" s="170"/>
      <c r="BA65" s="170"/>
      <c r="BB65" s="170"/>
      <c r="BC65" s="171">
        <v>14</v>
      </c>
      <c r="BD65" s="166">
        <v>1239</v>
      </c>
      <c r="BE65" s="271">
        <v>1.4999999999999999E-2</v>
      </c>
      <c r="BF65" s="172">
        <v>1.0999999999999999E-2</v>
      </c>
      <c r="BG65" s="154">
        <v>1</v>
      </c>
      <c r="BH65" s="154">
        <v>0</v>
      </c>
      <c r="BI65" s="154">
        <v>2.6</v>
      </c>
      <c r="BJ65" s="154">
        <v>6.6</v>
      </c>
      <c r="BK65" s="154">
        <v>583.1</v>
      </c>
      <c r="BL65" s="24" t="s">
        <v>478</v>
      </c>
      <c r="BM65" s="248" t="s">
        <v>487</v>
      </c>
      <c r="BN65" s="248" t="s">
        <v>498</v>
      </c>
      <c r="BO65" s="248"/>
      <c r="BP65" s="248">
        <v>31</v>
      </c>
      <c r="BQ65" s="248"/>
      <c r="BR65" s="248"/>
      <c r="BS65" s="248"/>
      <c r="BT65" s="248"/>
      <c r="BU65" s="248">
        <f t="shared" si="0"/>
        <v>10.199999999999999</v>
      </c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</row>
    <row r="66" spans="1:106" s="185" customFormat="1" ht="31.5" customHeight="1" x14ac:dyDescent="0.35">
      <c r="A66" s="180">
        <v>2021</v>
      </c>
      <c r="B66" s="152">
        <v>8</v>
      </c>
      <c r="C66" s="270">
        <v>44411</v>
      </c>
      <c r="D66" s="152">
        <v>212</v>
      </c>
      <c r="E66" s="152">
        <v>178</v>
      </c>
      <c r="F66" s="152">
        <v>4</v>
      </c>
      <c r="G66" s="184" t="s">
        <v>258</v>
      </c>
      <c r="H66" t="s">
        <v>259</v>
      </c>
      <c r="I66" t="s">
        <v>471</v>
      </c>
      <c r="J66">
        <v>2</v>
      </c>
      <c r="K66">
        <v>2</v>
      </c>
      <c r="L66" s="186">
        <v>50</v>
      </c>
      <c r="M66" s="187">
        <v>46.5</v>
      </c>
      <c r="N66" s="188">
        <v>53.5</v>
      </c>
      <c r="O66" s="179">
        <v>104</v>
      </c>
      <c r="P66" s="179"/>
      <c r="Q66" s="179"/>
      <c r="R66" s="179">
        <v>95</v>
      </c>
      <c r="S66" s="179">
        <v>101</v>
      </c>
      <c r="T66" s="179">
        <v>72</v>
      </c>
      <c r="U66" s="179">
        <v>69</v>
      </c>
      <c r="V66" s="179">
        <v>50</v>
      </c>
      <c r="W66" s="179">
        <v>57</v>
      </c>
      <c r="X66" s="179">
        <v>45</v>
      </c>
      <c r="Y66" s="153">
        <v>120</v>
      </c>
      <c r="Z66" s="153">
        <v>120</v>
      </c>
      <c r="AA66" s="179">
        <v>66</v>
      </c>
      <c r="AB66" s="179"/>
      <c r="AC66" s="179">
        <v>92</v>
      </c>
      <c r="AD66" s="179">
        <v>98</v>
      </c>
      <c r="AE66" s="179"/>
      <c r="AF66" s="179">
        <v>52</v>
      </c>
      <c r="AG66" s="179">
        <v>54</v>
      </c>
      <c r="AH66" s="179">
        <v>52</v>
      </c>
      <c r="AI66" s="179">
        <v>53</v>
      </c>
      <c r="AJ66" s="179">
        <v>54</v>
      </c>
      <c r="AK66" s="153">
        <v>120</v>
      </c>
      <c r="AL66" s="153">
        <v>122</v>
      </c>
      <c r="AM66" s="179">
        <v>92.7</v>
      </c>
      <c r="AN66" s="179">
        <v>55.8</v>
      </c>
      <c r="AO66" s="215">
        <v>0.9</v>
      </c>
      <c r="AP66" s="168">
        <v>60</v>
      </c>
      <c r="AQ66" s="169">
        <v>120</v>
      </c>
      <c r="AR66" s="167">
        <v>60</v>
      </c>
      <c r="AS66" s="167">
        <v>121</v>
      </c>
      <c r="AT66" s="170">
        <v>10</v>
      </c>
      <c r="AU66" s="170">
        <v>2</v>
      </c>
      <c r="AV66" s="170">
        <v>12</v>
      </c>
      <c r="AW66" s="170"/>
      <c r="AX66" s="170"/>
      <c r="AY66" s="170"/>
      <c r="AZ66" s="170"/>
      <c r="BA66" s="170"/>
      <c r="BB66" s="170"/>
      <c r="BC66" s="171">
        <v>24</v>
      </c>
      <c r="BD66" s="166">
        <v>1144</v>
      </c>
      <c r="BE66" s="271">
        <v>1.4999999999999999E-2</v>
      </c>
      <c r="BF66" s="172">
        <v>2.1000000000000001E-2</v>
      </c>
      <c r="BG66" s="154"/>
      <c r="BH66" s="154">
        <v>0.5</v>
      </c>
      <c r="BI66" s="154">
        <v>22.9</v>
      </c>
      <c r="BJ66" s="154">
        <v>1.3</v>
      </c>
      <c r="BK66" s="154">
        <v>63.8</v>
      </c>
      <c r="BL66" s="24" t="s">
        <v>478</v>
      </c>
      <c r="BM66" s="248" t="s">
        <v>487</v>
      </c>
      <c r="BN66" s="248" t="s">
        <v>499</v>
      </c>
      <c r="BO66" s="248"/>
      <c r="BP66" s="248">
        <v>31</v>
      </c>
      <c r="BQ66" s="248"/>
      <c r="BR66" s="248"/>
      <c r="BS66" s="248"/>
      <c r="BT66" s="248"/>
      <c r="BU66" s="248">
        <f t="shared" si="0"/>
        <v>4.0999999999999996</v>
      </c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</row>
    <row r="67" spans="1:106" s="185" customFormat="1" ht="31.5" customHeight="1" x14ac:dyDescent="0.35">
      <c r="A67" s="180">
        <v>2021</v>
      </c>
      <c r="B67" s="152">
        <v>8</v>
      </c>
      <c r="C67" s="270">
        <v>44411</v>
      </c>
      <c r="D67" s="152">
        <v>241</v>
      </c>
      <c r="E67" s="152">
        <v>165</v>
      </c>
      <c r="F67" s="152">
        <v>5</v>
      </c>
      <c r="G67" s="184" t="s">
        <v>225</v>
      </c>
      <c r="H67" t="s">
        <v>226</v>
      </c>
      <c r="I67" t="s">
        <v>471</v>
      </c>
      <c r="J67">
        <v>2</v>
      </c>
      <c r="K67">
        <v>2</v>
      </c>
      <c r="L67" s="186">
        <v>706</v>
      </c>
      <c r="M67" s="187">
        <v>656.58</v>
      </c>
      <c r="N67" s="188">
        <v>755.42</v>
      </c>
      <c r="O67" s="179">
        <v>873</v>
      </c>
      <c r="P67" s="179"/>
      <c r="Q67" s="179">
        <v>893</v>
      </c>
      <c r="R67" s="179"/>
      <c r="S67" s="179"/>
      <c r="T67" s="179">
        <v>757</v>
      </c>
      <c r="U67" s="179"/>
      <c r="V67" s="179">
        <v>750</v>
      </c>
      <c r="W67" s="179"/>
      <c r="X67" s="179"/>
      <c r="Y67" s="153">
        <v>138</v>
      </c>
      <c r="Z67" s="153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/>
      <c r="AL67" s="153"/>
      <c r="AM67" s="179">
        <v>883</v>
      </c>
      <c r="AN67" s="179">
        <v>753.5</v>
      </c>
      <c r="AO67" s="215">
        <v>0.3</v>
      </c>
      <c r="AP67" s="168">
        <v>60</v>
      </c>
      <c r="AQ67" s="169">
        <v>120</v>
      </c>
      <c r="AR67" s="167">
        <v>52</v>
      </c>
      <c r="AS67" s="167">
        <v>138</v>
      </c>
      <c r="AT67" s="170"/>
      <c r="AU67" s="170"/>
      <c r="AV67" s="170">
        <v>5</v>
      </c>
      <c r="AW67" s="170"/>
      <c r="AX67" s="170"/>
      <c r="AY67" s="170"/>
      <c r="AZ67" s="170"/>
      <c r="BA67" s="170"/>
      <c r="BB67" s="170"/>
      <c r="BC67" s="171">
        <v>5</v>
      </c>
      <c r="BD67" s="166">
        <v>425</v>
      </c>
      <c r="BE67" s="271">
        <v>1.4999999999999999E-2</v>
      </c>
      <c r="BF67" s="172">
        <v>1.2E-2</v>
      </c>
      <c r="BG67" s="154">
        <v>1</v>
      </c>
      <c r="BH67" s="154">
        <v>0</v>
      </c>
      <c r="BI67" s="154">
        <v>0.6</v>
      </c>
      <c r="BJ67" s="154">
        <v>3.8</v>
      </c>
      <c r="BK67" s="154">
        <v>320.2</v>
      </c>
      <c r="BL67" s="24" t="s">
        <v>473</v>
      </c>
      <c r="BM67" s="248" t="s">
        <v>473</v>
      </c>
      <c r="BN67" s="248"/>
      <c r="BO67" s="248"/>
      <c r="BP67" s="248">
        <v>31</v>
      </c>
      <c r="BQ67" s="248"/>
      <c r="BR67" s="248"/>
      <c r="BS67" s="248"/>
      <c r="BT67" s="248"/>
      <c r="BU67" s="248">
        <f t="shared" si="0"/>
        <v>33.6</v>
      </c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</row>
    <row r="68" spans="1:106" s="185" customFormat="1" ht="31.5" customHeight="1" x14ac:dyDescent="0.35">
      <c r="A68" s="180">
        <v>2021</v>
      </c>
      <c r="B68" s="152">
        <v>8</v>
      </c>
      <c r="C68" s="270">
        <v>44411</v>
      </c>
      <c r="D68" s="152">
        <v>383</v>
      </c>
      <c r="E68" s="152">
        <v>550</v>
      </c>
      <c r="F68" s="152">
        <v>5</v>
      </c>
      <c r="G68" s="184" t="s">
        <v>167</v>
      </c>
      <c r="H68" t="s">
        <v>168</v>
      </c>
      <c r="I68" t="s">
        <v>471</v>
      </c>
      <c r="J68">
        <v>3</v>
      </c>
      <c r="K68">
        <v>1</v>
      </c>
      <c r="L68" s="186">
        <v>35</v>
      </c>
      <c r="M68" s="187">
        <v>32.024999999999999</v>
      </c>
      <c r="N68" s="188">
        <v>38.045000000000002</v>
      </c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53"/>
      <c r="Z68" s="153"/>
      <c r="AA68" s="179">
        <v>44</v>
      </c>
      <c r="AB68" s="179">
        <v>56</v>
      </c>
      <c r="AC68" s="179">
        <v>73</v>
      </c>
      <c r="AD68" s="179">
        <v>68</v>
      </c>
      <c r="AE68" s="179">
        <v>72</v>
      </c>
      <c r="AF68" s="179">
        <v>39</v>
      </c>
      <c r="AG68" s="179">
        <v>39</v>
      </c>
      <c r="AH68" s="179">
        <v>33</v>
      </c>
      <c r="AI68" s="179">
        <v>35</v>
      </c>
      <c r="AJ68" s="179">
        <v>34</v>
      </c>
      <c r="AK68" s="153">
        <v>100</v>
      </c>
      <c r="AL68" s="153">
        <v>96</v>
      </c>
      <c r="AM68" s="179">
        <v>62.5</v>
      </c>
      <c r="AN68" s="179">
        <v>36</v>
      </c>
      <c r="AO68" s="215">
        <v>0.8</v>
      </c>
      <c r="AP68" s="168">
        <v>108</v>
      </c>
      <c r="AQ68" s="169">
        <v>100</v>
      </c>
      <c r="AR68" s="167">
        <v>110</v>
      </c>
      <c r="AS68" s="167">
        <v>98</v>
      </c>
      <c r="AT68" s="170">
        <v>6</v>
      </c>
      <c r="AU68" s="170">
        <v>8</v>
      </c>
      <c r="AV68" s="170">
        <v>2</v>
      </c>
      <c r="AW68" s="170"/>
      <c r="AX68" s="170"/>
      <c r="AY68" s="170"/>
      <c r="AZ68" s="170"/>
      <c r="BA68" s="170"/>
      <c r="BB68" s="170"/>
      <c r="BC68" s="171">
        <v>16</v>
      </c>
      <c r="BD68" s="166">
        <v>16</v>
      </c>
      <c r="BE68" s="271">
        <v>1.4999999999999999E-2</v>
      </c>
      <c r="BF68" s="172">
        <v>1</v>
      </c>
      <c r="BG68" s="154"/>
      <c r="BH68" s="154">
        <v>0.5</v>
      </c>
      <c r="BI68" s="154">
        <v>0.5</v>
      </c>
      <c r="BJ68" s="154">
        <v>0.6</v>
      </c>
      <c r="BK68" s="154">
        <v>0.6</v>
      </c>
      <c r="BL68" s="24" t="s">
        <v>474</v>
      </c>
      <c r="BM68" s="248" t="s">
        <v>475</v>
      </c>
      <c r="BN68" s="248" t="s">
        <v>503</v>
      </c>
      <c r="BO68" s="248" t="s">
        <v>477</v>
      </c>
      <c r="BP68" s="248">
        <v>31</v>
      </c>
      <c r="BQ68" s="248"/>
      <c r="BR68" s="248"/>
      <c r="BS68" s="248"/>
      <c r="BT68" s="248"/>
      <c r="BU68" s="248">
        <f t="shared" ref="BU68:BU131" si="1">IFERROR(ROUND(STDEV(AN68,L68),1),"")</f>
        <v>0.7</v>
      </c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</row>
    <row r="69" spans="1:106" s="185" customFormat="1" ht="31.5" customHeight="1" x14ac:dyDescent="0.35">
      <c r="A69" s="180">
        <v>2021</v>
      </c>
      <c r="B69" s="152">
        <v>8</v>
      </c>
      <c r="C69" s="270">
        <v>44411</v>
      </c>
      <c r="D69" s="152">
        <v>406</v>
      </c>
      <c r="E69" s="152">
        <v>623</v>
      </c>
      <c r="F69" s="152">
        <v>6</v>
      </c>
      <c r="G69" s="184" t="s">
        <v>301</v>
      </c>
      <c r="H69" t="s">
        <v>302</v>
      </c>
      <c r="I69" t="s">
        <v>471</v>
      </c>
      <c r="J69">
        <v>1</v>
      </c>
      <c r="K69">
        <v>5</v>
      </c>
      <c r="L69" s="186">
        <v>599</v>
      </c>
      <c r="M69" s="187">
        <v>551.02009999999996</v>
      </c>
      <c r="N69" s="188">
        <v>646.97990000000004</v>
      </c>
      <c r="O69" s="179">
        <v>913</v>
      </c>
      <c r="P69" s="179">
        <v>979</v>
      </c>
      <c r="Q69" s="179">
        <v>912</v>
      </c>
      <c r="R69" s="179">
        <v>644</v>
      </c>
      <c r="S69" s="179">
        <v>621</v>
      </c>
      <c r="T69" s="179">
        <v>705</v>
      </c>
      <c r="U69" s="179">
        <v>700</v>
      </c>
      <c r="V69" s="179">
        <v>514</v>
      </c>
      <c r="W69" s="179">
        <v>564</v>
      </c>
      <c r="X69" s="179">
        <v>563</v>
      </c>
      <c r="Y69" s="153">
        <v>122</v>
      </c>
      <c r="Z69" s="153">
        <v>119</v>
      </c>
      <c r="AA69" s="179">
        <v>657</v>
      </c>
      <c r="AB69" s="179">
        <v>760</v>
      </c>
      <c r="AC69" s="179">
        <v>799</v>
      </c>
      <c r="AD69" s="179">
        <v>782</v>
      </c>
      <c r="AE69" s="179">
        <v>781</v>
      </c>
      <c r="AF69" s="179">
        <v>564</v>
      </c>
      <c r="AG69" s="179">
        <v>604</v>
      </c>
      <c r="AH69" s="179">
        <v>568</v>
      </c>
      <c r="AI69" s="179">
        <v>574</v>
      </c>
      <c r="AJ69" s="179">
        <v>570</v>
      </c>
      <c r="AK69" s="153">
        <v>145</v>
      </c>
      <c r="AL69" s="153">
        <v>143</v>
      </c>
      <c r="AM69" s="179">
        <v>784.8</v>
      </c>
      <c r="AN69" s="179">
        <v>592.6</v>
      </c>
      <c r="AO69" s="215">
        <v>0.3</v>
      </c>
      <c r="AP69" s="168">
        <v>18</v>
      </c>
      <c r="AQ69" s="169">
        <v>200</v>
      </c>
      <c r="AR69" s="167">
        <v>27</v>
      </c>
      <c r="AS69" s="167">
        <v>132</v>
      </c>
      <c r="AT69" s="170">
        <v>6</v>
      </c>
      <c r="AU69" s="170">
        <v>2</v>
      </c>
      <c r="AV69" s="170">
        <v>5</v>
      </c>
      <c r="AW69" s="170"/>
      <c r="AX69" s="170"/>
      <c r="AY69" s="170"/>
      <c r="AZ69" s="170"/>
      <c r="BA69" s="170"/>
      <c r="BB69" s="170"/>
      <c r="BC69" s="171">
        <v>13</v>
      </c>
      <c r="BD69" s="166">
        <v>523</v>
      </c>
      <c r="BE69" s="271">
        <v>1.4999999999999999E-2</v>
      </c>
      <c r="BF69" s="172">
        <v>2.5000000000000001E-2</v>
      </c>
      <c r="BG69" s="154"/>
      <c r="BH69" s="154">
        <v>0</v>
      </c>
      <c r="BI69" s="154">
        <v>0.9</v>
      </c>
      <c r="BJ69" s="154">
        <v>7.7</v>
      </c>
      <c r="BK69" s="154">
        <v>309.89999999999998</v>
      </c>
      <c r="BL69" s="24" t="s">
        <v>478</v>
      </c>
      <c r="BM69" s="248" t="s">
        <v>481</v>
      </c>
      <c r="BN69" s="248" t="s">
        <v>482</v>
      </c>
      <c r="BO69" s="248"/>
      <c r="BP69" s="248">
        <v>31</v>
      </c>
      <c r="BQ69" s="248"/>
      <c r="BR69" s="248"/>
      <c r="BS69" s="248"/>
      <c r="BT69" s="248"/>
      <c r="BU69" s="248">
        <f t="shared" si="1"/>
        <v>4.5</v>
      </c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8"/>
      <c r="CK69" s="248"/>
      <c r="CL69" s="248"/>
      <c r="CM69" s="248"/>
      <c r="CN69" s="248"/>
      <c r="CO69" s="248"/>
      <c r="CP69" s="248"/>
      <c r="CQ69" s="248"/>
      <c r="CR69" s="248"/>
      <c r="CS69" s="248"/>
      <c r="CT69" s="248"/>
      <c r="CU69" s="248"/>
      <c r="CV69" s="248"/>
      <c r="CW69" s="248"/>
      <c r="CX69" s="248"/>
      <c r="CY69" s="248"/>
      <c r="CZ69" s="248"/>
      <c r="DA69" s="248"/>
      <c r="DB69" s="248"/>
    </row>
    <row r="70" spans="1:106" s="185" customFormat="1" ht="31.5" customHeight="1" x14ac:dyDescent="0.35">
      <c r="A70" s="180">
        <v>2021</v>
      </c>
      <c r="B70" s="152">
        <v>8</v>
      </c>
      <c r="C70" s="270">
        <v>44411</v>
      </c>
      <c r="D70" s="152">
        <v>406</v>
      </c>
      <c r="E70" s="152">
        <v>624</v>
      </c>
      <c r="F70" s="152">
        <v>6</v>
      </c>
      <c r="G70" s="184" t="s">
        <v>304</v>
      </c>
      <c r="H70" t="s">
        <v>305</v>
      </c>
      <c r="I70" t="s">
        <v>471</v>
      </c>
      <c r="J70">
        <v>1</v>
      </c>
      <c r="K70">
        <v>5</v>
      </c>
      <c r="L70" s="186">
        <v>374</v>
      </c>
      <c r="M70" s="187">
        <v>344.04259999999999</v>
      </c>
      <c r="N70" s="188">
        <v>403.95740000000001</v>
      </c>
      <c r="O70" s="179">
        <v>536</v>
      </c>
      <c r="P70" s="179">
        <v>539</v>
      </c>
      <c r="Q70" s="179">
        <v>531</v>
      </c>
      <c r="R70" s="179">
        <v>423</v>
      </c>
      <c r="S70" s="179">
        <v>379</v>
      </c>
      <c r="T70" s="179">
        <v>416</v>
      </c>
      <c r="U70" s="179">
        <v>439</v>
      </c>
      <c r="V70" s="179">
        <v>354</v>
      </c>
      <c r="W70" s="179">
        <v>346</v>
      </c>
      <c r="X70" s="179">
        <v>348</v>
      </c>
      <c r="Y70" s="153">
        <v>122</v>
      </c>
      <c r="Z70" s="153">
        <v>119</v>
      </c>
      <c r="AA70" s="179">
        <v>430</v>
      </c>
      <c r="AB70" s="179">
        <v>459</v>
      </c>
      <c r="AC70" s="179">
        <v>525</v>
      </c>
      <c r="AD70" s="179">
        <v>511</v>
      </c>
      <c r="AE70" s="179">
        <v>518</v>
      </c>
      <c r="AF70" s="179">
        <v>355</v>
      </c>
      <c r="AG70" s="179">
        <v>356</v>
      </c>
      <c r="AH70" s="179">
        <v>337</v>
      </c>
      <c r="AI70" s="179">
        <v>346</v>
      </c>
      <c r="AJ70" s="179">
        <v>358</v>
      </c>
      <c r="AK70" s="153">
        <v>145</v>
      </c>
      <c r="AL70" s="153">
        <v>143</v>
      </c>
      <c r="AM70" s="179">
        <v>485.1</v>
      </c>
      <c r="AN70" s="179">
        <v>365.5</v>
      </c>
      <c r="AO70" s="215">
        <v>0.3</v>
      </c>
      <c r="AP70" s="168">
        <v>18</v>
      </c>
      <c r="AQ70" s="169">
        <v>200</v>
      </c>
      <c r="AR70" s="167">
        <v>27</v>
      </c>
      <c r="AS70" s="167">
        <v>132</v>
      </c>
      <c r="AT70" s="170">
        <v>8</v>
      </c>
      <c r="AU70" s="170">
        <v>2</v>
      </c>
      <c r="AV70" s="170">
        <v>6</v>
      </c>
      <c r="AW70" s="170"/>
      <c r="AX70" s="170"/>
      <c r="AY70" s="170"/>
      <c r="AZ70" s="170"/>
      <c r="BA70" s="170"/>
      <c r="BB70" s="170"/>
      <c r="BC70" s="171">
        <v>16</v>
      </c>
      <c r="BD70" s="166">
        <v>526</v>
      </c>
      <c r="BE70" s="271">
        <v>1.4999999999999999E-2</v>
      </c>
      <c r="BF70" s="172">
        <v>0.03</v>
      </c>
      <c r="BG70" s="154"/>
      <c r="BH70" s="154">
        <v>0</v>
      </c>
      <c r="BI70" s="154">
        <v>1.4</v>
      </c>
      <c r="BJ70" s="154">
        <v>5.8</v>
      </c>
      <c r="BK70" s="154">
        <v>192.3</v>
      </c>
      <c r="BL70" s="24" t="s">
        <v>478</v>
      </c>
      <c r="BM70" s="248" t="s">
        <v>481</v>
      </c>
      <c r="BN70" s="248" t="s">
        <v>483</v>
      </c>
      <c r="BO70" s="248"/>
      <c r="BP70" s="248">
        <v>31</v>
      </c>
      <c r="BQ70" s="248"/>
      <c r="BR70" s="248"/>
      <c r="BS70" s="248"/>
      <c r="BT70" s="248"/>
      <c r="BU70" s="248">
        <f t="shared" si="1"/>
        <v>6</v>
      </c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8"/>
      <c r="CK70" s="248"/>
      <c r="CL70" s="248"/>
      <c r="CM70" s="248"/>
      <c r="CN70" s="248"/>
      <c r="CO70" s="248"/>
      <c r="CP70" s="248"/>
      <c r="CQ70" s="248"/>
      <c r="CR70" s="248"/>
      <c r="CS70" s="248"/>
      <c r="CT70" s="248"/>
      <c r="CU70" s="248"/>
      <c r="CV70" s="248"/>
      <c r="CW70" s="248"/>
      <c r="CX70" s="248"/>
      <c r="CY70" s="248"/>
      <c r="CZ70" s="248"/>
      <c r="DA70" s="248"/>
      <c r="DB70" s="248"/>
    </row>
    <row r="71" spans="1:106" s="185" customFormat="1" ht="31.5" customHeight="1" x14ac:dyDescent="0.35">
      <c r="A71" s="180">
        <v>2021</v>
      </c>
      <c r="B71" s="152">
        <v>8</v>
      </c>
      <c r="C71" s="270">
        <v>44411</v>
      </c>
      <c r="D71" s="152">
        <v>406</v>
      </c>
      <c r="E71" s="152">
        <v>625</v>
      </c>
      <c r="F71" s="152">
        <v>6</v>
      </c>
      <c r="G71" s="184" t="s">
        <v>307</v>
      </c>
      <c r="H71" t="s">
        <v>308</v>
      </c>
      <c r="I71" t="s">
        <v>471</v>
      </c>
      <c r="J71">
        <v>1</v>
      </c>
      <c r="K71">
        <v>5</v>
      </c>
      <c r="L71" s="186">
        <v>140</v>
      </c>
      <c r="M71" s="187">
        <v>129.01</v>
      </c>
      <c r="N71" s="188">
        <v>150.99</v>
      </c>
      <c r="O71" s="179">
        <v>190</v>
      </c>
      <c r="P71" s="179">
        <v>191</v>
      </c>
      <c r="Q71" s="179">
        <v>189</v>
      </c>
      <c r="R71" s="179">
        <v>149</v>
      </c>
      <c r="S71" s="179">
        <v>139</v>
      </c>
      <c r="T71" s="179">
        <v>154</v>
      </c>
      <c r="U71" s="179">
        <v>153</v>
      </c>
      <c r="V71" s="179">
        <v>124</v>
      </c>
      <c r="W71" s="179">
        <v>123</v>
      </c>
      <c r="X71" s="179">
        <v>125</v>
      </c>
      <c r="Y71" s="153">
        <v>122</v>
      </c>
      <c r="Z71" s="153">
        <v>119</v>
      </c>
      <c r="AA71" s="179">
        <v>144</v>
      </c>
      <c r="AB71" s="179">
        <v>162</v>
      </c>
      <c r="AC71" s="179">
        <v>186</v>
      </c>
      <c r="AD71" s="179">
        <v>198</v>
      </c>
      <c r="AE71" s="179">
        <v>204</v>
      </c>
      <c r="AF71" s="179">
        <v>127</v>
      </c>
      <c r="AG71" s="179">
        <v>129</v>
      </c>
      <c r="AH71" s="179">
        <v>134</v>
      </c>
      <c r="AI71" s="179">
        <v>138</v>
      </c>
      <c r="AJ71" s="179">
        <v>142</v>
      </c>
      <c r="AK71" s="153">
        <v>145</v>
      </c>
      <c r="AL71" s="153">
        <v>143</v>
      </c>
      <c r="AM71" s="179">
        <v>175.2</v>
      </c>
      <c r="AN71" s="179">
        <v>134.9</v>
      </c>
      <c r="AO71" s="215">
        <v>0.3</v>
      </c>
      <c r="AP71" s="168">
        <v>18</v>
      </c>
      <c r="AQ71" s="169">
        <v>200</v>
      </c>
      <c r="AR71" s="167">
        <v>27</v>
      </c>
      <c r="AS71" s="167">
        <v>132</v>
      </c>
      <c r="AT71" s="170">
        <v>8</v>
      </c>
      <c r="AU71" s="170">
        <v>4</v>
      </c>
      <c r="AV71" s="170">
        <v>6</v>
      </c>
      <c r="AW71" s="170"/>
      <c r="AX71" s="170"/>
      <c r="AY71" s="170"/>
      <c r="AZ71" s="170"/>
      <c r="BA71" s="170"/>
      <c r="BB71" s="170"/>
      <c r="BC71" s="171">
        <v>18</v>
      </c>
      <c r="BD71" s="166">
        <v>528</v>
      </c>
      <c r="BE71" s="271">
        <v>1.4999999999999999E-2</v>
      </c>
      <c r="BF71" s="172">
        <v>3.4000000000000002E-2</v>
      </c>
      <c r="BG71" s="154"/>
      <c r="BH71" s="154">
        <v>0.1</v>
      </c>
      <c r="BI71" s="154">
        <v>3.8</v>
      </c>
      <c r="BJ71" s="154">
        <v>2.4</v>
      </c>
      <c r="BK71" s="154">
        <v>71.2</v>
      </c>
      <c r="BL71" s="24" t="s">
        <v>478</v>
      </c>
      <c r="BM71" s="248" t="s">
        <v>481</v>
      </c>
      <c r="BN71" s="248" t="s">
        <v>483</v>
      </c>
      <c r="BO71" s="248"/>
      <c r="BP71" s="248">
        <v>31</v>
      </c>
      <c r="BQ71" s="248"/>
      <c r="BR71" s="248"/>
      <c r="BS71" s="248"/>
      <c r="BT71" s="248"/>
      <c r="BU71" s="248">
        <f t="shared" si="1"/>
        <v>3.6</v>
      </c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8"/>
      <c r="CK71" s="248"/>
      <c r="CL71" s="248"/>
      <c r="CM71" s="248"/>
      <c r="CN71" s="248"/>
      <c r="CO71" s="248"/>
      <c r="CP71" s="248"/>
      <c r="CQ71" s="248"/>
      <c r="CR71" s="248"/>
      <c r="CS71" s="248"/>
      <c r="CT71" s="248"/>
      <c r="CU71" s="248"/>
      <c r="CV71" s="248"/>
      <c r="CW71" s="248"/>
      <c r="CX71" s="248"/>
      <c r="CY71" s="248"/>
      <c r="CZ71" s="248"/>
      <c r="DA71" s="248"/>
      <c r="DB71" s="248"/>
    </row>
    <row r="72" spans="1:106" s="185" customFormat="1" ht="31.5" customHeight="1" x14ac:dyDescent="0.35">
      <c r="A72" s="180">
        <v>2021</v>
      </c>
      <c r="B72" s="152">
        <v>8</v>
      </c>
      <c r="C72" s="270">
        <v>44411</v>
      </c>
      <c r="D72" s="152">
        <v>406</v>
      </c>
      <c r="E72" s="152">
        <v>626</v>
      </c>
      <c r="F72" s="152">
        <v>6</v>
      </c>
      <c r="G72" s="184" t="s">
        <v>310</v>
      </c>
      <c r="H72" t="s">
        <v>311</v>
      </c>
      <c r="I72" t="s">
        <v>471</v>
      </c>
      <c r="J72">
        <v>1</v>
      </c>
      <c r="K72">
        <v>5</v>
      </c>
      <c r="L72" s="186">
        <v>276</v>
      </c>
      <c r="M72" s="187">
        <v>254.05799999999999</v>
      </c>
      <c r="N72" s="188">
        <v>297.94200000000001</v>
      </c>
      <c r="O72" s="179">
        <v>444</v>
      </c>
      <c r="P72" s="179">
        <v>387</v>
      </c>
      <c r="Q72" s="179">
        <v>399</v>
      </c>
      <c r="R72" s="179">
        <v>311</v>
      </c>
      <c r="S72" s="179">
        <v>298</v>
      </c>
      <c r="T72" s="179">
        <v>310</v>
      </c>
      <c r="U72" s="179">
        <v>308</v>
      </c>
      <c r="V72" s="179">
        <v>276</v>
      </c>
      <c r="W72" s="179">
        <v>267</v>
      </c>
      <c r="X72" s="179">
        <v>263</v>
      </c>
      <c r="Y72" s="153">
        <v>122</v>
      </c>
      <c r="Z72" s="153">
        <v>119</v>
      </c>
      <c r="AA72" s="179">
        <v>330</v>
      </c>
      <c r="AB72" s="179">
        <v>387</v>
      </c>
      <c r="AC72" s="179">
        <v>425</v>
      </c>
      <c r="AD72" s="179">
        <v>430</v>
      </c>
      <c r="AE72" s="179">
        <v>422</v>
      </c>
      <c r="AF72" s="179">
        <v>270</v>
      </c>
      <c r="AG72" s="179">
        <v>290</v>
      </c>
      <c r="AH72" s="179">
        <v>276</v>
      </c>
      <c r="AI72" s="179">
        <v>275</v>
      </c>
      <c r="AJ72" s="179">
        <v>274</v>
      </c>
      <c r="AK72" s="153">
        <v>145</v>
      </c>
      <c r="AL72" s="153">
        <v>143</v>
      </c>
      <c r="AM72" s="179">
        <v>383.3</v>
      </c>
      <c r="AN72" s="179">
        <v>280.89999999999998</v>
      </c>
      <c r="AO72" s="215">
        <v>0.4</v>
      </c>
      <c r="AP72" s="168">
        <v>18</v>
      </c>
      <c r="AQ72" s="169">
        <v>200</v>
      </c>
      <c r="AR72" s="167">
        <v>27</v>
      </c>
      <c r="AS72" s="167">
        <v>132</v>
      </c>
      <c r="AT72" s="170">
        <v>6</v>
      </c>
      <c r="AU72" s="170">
        <v>4</v>
      </c>
      <c r="AV72" s="170">
        <v>5</v>
      </c>
      <c r="AW72" s="170"/>
      <c r="AX72" s="170"/>
      <c r="AY72" s="170"/>
      <c r="AZ72" s="170"/>
      <c r="BA72" s="170"/>
      <c r="BB72" s="170"/>
      <c r="BC72" s="171">
        <v>15</v>
      </c>
      <c r="BD72" s="166">
        <v>525</v>
      </c>
      <c r="BE72" s="271">
        <v>1.4999999999999999E-2</v>
      </c>
      <c r="BF72" s="172">
        <v>2.9000000000000001E-2</v>
      </c>
      <c r="BG72" s="154"/>
      <c r="BH72" s="154">
        <v>0.1</v>
      </c>
      <c r="BI72" s="154">
        <v>1.9</v>
      </c>
      <c r="BJ72" s="154">
        <v>4.2</v>
      </c>
      <c r="BK72" s="154">
        <v>147.5</v>
      </c>
      <c r="BL72" s="24" t="s">
        <v>478</v>
      </c>
      <c r="BM72" s="248" t="s">
        <v>481</v>
      </c>
      <c r="BN72" s="248" t="s">
        <v>483</v>
      </c>
      <c r="BO72" s="248"/>
      <c r="BP72" s="248">
        <v>31</v>
      </c>
      <c r="BQ72" s="248"/>
      <c r="BR72" s="248"/>
      <c r="BS72" s="248"/>
      <c r="BT72" s="248"/>
      <c r="BU72" s="248">
        <f t="shared" si="1"/>
        <v>3.5</v>
      </c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8"/>
      <c r="CK72" s="248"/>
      <c r="CL72" s="248"/>
      <c r="CM72" s="248"/>
      <c r="CN72" s="248"/>
      <c r="CO72" s="248"/>
      <c r="CP72" s="248"/>
      <c r="CQ72" s="248"/>
      <c r="CR72" s="248"/>
      <c r="CS72" s="248"/>
      <c r="CT72" s="248"/>
      <c r="CU72" s="248"/>
      <c r="CV72" s="248"/>
      <c r="CW72" s="248"/>
      <c r="CX72" s="248"/>
      <c r="CY72" s="248"/>
      <c r="CZ72" s="248"/>
      <c r="DA72" s="248"/>
      <c r="DB72" s="248"/>
    </row>
    <row r="73" spans="1:106" s="185" customFormat="1" ht="31.5" customHeight="1" x14ac:dyDescent="0.35">
      <c r="A73" s="180">
        <v>2021</v>
      </c>
      <c r="B73" s="152">
        <v>8</v>
      </c>
      <c r="C73" s="270">
        <v>44411</v>
      </c>
      <c r="D73" s="152">
        <v>29</v>
      </c>
      <c r="E73" s="152">
        <v>81</v>
      </c>
      <c r="F73" s="152">
        <v>7</v>
      </c>
      <c r="G73" s="184" t="s">
        <v>231</v>
      </c>
      <c r="H73" t="s">
        <v>232</v>
      </c>
      <c r="I73" t="s">
        <v>471</v>
      </c>
      <c r="J73">
        <v>2</v>
      </c>
      <c r="K73">
        <v>3</v>
      </c>
      <c r="L73" s="186">
        <v>388</v>
      </c>
      <c r="M73" s="187">
        <v>360.84</v>
      </c>
      <c r="N73" s="188">
        <v>415.16</v>
      </c>
      <c r="O73" s="179"/>
      <c r="P73" s="179"/>
      <c r="Q73" s="179">
        <v>558</v>
      </c>
      <c r="R73" s="179">
        <v>564</v>
      </c>
      <c r="S73" s="179">
        <v>563</v>
      </c>
      <c r="T73" s="179"/>
      <c r="U73" s="179"/>
      <c r="V73" s="179">
        <v>375</v>
      </c>
      <c r="W73" s="179">
        <v>397</v>
      </c>
      <c r="X73" s="179">
        <v>438</v>
      </c>
      <c r="Y73" s="153"/>
      <c r="Z73" s="153">
        <v>105</v>
      </c>
      <c r="AA73" s="179">
        <v>482</v>
      </c>
      <c r="AB73" s="179">
        <v>440</v>
      </c>
      <c r="AC73" s="179">
        <v>562</v>
      </c>
      <c r="AD73" s="179">
        <v>584</v>
      </c>
      <c r="AE73" s="179">
        <v>592</v>
      </c>
      <c r="AF73" s="179">
        <v>338</v>
      </c>
      <c r="AG73" s="179">
        <v>368</v>
      </c>
      <c r="AH73" s="179">
        <v>369</v>
      </c>
      <c r="AI73" s="179">
        <v>378</v>
      </c>
      <c r="AJ73" s="179">
        <v>384</v>
      </c>
      <c r="AK73" s="153">
        <v>125</v>
      </c>
      <c r="AL73" s="153">
        <v>123</v>
      </c>
      <c r="AM73" s="179">
        <v>543.1</v>
      </c>
      <c r="AN73" s="179">
        <v>380.9</v>
      </c>
      <c r="AO73" s="215">
        <v>0.4</v>
      </c>
      <c r="AP73" s="168">
        <v>60</v>
      </c>
      <c r="AQ73" s="169">
        <v>120</v>
      </c>
      <c r="AR73" s="167">
        <v>61</v>
      </c>
      <c r="AS73" s="167">
        <v>118</v>
      </c>
      <c r="AT73" s="170">
        <v>8</v>
      </c>
      <c r="AU73" s="170">
        <v>4</v>
      </c>
      <c r="AV73" s="170">
        <v>6</v>
      </c>
      <c r="AW73" s="170"/>
      <c r="AX73" s="170"/>
      <c r="AY73" s="170"/>
      <c r="AZ73" s="170"/>
      <c r="BA73" s="170"/>
      <c r="BB73" s="170"/>
      <c r="BC73" s="171">
        <v>18</v>
      </c>
      <c r="BD73" s="166">
        <v>1228</v>
      </c>
      <c r="BE73" s="271">
        <v>1.4999999999999999E-2</v>
      </c>
      <c r="BF73" s="172">
        <v>1.4999999999999999E-2</v>
      </c>
      <c r="BG73" s="154">
        <v>1</v>
      </c>
      <c r="BH73" s="154">
        <v>0</v>
      </c>
      <c r="BI73" s="154">
        <v>3.2</v>
      </c>
      <c r="BJ73" s="154">
        <v>6.9</v>
      </c>
      <c r="BK73" s="154">
        <v>467.7</v>
      </c>
      <c r="BL73" s="24" t="s">
        <v>478</v>
      </c>
      <c r="BM73" s="248" t="s">
        <v>487</v>
      </c>
      <c r="BN73" s="248" t="s">
        <v>504</v>
      </c>
      <c r="BO73" s="248"/>
      <c r="BP73" s="248">
        <v>31</v>
      </c>
      <c r="BQ73" s="248"/>
      <c r="BR73" s="248"/>
      <c r="BS73" s="248"/>
      <c r="BT73" s="248"/>
      <c r="BU73" s="248">
        <f t="shared" si="1"/>
        <v>5</v>
      </c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8"/>
      <c r="CK73" s="248"/>
      <c r="CL73" s="248"/>
      <c r="CM73" s="248"/>
      <c r="CN73" s="248"/>
      <c r="CO73" s="248"/>
      <c r="CP73" s="248"/>
      <c r="CQ73" s="248"/>
      <c r="CR73" s="248"/>
      <c r="CS73" s="248"/>
      <c r="CT73" s="248"/>
      <c r="CU73" s="248"/>
      <c r="CV73" s="248"/>
      <c r="CW73" s="248"/>
      <c r="CX73" s="248"/>
      <c r="CY73" s="248"/>
      <c r="CZ73" s="248"/>
      <c r="DA73" s="248"/>
      <c r="DB73" s="248"/>
    </row>
    <row r="74" spans="1:106" s="185" customFormat="1" ht="31.5" customHeight="1" x14ac:dyDescent="0.35">
      <c r="A74" s="180">
        <v>2021</v>
      </c>
      <c r="B74" s="152">
        <v>8</v>
      </c>
      <c r="C74" s="270">
        <v>44411</v>
      </c>
      <c r="D74" s="152">
        <v>382</v>
      </c>
      <c r="E74" s="152">
        <v>449</v>
      </c>
      <c r="F74" s="152">
        <v>7</v>
      </c>
      <c r="G74" s="184" t="s">
        <v>422</v>
      </c>
      <c r="H74" t="s">
        <v>423</v>
      </c>
      <c r="I74" t="s">
        <v>471</v>
      </c>
      <c r="J74">
        <v>3</v>
      </c>
      <c r="K74">
        <v>1</v>
      </c>
      <c r="L74" s="186">
        <v>46</v>
      </c>
      <c r="M74" s="187">
        <v>40.985999999999997</v>
      </c>
      <c r="N74" s="188">
        <v>50.048000000000002</v>
      </c>
      <c r="O74" s="179">
        <v>79</v>
      </c>
      <c r="P74" s="179"/>
      <c r="Q74" s="179"/>
      <c r="R74" s="179"/>
      <c r="S74" s="179"/>
      <c r="T74" s="179">
        <v>51</v>
      </c>
      <c r="U74" s="179"/>
      <c r="V74" s="179"/>
      <c r="W74" s="179"/>
      <c r="X74" s="179"/>
      <c r="Y74" s="153">
        <v>104</v>
      </c>
      <c r="Z74" s="153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53"/>
      <c r="AL74" s="153"/>
      <c r="AM74" s="179">
        <v>79</v>
      </c>
      <c r="AN74" s="179">
        <v>51</v>
      </c>
      <c r="AO74" s="215">
        <v>0.7</v>
      </c>
      <c r="AP74" s="168">
        <v>108</v>
      </c>
      <c r="AQ74" s="169">
        <v>100</v>
      </c>
      <c r="AR74" s="167">
        <v>104</v>
      </c>
      <c r="AS74" s="167">
        <v>104</v>
      </c>
      <c r="AT74" s="170"/>
      <c r="AU74" s="170"/>
      <c r="AV74" s="170">
        <v>10</v>
      </c>
      <c r="AW74" s="170">
        <v>10</v>
      </c>
      <c r="AX74" s="170"/>
      <c r="AY74" s="170"/>
      <c r="AZ74" s="170"/>
      <c r="BA74" s="170"/>
      <c r="BB74" s="170"/>
      <c r="BC74" s="171">
        <v>20</v>
      </c>
      <c r="BD74" s="166">
        <v>1460</v>
      </c>
      <c r="BE74" s="271">
        <v>1.4999999999999999E-2</v>
      </c>
      <c r="BF74" s="172">
        <v>1.4E-2</v>
      </c>
      <c r="BG74" s="154">
        <v>1</v>
      </c>
      <c r="BH74" s="154">
        <v>0.4</v>
      </c>
      <c r="BI74" s="154">
        <v>31.7</v>
      </c>
      <c r="BJ74" s="154">
        <v>1</v>
      </c>
      <c r="BK74" s="154">
        <v>74.5</v>
      </c>
      <c r="BL74" s="24" t="s">
        <v>474</v>
      </c>
      <c r="BM74" s="248" t="s">
        <v>475</v>
      </c>
      <c r="BN74" s="248" t="s">
        <v>484</v>
      </c>
      <c r="BO74" s="248" t="s">
        <v>477</v>
      </c>
      <c r="BP74" s="248">
        <v>31</v>
      </c>
      <c r="BQ74" s="248"/>
      <c r="BR74" s="248"/>
      <c r="BS74" s="248"/>
      <c r="BT74" s="248"/>
      <c r="BU74" s="248">
        <f t="shared" si="1"/>
        <v>3.5</v>
      </c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8"/>
      <c r="CK74" s="248"/>
      <c r="CL74" s="248"/>
      <c r="CM74" s="248"/>
      <c r="CN74" s="248"/>
      <c r="CO74" s="248"/>
      <c r="CP74" s="248"/>
      <c r="CQ74" s="248"/>
      <c r="CR74" s="248"/>
      <c r="CS74" s="248"/>
      <c r="CT74" s="248"/>
      <c r="CU74" s="248"/>
      <c r="CV74" s="248"/>
      <c r="CW74" s="248"/>
      <c r="CX74" s="248"/>
      <c r="CY74" s="248"/>
      <c r="CZ74" s="248"/>
      <c r="DA74" s="248"/>
      <c r="DB74" s="248"/>
    </row>
    <row r="75" spans="1:106" s="185" customFormat="1" ht="31.5" customHeight="1" x14ac:dyDescent="0.35">
      <c r="A75" s="180">
        <v>2021</v>
      </c>
      <c r="B75" s="152">
        <v>8</v>
      </c>
      <c r="C75" s="270">
        <v>44411</v>
      </c>
      <c r="D75" s="152">
        <v>407</v>
      </c>
      <c r="E75" s="152">
        <v>627</v>
      </c>
      <c r="F75" s="152">
        <v>8</v>
      </c>
      <c r="G75" s="184" t="s">
        <v>140</v>
      </c>
      <c r="H75" t="s">
        <v>141</v>
      </c>
      <c r="I75" t="s">
        <v>471</v>
      </c>
      <c r="J75">
        <v>1</v>
      </c>
      <c r="K75">
        <v>5</v>
      </c>
      <c r="L75" s="186">
        <v>418.5</v>
      </c>
      <c r="M75" s="187">
        <v>384.97815000000003</v>
      </c>
      <c r="N75" s="188">
        <v>452.02184999999997</v>
      </c>
      <c r="O75" s="179">
        <v>628</v>
      </c>
      <c r="P75" s="179">
        <v>620</v>
      </c>
      <c r="Q75" s="179">
        <v>621</v>
      </c>
      <c r="R75" s="179">
        <v>577</v>
      </c>
      <c r="S75" s="179">
        <v>500</v>
      </c>
      <c r="T75" s="179">
        <v>490</v>
      </c>
      <c r="U75" s="179">
        <v>485</v>
      </c>
      <c r="V75" s="179">
        <v>486</v>
      </c>
      <c r="W75" s="179">
        <v>451</v>
      </c>
      <c r="X75" s="179">
        <v>407</v>
      </c>
      <c r="Y75" s="153">
        <v>138</v>
      </c>
      <c r="Z75" s="153">
        <v>138</v>
      </c>
      <c r="AA75" s="179"/>
      <c r="AB75" s="179">
        <v>563</v>
      </c>
      <c r="AC75" s="179">
        <v>560</v>
      </c>
      <c r="AD75" s="179">
        <v>578</v>
      </c>
      <c r="AE75" s="179">
        <v>608</v>
      </c>
      <c r="AF75" s="179"/>
      <c r="AG75" s="179">
        <v>445</v>
      </c>
      <c r="AH75" s="179">
        <v>398</v>
      </c>
      <c r="AI75" s="179">
        <v>412</v>
      </c>
      <c r="AJ75" s="179">
        <v>422</v>
      </c>
      <c r="AK75" s="153">
        <v>138</v>
      </c>
      <c r="AL75" s="153">
        <v>136</v>
      </c>
      <c r="AM75" s="179">
        <v>583.9</v>
      </c>
      <c r="AN75" s="179">
        <v>444</v>
      </c>
      <c r="AO75" s="215">
        <v>0.4</v>
      </c>
      <c r="AP75" s="168">
        <v>18</v>
      </c>
      <c r="AQ75" s="169">
        <v>200</v>
      </c>
      <c r="AR75" s="167">
        <v>26</v>
      </c>
      <c r="AS75" s="167">
        <v>138</v>
      </c>
      <c r="AT75" s="170">
        <v>4</v>
      </c>
      <c r="AU75" s="170">
        <v>2</v>
      </c>
      <c r="AV75" s="170">
        <v>8</v>
      </c>
      <c r="AW75" s="170"/>
      <c r="AX75" s="170"/>
      <c r="AY75" s="170"/>
      <c r="AZ75" s="170"/>
      <c r="BA75" s="170"/>
      <c r="BB75" s="170"/>
      <c r="BC75" s="171">
        <v>14</v>
      </c>
      <c r="BD75" s="166">
        <v>479</v>
      </c>
      <c r="BE75" s="271">
        <v>1.4999999999999999E-2</v>
      </c>
      <c r="BF75" s="172">
        <v>2.9000000000000001E-2</v>
      </c>
      <c r="BG75" s="154"/>
      <c r="BH75" s="154">
        <v>0</v>
      </c>
      <c r="BI75" s="154">
        <v>1.1000000000000001</v>
      </c>
      <c r="BJ75" s="154">
        <v>6.2</v>
      </c>
      <c r="BK75" s="154">
        <v>212.7</v>
      </c>
      <c r="BL75" s="24" t="s">
        <v>478</v>
      </c>
      <c r="BM75" s="248" t="s">
        <v>481</v>
      </c>
      <c r="BN75" s="248" t="s">
        <v>485</v>
      </c>
      <c r="BO75" s="248"/>
      <c r="BP75" s="248">
        <v>31</v>
      </c>
      <c r="BQ75" s="248"/>
      <c r="BR75" s="248"/>
      <c r="BS75" s="248"/>
      <c r="BT75" s="248"/>
      <c r="BU75" s="248">
        <f t="shared" si="1"/>
        <v>18</v>
      </c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  <c r="CH75" s="248"/>
      <c r="CI75" s="248"/>
      <c r="CJ75" s="248"/>
      <c r="CK75" s="248"/>
      <c r="CL75" s="248"/>
      <c r="CM75" s="248"/>
      <c r="CN75" s="248"/>
      <c r="CO75" s="248"/>
      <c r="CP75" s="248"/>
      <c r="CQ75" s="248"/>
      <c r="CR75" s="248"/>
      <c r="CS75" s="248"/>
      <c r="CT75" s="248"/>
      <c r="CU75" s="248"/>
      <c r="CV75" s="248"/>
      <c r="CW75" s="248"/>
      <c r="CX75" s="248"/>
      <c r="CY75" s="248"/>
      <c r="CZ75" s="248"/>
      <c r="DA75" s="248"/>
      <c r="DB75" s="248"/>
    </row>
    <row r="76" spans="1:106" s="185" customFormat="1" ht="31.5" customHeight="1" x14ac:dyDescent="0.35">
      <c r="A76" s="180">
        <v>2021</v>
      </c>
      <c r="B76" s="152">
        <v>8</v>
      </c>
      <c r="C76" s="270">
        <v>44411</v>
      </c>
      <c r="D76" s="152">
        <v>407</v>
      </c>
      <c r="E76" s="152">
        <v>628</v>
      </c>
      <c r="F76" s="152">
        <v>8</v>
      </c>
      <c r="G76" s="184" t="s">
        <v>143</v>
      </c>
      <c r="H76" t="s">
        <v>144</v>
      </c>
      <c r="I76" t="s">
        <v>471</v>
      </c>
      <c r="J76">
        <v>1</v>
      </c>
      <c r="K76">
        <v>5</v>
      </c>
      <c r="L76" s="186">
        <v>330</v>
      </c>
      <c r="M76" s="187">
        <v>303.99599999999998</v>
      </c>
      <c r="N76" s="188">
        <v>356.00400000000002</v>
      </c>
      <c r="O76" s="179">
        <v>491</v>
      </c>
      <c r="P76" s="179">
        <v>501</v>
      </c>
      <c r="Q76" s="179">
        <v>500</v>
      </c>
      <c r="R76" s="179">
        <v>417</v>
      </c>
      <c r="S76" s="179">
        <v>458</v>
      </c>
      <c r="T76" s="179">
        <v>348</v>
      </c>
      <c r="U76" s="179">
        <v>347</v>
      </c>
      <c r="V76" s="179">
        <v>331</v>
      </c>
      <c r="W76" s="179">
        <v>318</v>
      </c>
      <c r="X76" s="179">
        <v>307</v>
      </c>
      <c r="Y76" s="153">
        <v>138</v>
      </c>
      <c r="Z76" s="153">
        <v>138</v>
      </c>
      <c r="AA76" s="179"/>
      <c r="AB76" s="179">
        <v>465</v>
      </c>
      <c r="AC76" s="179">
        <v>445</v>
      </c>
      <c r="AD76" s="179">
        <v>468</v>
      </c>
      <c r="AE76" s="179">
        <v>482</v>
      </c>
      <c r="AF76" s="179"/>
      <c r="AG76" s="179">
        <v>349</v>
      </c>
      <c r="AH76" s="179">
        <v>312</v>
      </c>
      <c r="AI76" s="179">
        <v>321</v>
      </c>
      <c r="AJ76" s="179">
        <v>332</v>
      </c>
      <c r="AK76" s="153">
        <v>138</v>
      </c>
      <c r="AL76" s="153">
        <v>136</v>
      </c>
      <c r="AM76" s="179">
        <v>469.7</v>
      </c>
      <c r="AN76" s="179">
        <v>329.4</v>
      </c>
      <c r="AO76" s="215">
        <v>0.4</v>
      </c>
      <c r="AP76" s="168">
        <v>18</v>
      </c>
      <c r="AQ76" s="169">
        <v>200</v>
      </c>
      <c r="AR76" s="167">
        <v>26</v>
      </c>
      <c r="AS76" s="167">
        <v>138</v>
      </c>
      <c r="AT76" s="170">
        <v>2</v>
      </c>
      <c r="AU76" s="170">
        <v>4</v>
      </c>
      <c r="AV76" s="170">
        <v>10</v>
      </c>
      <c r="AW76" s="170"/>
      <c r="AX76" s="170"/>
      <c r="AY76" s="170"/>
      <c r="AZ76" s="170"/>
      <c r="BA76" s="170"/>
      <c r="BB76" s="170"/>
      <c r="BC76" s="171">
        <v>16</v>
      </c>
      <c r="BD76" s="166">
        <v>481</v>
      </c>
      <c r="BE76" s="271">
        <v>1.4999999999999999E-2</v>
      </c>
      <c r="BF76" s="172">
        <v>3.3000000000000002E-2</v>
      </c>
      <c r="BG76" s="154"/>
      <c r="BH76" s="154">
        <v>0</v>
      </c>
      <c r="BI76" s="154">
        <v>1.5</v>
      </c>
      <c r="BJ76" s="154">
        <v>5.3</v>
      </c>
      <c r="BK76" s="154">
        <v>158.4</v>
      </c>
      <c r="BL76" s="24" t="s">
        <v>478</v>
      </c>
      <c r="BM76" s="248" t="s">
        <v>481</v>
      </c>
      <c r="BN76" s="248" t="s">
        <v>483</v>
      </c>
      <c r="BO76" s="248"/>
      <c r="BP76" s="248">
        <v>31</v>
      </c>
      <c r="BQ76" s="248"/>
      <c r="BR76" s="248"/>
      <c r="BS76" s="248"/>
      <c r="BT76" s="248"/>
      <c r="BU76" s="248">
        <f t="shared" si="1"/>
        <v>0.4</v>
      </c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  <c r="CH76" s="248"/>
      <c r="CI76" s="248"/>
      <c r="CJ76" s="248"/>
      <c r="CK76" s="248"/>
      <c r="CL76" s="248"/>
      <c r="CM76" s="248"/>
      <c r="CN76" s="248"/>
      <c r="CO76" s="248"/>
      <c r="CP76" s="248"/>
      <c r="CQ76" s="248"/>
      <c r="CR76" s="248"/>
      <c r="CS76" s="248"/>
      <c r="CT76" s="248"/>
      <c r="CU76" s="248"/>
      <c r="CV76" s="248"/>
      <c r="CW76" s="248"/>
      <c r="CX76" s="248"/>
      <c r="CY76" s="248"/>
      <c r="CZ76" s="248"/>
      <c r="DA76" s="248"/>
      <c r="DB76" s="248"/>
    </row>
    <row r="77" spans="1:106" s="185" customFormat="1" ht="31.5" customHeight="1" x14ac:dyDescent="0.35">
      <c r="A77" s="180">
        <v>2021</v>
      </c>
      <c r="B77" s="152">
        <v>8</v>
      </c>
      <c r="C77" s="270">
        <v>44411</v>
      </c>
      <c r="D77" s="152">
        <v>407</v>
      </c>
      <c r="E77" s="152">
        <v>629</v>
      </c>
      <c r="F77" s="152">
        <v>8</v>
      </c>
      <c r="G77" s="184" t="s">
        <v>146</v>
      </c>
      <c r="H77" t="s">
        <v>147</v>
      </c>
      <c r="I77" t="s">
        <v>471</v>
      </c>
      <c r="J77">
        <v>1</v>
      </c>
      <c r="K77">
        <v>5</v>
      </c>
      <c r="L77" s="186">
        <v>221</v>
      </c>
      <c r="M77" s="187">
        <v>203.983</v>
      </c>
      <c r="N77" s="188">
        <v>238.017</v>
      </c>
      <c r="O77" s="179">
        <v>207</v>
      </c>
      <c r="P77" s="179">
        <v>330</v>
      </c>
      <c r="Q77" s="179">
        <v>303</v>
      </c>
      <c r="R77" s="179">
        <v>299</v>
      </c>
      <c r="S77" s="179">
        <v>240</v>
      </c>
      <c r="T77" s="179">
        <v>206</v>
      </c>
      <c r="U77" s="179">
        <v>233</v>
      </c>
      <c r="V77" s="179">
        <v>228</v>
      </c>
      <c r="W77" s="179">
        <v>229</v>
      </c>
      <c r="X77" s="179">
        <v>215</v>
      </c>
      <c r="Y77" s="153">
        <v>138</v>
      </c>
      <c r="Z77" s="153">
        <v>138</v>
      </c>
      <c r="AA77" s="179"/>
      <c r="AB77" s="179">
        <v>295</v>
      </c>
      <c r="AC77" s="179">
        <v>302</v>
      </c>
      <c r="AD77" s="179">
        <v>308</v>
      </c>
      <c r="AE77" s="179">
        <v>300</v>
      </c>
      <c r="AF77" s="179"/>
      <c r="AG77" s="179">
        <v>235</v>
      </c>
      <c r="AH77" s="179">
        <v>214</v>
      </c>
      <c r="AI77" s="179">
        <v>216</v>
      </c>
      <c r="AJ77" s="179">
        <v>208</v>
      </c>
      <c r="AK77" s="153">
        <v>138</v>
      </c>
      <c r="AL77" s="153">
        <v>136</v>
      </c>
      <c r="AM77" s="179">
        <v>287.10000000000002</v>
      </c>
      <c r="AN77" s="179">
        <v>220.4</v>
      </c>
      <c r="AO77" s="215">
        <v>0.3</v>
      </c>
      <c r="AP77" s="168">
        <v>18</v>
      </c>
      <c r="AQ77" s="169">
        <v>200</v>
      </c>
      <c r="AR77" s="167">
        <v>26</v>
      </c>
      <c r="AS77" s="167">
        <v>138</v>
      </c>
      <c r="AT77" s="170">
        <v>4</v>
      </c>
      <c r="AU77" s="170">
        <v>2</v>
      </c>
      <c r="AV77" s="170">
        <v>8</v>
      </c>
      <c r="AW77" s="170"/>
      <c r="AX77" s="170"/>
      <c r="AY77" s="170"/>
      <c r="AZ77" s="170"/>
      <c r="BA77" s="170"/>
      <c r="BB77" s="170"/>
      <c r="BC77" s="171">
        <v>14</v>
      </c>
      <c r="BD77" s="166">
        <v>404</v>
      </c>
      <c r="BE77" s="271">
        <v>1.4999999999999999E-2</v>
      </c>
      <c r="BF77" s="172">
        <v>3.5000000000000003E-2</v>
      </c>
      <c r="BG77" s="154"/>
      <c r="BH77" s="154">
        <v>0.1</v>
      </c>
      <c r="BI77" s="154">
        <v>1.8</v>
      </c>
      <c r="BJ77" s="154">
        <v>3.1</v>
      </c>
      <c r="BK77" s="154">
        <v>89</v>
      </c>
      <c r="BL77" s="24" t="s">
        <v>478</v>
      </c>
      <c r="BM77" s="248" t="s">
        <v>481</v>
      </c>
      <c r="BN77" s="248" t="s">
        <v>483</v>
      </c>
      <c r="BO77" s="248"/>
      <c r="BP77" s="248">
        <v>31</v>
      </c>
      <c r="BQ77" s="248"/>
      <c r="BR77" s="248"/>
      <c r="BS77" s="248"/>
      <c r="BT77" s="248"/>
      <c r="BU77" s="248">
        <f t="shared" si="1"/>
        <v>0.4</v>
      </c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  <c r="CH77" s="248"/>
      <c r="CI77" s="248"/>
      <c r="CJ77" s="248"/>
      <c r="CK77" s="248"/>
      <c r="CL77" s="248"/>
      <c r="CM77" s="248"/>
      <c r="CN77" s="248"/>
      <c r="CO77" s="248"/>
      <c r="CP77" s="248"/>
      <c r="CQ77" s="248"/>
      <c r="CR77" s="248"/>
      <c r="CS77" s="248"/>
      <c r="CT77" s="248"/>
      <c r="CU77" s="248"/>
      <c r="CV77" s="248"/>
      <c r="CW77" s="248"/>
      <c r="CX77" s="248"/>
      <c r="CY77" s="248"/>
      <c r="CZ77" s="248"/>
      <c r="DA77" s="248"/>
      <c r="DB77" s="248"/>
    </row>
    <row r="78" spans="1:106" s="185" customFormat="1" ht="31.5" customHeight="1" x14ac:dyDescent="0.35">
      <c r="A78" s="180">
        <v>2021</v>
      </c>
      <c r="B78" s="152">
        <v>8</v>
      </c>
      <c r="C78" s="270">
        <v>44411</v>
      </c>
      <c r="D78" s="152">
        <v>407</v>
      </c>
      <c r="E78" s="152">
        <v>630</v>
      </c>
      <c r="F78" s="152">
        <v>8</v>
      </c>
      <c r="G78" s="184" t="s">
        <v>149</v>
      </c>
      <c r="H78" t="s">
        <v>150</v>
      </c>
      <c r="I78" t="s">
        <v>471</v>
      </c>
      <c r="J78">
        <v>1</v>
      </c>
      <c r="K78">
        <v>5</v>
      </c>
      <c r="L78" s="186">
        <v>214</v>
      </c>
      <c r="M78" s="187">
        <v>197.84299999999999</v>
      </c>
      <c r="N78" s="188">
        <v>230.15700000000001</v>
      </c>
      <c r="O78" s="179">
        <v>207</v>
      </c>
      <c r="P78" s="179">
        <v>219</v>
      </c>
      <c r="Q78" s="179">
        <v>210</v>
      </c>
      <c r="R78" s="179">
        <v>215</v>
      </c>
      <c r="S78" s="179">
        <v>172</v>
      </c>
      <c r="T78" s="179">
        <v>153</v>
      </c>
      <c r="U78" s="179">
        <v>155</v>
      </c>
      <c r="V78" s="179">
        <v>149</v>
      </c>
      <c r="W78" s="179">
        <v>146</v>
      </c>
      <c r="X78" s="179">
        <v>147</v>
      </c>
      <c r="Y78" s="153">
        <v>138</v>
      </c>
      <c r="Z78" s="153">
        <v>138</v>
      </c>
      <c r="AA78" s="179"/>
      <c r="AB78" s="179">
        <v>287</v>
      </c>
      <c r="AC78" s="179">
        <v>287</v>
      </c>
      <c r="AD78" s="179">
        <v>296</v>
      </c>
      <c r="AE78" s="179">
        <v>299</v>
      </c>
      <c r="AF78" s="179"/>
      <c r="AG78" s="179">
        <v>220</v>
      </c>
      <c r="AH78" s="179">
        <v>198</v>
      </c>
      <c r="AI78" s="179">
        <v>208</v>
      </c>
      <c r="AJ78" s="179">
        <v>209</v>
      </c>
      <c r="AK78" s="153">
        <v>138</v>
      </c>
      <c r="AL78" s="153">
        <v>136</v>
      </c>
      <c r="AM78" s="179">
        <v>298.60000000000002</v>
      </c>
      <c r="AN78" s="179">
        <v>212.9</v>
      </c>
      <c r="AO78" s="215">
        <v>0.4</v>
      </c>
      <c r="AP78" s="168">
        <v>18</v>
      </c>
      <c r="AQ78" s="169">
        <v>200</v>
      </c>
      <c r="AR78" s="167">
        <v>26</v>
      </c>
      <c r="AS78" s="167">
        <v>138</v>
      </c>
      <c r="AT78" s="170">
        <v>3</v>
      </c>
      <c r="AU78" s="170">
        <v>3</v>
      </c>
      <c r="AV78" s="170">
        <v>8</v>
      </c>
      <c r="AW78" s="170"/>
      <c r="AX78" s="170"/>
      <c r="AY78" s="170"/>
      <c r="AZ78" s="170"/>
      <c r="BA78" s="170"/>
      <c r="BB78" s="170"/>
      <c r="BC78" s="171">
        <v>14</v>
      </c>
      <c r="BD78" s="166">
        <v>404</v>
      </c>
      <c r="BE78" s="271">
        <v>1.4999999999999999E-2</v>
      </c>
      <c r="BF78" s="172">
        <v>3.5000000000000003E-2</v>
      </c>
      <c r="BG78" s="154"/>
      <c r="BH78" s="154">
        <v>0.1</v>
      </c>
      <c r="BI78" s="154">
        <v>1.9</v>
      </c>
      <c r="BJ78" s="154">
        <v>3</v>
      </c>
      <c r="BK78" s="154">
        <v>86</v>
      </c>
      <c r="BL78" s="24" t="s">
        <v>478</v>
      </c>
      <c r="BM78" s="248" t="s">
        <v>481</v>
      </c>
      <c r="BN78" s="248" t="s">
        <v>483</v>
      </c>
      <c r="BO78" s="248"/>
      <c r="BP78" s="248">
        <v>31</v>
      </c>
      <c r="BQ78" s="248"/>
      <c r="BR78" s="248"/>
      <c r="BS78" s="248"/>
      <c r="BT78" s="248"/>
      <c r="BU78" s="248">
        <f t="shared" si="1"/>
        <v>0.8</v>
      </c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  <c r="CH78" s="248"/>
      <c r="CI78" s="248"/>
      <c r="CJ78" s="248"/>
      <c r="CK78" s="248"/>
      <c r="CL78" s="248"/>
      <c r="CM78" s="248"/>
      <c r="CN78" s="248"/>
      <c r="CO78" s="248"/>
      <c r="CP78" s="248"/>
      <c r="CQ78" s="248"/>
      <c r="CR78" s="248"/>
      <c r="CS78" s="248"/>
      <c r="CT78" s="248"/>
      <c r="CU78" s="248"/>
      <c r="CV78" s="248"/>
      <c r="CW78" s="248"/>
      <c r="CX78" s="248"/>
      <c r="CY78" s="248"/>
      <c r="CZ78" s="248"/>
      <c r="DA78" s="248"/>
      <c r="DB78" s="248"/>
    </row>
    <row r="79" spans="1:106" s="185" customFormat="1" ht="31.5" customHeight="1" x14ac:dyDescent="0.35">
      <c r="A79" s="180">
        <v>2021</v>
      </c>
      <c r="B79" s="152">
        <v>8</v>
      </c>
      <c r="C79" s="270">
        <v>44411</v>
      </c>
      <c r="D79" s="152">
        <v>3</v>
      </c>
      <c r="E79" s="152">
        <v>10</v>
      </c>
      <c r="F79" s="152">
        <v>25</v>
      </c>
      <c r="G79" s="184" t="s">
        <v>179</v>
      </c>
      <c r="H79" t="s">
        <v>180</v>
      </c>
      <c r="I79" t="s">
        <v>486</v>
      </c>
      <c r="J79">
        <v>2</v>
      </c>
      <c r="K79">
        <v>2</v>
      </c>
      <c r="L79" s="186">
        <v>48.662500000000001</v>
      </c>
      <c r="M79" s="187">
        <v>45.256124999999997</v>
      </c>
      <c r="N79" s="188">
        <v>52.068874999999998</v>
      </c>
      <c r="O79" s="179"/>
      <c r="P79" s="179"/>
      <c r="Q79" s="179"/>
      <c r="R79" s="179"/>
      <c r="S79" s="179">
        <v>62</v>
      </c>
      <c r="T79" s="179"/>
      <c r="U79" s="179"/>
      <c r="V79" s="179"/>
      <c r="W79" s="179"/>
      <c r="X79" s="179">
        <v>60</v>
      </c>
      <c r="Y79" s="153"/>
      <c r="Z79" s="153"/>
      <c r="AA79" s="179">
        <v>67</v>
      </c>
      <c r="AB79" s="179">
        <v>71</v>
      </c>
      <c r="AC79" s="179">
        <v>72</v>
      </c>
      <c r="AD79" s="179">
        <v>64</v>
      </c>
      <c r="AE79" s="179">
        <v>68</v>
      </c>
      <c r="AF79" s="179">
        <v>57</v>
      </c>
      <c r="AG79" s="179">
        <v>59</v>
      </c>
      <c r="AH79" s="179">
        <v>51</v>
      </c>
      <c r="AI79" s="179">
        <v>48</v>
      </c>
      <c r="AJ79" s="179">
        <v>49</v>
      </c>
      <c r="AK79" s="153">
        <v>56</v>
      </c>
      <c r="AL79" s="153">
        <v>56</v>
      </c>
      <c r="AM79" s="179">
        <v>67.3</v>
      </c>
      <c r="AN79" s="179">
        <v>54</v>
      </c>
      <c r="AO79" s="215">
        <v>0.4</v>
      </c>
      <c r="AP79" s="168">
        <v>47</v>
      </c>
      <c r="AQ79" s="169">
        <v>154</v>
      </c>
      <c r="AR79" s="167">
        <v>129</v>
      </c>
      <c r="AS79" s="167">
        <v>56</v>
      </c>
      <c r="AT79" s="170">
        <v>2</v>
      </c>
      <c r="AU79" s="170">
        <v>2</v>
      </c>
      <c r="AV79" s="170">
        <v>8</v>
      </c>
      <c r="AW79" s="170"/>
      <c r="AX79" s="170"/>
      <c r="AY79" s="170"/>
      <c r="AZ79" s="170"/>
      <c r="BA79" s="170"/>
      <c r="BB79" s="170"/>
      <c r="BC79" s="171">
        <v>12</v>
      </c>
      <c r="BD79" s="166">
        <v>492</v>
      </c>
      <c r="BE79" s="271">
        <v>0.02</v>
      </c>
      <c r="BF79" s="172">
        <v>2.4E-2</v>
      </c>
      <c r="BG79" s="154"/>
      <c r="BH79" s="154">
        <v>0.2</v>
      </c>
      <c r="BI79" s="154">
        <v>10.1</v>
      </c>
      <c r="BJ79" s="154">
        <v>0.6</v>
      </c>
      <c r="BK79" s="154">
        <v>26.6</v>
      </c>
      <c r="BL79" s="24" t="s">
        <v>500</v>
      </c>
      <c r="BM79" s="248" t="s">
        <v>501</v>
      </c>
      <c r="BN79" s="248"/>
      <c r="BO79" s="248"/>
      <c r="BP79" s="248">
        <v>31</v>
      </c>
      <c r="BQ79" s="248"/>
      <c r="BR79" s="248"/>
      <c r="BS79" s="248"/>
      <c r="BT79" s="248"/>
      <c r="BU79" s="248">
        <f t="shared" si="1"/>
        <v>3.8</v>
      </c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  <c r="CH79" s="248"/>
      <c r="CI79" s="248"/>
      <c r="CJ79" s="248"/>
      <c r="CK79" s="248"/>
      <c r="CL79" s="248"/>
      <c r="CM79" s="248"/>
      <c r="CN79" s="248"/>
      <c r="CO79" s="248"/>
      <c r="CP79" s="248"/>
      <c r="CQ79" s="248"/>
      <c r="CR79" s="248"/>
      <c r="CS79" s="248"/>
      <c r="CT79" s="248"/>
      <c r="CU79" s="248"/>
      <c r="CV79" s="248"/>
      <c r="CW79" s="248"/>
      <c r="CX79" s="248"/>
      <c r="CY79" s="248"/>
      <c r="CZ79" s="248"/>
      <c r="DA79" s="248"/>
      <c r="DB79" s="248"/>
    </row>
    <row r="80" spans="1:106" s="185" customFormat="1" ht="31.5" customHeight="1" x14ac:dyDescent="0.35">
      <c r="A80" s="180">
        <v>2021</v>
      </c>
      <c r="B80" s="152">
        <v>8</v>
      </c>
      <c r="C80" s="270">
        <v>44411</v>
      </c>
      <c r="D80" s="152">
        <v>259</v>
      </c>
      <c r="E80" s="152">
        <v>183</v>
      </c>
      <c r="F80" s="152">
        <v>26</v>
      </c>
      <c r="G80" s="184" t="s">
        <v>425</v>
      </c>
      <c r="H80" t="s">
        <v>426</v>
      </c>
      <c r="I80" t="s">
        <v>486</v>
      </c>
      <c r="J80">
        <v>12</v>
      </c>
      <c r="K80">
        <v>1</v>
      </c>
      <c r="L80" s="186">
        <v>3</v>
      </c>
      <c r="M80" s="187">
        <v>2.79</v>
      </c>
      <c r="N80" s="188">
        <v>3.21</v>
      </c>
      <c r="O80" s="179">
        <v>3</v>
      </c>
      <c r="P80" s="179">
        <v>4</v>
      </c>
      <c r="Q80" s="179">
        <v>3</v>
      </c>
      <c r="R80" s="179">
        <v>3</v>
      </c>
      <c r="S80" s="179">
        <v>3</v>
      </c>
      <c r="T80" s="179"/>
      <c r="U80" s="179"/>
      <c r="V80" s="179"/>
      <c r="W80" s="179"/>
      <c r="X80" s="179"/>
      <c r="Y80" s="153"/>
      <c r="Z80" s="153"/>
      <c r="AA80" s="179">
        <v>4</v>
      </c>
      <c r="AB80" s="179">
        <v>5</v>
      </c>
      <c r="AC80" s="179">
        <v>6</v>
      </c>
      <c r="AD80" s="179"/>
      <c r="AE80" s="179"/>
      <c r="AF80" s="179">
        <v>3</v>
      </c>
      <c r="AG80" s="179">
        <v>3</v>
      </c>
      <c r="AH80" s="179">
        <v>3</v>
      </c>
      <c r="AI80" s="179"/>
      <c r="AJ80" s="179"/>
      <c r="AK80" s="153">
        <v>92</v>
      </c>
      <c r="AL80" s="153"/>
      <c r="AM80" s="179">
        <v>3.6</v>
      </c>
      <c r="AN80" s="179">
        <v>3</v>
      </c>
      <c r="AO80" s="215">
        <v>0.2</v>
      </c>
      <c r="AP80" s="168">
        <v>508</v>
      </c>
      <c r="AQ80" s="169">
        <v>85</v>
      </c>
      <c r="AR80" s="167">
        <v>470</v>
      </c>
      <c r="AS80" s="167">
        <v>92</v>
      </c>
      <c r="AT80" s="170">
        <v>4</v>
      </c>
      <c r="AU80" s="170">
        <v>6</v>
      </c>
      <c r="AV80" s="170">
        <v>38</v>
      </c>
      <c r="AW80" s="170"/>
      <c r="AX80" s="170"/>
      <c r="AY80" s="170"/>
      <c r="AZ80" s="170"/>
      <c r="BA80" s="170"/>
      <c r="BB80" s="170"/>
      <c r="BC80" s="171">
        <v>48</v>
      </c>
      <c r="BD80" s="166">
        <v>6048</v>
      </c>
      <c r="BE80" s="271">
        <v>0.02</v>
      </c>
      <c r="BF80" s="172">
        <v>8.0000000000000002E-3</v>
      </c>
      <c r="BG80" s="154">
        <v>1</v>
      </c>
      <c r="BH80" s="154">
        <v>16</v>
      </c>
      <c r="BI80" s="154">
        <v>2016</v>
      </c>
      <c r="BJ80" s="154">
        <v>0.1</v>
      </c>
      <c r="BK80" s="154">
        <v>18.100000000000001</v>
      </c>
      <c r="BL80" s="24" t="s">
        <v>472</v>
      </c>
      <c r="BM80" s="248" t="s">
        <v>472</v>
      </c>
      <c r="BN80" s="248"/>
      <c r="BO80" s="248"/>
      <c r="BP80" s="248">
        <v>31</v>
      </c>
      <c r="BQ80" s="248"/>
      <c r="BR80" s="248"/>
      <c r="BS80" s="248"/>
      <c r="BT80" s="248"/>
      <c r="BU80" s="248">
        <f t="shared" si="1"/>
        <v>0</v>
      </c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  <c r="CH80" s="248"/>
      <c r="CI80" s="248"/>
      <c r="CJ80" s="248"/>
      <c r="CK80" s="248"/>
      <c r="CL80" s="248"/>
      <c r="CM80" s="248"/>
      <c r="CN80" s="248"/>
      <c r="CO80" s="248"/>
      <c r="CP80" s="248"/>
      <c r="CQ80" s="248"/>
      <c r="CR80" s="248"/>
      <c r="CS80" s="248"/>
      <c r="CT80" s="248"/>
      <c r="CU80" s="248"/>
      <c r="CV80" s="248"/>
      <c r="CW80" s="248"/>
      <c r="CX80" s="248"/>
      <c r="CY80" s="248"/>
      <c r="CZ80" s="248"/>
      <c r="DA80" s="248"/>
      <c r="DB80" s="248"/>
    </row>
    <row r="81" spans="1:106" s="185" customFormat="1" ht="31.5" customHeight="1" x14ac:dyDescent="0.35">
      <c r="A81" s="180">
        <v>2021</v>
      </c>
      <c r="B81" s="152">
        <v>8</v>
      </c>
      <c r="C81" s="270">
        <v>44411</v>
      </c>
      <c r="D81" s="152">
        <v>159</v>
      </c>
      <c r="E81" s="152">
        <v>299</v>
      </c>
      <c r="F81" s="152">
        <v>28</v>
      </c>
      <c r="G81" s="184" t="s">
        <v>210</v>
      </c>
      <c r="H81" t="s">
        <v>211</v>
      </c>
      <c r="I81" t="s">
        <v>502</v>
      </c>
      <c r="J81">
        <v>3</v>
      </c>
      <c r="K81">
        <v>2</v>
      </c>
      <c r="L81" s="186">
        <v>115</v>
      </c>
      <c r="M81" s="187">
        <v>106.95</v>
      </c>
      <c r="N81" s="188">
        <v>123.05</v>
      </c>
      <c r="O81" s="179">
        <v>175</v>
      </c>
      <c r="P81" s="179">
        <v>135</v>
      </c>
      <c r="Q81" s="179">
        <v>172</v>
      </c>
      <c r="R81" s="179">
        <v>155</v>
      </c>
      <c r="S81" s="179">
        <v>123</v>
      </c>
      <c r="T81" s="179">
        <v>114</v>
      </c>
      <c r="U81" s="179">
        <v>115</v>
      </c>
      <c r="V81" s="179">
        <v>119</v>
      </c>
      <c r="W81" s="179">
        <v>108</v>
      </c>
      <c r="X81" s="179">
        <v>103</v>
      </c>
      <c r="Y81" s="153">
        <v>95</v>
      </c>
      <c r="Z81" s="153">
        <v>97</v>
      </c>
      <c r="AA81" s="179">
        <v>132</v>
      </c>
      <c r="AB81" s="179">
        <v>125</v>
      </c>
      <c r="AC81" s="179"/>
      <c r="AD81" s="179">
        <v>136</v>
      </c>
      <c r="AE81" s="179">
        <v>142</v>
      </c>
      <c r="AF81" s="179">
        <v>103</v>
      </c>
      <c r="AG81" s="179">
        <v>102</v>
      </c>
      <c r="AH81" s="179"/>
      <c r="AI81" s="179">
        <v>108</v>
      </c>
      <c r="AJ81" s="179">
        <v>110</v>
      </c>
      <c r="AK81" s="153">
        <v>122</v>
      </c>
      <c r="AL81" s="153">
        <v>124</v>
      </c>
      <c r="AM81" s="179">
        <v>143.9</v>
      </c>
      <c r="AN81" s="179">
        <v>109.1</v>
      </c>
      <c r="AO81" s="215">
        <v>0.3</v>
      </c>
      <c r="AP81" s="168">
        <v>70</v>
      </c>
      <c r="AQ81" s="169">
        <v>154</v>
      </c>
      <c r="AR81" s="167">
        <v>99</v>
      </c>
      <c r="AS81" s="167">
        <v>110</v>
      </c>
      <c r="AT81" s="170">
        <v>2</v>
      </c>
      <c r="AU81" s="170">
        <v>3</v>
      </c>
      <c r="AV81" s="170">
        <v>6</v>
      </c>
      <c r="AW81" s="170"/>
      <c r="AX81" s="170"/>
      <c r="AY81" s="170"/>
      <c r="AZ81" s="170"/>
      <c r="BA81" s="170"/>
      <c r="BB81" s="170"/>
      <c r="BC81" s="171">
        <v>11</v>
      </c>
      <c r="BD81" s="166">
        <v>1043</v>
      </c>
      <c r="BE81" s="271">
        <v>0.02</v>
      </c>
      <c r="BF81" s="172">
        <v>1.0999999999999999E-2</v>
      </c>
      <c r="BG81" s="154">
        <v>1</v>
      </c>
      <c r="BH81" s="154">
        <v>0.1</v>
      </c>
      <c r="BI81" s="154">
        <v>9.1</v>
      </c>
      <c r="BJ81" s="154">
        <v>1.2</v>
      </c>
      <c r="BK81" s="154">
        <v>113.8</v>
      </c>
      <c r="BL81" s="24" t="s">
        <v>478</v>
      </c>
      <c r="BM81" s="248" t="s">
        <v>479</v>
      </c>
      <c r="BN81" s="248"/>
      <c r="BO81" s="248"/>
      <c r="BP81" s="248">
        <v>31</v>
      </c>
      <c r="BQ81" s="248"/>
      <c r="BR81" s="248"/>
      <c r="BS81" s="248"/>
      <c r="BT81" s="248"/>
      <c r="BU81" s="248">
        <f t="shared" si="1"/>
        <v>4.2</v>
      </c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8"/>
      <c r="CK81" s="248"/>
      <c r="CL81" s="248"/>
      <c r="CM81" s="248"/>
      <c r="CN81" s="248"/>
      <c r="CO81" s="248"/>
      <c r="CP81" s="248"/>
      <c r="CQ81" s="248"/>
      <c r="CR81" s="248"/>
      <c r="CS81" s="248"/>
      <c r="CT81" s="248"/>
      <c r="CU81" s="248"/>
      <c r="CV81" s="248"/>
      <c r="CW81" s="248"/>
      <c r="CX81" s="248"/>
      <c r="CY81" s="248"/>
      <c r="CZ81" s="248"/>
      <c r="DA81" s="248"/>
      <c r="DB81" s="248"/>
    </row>
    <row r="82" spans="1:106" s="185" customFormat="1" ht="31.5" customHeight="1" x14ac:dyDescent="0.35">
      <c r="A82" s="180">
        <v>2021</v>
      </c>
      <c r="B82" s="152">
        <v>8</v>
      </c>
      <c r="C82" s="270">
        <v>44411</v>
      </c>
      <c r="D82" s="152">
        <v>123</v>
      </c>
      <c r="E82" s="152">
        <v>645</v>
      </c>
      <c r="F82" s="152">
        <v>30</v>
      </c>
      <c r="G82" s="184" t="s">
        <v>313</v>
      </c>
      <c r="H82" t="s">
        <v>314</v>
      </c>
      <c r="I82" t="s">
        <v>489</v>
      </c>
      <c r="J82">
        <v>4</v>
      </c>
      <c r="K82">
        <v>1</v>
      </c>
      <c r="L82" s="186">
        <v>133</v>
      </c>
      <c r="M82" s="187">
        <v>123.69</v>
      </c>
      <c r="N82" s="188">
        <v>142.31</v>
      </c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53"/>
      <c r="Z82" s="153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53"/>
      <c r="AL82" s="153"/>
      <c r="AM82" s="179"/>
      <c r="AN82" s="179"/>
      <c r="AO82" s="215"/>
      <c r="AP82" s="168">
        <v>80</v>
      </c>
      <c r="AQ82" s="169">
        <v>180</v>
      </c>
      <c r="AR82" s="167"/>
      <c r="AS82" s="167"/>
      <c r="AT82" s="170"/>
      <c r="AU82" s="170"/>
      <c r="AV82" s="170"/>
      <c r="AW82" s="170"/>
      <c r="AX82" s="170"/>
      <c r="AY82" s="170"/>
      <c r="AZ82" s="170"/>
      <c r="BA82" s="170"/>
      <c r="BB82" s="170"/>
      <c r="BC82" s="171"/>
      <c r="BD82" s="166">
        <v>200</v>
      </c>
      <c r="BE82" s="271">
        <v>0.02</v>
      </c>
      <c r="BF82" s="172"/>
      <c r="BG82" s="154"/>
      <c r="BH82" s="154"/>
      <c r="BI82" s="154">
        <v>1.5</v>
      </c>
      <c r="BJ82" s="154"/>
      <c r="BK82" s="154"/>
      <c r="BL82" s="24" t="s">
        <v>472</v>
      </c>
      <c r="BM82" s="248" t="s">
        <v>472</v>
      </c>
      <c r="BN82" s="248"/>
      <c r="BO82" s="248"/>
      <c r="BP82" s="248">
        <v>31</v>
      </c>
      <c r="BQ82" s="248"/>
      <c r="BR82" s="248"/>
      <c r="BS82" s="248"/>
      <c r="BT82" s="248"/>
      <c r="BU82" s="248" t="str">
        <f t="shared" si="1"/>
        <v/>
      </c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  <c r="CH82" s="248"/>
      <c r="CI82" s="248"/>
      <c r="CJ82" s="248"/>
      <c r="CK82" s="248"/>
      <c r="CL82" s="248"/>
      <c r="CM82" s="248"/>
      <c r="CN82" s="248"/>
      <c r="CO82" s="248"/>
      <c r="CP82" s="248"/>
      <c r="CQ82" s="248"/>
      <c r="CR82" s="248"/>
      <c r="CS82" s="248"/>
      <c r="CT82" s="248"/>
      <c r="CU82" s="248"/>
      <c r="CV82" s="248"/>
      <c r="CW82" s="248"/>
      <c r="CX82" s="248"/>
      <c r="CY82" s="248"/>
      <c r="CZ82" s="248"/>
      <c r="DA82" s="248"/>
      <c r="DB82" s="248"/>
    </row>
    <row r="83" spans="1:106" s="185" customFormat="1" ht="31.5" customHeight="1" x14ac:dyDescent="0.35">
      <c r="A83" s="180">
        <v>2021</v>
      </c>
      <c r="B83" s="152">
        <v>8</v>
      </c>
      <c r="C83" s="270">
        <v>44411</v>
      </c>
      <c r="D83" s="152">
        <v>372</v>
      </c>
      <c r="E83" s="152">
        <v>646</v>
      </c>
      <c r="F83" s="152">
        <v>48</v>
      </c>
      <c r="G83" s="184" t="s">
        <v>152</v>
      </c>
      <c r="H83" t="s">
        <v>153</v>
      </c>
      <c r="I83" t="s">
        <v>490</v>
      </c>
      <c r="J83">
        <v>2</v>
      </c>
      <c r="K83">
        <v>2</v>
      </c>
      <c r="L83" s="186">
        <v>212</v>
      </c>
      <c r="M83" s="187">
        <v>197.16</v>
      </c>
      <c r="N83" s="188">
        <v>226.84</v>
      </c>
      <c r="O83" s="179">
        <v>215</v>
      </c>
      <c r="P83" s="179">
        <v>300</v>
      </c>
      <c r="Q83" s="179">
        <v>301</v>
      </c>
      <c r="R83" s="179"/>
      <c r="S83" s="179"/>
      <c r="T83" s="179">
        <v>244</v>
      </c>
      <c r="U83" s="179">
        <v>216</v>
      </c>
      <c r="V83" s="179">
        <v>232</v>
      </c>
      <c r="W83" s="179"/>
      <c r="X83" s="179"/>
      <c r="Y83" s="153">
        <v>120</v>
      </c>
      <c r="Z83" s="153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53"/>
      <c r="AL83" s="153"/>
      <c r="AM83" s="179">
        <v>272</v>
      </c>
      <c r="AN83" s="179">
        <v>230.7</v>
      </c>
      <c r="AO83" s="215">
        <v>0.3</v>
      </c>
      <c r="AP83" s="168">
        <v>37</v>
      </c>
      <c r="AQ83" s="169">
        <v>195</v>
      </c>
      <c r="AR83" s="167">
        <v>60</v>
      </c>
      <c r="AS83" s="167">
        <v>120</v>
      </c>
      <c r="AT83" s="170">
        <v>6</v>
      </c>
      <c r="AU83" s="170"/>
      <c r="AV83" s="170">
        <v>4</v>
      </c>
      <c r="AW83" s="170"/>
      <c r="AX83" s="170"/>
      <c r="AY83" s="170"/>
      <c r="AZ83" s="170"/>
      <c r="BA83" s="170"/>
      <c r="BB83" s="170"/>
      <c r="BC83" s="171">
        <v>10</v>
      </c>
      <c r="BD83" s="166">
        <v>314</v>
      </c>
      <c r="BE83" s="271">
        <v>0.02</v>
      </c>
      <c r="BF83" s="172">
        <v>3.2000000000000001E-2</v>
      </c>
      <c r="BG83" s="154"/>
      <c r="BH83" s="154">
        <v>0</v>
      </c>
      <c r="BI83" s="154">
        <v>1.5</v>
      </c>
      <c r="BJ83" s="154">
        <v>2.2999999999999998</v>
      </c>
      <c r="BK83" s="154">
        <v>72.400000000000006</v>
      </c>
      <c r="BL83" s="24" t="s">
        <v>478</v>
      </c>
      <c r="BM83" s="248" t="s">
        <v>487</v>
      </c>
      <c r="BN83" s="248" t="s">
        <v>491</v>
      </c>
      <c r="BO83" s="248"/>
      <c r="BP83" s="248">
        <v>31</v>
      </c>
      <c r="BQ83" s="248"/>
      <c r="BR83" s="248"/>
      <c r="BS83" s="248"/>
      <c r="BT83" s="248"/>
      <c r="BU83" s="248">
        <f t="shared" si="1"/>
        <v>13.2</v>
      </c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</row>
    <row r="84" spans="1:106" s="185" customFormat="1" ht="31.5" customHeight="1" x14ac:dyDescent="0.35">
      <c r="A84" s="180">
        <v>2021</v>
      </c>
      <c r="B84" s="152">
        <v>8</v>
      </c>
      <c r="C84" s="270">
        <v>44411</v>
      </c>
      <c r="D84" s="152">
        <v>372</v>
      </c>
      <c r="E84" s="152">
        <v>647</v>
      </c>
      <c r="F84" s="152">
        <v>48</v>
      </c>
      <c r="G84" s="184" t="s">
        <v>155</v>
      </c>
      <c r="H84" t="s">
        <v>156</v>
      </c>
      <c r="I84" t="s">
        <v>490</v>
      </c>
      <c r="J84">
        <v>2</v>
      </c>
      <c r="K84">
        <v>2</v>
      </c>
      <c r="L84" s="186">
        <v>212</v>
      </c>
      <c r="M84" s="187">
        <v>197.16</v>
      </c>
      <c r="N84" s="188">
        <v>226.84</v>
      </c>
      <c r="O84" s="179">
        <v>292</v>
      </c>
      <c r="P84" s="179">
        <v>285</v>
      </c>
      <c r="Q84" s="179">
        <v>243</v>
      </c>
      <c r="R84" s="179"/>
      <c r="S84" s="179"/>
      <c r="T84" s="179">
        <v>192</v>
      </c>
      <c r="U84" s="179">
        <v>199</v>
      </c>
      <c r="V84" s="179">
        <v>214</v>
      </c>
      <c r="W84" s="179"/>
      <c r="X84" s="179"/>
      <c r="Y84" s="153">
        <v>120</v>
      </c>
      <c r="Z84" s="153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53"/>
      <c r="AL84" s="153"/>
      <c r="AM84" s="179">
        <v>273.3</v>
      </c>
      <c r="AN84" s="179">
        <v>201.7</v>
      </c>
      <c r="AO84" s="215">
        <v>0.3</v>
      </c>
      <c r="AP84" s="168">
        <v>37</v>
      </c>
      <c r="AQ84" s="169">
        <v>195</v>
      </c>
      <c r="AR84" s="167">
        <v>60</v>
      </c>
      <c r="AS84" s="167">
        <v>120</v>
      </c>
      <c r="AT84" s="170">
        <v>6</v>
      </c>
      <c r="AU84" s="170"/>
      <c r="AV84" s="170">
        <v>4</v>
      </c>
      <c r="AW84" s="170"/>
      <c r="AX84" s="170"/>
      <c r="AY84" s="170"/>
      <c r="AZ84" s="170"/>
      <c r="BA84" s="170"/>
      <c r="BB84" s="170"/>
      <c r="BC84" s="171">
        <v>10</v>
      </c>
      <c r="BD84" s="166">
        <v>74</v>
      </c>
      <c r="BE84" s="271">
        <v>0.02</v>
      </c>
      <c r="BF84" s="172">
        <v>0.13500000000000001</v>
      </c>
      <c r="BG84" s="154"/>
      <c r="BH84" s="154">
        <v>0</v>
      </c>
      <c r="BI84" s="154">
        <v>0.3</v>
      </c>
      <c r="BJ84" s="154">
        <v>2</v>
      </c>
      <c r="BK84" s="154">
        <v>14.9</v>
      </c>
      <c r="BL84" s="24" t="s">
        <v>478</v>
      </c>
      <c r="BM84" s="248" t="s">
        <v>487</v>
      </c>
      <c r="BN84" s="248" t="s">
        <v>492</v>
      </c>
      <c r="BO84" s="248"/>
      <c r="BP84" s="248">
        <v>31</v>
      </c>
      <c r="BQ84" s="248"/>
      <c r="BR84" s="248"/>
      <c r="BS84" s="248"/>
      <c r="BT84" s="248"/>
      <c r="BU84" s="248">
        <f t="shared" si="1"/>
        <v>7.3</v>
      </c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  <c r="CH84" s="248"/>
      <c r="CI84" s="248"/>
      <c r="CJ84" s="248"/>
      <c r="CK84" s="248"/>
      <c r="CL84" s="248"/>
      <c r="CM84" s="248"/>
      <c r="CN84" s="248"/>
      <c r="CO84" s="248"/>
      <c r="CP84" s="248"/>
      <c r="CQ84" s="248"/>
      <c r="CR84" s="248"/>
      <c r="CS84" s="248"/>
      <c r="CT84" s="248"/>
      <c r="CU84" s="248"/>
      <c r="CV84" s="248"/>
      <c r="CW84" s="248"/>
      <c r="CX84" s="248"/>
      <c r="CY84" s="248"/>
      <c r="CZ84" s="248"/>
      <c r="DA84" s="248"/>
      <c r="DB84" s="248"/>
    </row>
    <row r="85" spans="1:106" s="185" customFormat="1" ht="31.5" customHeight="1" x14ac:dyDescent="0.35">
      <c r="A85" s="180">
        <v>2021</v>
      </c>
      <c r="B85" s="152">
        <v>8</v>
      </c>
      <c r="C85" s="270">
        <v>44411</v>
      </c>
      <c r="D85" s="152">
        <v>334</v>
      </c>
      <c r="E85" s="152">
        <v>254</v>
      </c>
      <c r="F85" s="152">
        <v>49</v>
      </c>
      <c r="G85" s="184" t="s">
        <v>431</v>
      </c>
      <c r="H85" t="s">
        <v>331</v>
      </c>
      <c r="I85" t="s">
        <v>490</v>
      </c>
      <c r="J85">
        <v>4</v>
      </c>
      <c r="K85">
        <v>2</v>
      </c>
      <c r="L85" s="186">
        <v>203</v>
      </c>
      <c r="M85" s="187">
        <v>188.79</v>
      </c>
      <c r="N85" s="188">
        <v>217.21</v>
      </c>
      <c r="O85" s="179">
        <v>277</v>
      </c>
      <c r="P85" s="179">
        <v>318</v>
      </c>
      <c r="Q85" s="179">
        <v>309</v>
      </c>
      <c r="R85" s="179">
        <v>287</v>
      </c>
      <c r="S85" s="179">
        <v>349</v>
      </c>
      <c r="T85" s="179">
        <v>203</v>
      </c>
      <c r="U85" s="179">
        <v>219</v>
      </c>
      <c r="V85" s="179">
        <v>199</v>
      </c>
      <c r="W85" s="179">
        <v>210</v>
      </c>
      <c r="X85" s="179">
        <v>226</v>
      </c>
      <c r="Y85" s="153">
        <v>149</v>
      </c>
      <c r="Z85" s="153">
        <v>149</v>
      </c>
      <c r="AA85" s="179">
        <v>235</v>
      </c>
      <c r="AB85" s="179">
        <v>330</v>
      </c>
      <c r="AC85" s="179">
        <v>364</v>
      </c>
      <c r="AD85" s="179">
        <v>248</v>
      </c>
      <c r="AE85" s="179">
        <v>242</v>
      </c>
      <c r="AF85" s="179">
        <v>200</v>
      </c>
      <c r="AG85" s="179">
        <v>221</v>
      </c>
      <c r="AH85" s="179">
        <v>206</v>
      </c>
      <c r="AI85" s="179">
        <v>208</v>
      </c>
      <c r="AJ85" s="179">
        <v>202</v>
      </c>
      <c r="AK85" s="153">
        <v>147</v>
      </c>
      <c r="AL85" s="153">
        <v>145</v>
      </c>
      <c r="AM85" s="179">
        <v>295.89999999999998</v>
      </c>
      <c r="AN85" s="179">
        <v>209.4</v>
      </c>
      <c r="AO85" s="215">
        <v>0.5</v>
      </c>
      <c r="AP85" s="168">
        <v>88</v>
      </c>
      <c r="AQ85" s="169">
        <v>164</v>
      </c>
      <c r="AR85" s="167">
        <v>98</v>
      </c>
      <c r="AS85" s="167">
        <v>148</v>
      </c>
      <c r="AT85" s="170">
        <v>3</v>
      </c>
      <c r="AU85" s="170">
        <v>1</v>
      </c>
      <c r="AV85" s="170">
        <v>2</v>
      </c>
      <c r="AW85" s="170"/>
      <c r="AX85" s="170"/>
      <c r="AY85" s="170"/>
      <c r="AZ85" s="170"/>
      <c r="BA85" s="170"/>
      <c r="BB85" s="170"/>
      <c r="BC85" s="171">
        <v>6</v>
      </c>
      <c r="BD85" s="166">
        <v>2706</v>
      </c>
      <c r="BE85" s="271">
        <v>0.02</v>
      </c>
      <c r="BF85" s="172">
        <v>2E-3</v>
      </c>
      <c r="BG85" s="154">
        <v>1</v>
      </c>
      <c r="BH85" s="154">
        <v>0</v>
      </c>
      <c r="BI85" s="154">
        <v>13.3</v>
      </c>
      <c r="BJ85" s="154">
        <v>1.3</v>
      </c>
      <c r="BK85" s="154">
        <v>566.6</v>
      </c>
      <c r="BL85" s="24" t="s">
        <v>478</v>
      </c>
      <c r="BM85" s="248" t="s">
        <v>479</v>
      </c>
      <c r="BN85" s="248" t="s">
        <v>493</v>
      </c>
      <c r="BO85" s="248"/>
      <c r="BP85" s="248">
        <v>31</v>
      </c>
      <c r="BQ85" s="248"/>
      <c r="BR85" s="248"/>
      <c r="BS85" s="248"/>
      <c r="BT85" s="248"/>
      <c r="BU85" s="248">
        <f t="shared" si="1"/>
        <v>4.5</v>
      </c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  <c r="CH85" s="248"/>
      <c r="CI85" s="248"/>
      <c r="CJ85" s="248"/>
      <c r="CK85" s="248"/>
      <c r="CL85" s="248"/>
      <c r="CM85" s="248"/>
      <c r="CN85" s="248"/>
      <c r="CO85" s="248"/>
      <c r="CP85" s="248"/>
      <c r="CQ85" s="248"/>
      <c r="CR85" s="248"/>
      <c r="CS85" s="248"/>
      <c r="CT85" s="248"/>
      <c r="CU85" s="248"/>
      <c r="CV85" s="248"/>
      <c r="CW85" s="248"/>
      <c r="CX85" s="248"/>
      <c r="CY85" s="248"/>
      <c r="CZ85" s="248"/>
      <c r="DA85" s="248"/>
      <c r="DB85" s="248"/>
    </row>
    <row r="86" spans="1:106" s="185" customFormat="1" ht="31.5" customHeight="1" x14ac:dyDescent="0.35">
      <c r="A86" s="180">
        <v>2021</v>
      </c>
      <c r="B86" s="152">
        <v>8</v>
      </c>
      <c r="C86" s="270">
        <v>44412</v>
      </c>
      <c r="D86" s="152">
        <v>1</v>
      </c>
      <c r="E86" s="152">
        <v>1</v>
      </c>
      <c r="F86" s="152">
        <v>2</v>
      </c>
      <c r="G86" s="184" t="s">
        <v>416</v>
      </c>
      <c r="H86" t="s">
        <v>417</v>
      </c>
      <c r="I86" t="s">
        <v>471</v>
      </c>
      <c r="J86">
        <v>3</v>
      </c>
      <c r="K86">
        <v>2</v>
      </c>
      <c r="L86" s="186">
        <v>111</v>
      </c>
      <c r="M86" s="187">
        <v>103.23</v>
      </c>
      <c r="N86" s="188">
        <v>118.77</v>
      </c>
      <c r="O86" s="179">
        <v>140</v>
      </c>
      <c r="P86" s="179">
        <v>129</v>
      </c>
      <c r="Q86" s="179">
        <v>118</v>
      </c>
      <c r="R86" s="179">
        <v>128</v>
      </c>
      <c r="S86" s="179"/>
      <c r="T86" s="179">
        <v>98</v>
      </c>
      <c r="U86" s="179">
        <v>99</v>
      </c>
      <c r="V86" s="179">
        <v>99</v>
      </c>
      <c r="W86" s="179">
        <v>105</v>
      </c>
      <c r="X86" s="179"/>
      <c r="Y86" s="153">
        <v>115</v>
      </c>
      <c r="Z86" s="153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53"/>
      <c r="AL86" s="153"/>
      <c r="AM86" s="179">
        <v>128.80000000000001</v>
      </c>
      <c r="AN86" s="179">
        <v>100.3</v>
      </c>
      <c r="AO86" s="215">
        <v>0.2</v>
      </c>
      <c r="AP86" s="168">
        <v>108</v>
      </c>
      <c r="AQ86" s="169">
        <v>100</v>
      </c>
      <c r="AR86" s="167">
        <v>94</v>
      </c>
      <c r="AS86" s="167">
        <v>115</v>
      </c>
      <c r="AT86" s="170">
        <v>2</v>
      </c>
      <c r="AU86" s="170">
        <v>4</v>
      </c>
      <c r="AV86" s="170"/>
      <c r="AW86" s="170"/>
      <c r="AX86" s="170"/>
      <c r="AY86" s="170"/>
      <c r="AZ86" s="170"/>
      <c r="BA86" s="170"/>
      <c r="BB86" s="170"/>
      <c r="BC86" s="171">
        <v>6</v>
      </c>
      <c r="BD86" s="166">
        <v>918</v>
      </c>
      <c r="BE86" s="271">
        <v>1.4999999999999999E-2</v>
      </c>
      <c r="BF86" s="172">
        <v>7.0000000000000001E-3</v>
      </c>
      <c r="BG86" s="154">
        <v>1</v>
      </c>
      <c r="BH86" s="154">
        <v>0.1</v>
      </c>
      <c r="BI86" s="154">
        <v>8.3000000000000007</v>
      </c>
      <c r="BJ86" s="154">
        <v>0.6</v>
      </c>
      <c r="BK86" s="154">
        <v>92.1</v>
      </c>
      <c r="BL86" s="24" t="s">
        <v>472</v>
      </c>
      <c r="BM86" s="248" t="s">
        <v>472</v>
      </c>
      <c r="BN86" s="248"/>
      <c r="BO86" s="248"/>
      <c r="BP86" s="248">
        <v>31</v>
      </c>
      <c r="BQ86" s="248"/>
      <c r="BR86" s="248"/>
      <c r="BS86" s="248"/>
      <c r="BT86" s="248"/>
      <c r="BU86" s="248">
        <f t="shared" si="1"/>
        <v>7.6</v>
      </c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  <c r="CH86" s="248"/>
      <c r="CI86" s="248"/>
      <c r="CJ86" s="248"/>
      <c r="CK86" s="248"/>
      <c r="CL86" s="248"/>
      <c r="CM86" s="248"/>
      <c r="CN86" s="248"/>
      <c r="CO86" s="248"/>
      <c r="CP86" s="248"/>
      <c r="CQ86" s="248"/>
      <c r="CR86" s="248"/>
      <c r="CS86" s="248"/>
      <c r="CT86" s="248"/>
      <c r="CU86" s="248"/>
      <c r="CV86" s="248"/>
      <c r="CW86" s="248"/>
      <c r="CX86" s="248"/>
      <c r="CY86" s="248"/>
      <c r="CZ86" s="248"/>
      <c r="DA86" s="248"/>
      <c r="DB86" s="248"/>
    </row>
    <row r="87" spans="1:106" s="185" customFormat="1" ht="31.5" customHeight="1" x14ac:dyDescent="0.35">
      <c r="A87" s="180">
        <v>2021</v>
      </c>
      <c r="B87" s="152">
        <v>8</v>
      </c>
      <c r="C87" s="270">
        <v>44412</v>
      </c>
      <c r="D87" s="152">
        <v>1</v>
      </c>
      <c r="E87" s="152">
        <v>2</v>
      </c>
      <c r="F87" s="152">
        <v>2</v>
      </c>
      <c r="G87" s="184" t="s">
        <v>419</v>
      </c>
      <c r="H87" t="s">
        <v>420</v>
      </c>
      <c r="I87" t="s">
        <v>471</v>
      </c>
      <c r="J87">
        <v>3</v>
      </c>
      <c r="K87">
        <v>2</v>
      </c>
      <c r="L87" s="186">
        <v>113</v>
      </c>
      <c r="M87" s="187">
        <v>105.09</v>
      </c>
      <c r="N87" s="188">
        <v>120.91</v>
      </c>
      <c r="O87" s="179">
        <v>168</v>
      </c>
      <c r="P87" s="179">
        <v>141</v>
      </c>
      <c r="Q87" s="179">
        <v>154</v>
      </c>
      <c r="R87" s="179">
        <v>169</v>
      </c>
      <c r="S87" s="179"/>
      <c r="T87" s="179">
        <v>107</v>
      </c>
      <c r="U87" s="179">
        <v>108</v>
      </c>
      <c r="V87" s="179">
        <v>109</v>
      </c>
      <c r="W87" s="179">
        <v>108</v>
      </c>
      <c r="X87" s="179"/>
      <c r="Y87" s="153">
        <v>115</v>
      </c>
      <c r="Z87" s="153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53"/>
      <c r="AL87" s="153"/>
      <c r="AM87" s="179">
        <v>158</v>
      </c>
      <c r="AN87" s="179">
        <v>108</v>
      </c>
      <c r="AO87" s="215">
        <v>0.4</v>
      </c>
      <c r="AP87" s="168">
        <v>108</v>
      </c>
      <c r="AQ87" s="169">
        <v>100</v>
      </c>
      <c r="AR87" s="167">
        <v>94</v>
      </c>
      <c r="AS87" s="167">
        <v>115</v>
      </c>
      <c r="AT87" s="170">
        <v>3</v>
      </c>
      <c r="AU87" s="170"/>
      <c r="AV87" s="170">
        <v>4</v>
      </c>
      <c r="AW87" s="170"/>
      <c r="AX87" s="170"/>
      <c r="AY87" s="170"/>
      <c r="AZ87" s="170"/>
      <c r="BA87" s="170"/>
      <c r="BB87" s="170"/>
      <c r="BC87" s="171">
        <v>7</v>
      </c>
      <c r="BD87" s="166">
        <v>995</v>
      </c>
      <c r="BE87" s="271">
        <v>1.4999999999999999E-2</v>
      </c>
      <c r="BF87" s="172">
        <v>7.0000000000000001E-3</v>
      </c>
      <c r="BG87" s="154">
        <v>1</v>
      </c>
      <c r="BH87" s="154">
        <v>0.1</v>
      </c>
      <c r="BI87" s="154">
        <v>8.8000000000000007</v>
      </c>
      <c r="BJ87" s="154">
        <v>0.8</v>
      </c>
      <c r="BK87" s="154">
        <v>107.5</v>
      </c>
      <c r="BL87" s="24" t="s">
        <v>472</v>
      </c>
      <c r="BM87" s="248" t="s">
        <v>472</v>
      </c>
      <c r="BN87" s="248"/>
      <c r="BO87" s="248"/>
      <c r="BP87" s="248">
        <v>31</v>
      </c>
      <c r="BQ87" s="248"/>
      <c r="BR87" s="248"/>
      <c r="BS87" s="248"/>
      <c r="BT87" s="248"/>
      <c r="BU87" s="248">
        <f t="shared" si="1"/>
        <v>3.5</v>
      </c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  <c r="CH87" s="248"/>
      <c r="CI87" s="248"/>
      <c r="CJ87" s="248"/>
      <c r="CK87" s="248"/>
      <c r="CL87" s="248"/>
      <c r="CM87" s="248"/>
      <c r="CN87" s="248"/>
      <c r="CO87" s="248"/>
      <c r="CP87" s="248"/>
      <c r="CQ87" s="248"/>
      <c r="CR87" s="248"/>
      <c r="CS87" s="248"/>
      <c r="CT87" s="248"/>
      <c r="CU87" s="248"/>
      <c r="CV87" s="248"/>
      <c r="CW87" s="248"/>
      <c r="CX87" s="248"/>
      <c r="CY87" s="248"/>
      <c r="CZ87" s="248"/>
      <c r="DA87" s="248"/>
      <c r="DB87" s="248"/>
    </row>
    <row r="88" spans="1:106" s="185" customFormat="1" ht="31.5" customHeight="1" x14ac:dyDescent="0.35">
      <c r="A88" s="180">
        <v>2021</v>
      </c>
      <c r="B88" s="152">
        <v>8</v>
      </c>
      <c r="C88" s="270">
        <v>44412</v>
      </c>
      <c r="D88" s="152">
        <v>32</v>
      </c>
      <c r="E88" s="152">
        <v>92</v>
      </c>
      <c r="F88" s="152">
        <v>2</v>
      </c>
      <c r="G88" s="184" t="s">
        <v>288</v>
      </c>
      <c r="H88" t="s">
        <v>289</v>
      </c>
      <c r="I88" t="s">
        <v>471</v>
      </c>
      <c r="J88">
        <v>2</v>
      </c>
      <c r="K88">
        <v>3</v>
      </c>
      <c r="L88" s="186">
        <v>361</v>
      </c>
      <c r="M88" s="187">
        <v>335.73</v>
      </c>
      <c r="N88" s="188">
        <v>386.27</v>
      </c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53"/>
      <c r="Z88" s="153"/>
      <c r="AA88" s="179">
        <v>482</v>
      </c>
      <c r="AB88" s="179">
        <v>506</v>
      </c>
      <c r="AC88" s="179">
        <v>511</v>
      </c>
      <c r="AD88" s="179">
        <v>504</v>
      </c>
      <c r="AE88" s="179">
        <v>502</v>
      </c>
      <c r="AF88" s="179">
        <v>373</v>
      </c>
      <c r="AG88" s="179">
        <v>353</v>
      </c>
      <c r="AH88" s="179">
        <v>351</v>
      </c>
      <c r="AI88" s="179">
        <v>354</v>
      </c>
      <c r="AJ88" s="179">
        <v>348</v>
      </c>
      <c r="AK88" s="153">
        <v>122</v>
      </c>
      <c r="AL88" s="153">
        <v>120</v>
      </c>
      <c r="AM88" s="179">
        <v>501</v>
      </c>
      <c r="AN88" s="179">
        <v>355.8</v>
      </c>
      <c r="AO88" s="215">
        <v>0.4</v>
      </c>
      <c r="AP88" s="168">
        <v>74</v>
      </c>
      <c r="AQ88" s="169">
        <v>97</v>
      </c>
      <c r="AR88" s="167">
        <v>60</v>
      </c>
      <c r="AS88" s="167">
        <v>121</v>
      </c>
      <c r="AT88" s="170">
        <v>2</v>
      </c>
      <c r="AU88" s="170">
        <v>2</v>
      </c>
      <c r="AV88" s="170">
        <v>2</v>
      </c>
      <c r="AW88" s="170"/>
      <c r="AX88" s="170"/>
      <c r="AY88" s="170"/>
      <c r="AZ88" s="170"/>
      <c r="BA88" s="170"/>
      <c r="BB88" s="170"/>
      <c r="BC88" s="171">
        <v>6</v>
      </c>
      <c r="BD88" s="166">
        <v>126</v>
      </c>
      <c r="BE88" s="271">
        <v>1.4999999999999999E-2</v>
      </c>
      <c r="BF88" s="172">
        <v>4.8000000000000001E-2</v>
      </c>
      <c r="BG88" s="154"/>
      <c r="BH88" s="154">
        <v>0</v>
      </c>
      <c r="BI88" s="154">
        <v>0.3</v>
      </c>
      <c r="BJ88" s="154">
        <v>2.1</v>
      </c>
      <c r="BK88" s="154">
        <v>44.8</v>
      </c>
      <c r="BL88" s="24" t="s">
        <v>478</v>
      </c>
      <c r="BM88" s="248" t="s">
        <v>481</v>
      </c>
      <c r="BN88" s="248" t="s">
        <v>505</v>
      </c>
      <c r="BO88" s="248" t="s">
        <v>506</v>
      </c>
      <c r="BP88" s="248">
        <v>31</v>
      </c>
      <c r="BQ88" s="248"/>
      <c r="BR88" s="248"/>
      <c r="BS88" s="248"/>
      <c r="BT88" s="248"/>
      <c r="BU88" s="248">
        <f t="shared" si="1"/>
        <v>3.7</v>
      </c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  <c r="CH88" s="248"/>
      <c r="CI88" s="248"/>
      <c r="CJ88" s="248"/>
      <c r="CK88" s="248"/>
      <c r="CL88" s="248"/>
      <c r="CM88" s="248"/>
      <c r="CN88" s="248"/>
      <c r="CO88" s="248"/>
      <c r="CP88" s="248"/>
      <c r="CQ88" s="248"/>
      <c r="CR88" s="248"/>
      <c r="CS88" s="248"/>
      <c r="CT88" s="248"/>
      <c r="CU88" s="248"/>
      <c r="CV88" s="248"/>
      <c r="CW88" s="248"/>
      <c r="CX88" s="248"/>
      <c r="CY88" s="248"/>
      <c r="CZ88" s="248"/>
      <c r="DA88" s="248"/>
      <c r="DB88" s="248"/>
    </row>
    <row r="89" spans="1:106" s="185" customFormat="1" ht="31.5" customHeight="1" x14ac:dyDescent="0.35">
      <c r="A89" s="180">
        <v>2021</v>
      </c>
      <c r="B89" s="152">
        <v>8</v>
      </c>
      <c r="C89" s="270">
        <v>44412</v>
      </c>
      <c r="D89" s="152">
        <v>32</v>
      </c>
      <c r="E89" s="152">
        <v>93</v>
      </c>
      <c r="F89" s="152">
        <v>2</v>
      </c>
      <c r="G89" s="184" t="s">
        <v>291</v>
      </c>
      <c r="H89" t="s">
        <v>292</v>
      </c>
      <c r="I89" t="s">
        <v>471</v>
      </c>
      <c r="J89">
        <v>2</v>
      </c>
      <c r="K89">
        <v>3</v>
      </c>
      <c r="L89" s="186">
        <v>59</v>
      </c>
      <c r="M89" s="187">
        <v>54.87</v>
      </c>
      <c r="N89" s="188">
        <v>63.13</v>
      </c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53"/>
      <c r="Z89" s="153"/>
      <c r="AA89" s="179">
        <v>82</v>
      </c>
      <c r="AB89" s="179">
        <v>94</v>
      </c>
      <c r="AC89" s="179">
        <v>98</v>
      </c>
      <c r="AD89" s="179">
        <v>102</v>
      </c>
      <c r="AE89" s="179">
        <v>97</v>
      </c>
      <c r="AF89" s="179">
        <v>64</v>
      </c>
      <c r="AG89" s="179">
        <v>60</v>
      </c>
      <c r="AH89" s="179">
        <v>59</v>
      </c>
      <c r="AI89" s="179">
        <v>60</v>
      </c>
      <c r="AJ89" s="179">
        <v>58</v>
      </c>
      <c r="AK89" s="153">
        <v>122</v>
      </c>
      <c r="AL89" s="153">
        <v>120</v>
      </c>
      <c r="AM89" s="179">
        <v>94.6</v>
      </c>
      <c r="AN89" s="179">
        <v>60.2</v>
      </c>
      <c r="AO89" s="215">
        <v>0.6</v>
      </c>
      <c r="AP89" s="168">
        <v>74</v>
      </c>
      <c r="AQ89" s="169">
        <v>97</v>
      </c>
      <c r="AR89" s="167">
        <v>60</v>
      </c>
      <c r="AS89" s="167">
        <v>121</v>
      </c>
      <c r="AT89" s="170">
        <v>4</v>
      </c>
      <c r="AU89" s="170">
        <v>2</v>
      </c>
      <c r="AV89" s="170">
        <v>2</v>
      </c>
      <c r="AW89" s="170"/>
      <c r="AX89" s="170"/>
      <c r="AY89" s="170"/>
      <c r="AZ89" s="170"/>
      <c r="BA89" s="170"/>
      <c r="BB89" s="170"/>
      <c r="BC89" s="171">
        <v>8</v>
      </c>
      <c r="BD89" s="166">
        <v>8</v>
      </c>
      <c r="BE89" s="271">
        <v>1.4999999999999999E-2</v>
      </c>
      <c r="BF89" s="172">
        <v>1</v>
      </c>
      <c r="BG89" s="154"/>
      <c r="BH89" s="154">
        <v>0.1</v>
      </c>
      <c r="BI89" s="154">
        <v>0.1</v>
      </c>
      <c r="BJ89" s="154">
        <v>0.5</v>
      </c>
      <c r="BK89" s="154">
        <v>0.5</v>
      </c>
      <c r="BL89" s="24" t="s">
        <v>478</v>
      </c>
      <c r="BM89" s="248" t="s">
        <v>481</v>
      </c>
      <c r="BN89" s="248" t="s">
        <v>507</v>
      </c>
      <c r="BO89" s="248" t="s">
        <v>506</v>
      </c>
      <c r="BP89" s="248">
        <v>31</v>
      </c>
      <c r="BQ89" s="248"/>
      <c r="BR89" s="248"/>
      <c r="BS89" s="248"/>
      <c r="BT89" s="248"/>
      <c r="BU89" s="248">
        <f t="shared" si="1"/>
        <v>0.8</v>
      </c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  <c r="CH89" s="248"/>
      <c r="CI89" s="248"/>
      <c r="CJ89" s="248"/>
      <c r="CK89" s="248"/>
      <c r="CL89" s="248"/>
      <c r="CM89" s="248"/>
      <c r="CN89" s="248"/>
      <c r="CO89" s="248"/>
      <c r="CP89" s="248"/>
      <c r="CQ89" s="248"/>
      <c r="CR89" s="248"/>
      <c r="CS89" s="248"/>
      <c r="CT89" s="248"/>
      <c r="CU89" s="248"/>
      <c r="CV89" s="248"/>
      <c r="CW89" s="248"/>
      <c r="CX89" s="248"/>
      <c r="CY89" s="248"/>
      <c r="CZ89" s="248"/>
      <c r="DA89" s="248"/>
      <c r="DB89" s="248"/>
    </row>
    <row r="90" spans="1:106" s="185" customFormat="1" ht="31.5" customHeight="1" x14ac:dyDescent="0.35">
      <c r="A90" s="180">
        <v>2021</v>
      </c>
      <c r="B90" s="152">
        <v>8</v>
      </c>
      <c r="C90" s="270">
        <v>44412</v>
      </c>
      <c r="D90" s="152">
        <v>32</v>
      </c>
      <c r="E90" s="152">
        <v>94</v>
      </c>
      <c r="F90" s="152">
        <v>2</v>
      </c>
      <c r="G90" s="184" t="s">
        <v>367</v>
      </c>
      <c r="H90" t="s">
        <v>368</v>
      </c>
      <c r="I90" t="s">
        <v>471</v>
      </c>
      <c r="J90">
        <v>2</v>
      </c>
      <c r="K90">
        <v>3</v>
      </c>
      <c r="L90" s="186">
        <v>19</v>
      </c>
      <c r="M90" s="187">
        <v>17.670000000000002</v>
      </c>
      <c r="N90" s="188">
        <v>20.329999999999998</v>
      </c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53"/>
      <c r="Z90" s="153"/>
      <c r="AA90" s="179">
        <v>30</v>
      </c>
      <c r="AB90" s="179">
        <v>33</v>
      </c>
      <c r="AC90" s="179">
        <v>38</v>
      </c>
      <c r="AD90" s="179">
        <v>34</v>
      </c>
      <c r="AE90" s="179">
        <v>36</v>
      </c>
      <c r="AF90" s="179">
        <v>18</v>
      </c>
      <c r="AG90" s="179">
        <v>18</v>
      </c>
      <c r="AH90" s="179">
        <v>16</v>
      </c>
      <c r="AI90" s="179">
        <v>18</v>
      </c>
      <c r="AJ90" s="179">
        <v>20</v>
      </c>
      <c r="AK90" s="153">
        <v>122</v>
      </c>
      <c r="AL90" s="153">
        <v>120</v>
      </c>
      <c r="AM90" s="179">
        <v>34.200000000000003</v>
      </c>
      <c r="AN90" s="179">
        <v>18</v>
      </c>
      <c r="AO90" s="215">
        <v>0.8</v>
      </c>
      <c r="AP90" s="168">
        <v>74</v>
      </c>
      <c r="AQ90" s="169">
        <v>97</v>
      </c>
      <c r="AR90" s="167">
        <v>60</v>
      </c>
      <c r="AS90" s="167">
        <v>121</v>
      </c>
      <c r="AT90" s="170">
        <v>6</v>
      </c>
      <c r="AU90" s="170">
        <v>4</v>
      </c>
      <c r="AV90" s="170">
        <v>2</v>
      </c>
      <c r="AW90" s="170"/>
      <c r="AX90" s="170"/>
      <c r="AY90" s="170"/>
      <c r="AZ90" s="170"/>
      <c r="BA90" s="170"/>
      <c r="BB90" s="170"/>
      <c r="BC90" s="171">
        <v>12</v>
      </c>
      <c r="BD90" s="166">
        <v>12</v>
      </c>
      <c r="BE90" s="271">
        <v>1.4999999999999999E-2</v>
      </c>
      <c r="BF90" s="172">
        <v>1</v>
      </c>
      <c r="BG90" s="154"/>
      <c r="BH90" s="154">
        <v>0.6</v>
      </c>
      <c r="BI90" s="154">
        <v>0.6</v>
      </c>
      <c r="BJ90" s="154">
        <v>0.2</v>
      </c>
      <c r="BK90" s="154">
        <v>0.2</v>
      </c>
      <c r="BL90" s="24" t="s">
        <v>478</v>
      </c>
      <c r="BM90" s="248" t="s">
        <v>481</v>
      </c>
      <c r="BN90" s="248" t="s">
        <v>508</v>
      </c>
      <c r="BO90" s="248" t="s">
        <v>506</v>
      </c>
      <c r="BP90" s="248">
        <v>31</v>
      </c>
      <c r="BQ90" s="248"/>
      <c r="BR90" s="248"/>
      <c r="BS90" s="248"/>
      <c r="BT90" s="248"/>
      <c r="BU90" s="248">
        <f t="shared" si="1"/>
        <v>0.7</v>
      </c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  <c r="CH90" s="248"/>
      <c r="CI90" s="248"/>
      <c r="CJ90" s="248"/>
      <c r="CK90" s="248"/>
      <c r="CL90" s="248"/>
      <c r="CM90" s="248"/>
      <c r="CN90" s="248"/>
      <c r="CO90" s="248"/>
      <c r="CP90" s="248"/>
      <c r="CQ90" s="248"/>
      <c r="CR90" s="248"/>
      <c r="CS90" s="248"/>
      <c r="CT90" s="248"/>
      <c r="CU90" s="248"/>
      <c r="CV90" s="248"/>
      <c r="CW90" s="248"/>
      <c r="CX90" s="248"/>
      <c r="CY90" s="248"/>
      <c r="CZ90" s="248"/>
      <c r="DA90" s="248"/>
      <c r="DB90" s="248"/>
    </row>
    <row r="91" spans="1:106" s="185" customFormat="1" ht="31.5" customHeight="1" x14ac:dyDescent="0.35">
      <c r="A91" s="180">
        <v>2021</v>
      </c>
      <c r="B91" s="152">
        <v>8</v>
      </c>
      <c r="C91" s="270">
        <v>44412</v>
      </c>
      <c r="D91" s="152">
        <v>381</v>
      </c>
      <c r="E91" s="152">
        <v>445</v>
      </c>
      <c r="F91" s="152">
        <v>3</v>
      </c>
      <c r="G91" s="184" t="s">
        <v>376</v>
      </c>
      <c r="H91" t="s">
        <v>377</v>
      </c>
      <c r="I91" t="s">
        <v>471</v>
      </c>
      <c r="J91">
        <v>3</v>
      </c>
      <c r="K91">
        <v>4</v>
      </c>
      <c r="L91" s="186">
        <v>28</v>
      </c>
      <c r="M91" s="187">
        <v>25.2</v>
      </c>
      <c r="N91" s="188">
        <v>30.8</v>
      </c>
      <c r="O91" s="179">
        <v>37</v>
      </c>
      <c r="P91" s="179">
        <v>35</v>
      </c>
      <c r="Q91" s="179">
        <v>26</v>
      </c>
      <c r="R91" s="179">
        <v>35</v>
      </c>
      <c r="S91" s="179">
        <v>44</v>
      </c>
      <c r="T91" s="179">
        <v>31</v>
      </c>
      <c r="U91" s="179">
        <v>29</v>
      </c>
      <c r="V91" s="179">
        <v>22</v>
      </c>
      <c r="W91" s="179">
        <v>28</v>
      </c>
      <c r="X91" s="179">
        <v>28</v>
      </c>
      <c r="Y91" s="153">
        <v>138</v>
      </c>
      <c r="Z91" s="153">
        <v>130</v>
      </c>
      <c r="AA91" s="179">
        <v>34</v>
      </c>
      <c r="AB91" s="179"/>
      <c r="AC91" s="179">
        <v>37</v>
      </c>
      <c r="AD91" s="179">
        <v>36</v>
      </c>
      <c r="AE91" s="179">
        <v>36</v>
      </c>
      <c r="AF91" s="179">
        <v>27</v>
      </c>
      <c r="AG91" s="179"/>
      <c r="AH91" s="179">
        <v>29</v>
      </c>
      <c r="AI91" s="179">
        <v>28</v>
      </c>
      <c r="AJ91" s="179">
        <v>27</v>
      </c>
      <c r="AK91" s="153">
        <v>135</v>
      </c>
      <c r="AL91" s="153">
        <v>133</v>
      </c>
      <c r="AM91" s="179">
        <v>35.6</v>
      </c>
      <c r="AN91" s="179">
        <v>27.6</v>
      </c>
      <c r="AO91" s="215">
        <v>0.3</v>
      </c>
      <c r="AP91" s="168">
        <v>60</v>
      </c>
      <c r="AQ91" s="169">
        <v>180</v>
      </c>
      <c r="AR91" s="167">
        <v>81</v>
      </c>
      <c r="AS91" s="167">
        <v>134</v>
      </c>
      <c r="AT91" s="170">
        <v>4</v>
      </c>
      <c r="AU91" s="170">
        <v>2</v>
      </c>
      <c r="AV91" s="170">
        <v>5</v>
      </c>
      <c r="AW91" s="170"/>
      <c r="AX91" s="170"/>
      <c r="AY91" s="170"/>
      <c r="AZ91" s="170"/>
      <c r="BA91" s="170"/>
      <c r="BB91" s="170"/>
      <c r="BC91" s="171">
        <v>11</v>
      </c>
      <c r="BD91" s="166">
        <v>1811</v>
      </c>
      <c r="BE91" s="271">
        <v>1.4999999999999999E-2</v>
      </c>
      <c r="BF91" s="172">
        <v>6.0000000000000001E-3</v>
      </c>
      <c r="BG91" s="154">
        <v>1</v>
      </c>
      <c r="BH91" s="154">
        <v>0.4</v>
      </c>
      <c r="BI91" s="154">
        <v>64.7</v>
      </c>
      <c r="BJ91" s="154">
        <v>0.3</v>
      </c>
      <c r="BK91" s="154">
        <v>50</v>
      </c>
      <c r="BL91" s="24" t="s">
        <v>478</v>
      </c>
      <c r="BM91" s="248" t="s">
        <v>481</v>
      </c>
      <c r="BN91" s="248" t="s">
        <v>494</v>
      </c>
      <c r="BO91" s="248"/>
      <c r="BP91" s="248">
        <v>31</v>
      </c>
      <c r="BQ91" s="248"/>
      <c r="BR91" s="248"/>
      <c r="BS91" s="248"/>
      <c r="BT91" s="248"/>
      <c r="BU91" s="248">
        <f t="shared" si="1"/>
        <v>0.3</v>
      </c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8"/>
      <c r="CK91" s="248"/>
      <c r="CL91" s="248"/>
      <c r="CM91" s="248"/>
      <c r="CN91" s="248"/>
      <c r="CO91" s="248"/>
      <c r="CP91" s="248"/>
      <c r="CQ91" s="248"/>
      <c r="CR91" s="248"/>
      <c r="CS91" s="248"/>
      <c r="CT91" s="248"/>
      <c r="CU91" s="248"/>
      <c r="CV91" s="248"/>
      <c r="CW91" s="248"/>
      <c r="CX91" s="248"/>
      <c r="CY91" s="248"/>
      <c r="CZ91" s="248"/>
      <c r="DA91" s="248"/>
      <c r="DB91" s="248"/>
    </row>
    <row r="92" spans="1:106" s="185" customFormat="1" ht="31.5" customHeight="1" x14ac:dyDescent="0.35">
      <c r="A92" s="180">
        <v>2021</v>
      </c>
      <c r="B92" s="152">
        <v>8</v>
      </c>
      <c r="C92" s="270">
        <v>44412</v>
      </c>
      <c r="D92" s="152">
        <v>381</v>
      </c>
      <c r="E92" s="152">
        <v>446</v>
      </c>
      <c r="F92" s="152">
        <v>3</v>
      </c>
      <c r="G92" s="184" t="s">
        <v>379</v>
      </c>
      <c r="H92" t="s">
        <v>380</v>
      </c>
      <c r="I92" t="s">
        <v>471</v>
      </c>
      <c r="J92">
        <v>3</v>
      </c>
      <c r="K92">
        <v>4</v>
      </c>
      <c r="L92" s="186">
        <v>167</v>
      </c>
      <c r="M92" s="187">
        <v>150.30000000000001</v>
      </c>
      <c r="N92" s="188">
        <v>183.7</v>
      </c>
      <c r="O92" s="179">
        <v>221</v>
      </c>
      <c r="P92" s="179">
        <v>244</v>
      </c>
      <c r="Q92" s="179">
        <v>194</v>
      </c>
      <c r="R92" s="179">
        <v>196</v>
      </c>
      <c r="S92" s="179">
        <v>193</v>
      </c>
      <c r="T92" s="179">
        <v>186</v>
      </c>
      <c r="U92" s="179">
        <v>166</v>
      </c>
      <c r="V92" s="179">
        <v>166</v>
      </c>
      <c r="W92" s="179">
        <v>167</v>
      </c>
      <c r="X92" s="179">
        <v>166</v>
      </c>
      <c r="Y92" s="153">
        <v>138</v>
      </c>
      <c r="Z92" s="153">
        <v>130</v>
      </c>
      <c r="AA92" s="179">
        <v>271</v>
      </c>
      <c r="AB92" s="179"/>
      <c r="AC92" s="179">
        <v>211</v>
      </c>
      <c r="AD92" s="179">
        <v>189</v>
      </c>
      <c r="AE92" s="179">
        <v>186</v>
      </c>
      <c r="AF92" s="179">
        <v>207</v>
      </c>
      <c r="AG92" s="179"/>
      <c r="AH92" s="179">
        <v>192</v>
      </c>
      <c r="AI92" s="179">
        <v>177</v>
      </c>
      <c r="AJ92" s="179">
        <v>178</v>
      </c>
      <c r="AK92" s="153">
        <v>135</v>
      </c>
      <c r="AL92" s="153">
        <v>133</v>
      </c>
      <c r="AM92" s="179">
        <v>211.7</v>
      </c>
      <c r="AN92" s="179">
        <v>178.3</v>
      </c>
      <c r="AO92" s="215">
        <v>0.3</v>
      </c>
      <c r="AP92" s="168">
        <v>60</v>
      </c>
      <c r="AQ92" s="169">
        <v>180</v>
      </c>
      <c r="AR92" s="167">
        <v>81</v>
      </c>
      <c r="AS92" s="167">
        <v>134</v>
      </c>
      <c r="AT92" s="170">
        <v>4</v>
      </c>
      <c r="AU92" s="170">
        <v>2</v>
      </c>
      <c r="AV92" s="170">
        <v>5</v>
      </c>
      <c r="AW92" s="170">
        <v>3</v>
      </c>
      <c r="AX92" s="170"/>
      <c r="AY92" s="170"/>
      <c r="AZ92" s="170"/>
      <c r="BA92" s="170"/>
      <c r="BB92" s="170"/>
      <c r="BC92" s="171">
        <v>14</v>
      </c>
      <c r="BD92" s="166">
        <v>1814</v>
      </c>
      <c r="BE92" s="271">
        <v>1.4999999999999999E-2</v>
      </c>
      <c r="BF92" s="172">
        <v>8.0000000000000002E-3</v>
      </c>
      <c r="BG92" s="154">
        <v>1</v>
      </c>
      <c r="BH92" s="154">
        <v>0.1</v>
      </c>
      <c r="BI92" s="154">
        <v>10.9</v>
      </c>
      <c r="BJ92" s="154">
        <v>2.5</v>
      </c>
      <c r="BK92" s="154">
        <v>323.39999999999998</v>
      </c>
      <c r="BL92" s="24" t="s">
        <v>478</v>
      </c>
      <c r="BM92" s="248" t="s">
        <v>481</v>
      </c>
      <c r="BN92" s="248" t="s">
        <v>495</v>
      </c>
      <c r="BO92" s="248"/>
      <c r="BP92" s="248">
        <v>31</v>
      </c>
      <c r="BQ92" s="248"/>
      <c r="BR92" s="248"/>
      <c r="BS92" s="248"/>
      <c r="BT92" s="248"/>
      <c r="BU92" s="248">
        <f t="shared" si="1"/>
        <v>8</v>
      </c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</row>
    <row r="93" spans="1:106" s="185" customFormat="1" ht="31.5" customHeight="1" x14ac:dyDescent="0.35">
      <c r="A93" s="180">
        <v>2021</v>
      </c>
      <c r="B93" s="152">
        <v>8</v>
      </c>
      <c r="C93" s="270">
        <v>44412</v>
      </c>
      <c r="D93" s="152">
        <v>381</v>
      </c>
      <c r="E93" s="152">
        <v>447</v>
      </c>
      <c r="F93" s="152">
        <v>3</v>
      </c>
      <c r="G93" s="184" t="s">
        <v>382</v>
      </c>
      <c r="H93" t="s">
        <v>383</v>
      </c>
      <c r="I93" t="s">
        <v>471</v>
      </c>
      <c r="J93">
        <v>3</v>
      </c>
      <c r="K93">
        <v>4</v>
      </c>
      <c r="L93" s="186">
        <v>177</v>
      </c>
      <c r="M93" s="187">
        <v>159.30000000000001</v>
      </c>
      <c r="N93" s="188">
        <v>194.7</v>
      </c>
      <c r="O93" s="179">
        <v>195</v>
      </c>
      <c r="P93" s="179">
        <v>275</v>
      </c>
      <c r="Q93" s="179">
        <v>223</v>
      </c>
      <c r="R93" s="179">
        <v>270</v>
      </c>
      <c r="S93" s="179">
        <v>223</v>
      </c>
      <c r="T93" s="179">
        <v>168</v>
      </c>
      <c r="U93" s="179">
        <v>185</v>
      </c>
      <c r="V93" s="179">
        <v>171</v>
      </c>
      <c r="W93" s="179">
        <v>181</v>
      </c>
      <c r="X93" s="179">
        <v>187</v>
      </c>
      <c r="Y93" s="153">
        <v>138</v>
      </c>
      <c r="Z93" s="153">
        <v>130</v>
      </c>
      <c r="AA93" s="179">
        <v>303</v>
      </c>
      <c r="AB93" s="179"/>
      <c r="AC93" s="179">
        <v>234</v>
      </c>
      <c r="AD93" s="179">
        <v>196</v>
      </c>
      <c r="AE93" s="179">
        <v>198</v>
      </c>
      <c r="AF93" s="179">
        <v>234</v>
      </c>
      <c r="AG93" s="179"/>
      <c r="AH93" s="179">
        <v>198</v>
      </c>
      <c r="AI93" s="179">
        <v>184</v>
      </c>
      <c r="AJ93" s="179">
        <v>181</v>
      </c>
      <c r="AK93" s="153">
        <v>135</v>
      </c>
      <c r="AL93" s="153">
        <v>133</v>
      </c>
      <c r="AM93" s="179">
        <v>235.2</v>
      </c>
      <c r="AN93" s="179">
        <v>187.7</v>
      </c>
      <c r="AO93" s="215">
        <v>0.3</v>
      </c>
      <c r="AP93" s="168">
        <v>60</v>
      </c>
      <c r="AQ93" s="169">
        <v>180</v>
      </c>
      <c r="AR93" s="167">
        <v>81</v>
      </c>
      <c r="AS93" s="167">
        <v>134</v>
      </c>
      <c r="AT93" s="170">
        <v>7</v>
      </c>
      <c r="AU93" s="170">
        <v>1</v>
      </c>
      <c r="AV93" s="170">
        <v>3</v>
      </c>
      <c r="AW93" s="170"/>
      <c r="AX93" s="170"/>
      <c r="AY93" s="170"/>
      <c r="AZ93" s="170"/>
      <c r="BA93" s="170"/>
      <c r="BB93" s="170"/>
      <c r="BC93" s="171">
        <v>11</v>
      </c>
      <c r="BD93" s="166">
        <v>1771</v>
      </c>
      <c r="BE93" s="271">
        <v>1.4999999999999999E-2</v>
      </c>
      <c r="BF93" s="172">
        <v>6.0000000000000001E-3</v>
      </c>
      <c r="BG93" s="154">
        <v>1</v>
      </c>
      <c r="BH93" s="154">
        <v>0.1</v>
      </c>
      <c r="BI93" s="154">
        <v>10</v>
      </c>
      <c r="BJ93" s="154">
        <v>2.1</v>
      </c>
      <c r="BK93" s="154">
        <v>332.4</v>
      </c>
      <c r="BL93" s="24" t="s">
        <v>478</v>
      </c>
      <c r="BM93" s="248" t="s">
        <v>481</v>
      </c>
      <c r="BN93" s="248" t="s">
        <v>496</v>
      </c>
      <c r="BO93" s="248"/>
      <c r="BP93" s="248">
        <v>31</v>
      </c>
      <c r="BQ93" s="248"/>
      <c r="BR93" s="248"/>
      <c r="BS93" s="248"/>
      <c r="BT93" s="248"/>
      <c r="BU93" s="248">
        <f t="shared" si="1"/>
        <v>7.6</v>
      </c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  <c r="CH93" s="248"/>
      <c r="CI93" s="248"/>
      <c r="CJ93" s="248"/>
      <c r="CK93" s="248"/>
      <c r="CL93" s="248"/>
      <c r="CM93" s="248"/>
      <c r="CN93" s="248"/>
      <c r="CO93" s="248"/>
      <c r="CP93" s="248"/>
      <c r="CQ93" s="248"/>
      <c r="CR93" s="248"/>
      <c r="CS93" s="248"/>
      <c r="CT93" s="248"/>
      <c r="CU93" s="248"/>
      <c r="CV93" s="248"/>
      <c r="CW93" s="248"/>
      <c r="CX93" s="248"/>
      <c r="CY93" s="248"/>
      <c r="CZ93" s="248"/>
      <c r="DA93" s="248"/>
      <c r="DB93" s="248"/>
    </row>
    <row r="94" spans="1:106" s="185" customFormat="1" ht="31.5" customHeight="1" x14ac:dyDescent="0.35">
      <c r="A94" s="180">
        <v>2021</v>
      </c>
      <c r="B94" s="152">
        <v>8</v>
      </c>
      <c r="C94" s="270">
        <v>44412</v>
      </c>
      <c r="D94" s="152">
        <v>381</v>
      </c>
      <c r="E94" s="152">
        <v>448</v>
      </c>
      <c r="F94" s="152">
        <v>3</v>
      </c>
      <c r="G94" s="184" t="s">
        <v>385</v>
      </c>
      <c r="H94" t="s">
        <v>386</v>
      </c>
      <c r="I94" t="s">
        <v>471</v>
      </c>
      <c r="J94">
        <v>3</v>
      </c>
      <c r="K94">
        <v>4</v>
      </c>
      <c r="L94" s="186">
        <v>23</v>
      </c>
      <c r="M94" s="187">
        <v>20.7</v>
      </c>
      <c r="N94" s="188">
        <v>25.3</v>
      </c>
      <c r="O94" s="179">
        <v>27</v>
      </c>
      <c r="P94" s="179">
        <v>29</v>
      </c>
      <c r="Q94" s="179">
        <v>23</v>
      </c>
      <c r="R94" s="179">
        <v>27</v>
      </c>
      <c r="S94" s="179">
        <v>26</v>
      </c>
      <c r="T94" s="179">
        <v>23</v>
      </c>
      <c r="U94" s="179">
        <v>22</v>
      </c>
      <c r="V94" s="179">
        <v>22</v>
      </c>
      <c r="W94" s="179">
        <v>22</v>
      </c>
      <c r="X94" s="179">
        <v>21</v>
      </c>
      <c r="Y94" s="153">
        <v>138</v>
      </c>
      <c r="Z94" s="153">
        <v>130</v>
      </c>
      <c r="AA94" s="179">
        <v>29</v>
      </c>
      <c r="AB94" s="179"/>
      <c r="AC94" s="179">
        <v>31</v>
      </c>
      <c r="AD94" s="179">
        <v>33</v>
      </c>
      <c r="AE94" s="179">
        <v>30</v>
      </c>
      <c r="AF94" s="179">
        <v>23</v>
      </c>
      <c r="AG94" s="179"/>
      <c r="AH94" s="179">
        <v>25</v>
      </c>
      <c r="AI94" s="179">
        <v>26</v>
      </c>
      <c r="AJ94" s="179">
        <v>24</v>
      </c>
      <c r="AK94" s="153">
        <v>135</v>
      </c>
      <c r="AL94" s="153">
        <v>133</v>
      </c>
      <c r="AM94" s="179">
        <v>28.3</v>
      </c>
      <c r="AN94" s="179">
        <v>23.1</v>
      </c>
      <c r="AO94" s="215">
        <v>0.2</v>
      </c>
      <c r="AP94" s="168">
        <v>60</v>
      </c>
      <c r="AQ94" s="169">
        <v>180</v>
      </c>
      <c r="AR94" s="167">
        <v>81</v>
      </c>
      <c r="AS94" s="167">
        <v>134</v>
      </c>
      <c r="AT94" s="170">
        <v>5</v>
      </c>
      <c r="AU94" s="170">
        <v>2</v>
      </c>
      <c r="AV94" s="170">
        <v>8</v>
      </c>
      <c r="AW94" s="170"/>
      <c r="AX94" s="170"/>
      <c r="AY94" s="170"/>
      <c r="AZ94" s="170"/>
      <c r="BA94" s="170"/>
      <c r="BB94" s="170"/>
      <c r="BC94" s="171">
        <v>15</v>
      </c>
      <c r="BD94" s="166">
        <v>1775</v>
      </c>
      <c r="BE94" s="271">
        <v>1.4999999999999999E-2</v>
      </c>
      <c r="BF94" s="172">
        <v>8.0000000000000002E-3</v>
      </c>
      <c r="BG94" s="154">
        <v>1</v>
      </c>
      <c r="BH94" s="154">
        <v>0.7</v>
      </c>
      <c r="BI94" s="154">
        <v>77.2</v>
      </c>
      <c r="BJ94" s="154">
        <v>0.3</v>
      </c>
      <c r="BK94" s="154">
        <v>41</v>
      </c>
      <c r="BL94" s="24" t="s">
        <v>478</v>
      </c>
      <c r="BM94" s="248" t="s">
        <v>481</v>
      </c>
      <c r="BN94" s="248" t="s">
        <v>497</v>
      </c>
      <c r="BO94" s="248"/>
      <c r="BP94" s="248">
        <v>31</v>
      </c>
      <c r="BQ94" s="248"/>
      <c r="BR94" s="248"/>
      <c r="BS94" s="248"/>
      <c r="BT94" s="248"/>
      <c r="BU94" s="248">
        <f t="shared" si="1"/>
        <v>0.1</v>
      </c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  <c r="CH94" s="248"/>
      <c r="CI94" s="248"/>
      <c r="CJ94" s="248"/>
      <c r="CK94" s="248"/>
      <c r="CL94" s="248"/>
      <c r="CM94" s="248"/>
      <c r="CN94" s="248"/>
      <c r="CO94" s="248"/>
      <c r="CP94" s="248"/>
      <c r="CQ94" s="248"/>
      <c r="CR94" s="248"/>
      <c r="CS94" s="248"/>
      <c r="CT94" s="248"/>
      <c r="CU94" s="248"/>
      <c r="CV94" s="248"/>
      <c r="CW94" s="248"/>
      <c r="CX94" s="248"/>
      <c r="CY94" s="248"/>
      <c r="CZ94" s="248"/>
      <c r="DA94" s="248"/>
      <c r="DB94" s="248"/>
    </row>
    <row r="95" spans="1:106" s="185" customFormat="1" ht="31.5" customHeight="1" x14ac:dyDescent="0.35">
      <c r="A95" s="180">
        <v>2021</v>
      </c>
      <c r="B95" s="152">
        <v>8</v>
      </c>
      <c r="C95" s="270">
        <v>44412</v>
      </c>
      <c r="D95" s="152">
        <v>212</v>
      </c>
      <c r="E95" s="152">
        <v>140</v>
      </c>
      <c r="F95" s="152">
        <v>4</v>
      </c>
      <c r="G95" s="184" t="s">
        <v>255</v>
      </c>
      <c r="H95" t="s">
        <v>256</v>
      </c>
      <c r="I95" t="s">
        <v>471</v>
      </c>
      <c r="J95">
        <v>2</v>
      </c>
      <c r="K95">
        <v>2</v>
      </c>
      <c r="L95" s="186">
        <v>485</v>
      </c>
      <c r="M95" s="187">
        <v>451.05</v>
      </c>
      <c r="N95" s="188">
        <v>518.95000000000005</v>
      </c>
      <c r="O95" s="179">
        <v>587</v>
      </c>
      <c r="P95" s="179">
        <v>716</v>
      </c>
      <c r="Q95" s="179">
        <v>666</v>
      </c>
      <c r="R95" s="179"/>
      <c r="S95" s="179"/>
      <c r="T95" s="179">
        <v>447</v>
      </c>
      <c r="U95" s="179">
        <v>473</v>
      </c>
      <c r="V95" s="179">
        <v>471</v>
      </c>
      <c r="W95" s="179"/>
      <c r="X95" s="179"/>
      <c r="Y95" s="153">
        <v>120</v>
      </c>
      <c r="Z95" s="153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>
        <v>656.3</v>
      </c>
      <c r="AN95" s="179">
        <v>463.7</v>
      </c>
      <c r="AO95" s="215">
        <v>0.4</v>
      </c>
      <c r="AP95" s="168">
        <v>60</v>
      </c>
      <c r="AQ95" s="169">
        <v>120</v>
      </c>
      <c r="AR95" s="167">
        <v>60</v>
      </c>
      <c r="AS95" s="167">
        <v>120</v>
      </c>
      <c r="AT95" s="170">
        <v>3</v>
      </c>
      <c r="AU95" s="170"/>
      <c r="AV95" s="170"/>
      <c r="AW95" s="170"/>
      <c r="AX95" s="170"/>
      <c r="AY95" s="170"/>
      <c r="AZ95" s="170"/>
      <c r="BA95" s="170"/>
      <c r="BB95" s="170"/>
      <c r="BC95" s="171">
        <v>3</v>
      </c>
      <c r="BD95" s="166">
        <v>402</v>
      </c>
      <c r="BE95" s="271">
        <v>1.4999999999999999E-2</v>
      </c>
      <c r="BF95" s="172">
        <v>7.0000000000000001E-3</v>
      </c>
      <c r="BG95" s="154">
        <v>1</v>
      </c>
      <c r="BH95" s="154">
        <v>0</v>
      </c>
      <c r="BI95" s="154">
        <v>0.8</v>
      </c>
      <c r="BJ95" s="154">
        <v>1.4</v>
      </c>
      <c r="BK95" s="154">
        <v>186.4</v>
      </c>
      <c r="BL95" s="24" t="s">
        <v>478</v>
      </c>
      <c r="BM95" s="248" t="s">
        <v>487</v>
      </c>
      <c r="BN95" s="248" t="s">
        <v>498</v>
      </c>
      <c r="BO95" s="248"/>
      <c r="BP95" s="248">
        <v>31</v>
      </c>
      <c r="BQ95" s="248"/>
      <c r="BR95" s="248"/>
      <c r="BS95" s="248"/>
      <c r="BT95" s="248"/>
      <c r="BU95" s="248">
        <f t="shared" si="1"/>
        <v>15.1</v>
      </c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  <c r="CH95" s="248"/>
      <c r="CI95" s="248"/>
      <c r="CJ95" s="248"/>
      <c r="CK95" s="248"/>
      <c r="CL95" s="248"/>
      <c r="CM95" s="248"/>
      <c r="CN95" s="248"/>
      <c r="CO95" s="248"/>
      <c r="CP95" s="248"/>
      <c r="CQ95" s="248"/>
      <c r="CR95" s="248"/>
      <c r="CS95" s="248"/>
      <c r="CT95" s="248"/>
      <c r="CU95" s="248"/>
      <c r="CV95" s="248"/>
      <c r="CW95" s="248"/>
      <c r="CX95" s="248"/>
      <c r="CY95" s="248"/>
      <c r="CZ95" s="248"/>
      <c r="DA95" s="248"/>
      <c r="DB95" s="248"/>
    </row>
    <row r="96" spans="1:106" s="185" customFormat="1" ht="31.5" customHeight="1" x14ac:dyDescent="0.35">
      <c r="A96" s="180">
        <v>2021</v>
      </c>
      <c r="B96" s="152">
        <v>8</v>
      </c>
      <c r="C96" s="270">
        <v>44412</v>
      </c>
      <c r="D96" s="152">
        <v>212</v>
      </c>
      <c r="E96" s="152">
        <v>178</v>
      </c>
      <c r="F96" s="152">
        <v>4</v>
      </c>
      <c r="G96" s="184" t="s">
        <v>258</v>
      </c>
      <c r="H96" t="s">
        <v>259</v>
      </c>
      <c r="I96" t="s">
        <v>471</v>
      </c>
      <c r="J96">
        <v>2</v>
      </c>
      <c r="K96">
        <v>2</v>
      </c>
      <c r="L96" s="186">
        <v>50</v>
      </c>
      <c r="M96" s="187">
        <v>46.5</v>
      </c>
      <c r="N96" s="188">
        <v>53.5</v>
      </c>
      <c r="O96" s="179">
        <v>87</v>
      </c>
      <c r="P96" s="179">
        <v>62</v>
      </c>
      <c r="Q96" s="179">
        <v>100</v>
      </c>
      <c r="R96" s="179"/>
      <c r="S96" s="179"/>
      <c r="T96" s="179">
        <v>61</v>
      </c>
      <c r="U96" s="179">
        <v>68</v>
      </c>
      <c r="V96" s="179">
        <v>55</v>
      </c>
      <c r="W96" s="179"/>
      <c r="X96" s="179"/>
      <c r="Y96" s="153">
        <v>120</v>
      </c>
      <c r="Z96" s="153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53"/>
      <c r="AL96" s="153"/>
      <c r="AM96" s="179">
        <v>83</v>
      </c>
      <c r="AN96" s="179">
        <v>61.3</v>
      </c>
      <c r="AO96" s="215">
        <v>0.7</v>
      </c>
      <c r="AP96" s="168">
        <v>60</v>
      </c>
      <c r="AQ96" s="169">
        <v>120</v>
      </c>
      <c r="AR96" s="167">
        <v>60</v>
      </c>
      <c r="AS96" s="167">
        <v>120</v>
      </c>
      <c r="AT96" s="170">
        <v>5</v>
      </c>
      <c r="AU96" s="170"/>
      <c r="AV96" s="170">
        <v>2</v>
      </c>
      <c r="AW96" s="170"/>
      <c r="AX96" s="170"/>
      <c r="AY96" s="170"/>
      <c r="AZ96" s="170"/>
      <c r="BA96" s="170"/>
      <c r="BB96" s="170"/>
      <c r="BC96" s="171">
        <v>7</v>
      </c>
      <c r="BD96" s="166">
        <v>497</v>
      </c>
      <c r="BE96" s="271">
        <v>1.4999999999999999E-2</v>
      </c>
      <c r="BF96" s="172">
        <v>1.4E-2</v>
      </c>
      <c r="BG96" s="154">
        <v>1</v>
      </c>
      <c r="BH96" s="154">
        <v>0.1</v>
      </c>
      <c r="BI96" s="154">
        <v>9.9</v>
      </c>
      <c r="BJ96" s="154">
        <v>0.4</v>
      </c>
      <c r="BK96" s="154">
        <v>30.5</v>
      </c>
      <c r="BL96" s="24" t="s">
        <v>478</v>
      </c>
      <c r="BM96" s="248" t="s">
        <v>487</v>
      </c>
      <c r="BN96" s="248" t="s">
        <v>499</v>
      </c>
      <c r="BO96" s="248"/>
      <c r="BP96" s="248">
        <v>31</v>
      </c>
      <c r="BQ96" s="248"/>
      <c r="BR96" s="248"/>
      <c r="BS96" s="248"/>
      <c r="BT96" s="248"/>
      <c r="BU96" s="248">
        <f t="shared" si="1"/>
        <v>8</v>
      </c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  <c r="CH96" s="248"/>
      <c r="CI96" s="248"/>
      <c r="CJ96" s="248"/>
      <c r="CK96" s="248"/>
      <c r="CL96" s="248"/>
      <c r="CM96" s="248"/>
      <c r="CN96" s="248"/>
      <c r="CO96" s="248"/>
      <c r="CP96" s="248"/>
      <c r="CQ96" s="248"/>
      <c r="CR96" s="248"/>
      <c r="CS96" s="248"/>
      <c r="CT96" s="248"/>
      <c r="CU96" s="248"/>
      <c r="CV96" s="248"/>
      <c r="CW96" s="248"/>
      <c r="CX96" s="248"/>
      <c r="CY96" s="248"/>
      <c r="CZ96" s="248"/>
      <c r="DA96" s="248"/>
      <c r="DB96" s="248"/>
    </row>
    <row r="97" spans="1:106" s="185" customFormat="1" ht="31.5" customHeight="1" x14ac:dyDescent="0.35">
      <c r="A97" s="180">
        <v>2021</v>
      </c>
      <c r="B97" s="152">
        <v>8</v>
      </c>
      <c r="C97" s="270">
        <v>44412</v>
      </c>
      <c r="D97" s="152">
        <v>417</v>
      </c>
      <c r="E97" s="152">
        <v>660</v>
      </c>
      <c r="F97" s="152">
        <v>4</v>
      </c>
      <c r="G97" s="184" t="s">
        <v>270</v>
      </c>
      <c r="H97" t="s">
        <v>271</v>
      </c>
      <c r="I97" t="s">
        <v>471</v>
      </c>
      <c r="J97">
        <v>1</v>
      </c>
      <c r="K97">
        <v>6</v>
      </c>
      <c r="L97" s="186">
        <v>1265</v>
      </c>
      <c r="M97" s="187">
        <v>1190.365</v>
      </c>
      <c r="N97" s="188">
        <v>1354.8150000000001</v>
      </c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53"/>
      <c r="Z97" s="153"/>
      <c r="AA97" s="179">
        <v>1698</v>
      </c>
      <c r="AB97" s="179">
        <v>1686</v>
      </c>
      <c r="AC97" s="179">
        <v>1564</v>
      </c>
      <c r="AD97" s="179">
        <v>1586</v>
      </c>
      <c r="AE97" s="179">
        <v>1566</v>
      </c>
      <c r="AF97" s="179">
        <v>1558</v>
      </c>
      <c r="AG97" s="179">
        <v>1426</v>
      </c>
      <c r="AH97" s="179">
        <v>1308</v>
      </c>
      <c r="AI97" s="179">
        <v>1322</v>
      </c>
      <c r="AJ97" s="179">
        <v>1312</v>
      </c>
      <c r="AK97" s="153">
        <v>145</v>
      </c>
      <c r="AL97" s="153">
        <v>141</v>
      </c>
      <c r="AM97" s="179">
        <v>1620</v>
      </c>
      <c r="AN97" s="179">
        <v>1385.2</v>
      </c>
      <c r="AO97" s="215">
        <v>0.3</v>
      </c>
      <c r="AP97" s="168">
        <v>20</v>
      </c>
      <c r="AQ97" s="169">
        <v>180</v>
      </c>
      <c r="AR97" s="167">
        <v>25</v>
      </c>
      <c r="AS97" s="167">
        <v>143</v>
      </c>
      <c r="AT97" s="170">
        <v>4</v>
      </c>
      <c r="AU97" s="170">
        <v>6</v>
      </c>
      <c r="AV97" s="170">
        <v>4</v>
      </c>
      <c r="AW97" s="170"/>
      <c r="AX97" s="170"/>
      <c r="AY97" s="170"/>
      <c r="AZ97" s="170"/>
      <c r="BA97" s="170"/>
      <c r="BB97" s="170"/>
      <c r="BC97" s="171">
        <v>12</v>
      </c>
      <c r="BD97" s="166">
        <v>12</v>
      </c>
      <c r="BE97" s="271">
        <v>1.4999999999999999E-2</v>
      </c>
      <c r="BF97" s="172">
        <v>1</v>
      </c>
      <c r="BG97" s="154"/>
      <c r="BH97" s="154">
        <v>0</v>
      </c>
      <c r="BI97" s="154">
        <v>0</v>
      </c>
      <c r="BJ97" s="154">
        <v>16.600000000000001</v>
      </c>
      <c r="BK97" s="154">
        <v>16.600000000000001</v>
      </c>
      <c r="BL97" s="24" t="s">
        <v>474</v>
      </c>
      <c r="BM97" s="248" t="s">
        <v>475</v>
      </c>
      <c r="BN97" s="248" t="s">
        <v>509</v>
      </c>
      <c r="BO97" s="248" t="s">
        <v>477</v>
      </c>
      <c r="BP97" s="248">
        <v>31</v>
      </c>
      <c r="BQ97" s="248"/>
      <c r="BR97" s="248"/>
      <c r="BS97" s="248"/>
      <c r="BT97" s="248"/>
      <c r="BU97" s="248">
        <f t="shared" si="1"/>
        <v>85</v>
      </c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  <c r="CH97" s="248"/>
      <c r="CI97" s="248"/>
      <c r="CJ97" s="248"/>
      <c r="CK97" s="248"/>
      <c r="CL97" s="248"/>
      <c r="CM97" s="248"/>
      <c r="CN97" s="248"/>
      <c r="CO97" s="248"/>
      <c r="CP97" s="248"/>
      <c r="CQ97" s="248"/>
      <c r="CR97" s="248"/>
      <c r="CS97" s="248"/>
      <c r="CT97" s="248"/>
      <c r="CU97" s="248"/>
      <c r="CV97" s="248"/>
      <c r="CW97" s="248"/>
      <c r="CX97" s="248"/>
      <c r="CY97" s="248"/>
      <c r="CZ97" s="248"/>
      <c r="DA97" s="248"/>
      <c r="DB97" s="248"/>
    </row>
    <row r="98" spans="1:106" s="185" customFormat="1" ht="31.5" customHeight="1" x14ac:dyDescent="0.35">
      <c r="A98" s="180">
        <v>2021</v>
      </c>
      <c r="B98" s="152">
        <v>8</v>
      </c>
      <c r="C98" s="270">
        <v>44412</v>
      </c>
      <c r="D98" s="152">
        <v>417</v>
      </c>
      <c r="E98" s="152">
        <v>661</v>
      </c>
      <c r="F98" s="152">
        <v>4</v>
      </c>
      <c r="G98" s="184" t="s">
        <v>273</v>
      </c>
      <c r="H98" t="s">
        <v>274</v>
      </c>
      <c r="I98" t="s">
        <v>471</v>
      </c>
      <c r="J98">
        <v>1</v>
      </c>
      <c r="K98">
        <v>6</v>
      </c>
      <c r="L98" s="186">
        <v>138</v>
      </c>
      <c r="M98" s="187">
        <v>129.858</v>
      </c>
      <c r="N98" s="188">
        <v>147.798</v>
      </c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53"/>
      <c r="Z98" s="153"/>
      <c r="AA98" s="179">
        <v>177</v>
      </c>
      <c r="AB98" s="179">
        <v>168</v>
      </c>
      <c r="AC98" s="179">
        <v>152</v>
      </c>
      <c r="AD98" s="179">
        <v>150</v>
      </c>
      <c r="AE98" s="179">
        <v>149</v>
      </c>
      <c r="AF98" s="179">
        <v>154</v>
      </c>
      <c r="AG98" s="179">
        <v>143</v>
      </c>
      <c r="AH98" s="179">
        <v>141</v>
      </c>
      <c r="AI98" s="179">
        <v>140</v>
      </c>
      <c r="AJ98" s="179">
        <v>139</v>
      </c>
      <c r="AK98" s="153">
        <v>145</v>
      </c>
      <c r="AL98" s="153">
        <v>141</v>
      </c>
      <c r="AM98" s="179">
        <v>159.19999999999999</v>
      </c>
      <c r="AN98" s="179">
        <v>143.4</v>
      </c>
      <c r="AO98" s="215">
        <v>0.2</v>
      </c>
      <c r="AP98" s="168">
        <v>20</v>
      </c>
      <c r="AQ98" s="169">
        <v>180</v>
      </c>
      <c r="AR98" s="167">
        <v>25</v>
      </c>
      <c r="AS98" s="167">
        <v>143</v>
      </c>
      <c r="AT98" s="170">
        <v>2</v>
      </c>
      <c r="AU98" s="170">
        <v>3</v>
      </c>
      <c r="AV98" s="170">
        <v>2</v>
      </c>
      <c r="AW98" s="170"/>
      <c r="AX98" s="170"/>
      <c r="AY98" s="170"/>
      <c r="AZ98" s="170"/>
      <c r="BA98" s="170"/>
      <c r="BB98" s="170"/>
      <c r="BC98" s="171">
        <v>6</v>
      </c>
      <c r="BD98" s="166">
        <v>6</v>
      </c>
      <c r="BE98" s="271">
        <v>1.4999999999999999E-2</v>
      </c>
      <c r="BF98" s="172">
        <v>1</v>
      </c>
      <c r="BG98" s="154"/>
      <c r="BH98" s="154">
        <v>0</v>
      </c>
      <c r="BI98" s="154">
        <v>0</v>
      </c>
      <c r="BJ98" s="154">
        <v>0.9</v>
      </c>
      <c r="BK98" s="154">
        <v>0.9</v>
      </c>
      <c r="BL98" s="24" t="s">
        <v>474</v>
      </c>
      <c r="BM98" s="248" t="s">
        <v>475</v>
      </c>
      <c r="BN98" s="248" t="s">
        <v>510</v>
      </c>
      <c r="BO98" s="248" t="s">
        <v>477</v>
      </c>
      <c r="BP98" s="248">
        <v>31</v>
      </c>
      <c r="BQ98" s="248"/>
      <c r="BR98" s="248"/>
      <c r="BS98" s="248"/>
      <c r="BT98" s="248"/>
      <c r="BU98" s="248">
        <f t="shared" si="1"/>
        <v>3.8</v>
      </c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  <c r="CH98" s="248"/>
      <c r="CI98" s="248"/>
      <c r="CJ98" s="248"/>
      <c r="CK98" s="248"/>
      <c r="CL98" s="248"/>
      <c r="CM98" s="248"/>
      <c r="CN98" s="248"/>
      <c r="CO98" s="248"/>
      <c r="CP98" s="248"/>
      <c r="CQ98" s="248"/>
      <c r="CR98" s="248"/>
      <c r="CS98" s="248"/>
      <c r="CT98" s="248"/>
      <c r="CU98" s="248"/>
      <c r="CV98" s="248"/>
      <c r="CW98" s="248"/>
      <c r="CX98" s="248"/>
      <c r="CY98" s="248"/>
      <c r="CZ98" s="248"/>
      <c r="DA98" s="248"/>
      <c r="DB98" s="248"/>
    </row>
    <row r="99" spans="1:106" s="185" customFormat="1" ht="31.5" customHeight="1" x14ac:dyDescent="0.35">
      <c r="A99" s="180">
        <v>2021</v>
      </c>
      <c r="B99" s="152">
        <v>8</v>
      </c>
      <c r="C99" s="270">
        <v>44412</v>
      </c>
      <c r="D99" s="152">
        <v>241</v>
      </c>
      <c r="E99" s="152">
        <v>165</v>
      </c>
      <c r="F99" s="152">
        <v>5</v>
      </c>
      <c r="G99" s="184" t="s">
        <v>225</v>
      </c>
      <c r="H99" t="s">
        <v>226</v>
      </c>
      <c r="I99" t="s">
        <v>471</v>
      </c>
      <c r="J99">
        <v>2</v>
      </c>
      <c r="K99">
        <v>2</v>
      </c>
      <c r="L99" s="186">
        <v>706</v>
      </c>
      <c r="M99" s="187">
        <v>656.58</v>
      </c>
      <c r="N99" s="188">
        <v>755.42</v>
      </c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53"/>
      <c r="Z99" s="153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53"/>
      <c r="AL99" s="153"/>
      <c r="AM99" s="179"/>
      <c r="AN99" s="179"/>
      <c r="AO99" s="215"/>
      <c r="AP99" s="168">
        <v>60</v>
      </c>
      <c r="AQ99" s="169">
        <v>120</v>
      </c>
      <c r="AR99" s="167"/>
      <c r="AS99" s="167"/>
      <c r="AT99" s="170"/>
      <c r="AU99" s="170"/>
      <c r="AV99" s="170"/>
      <c r="AW99" s="170"/>
      <c r="AX99" s="170"/>
      <c r="AY99" s="170"/>
      <c r="AZ99" s="170"/>
      <c r="BA99" s="170"/>
      <c r="BB99" s="170"/>
      <c r="BC99" s="171"/>
      <c r="BD99" s="166"/>
      <c r="BE99" s="271">
        <v>1.4999999999999999E-2</v>
      </c>
      <c r="BF99" s="172"/>
      <c r="BG99" s="154"/>
      <c r="BH99" s="154"/>
      <c r="BI99" s="154"/>
      <c r="BJ99" s="154"/>
      <c r="BK99" s="154"/>
      <c r="BL99" s="24" t="s">
        <v>473</v>
      </c>
      <c r="BM99" s="248" t="s">
        <v>473</v>
      </c>
      <c r="BN99" s="248"/>
      <c r="BO99" s="248"/>
      <c r="BP99" s="248">
        <v>31</v>
      </c>
      <c r="BQ99" s="248"/>
      <c r="BR99" s="248"/>
      <c r="BS99" s="248"/>
      <c r="BT99" s="248"/>
      <c r="BU99" s="248" t="str">
        <f t="shared" si="1"/>
        <v/>
      </c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  <c r="CH99" s="248"/>
      <c r="CI99" s="248"/>
      <c r="CJ99" s="248"/>
      <c r="CK99" s="248"/>
      <c r="CL99" s="248"/>
      <c r="CM99" s="248"/>
      <c r="CN99" s="248"/>
      <c r="CO99" s="248"/>
      <c r="CP99" s="248"/>
      <c r="CQ99" s="248"/>
      <c r="CR99" s="248"/>
      <c r="CS99" s="248"/>
      <c r="CT99" s="248"/>
      <c r="CU99" s="248"/>
      <c r="CV99" s="248"/>
      <c r="CW99" s="248"/>
      <c r="CX99" s="248"/>
      <c r="CY99" s="248"/>
      <c r="CZ99" s="248"/>
      <c r="DA99" s="248"/>
      <c r="DB99" s="248"/>
    </row>
    <row r="100" spans="1:106" s="185" customFormat="1" ht="31.5" customHeight="1" x14ac:dyDescent="0.35">
      <c r="A100" s="180">
        <v>2021</v>
      </c>
      <c r="B100" s="152">
        <v>8</v>
      </c>
      <c r="C100" s="270">
        <v>44412</v>
      </c>
      <c r="D100" s="152">
        <v>375</v>
      </c>
      <c r="E100" s="152">
        <v>437</v>
      </c>
      <c r="F100" s="152">
        <v>5</v>
      </c>
      <c r="G100" s="184" t="s">
        <v>213</v>
      </c>
      <c r="H100" t="s">
        <v>214</v>
      </c>
      <c r="I100" t="s">
        <v>471</v>
      </c>
      <c r="J100">
        <v>4</v>
      </c>
      <c r="K100">
        <v>2</v>
      </c>
      <c r="L100" s="186">
        <v>168</v>
      </c>
      <c r="M100" s="187">
        <v>158.08799999999999</v>
      </c>
      <c r="N100" s="188">
        <v>179.928</v>
      </c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/>
      <c r="Z100" s="153"/>
      <c r="AA100" s="179"/>
      <c r="AB100" s="179"/>
      <c r="AC100" s="179">
        <v>310</v>
      </c>
      <c r="AD100" s="179">
        <v>233</v>
      </c>
      <c r="AE100" s="179">
        <v>234</v>
      </c>
      <c r="AF100" s="179"/>
      <c r="AG100" s="179"/>
      <c r="AH100" s="179">
        <v>239</v>
      </c>
      <c r="AI100" s="179">
        <v>172</v>
      </c>
      <c r="AJ100" s="179">
        <v>171</v>
      </c>
      <c r="AK100" s="153"/>
      <c r="AL100" s="153">
        <v>104</v>
      </c>
      <c r="AM100" s="179">
        <v>259</v>
      </c>
      <c r="AN100" s="179">
        <v>194</v>
      </c>
      <c r="AO100" s="215">
        <v>0.5</v>
      </c>
      <c r="AP100" s="168">
        <v>120</v>
      </c>
      <c r="AQ100" s="169">
        <v>120</v>
      </c>
      <c r="AR100" s="167">
        <v>138</v>
      </c>
      <c r="AS100" s="167">
        <v>104</v>
      </c>
      <c r="AT100" s="170">
        <v>4</v>
      </c>
      <c r="AU100" s="170">
        <v>4</v>
      </c>
      <c r="AV100" s="170">
        <v>6</v>
      </c>
      <c r="AW100" s="170"/>
      <c r="AX100" s="170"/>
      <c r="AY100" s="170"/>
      <c r="AZ100" s="170"/>
      <c r="BA100" s="170"/>
      <c r="BB100" s="170"/>
      <c r="BC100" s="171">
        <v>14</v>
      </c>
      <c r="BD100" s="166">
        <v>14</v>
      </c>
      <c r="BE100" s="271">
        <v>1.4999999999999999E-2</v>
      </c>
      <c r="BF100" s="172">
        <v>1</v>
      </c>
      <c r="BG100" s="154"/>
      <c r="BH100" s="154">
        <v>0.1</v>
      </c>
      <c r="BI100" s="154">
        <v>0.1</v>
      </c>
      <c r="BJ100" s="154">
        <v>2.7</v>
      </c>
      <c r="BK100" s="154">
        <v>2.7</v>
      </c>
      <c r="BL100" s="24" t="s">
        <v>474</v>
      </c>
      <c r="BM100" s="248" t="s">
        <v>475</v>
      </c>
      <c r="BN100" s="248" t="s">
        <v>511</v>
      </c>
      <c r="BO100" s="248" t="s">
        <v>477</v>
      </c>
      <c r="BP100" s="248">
        <v>31</v>
      </c>
      <c r="BQ100" s="248"/>
      <c r="BR100" s="248"/>
      <c r="BS100" s="248"/>
      <c r="BT100" s="248"/>
      <c r="BU100" s="248">
        <f t="shared" si="1"/>
        <v>18.399999999999999</v>
      </c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248"/>
      <c r="CT100" s="248"/>
      <c r="CU100" s="248"/>
      <c r="CV100" s="248"/>
      <c r="CW100" s="248"/>
      <c r="CX100" s="248"/>
      <c r="CY100" s="248"/>
      <c r="CZ100" s="248"/>
      <c r="DA100" s="248"/>
      <c r="DB100" s="248"/>
    </row>
    <row r="101" spans="1:106" s="185" customFormat="1" ht="31.5" customHeight="1" x14ac:dyDescent="0.35">
      <c r="A101" s="180">
        <v>2021</v>
      </c>
      <c r="B101" s="152">
        <v>8</v>
      </c>
      <c r="C101" s="270">
        <v>44412</v>
      </c>
      <c r="D101" s="152">
        <v>383</v>
      </c>
      <c r="E101" s="152">
        <v>550</v>
      </c>
      <c r="F101" s="152">
        <v>5</v>
      </c>
      <c r="G101" s="184" t="s">
        <v>167</v>
      </c>
      <c r="H101" t="s">
        <v>168</v>
      </c>
      <c r="I101" t="s">
        <v>471</v>
      </c>
      <c r="J101">
        <v>3</v>
      </c>
      <c r="K101">
        <v>1</v>
      </c>
      <c r="L101" s="186">
        <v>35</v>
      </c>
      <c r="M101" s="187">
        <v>32.024999999999999</v>
      </c>
      <c r="N101" s="188">
        <v>38.045000000000002</v>
      </c>
      <c r="O101" s="179">
        <v>67</v>
      </c>
      <c r="P101" s="179">
        <v>52</v>
      </c>
      <c r="Q101" s="179"/>
      <c r="R101" s="179"/>
      <c r="S101" s="179"/>
      <c r="T101" s="179">
        <v>36</v>
      </c>
      <c r="U101" s="179">
        <v>40</v>
      </c>
      <c r="V101" s="179"/>
      <c r="W101" s="179"/>
      <c r="X101" s="179"/>
      <c r="Y101" s="153">
        <v>100</v>
      </c>
      <c r="Z101" s="153">
        <v>100</v>
      </c>
      <c r="AA101" s="179">
        <v>50</v>
      </c>
      <c r="AB101" s="179">
        <v>52</v>
      </c>
      <c r="AC101" s="179"/>
      <c r="AD101" s="179"/>
      <c r="AE101" s="179"/>
      <c r="AF101" s="179">
        <v>36</v>
      </c>
      <c r="AG101" s="179">
        <v>36</v>
      </c>
      <c r="AH101" s="179"/>
      <c r="AI101" s="179"/>
      <c r="AJ101" s="179"/>
      <c r="AK101" s="153">
        <v>100</v>
      </c>
      <c r="AL101" s="153">
        <v>104</v>
      </c>
      <c r="AM101" s="179">
        <v>55.3</v>
      </c>
      <c r="AN101" s="179">
        <v>37</v>
      </c>
      <c r="AO101" s="215">
        <v>0.6</v>
      </c>
      <c r="AP101" s="168">
        <v>108</v>
      </c>
      <c r="AQ101" s="169">
        <v>100</v>
      </c>
      <c r="AR101" s="167">
        <v>107</v>
      </c>
      <c r="AS101" s="167">
        <v>101</v>
      </c>
      <c r="AT101" s="170">
        <v>10</v>
      </c>
      <c r="AU101" s="170"/>
      <c r="AV101" s="170">
        <v>9</v>
      </c>
      <c r="AW101" s="170"/>
      <c r="AX101" s="170"/>
      <c r="AY101" s="170"/>
      <c r="AZ101" s="170"/>
      <c r="BA101" s="170"/>
      <c r="BB101" s="170"/>
      <c r="BC101" s="171">
        <v>19</v>
      </c>
      <c r="BD101" s="166">
        <v>739</v>
      </c>
      <c r="BE101" s="271">
        <v>1.4999999999999999E-2</v>
      </c>
      <c r="BF101" s="172">
        <v>2.5999999999999999E-2</v>
      </c>
      <c r="BG101" s="154"/>
      <c r="BH101" s="154">
        <v>0.5</v>
      </c>
      <c r="BI101" s="154">
        <v>21.1</v>
      </c>
      <c r="BJ101" s="154">
        <v>0.7</v>
      </c>
      <c r="BK101" s="154">
        <v>27.3</v>
      </c>
      <c r="BL101" s="24" t="s">
        <v>474</v>
      </c>
      <c r="BM101" s="248" t="s">
        <v>475</v>
      </c>
      <c r="BN101" s="248" t="s">
        <v>503</v>
      </c>
      <c r="BO101" s="248" t="s">
        <v>477</v>
      </c>
      <c r="BP101" s="248">
        <v>31</v>
      </c>
      <c r="BQ101" s="248"/>
      <c r="BR101" s="248"/>
      <c r="BS101" s="248"/>
      <c r="BT101" s="248"/>
      <c r="BU101" s="248">
        <f t="shared" si="1"/>
        <v>1.4</v>
      </c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  <c r="CH101" s="248"/>
      <c r="CI101" s="248"/>
      <c r="CJ101" s="248"/>
      <c r="CK101" s="248"/>
      <c r="CL101" s="248"/>
      <c r="CM101" s="248"/>
      <c r="CN101" s="248"/>
      <c r="CO101" s="248"/>
      <c r="CP101" s="248"/>
      <c r="CQ101" s="248"/>
      <c r="CR101" s="248"/>
      <c r="CS101" s="248"/>
      <c r="CT101" s="248"/>
      <c r="CU101" s="248"/>
      <c r="CV101" s="248"/>
      <c r="CW101" s="248"/>
      <c r="CX101" s="248"/>
      <c r="CY101" s="248"/>
      <c r="CZ101" s="248"/>
      <c r="DA101" s="248"/>
      <c r="DB101" s="248"/>
    </row>
    <row r="102" spans="1:106" s="185" customFormat="1" ht="31.5" customHeight="1" x14ac:dyDescent="0.35">
      <c r="A102" s="180">
        <v>2021</v>
      </c>
      <c r="B102" s="152">
        <v>8</v>
      </c>
      <c r="C102" s="270">
        <v>44412</v>
      </c>
      <c r="D102" s="152">
        <v>406</v>
      </c>
      <c r="E102" s="152">
        <v>623</v>
      </c>
      <c r="F102" s="152">
        <v>6</v>
      </c>
      <c r="G102" s="184" t="s">
        <v>301</v>
      </c>
      <c r="H102" t="s">
        <v>302</v>
      </c>
      <c r="I102" t="s">
        <v>471</v>
      </c>
      <c r="J102">
        <v>1</v>
      </c>
      <c r="K102">
        <v>5</v>
      </c>
      <c r="L102" s="186">
        <v>599</v>
      </c>
      <c r="M102" s="187">
        <v>551.02009999999996</v>
      </c>
      <c r="N102" s="188">
        <v>646.97990000000004</v>
      </c>
      <c r="O102" s="179">
        <v>642</v>
      </c>
      <c r="P102" s="179"/>
      <c r="Q102" s="179"/>
      <c r="R102" s="179"/>
      <c r="S102" s="179"/>
      <c r="T102" s="179">
        <v>561</v>
      </c>
      <c r="U102" s="179"/>
      <c r="V102" s="179"/>
      <c r="W102" s="179"/>
      <c r="X102" s="179"/>
      <c r="Y102" s="153">
        <v>145</v>
      </c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>
        <v>642</v>
      </c>
      <c r="AN102" s="179">
        <v>561</v>
      </c>
      <c r="AO102" s="215">
        <v>0.1</v>
      </c>
      <c r="AP102" s="168">
        <v>18</v>
      </c>
      <c r="AQ102" s="169">
        <v>200</v>
      </c>
      <c r="AR102" s="167">
        <v>25</v>
      </c>
      <c r="AS102" s="167">
        <v>145</v>
      </c>
      <c r="AT102" s="170">
        <v>2</v>
      </c>
      <c r="AU102" s="170"/>
      <c r="AV102" s="170"/>
      <c r="AW102" s="170"/>
      <c r="AX102" s="170"/>
      <c r="AY102" s="170"/>
      <c r="AZ102" s="170"/>
      <c r="BA102" s="170"/>
      <c r="BB102" s="170"/>
      <c r="BC102" s="171">
        <v>2</v>
      </c>
      <c r="BD102" s="166">
        <v>482</v>
      </c>
      <c r="BE102" s="271">
        <v>1.4999999999999999E-2</v>
      </c>
      <c r="BF102" s="172">
        <v>4.0000000000000001E-3</v>
      </c>
      <c r="BG102" s="154">
        <v>1</v>
      </c>
      <c r="BH102" s="154">
        <v>0</v>
      </c>
      <c r="BI102" s="154">
        <v>0.8</v>
      </c>
      <c r="BJ102" s="154">
        <v>1.1000000000000001</v>
      </c>
      <c r="BK102" s="154">
        <v>270.39999999999998</v>
      </c>
      <c r="BL102" s="24" t="s">
        <v>478</v>
      </c>
      <c r="BM102" s="248" t="s">
        <v>481</v>
      </c>
      <c r="BN102" s="248" t="s">
        <v>482</v>
      </c>
      <c r="BO102" s="248"/>
      <c r="BP102" s="248">
        <v>31</v>
      </c>
      <c r="BQ102" s="248"/>
      <c r="BR102" s="248"/>
      <c r="BS102" s="248"/>
      <c r="BT102" s="248"/>
      <c r="BU102" s="248">
        <f t="shared" si="1"/>
        <v>26.9</v>
      </c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  <c r="CH102" s="248"/>
      <c r="CI102" s="248"/>
      <c r="CJ102" s="248"/>
      <c r="CK102" s="248"/>
      <c r="CL102" s="248"/>
      <c r="CM102" s="248"/>
      <c r="CN102" s="248"/>
      <c r="CO102" s="248"/>
      <c r="CP102" s="248"/>
      <c r="CQ102" s="248"/>
      <c r="CR102" s="248"/>
      <c r="CS102" s="248"/>
      <c r="CT102" s="248"/>
      <c r="CU102" s="248"/>
      <c r="CV102" s="248"/>
      <c r="CW102" s="248"/>
      <c r="CX102" s="248"/>
      <c r="CY102" s="248"/>
      <c r="CZ102" s="248"/>
      <c r="DA102" s="248"/>
      <c r="DB102" s="248"/>
    </row>
    <row r="103" spans="1:106" s="185" customFormat="1" ht="31.5" customHeight="1" x14ac:dyDescent="0.35">
      <c r="A103" s="180">
        <v>2021</v>
      </c>
      <c r="B103" s="152">
        <v>8</v>
      </c>
      <c r="C103" s="270">
        <v>44412</v>
      </c>
      <c r="D103" s="152">
        <v>406</v>
      </c>
      <c r="E103" s="152">
        <v>624</v>
      </c>
      <c r="F103" s="152">
        <v>6</v>
      </c>
      <c r="G103" s="184" t="s">
        <v>304</v>
      </c>
      <c r="H103" t="s">
        <v>305</v>
      </c>
      <c r="I103" t="s">
        <v>471</v>
      </c>
      <c r="J103">
        <v>1</v>
      </c>
      <c r="K103">
        <v>5</v>
      </c>
      <c r="L103" s="186">
        <v>374</v>
      </c>
      <c r="M103" s="187">
        <v>344.04259999999999</v>
      </c>
      <c r="N103" s="188">
        <v>403.95740000000001</v>
      </c>
      <c r="O103" s="179">
        <v>412</v>
      </c>
      <c r="P103" s="179"/>
      <c r="Q103" s="179"/>
      <c r="R103" s="179"/>
      <c r="S103" s="179"/>
      <c r="T103" s="179">
        <v>348</v>
      </c>
      <c r="U103" s="179"/>
      <c r="V103" s="179"/>
      <c r="W103" s="179"/>
      <c r="X103" s="179"/>
      <c r="Y103" s="153">
        <v>145</v>
      </c>
      <c r="Z103" s="153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/>
      <c r="AL103" s="153"/>
      <c r="AM103" s="179">
        <v>412</v>
      </c>
      <c r="AN103" s="179">
        <v>348</v>
      </c>
      <c r="AO103" s="215">
        <v>0.1</v>
      </c>
      <c r="AP103" s="168">
        <v>18</v>
      </c>
      <c r="AQ103" s="169">
        <v>200</v>
      </c>
      <c r="AR103" s="167">
        <v>25</v>
      </c>
      <c r="AS103" s="167">
        <v>145</v>
      </c>
      <c r="AT103" s="170">
        <v>2</v>
      </c>
      <c r="AU103" s="170"/>
      <c r="AV103" s="170"/>
      <c r="AW103" s="170"/>
      <c r="AX103" s="170"/>
      <c r="AY103" s="170"/>
      <c r="AZ103" s="170"/>
      <c r="BA103" s="170"/>
      <c r="BB103" s="170"/>
      <c r="BC103" s="171">
        <v>2</v>
      </c>
      <c r="BD103" s="166">
        <v>482</v>
      </c>
      <c r="BE103" s="271">
        <v>1.4999999999999999E-2</v>
      </c>
      <c r="BF103" s="172">
        <v>4.0000000000000001E-3</v>
      </c>
      <c r="BG103" s="154">
        <v>1</v>
      </c>
      <c r="BH103" s="154">
        <v>0</v>
      </c>
      <c r="BI103" s="154">
        <v>1.3</v>
      </c>
      <c r="BJ103" s="154">
        <v>0.7</v>
      </c>
      <c r="BK103" s="154">
        <v>167.7</v>
      </c>
      <c r="BL103" s="24" t="s">
        <v>478</v>
      </c>
      <c r="BM103" s="248" t="s">
        <v>481</v>
      </c>
      <c r="BN103" s="248" t="s">
        <v>483</v>
      </c>
      <c r="BO103" s="248"/>
      <c r="BP103" s="248">
        <v>31</v>
      </c>
      <c r="BQ103" s="248"/>
      <c r="BR103" s="248"/>
      <c r="BS103" s="248"/>
      <c r="BT103" s="248"/>
      <c r="BU103" s="248">
        <f t="shared" si="1"/>
        <v>18.399999999999999</v>
      </c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  <c r="CH103" s="248"/>
      <c r="CI103" s="248"/>
      <c r="CJ103" s="248"/>
      <c r="CK103" s="248"/>
      <c r="CL103" s="248"/>
      <c r="CM103" s="248"/>
      <c r="CN103" s="248"/>
      <c r="CO103" s="248"/>
      <c r="CP103" s="248"/>
      <c r="CQ103" s="248"/>
      <c r="CR103" s="248"/>
      <c r="CS103" s="248"/>
      <c r="CT103" s="248"/>
      <c r="CU103" s="248"/>
      <c r="CV103" s="248"/>
      <c r="CW103" s="248"/>
      <c r="CX103" s="248"/>
      <c r="CY103" s="248"/>
      <c r="CZ103" s="248"/>
      <c r="DA103" s="248"/>
      <c r="DB103" s="248"/>
    </row>
    <row r="104" spans="1:106" s="185" customFormat="1" ht="31.5" customHeight="1" x14ac:dyDescent="0.35">
      <c r="A104" s="180">
        <v>2021</v>
      </c>
      <c r="B104" s="152">
        <v>8</v>
      </c>
      <c r="C104" s="270">
        <v>44412</v>
      </c>
      <c r="D104" s="152">
        <v>406</v>
      </c>
      <c r="E104" s="152">
        <v>625</v>
      </c>
      <c r="F104" s="152">
        <v>6</v>
      </c>
      <c r="G104" s="184" t="s">
        <v>307</v>
      </c>
      <c r="H104" t="s">
        <v>308</v>
      </c>
      <c r="I104" t="s">
        <v>471</v>
      </c>
      <c r="J104">
        <v>1</v>
      </c>
      <c r="K104">
        <v>5</v>
      </c>
      <c r="L104" s="186">
        <v>140</v>
      </c>
      <c r="M104" s="187">
        <v>129.01</v>
      </c>
      <c r="N104" s="188">
        <v>150.99</v>
      </c>
      <c r="O104" s="179">
        <v>144</v>
      </c>
      <c r="P104" s="179"/>
      <c r="Q104" s="179"/>
      <c r="R104" s="179"/>
      <c r="S104" s="179"/>
      <c r="T104" s="179">
        <v>125</v>
      </c>
      <c r="U104" s="179"/>
      <c r="V104" s="179"/>
      <c r="W104" s="179"/>
      <c r="X104" s="179"/>
      <c r="Y104" s="153">
        <v>145</v>
      </c>
      <c r="Z104" s="153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53"/>
      <c r="AL104" s="153"/>
      <c r="AM104" s="179">
        <v>144</v>
      </c>
      <c r="AN104" s="179">
        <v>125</v>
      </c>
      <c r="AO104" s="215">
        <v>0</v>
      </c>
      <c r="AP104" s="168">
        <v>18</v>
      </c>
      <c r="AQ104" s="169">
        <v>200</v>
      </c>
      <c r="AR104" s="167">
        <v>25</v>
      </c>
      <c r="AS104" s="167">
        <v>145</v>
      </c>
      <c r="AT104" s="170">
        <v>2</v>
      </c>
      <c r="AU104" s="170"/>
      <c r="AV104" s="170"/>
      <c r="AW104" s="170"/>
      <c r="AX104" s="170"/>
      <c r="AY104" s="170"/>
      <c r="AZ104" s="170"/>
      <c r="BA104" s="170"/>
      <c r="BB104" s="170"/>
      <c r="BC104" s="171">
        <v>2</v>
      </c>
      <c r="BD104" s="166">
        <v>482</v>
      </c>
      <c r="BE104" s="271">
        <v>1.4999999999999999E-2</v>
      </c>
      <c r="BF104" s="172">
        <v>4.0000000000000001E-3</v>
      </c>
      <c r="BG104" s="154">
        <v>1</v>
      </c>
      <c r="BH104" s="154">
        <v>0</v>
      </c>
      <c r="BI104" s="154">
        <v>3.4</v>
      </c>
      <c r="BJ104" s="154">
        <v>0.3</v>
      </c>
      <c r="BK104" s="154">
        <v>60.3</v>
      </c>
      <c r="BL104" s="24" t="s">
        <v>478</v>
      </c>
      <c r="BM104" s="248" t="s">
        <v>481</v>
      </c>
      <c r="BN104" s="248" t="s">
        <v>483</v>
      </c>
      <c r="BO104" s="248"/>
      <c r="BP104" s="248">
        <v>31</v>
      </c>
      <c r="BQ104" s="248"/>
      <c r="BR104" s="248"/>
      <c r="BS104" s="248"/>
      <c r="BT104" s="248"/>
      <c r="BU104" s="248">
        <f t="shared" si="1"/>
        <v>10.6</v>
      </c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  <c r="CH104" s="248"/>
      <c r="CI104" s="248"/>
      <c r="CJ104" s="248"/>
      <c r="CK104" s="248"/>
      <c r="CL104" s="248"/>
      <c r="CM104" s="248"/>
      <c r="CN104" s="248"/>
      <c r="CO104" s="248"/>
      <c r="CP104" s="248"/>
      <c r="CQ104" s="248"/>
      <c r="CR104" s="248"/>
      <c r="CS104" s="248"/>
      <c r="CT104" s="248"/>
      <c r="CU104" s="248"/>
      <c r="CV104" s="248"/>
      <c r="CW104" s="248"/>
      <c r="CX104" s="248"/>
      <c r="CY104" s="248"/>
      <c r="CZ104" s="248"/>
      <c r="DA104" s="248"/>
      <c r="DB104" s="248"/>
    </row>
    <row r="105" spans="1:106" s="185" customFormat="1" ht="31.5" customHeight="1" x14ac:dyDescent="0.35">
      <c r="A105" s="180">
        <v>2021</v>
      </c>
      <c r="B105" s="152">
        <v>8</v>
      </c>
      <c r="C105" s="270">
        <v>44412</v>
      </c>
      <c r="D105" s="152">
        <v>406</v>
      </c>
      <c r="E105" s="152">
        <v>626</v>
      </c>
      <c r="F105" s="152">
        <v>6</v>
      </c>
      <c r="G105" s="184" t="s">
        <v>310</v>
      </c>
      <c r="H105" t="s">
        <v>311</v>
      </c>
      <c r="I105" t="s">
        <v>471</v>
      </c>
      <c r="J105">
        <v>1</v>
      </c>
      <c r="K105">
        <v>5</v>
      </c>
      <c r="L105" s="186">
        <v>276</v>
      </c>
      <c r="M105" s="187">
        <v>254.05799999999999</v>
      </c>
      <c r="N105" s="188">
        <v>297.94200000000001</v>
      </c>
      <c r="O105" s="179">
        <v>329</v>
      </c>
      <c r="P105" s="179"/>
      <c r="Q105" s="179"/>
      <c r="R105" s="179"/>
      <c r="S105" s="179"/>
      <c r="T105" s="179">
        <v>262</v>
      </c>
      <c r="U105" s="179"/>
      <c r="V105" s="179"/>
      <c r="W105" s="179"/>
      <c r="X105" s="179"/>
      <c r="Y105" s="153">
        <v>145</v>
      </c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>
        <v>329</v>
      </c>
      <c r="AN105" s="179">
        <v>262</v>
      </c>
      <c r="AO105" s="215">
        <v>0.2</v>
      </c>
      <c r="AP105" s="168">
        <v>18</v>
      </c>
      <c r="AQ105" s="169">
        <v>200</v>
      </c>
      <c r="AR105" s="167">
        <v>25</v>
      </c>
      <c r="AS105" s="167">
        <v>145</v>
      </c>
      <c r="AT105" s="170">
        <v>2</v>
      </c>
      <c r="AU105" s="170"/>
      <c r="AV105" s="170"/>
      <c r="AW105" s="170"/>
      <c r="AX105" s="170"/>
      <c r="AY105" s="170"/>
      <c r="AZ105" s="170"/>
      <c r="BA105" s="170"/>
      <c r="BB105" s="170"/>
      <c r="BC105" s="171">
        <v>2</v>
      </c>
      <c r="BD105" s="166">
        <v>482</v>
      </c>
      <c r="BE105" s="271">
        <v>1.4999999999999999E-2</v>
      </c>
      <c r="BF105" s="172">
        <v>4.0000000000000001E-3</v>
      </c>
      <c r="BG105" s="154">
        <v>1</v>
      </c>
      <c r="BH105" s="154">
        <v>0</v>
      </c>
      <c r="BI105" s="154">
        <v>1.7</v>
      </c>
      <c r="BJ105" s="154">
        <v>0.5</v>
      </c>
      <c r="BK105" s="154">
        <v>126.3</v>
      </c>
      <c r="BL105" s="24" t="s">
        <v>478</v>
      </c>
      <c r="BM105" s="248" t="s">
        <v>481</v>
      </c>
      <c r="BN105" s="248" t="s">
        <v>483</v>
      </c>
      <c r="BO105" s="248"/>
      <c r="BP105" s="248">
        <v>31</v>
      </c>
      <c r="BQ105" s="248"/>
      <c r="BR105" s="248"/>
      <c r="BS105" s="248"/>
      <c r="BT105" s="248"/>
      <c r="BU105" s="248">
        <f t="shared" si="1"/>
        <v>9.9</v>
      </c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  <c r="CH105" s="248"/>
      <c r="CI105" s="248"/>
      <c r="CJ105" s="248"/>
      <c r="CK105" s="248"/>
      <c r="CL105" s="248"/>
      <c r="CM105" s="248"/>
      <c r="CN105" s="248"/>
      <c r="CO105" s="248"/>
      <c r="CP105" s="248"/>
      <c r="CQ105" s="248"/>
      <c r="CR105" s="248"/>
      <c r="CS105" s="248"/>
      <c r="CT105" s="248"/>
      <c r="CU105" s="248"/>
      <c r="CV105" s="248"/>
      <c r="CW105" s="248"/>
      <c r="CX105" s="248"/>
      <c r="CY105" s="248"/>
      <c r="CZ105" s="248"/>
      <c r="DA105" s="248"/>
      <c r="DB105" s="248"/>
    </row>
    <row r="106" spans="1:106" s="185" customFormat="1" ht="31.5" customHeight="1" x14ac:dyDescent="0.35">
      <c r="A106" s="180">
        <v>2021</v>
      </c>
      <c r="B106" s="152">
        <v>8</v>
      </c>
      <c r="C106" s="270">
        <v>44412</v>
      </c>
      <c r="D106" s="152">
        <v>422</v>
      </c>
      <c r="E106" s="152">
        <v>668</v>
      </c>
      <c r="F106" s="152">
        <v>6</v>
      </c>
      <c r="G106" s="184" t="s">
        <v>362</v>
      </c>
      <c r="H106" t="s">
        <v>363</v>
      </c>
      <c r="I106" t="s">
        <v>471</v>
      </c>
      <c r="J106">
        <v>2</v>
      </c>
      <c r="K106">
        <v>1</v>
      </c>
      <c r="L106" s="186">
        <v>103</v>
      </c>
      <c r="M106" s="187">
        <v>96.923000000000002</v>
      </c>
      <c r="N106" s="188">
        <v>110.313</v>
      </c>
      <c r="O106" s="179"/>
      <c r="P106" s="179"/>
      <c r="Q106" s="179"/>
      <c r="R106" s="179">
        <v>208</v>
      </c>
      <c r="S106" s="179">
        <v>211</v>
      </c>
      <c r="T106" s="179"/>
      <c r="U106" s="179"/>
      <c r="V106" s="179"/>
      <c r="W106" s="179">
        <v>129</v>
      </c>
      <c r="X106" s="179">
        <v>128</v>
      </c>
      <c r="Y106" s="153"/>
      <c r="Z106" s="153">
        <v>94</v>
      </c>
      <c r="AA106" s="179">
        <v>154</v>
      </c>
      <c r="AB106" s="179">
        <v>197</v>
      </c>
      <c r="AC106" s="179">
        <v>142</v>
      </c>
      <c r="AD106" s="179">
        <v>121</v>
      </c>
      <c r="AE106" s="179">
        <v>119</v>
      </c>
      <c r="AF106" s="179">
        <v>120</v>
      </c>
      <c r="AG106" s="179">
        <v>126</v>
      </c>
      <c r="AH106" s="179">
        <v>121</v>
      </c>
      <c r="AI106" s="179">
        <v>102</v>
      </c>
      <c r="AJ106" s="179">
        <v>103</v>
      </c>
      <c r="AK106" s="153">
        <v>93</v>
      </c>
      <c r="AL106" s="153">
        <v>96</v>
      </c>
      <c r="AM106" s="179">
        <v>164.6</v>
      </c>
      <c r="AN106" s="179">
        <v>118.4</v>
      </c>
      <c r="AO106" s="215">
        <v>0.6</v>
      </c>
      <c r="AP106" s="168">
        <v>103</v>
      </c>
      <c r="AQ106" s="169">
        <v>70</v>
      </c>
      <c r="AR106" s="167">
        <v>76</v>
      </c>
      <c r="AS106" s="167">
        <v>94</v>
      </c>
      <c r="AT106" s="170">
        <v>7</v>
      </c>
      <c r="AU106" s="170">
        <v>2</v>
      </c>
      <c r="AV106" s="170">
        <v>6</v>
      </c>
      <c r="AW106" s="170"/>
      <c r="AX106" s="170"/>
      <c r="AY106" s="170"/>
      <c r="AZ106" s="170"/>
      <c r="BA106" s="170"/>
      <c r="BB106" s="170"/>
      <c r="BC106" s="171">
        <v>15</v>
      </c>
      <c r="BD106" s="166">
        <v>535</v>
      </c>
      <c r="BE106" s="271">
        <v>1.4999999999999999E-2</v>
      </c>
      <c r="BF106" s="172">
        <v>2.8000000000000001E-2</v>
      </c>
      <c r="BG106" s="154"/>
      <c r="BH106" s="154">
        <v>0.1</v>
      </c>
      <c r="BI106" s="154">
        <v>5.2</v>
      </c>
      <c r="BJ106" s="154">
        <v>1.8</v>
      </c>
      <c r="BK106" s="154">
        <v>63.3</v>
      </c>
      <c r="BL106" s="24" t="s">
        <v>474</v>
      </c>
      <c r="BM106" s="248" t="s">
        <v>475</v>
      </c>
      <c r="BN106" s="248" t="s">
        <v>512</v>
      </c>
      <c r="BO106" s="248" t="s">
        <v>477</v>
      </c>
      <c r="BP106" s="248">
        <v>31</v>
      </c>
      <c r="BQ106" s="248"/>
      <c r="BR106" s="248"/>
      <c r="BS106" s="248"/>
      <c r="BT106" s="248"/>
      <c r="BU106" s="248">
        <f t="shared" si="1"/>
        <v>10.9</v>
      </c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  <c r="CH106" s="248"/>
      <c r="CI106" s="248"/>
      <c r="CJ106" s="248"/>
      <c r="CK106" s="248"/>
      <c r="CL106" s="248"/>
      <c r="CM106" s="248"/>
      <c r="CN106" s="248"/>
      <c r="CO106" s="248"/>
      <c r="CP106" s="248"/>
      <c r="CQ106" s="248"/>
      <c r="CR106" s="248"/>
      <c r="CS106" s="248"/>
      <c r="CT106" s="248"/>
      <c r="CU106" s="248"/>
      <c r="CV106" s="248"/>
      <c r="CW106" s="248"/>
      <c r="CX106" s="248"/>
      <c r="CY106" s="248"/>
      <c r="CZ106" s="248"/>
      <c r="DA106" s="248"/>
      <c r="DB106" s="248"/>
    </row>
    <row r="107" spans="1:106" s="185" customFormat="1" ht="31.5" customHeight="1" x14ac:dyDescent="0.35">
      <c r="A107" s="180">
        <v>2021</v>
      </c>
      <c r="B107" s="152">
        <v>8</v>
      </c>
      <c r="C107" s="270">
        <v>44412</v>
      </c>
      <c r="D107" s="152">
        <v>29</v>
      </c>
      <c r="E107" s="152">
        <v>81</v>
      </c>
      <c r="F107" s="152">
        <v>7</v>
      </c>
      <c r="G107" s="184" t="s">
        <v>231</v>
      </c>
      <c r="H107" t="s">
        <v>232</v>
      </c>
      <c r="I107" t="s">
        <v>471</v>
      </c>
      <c r="J107">
        <v>2</v>
      </c>
      <c r="K107">
        <v>3</v>
      </c>
      <c r="L107" s="186">
        <v>388</v>
      </c>
      <c r="M107" s="187">
        <v>360.84</v>
      </c>
      <c r="N107" s="188">
        <v>415.16</v>
      </c>
      <c r="O107" s="179">
        <v>539</v>
      </c>
      <c r="P107" s="179">
        <v>493</v>
      </c>
      <c r="Q107" s="179">
        <v>613</v>
      </c>
      <c r="R107" s="179">
        <v>443</v>
      </c>
      <c r="S107" s="179">
        <v>635</v>
      </c>
      <c r="T107" s="179">
        <v>395</v>
      </c>
      <c r="U107" s="179">
        <v>372</v>
      </c>
      <c r="V107" s="179">
        <v>418</v>
      </c>
      <c r="W107" s="179">
        <v>450</v>
      </c>
      <c r="X107" s="179">
        <v>451</v>
      </c>
      <c r="Y107" s="153">
        <v>115</v>
      </c>
      <c r="Z107" s="153">
        <v>115</v>
      </c>
      <c r="AA107" s="179">
        <v>685</v>
      </c>
      <c r="AB107" s="179">
        <v>562</v>
      </c>
      <c r="AC107" s="179">
        <v>558</v>
      </c>
      <c r="AD107" s="179">
        <v>564</v>
      </c>
      <c r="AE107" s="179">
        <v>558</v>
      </c>
      <c r="AF107" s="179">
        <v>444</v>
      </c>
      <c r="AG107" s="179">
        <v>382</v>
      </c>
      <c r="AH107" s="179">
        <v>383</v>
      </c>
      <c r="AI107" s="179">
        <v>392</v>
      </c>
      <c r="AJ107" s="179">
        <v>385</v>
      </c>
      <c r="AK107" s="153">
        <v>125</v>
      </c>
      <c r="AL107" s="153">
        <v>127</v>
      </c>
      <c r="AM107" s="179">
        <v>565</v>
      </c>
      <c r="AN107" s="179">
        <v>407.2</v>
      </c>
      <c r="AO107" s="215">
        <v>0.5</v>
      </c>
      <c r="AP107" s="168">
        <v>60</v>
      </c>
      <c r="AQ107" s="169">
        <v>120</v>
      </c>
      <c r="AR107" s="167">
        <v>60</v>
      </c>
      <c r="AS107" s="167">
        <v>121</v>
      </c>
      <c r="AT107" s="170">
        <v>5</v>
      </c>
      <c r="AU107" s="170">
        <v>3</v>
      </c>
      <c r="AV107" s="170">
        <v>7</v>
      </c>
      <c r="AW107" s="170"/>
      <c r="AX107" s="170"/>
      <c r="AY107" s="170"/>
      <c r="AZ107" s="170"/>
      <c r="BA107" s="170"/>
      <c r="BB107" s="170"/>
      <c r="BC107" s="171">
        <v>15</v>
      </c>
      <c r="BD107" s="166">
        <v>1505</v>
      </c>
      <c r="BE107" s="271">
        <v>1.4999999999999999E-2</v>
      </c>
      <c r="BF107" s="172">
        <v>0.01</v>
      </c>
      <c r="BG107" s="154">
        <v>1</v>
      </c>
      <c r="BH107" s="154">
        <v>0</v>
      </c>
      <c r="BI107" s="154">
        <v>3.9</v>
      </c>
      <c r="BJ107" s="154">
        <v>6.1</v>
      </c>
      <c r="BK107" s="154">
        <v>612.79999999999995</v>
      </c>
      <c r="BL107" s="24" t="s">
        <v>478</v>
      </c>
      <c r="BM107" s="248" t="s">
        <v>487</v>
      </c>
      <c r="BN107" s="248" t="s">
        <v>504</v>
      </c>
      <c r="BO107" s="248"/>
      <c r="BP107" s="248">
        <v>31</v>
      </c>
      <c r="BQ107" s="248"/>
      <c r="BR107" s="248"/>
      <c r="BS107" s="248"/>
      <c r="BT107" s="248"/>
      <c r="BU107" s="248">
        <f t="shared" si="1"/>
        <v>13.6</v>
      </c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  <c r="CH107" s="248"/>
      <c r="CI107" s="248"/>
      <c r="CJ107" s="248"/>
      <c r="CK107" s="248"/>
      <c r="CL107" s="248"/>
      <c r="CM107" s="248"/>
      <c r="CN107" s="248"/>
      <c r="CO107" s="248"/>
      <c r="CP107" s="248"/>
      <c r="CQ107" s="248"/>
      <c r="CR107" s="248"/>
      <c r="CS107" s="248"/>
      <c r="CT107" s="248"/>
      <c r="CU107" s="248"/>
      <c r="CV107" s="248"/>
      <c r="CW107" s="248"/>
      <c r="CX107" s="248"/>
      <c r="CY107" s="248"/>
      <c r="CZ107" s="248"/>
      <c r="DA107" s="248"/>
      <c r="DB107" s="248"/>
    </row>
    <row r="108" spans="1:106" s="185" customFormat="1" ht="31.5" customHeight="1" x14ac:dyDescent="0.35">
      <c r="A108" s="180">
        <v>2021</v>
      </c>
      <c r="B108" s="152">
        <v>8</v>
      </c>
      <c r="C108" s="270">
        <v>44412</v>
      </c>
      <c r="D108" s="152">
        <v>425</v>
      </c>
      <c r="E108" s="152">
        <v>674</v>
      </c>
      <c r="F108" s="152">
        <v>7</v>
      </c>
      <c r="G108" s="184" t="s">
        <v>158</v>
      </c>
      <c r="H108" t="s">
        <v>159</v>
      </c>
      <c r="I108" t="s">
        <v>513</v>
      </c>
      <c r="J108">
        <v>2</v>
      </c>
      <c r="K108">
        <v>1</v>
      </c>
      <c r="L108" s="186">
        <v>256</v>
      </c>
      <c r="M108" s="187">
        <v>240.89599999999999</v>
      </c>
      <c r="N108" s="188">
        <v>274.17599999999999</v>
      </c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53"/>
      <c r="Z108" s="153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53"/>
      <c r="AL108" s="153"/>
      <c r="AM108" s="179"/>
      <c r="AN108" s="179"/>
      <c r="AO108" s="215"/>
      <c r="AP108" s="168">
        <v>40</v>
      </c>
      <c r="AQ108" s="169">
        <v>180</v>
      </c>
      <c r="AR108" s="167"/>
      <c r="AS108" s="167"/>
      <c r="AT108" s="170"/>
      <c r="AU108" s="170"/>
      <c r="AV108" s="170"/>
      <c r="AW108" s="170"/>
      <c r="AX108" s="170"/>
      <c r="AY108" s="170"/>
      <c r="AZ108" s="170"/>
      <c r="BA108" s="170"/>
      <c r="BB108" s="170"/>
      <c r="BC108" s="171"/>
      <c r="BD108" s="166">
        <v>445</v>
      </c>
      <c r="BE108" s="271">
        <v>1.4999999999999999E-2</v>
      </c>
      <c r="BF108" s="172"/>
      <c r="BG108" s="154"/>
      <c r="BH108" s="154"/>
      <c r="BI108" s="154">
        <v>1.7</v>
      </c>
      <c r="BJ108" s="154"/>
      <c r="BK108" s="154"/>
      <c r="BL108" s="24" t="s">
        <v>474</v>
      </c>
      <c r="BM108" s="248" t="s">
        <v>475</v>
      </c>
      <c r="BN108" s="248" t="s">
        <v>514</v>
      </c>
      <c r="BO108" s="248" t="s">
        <v>515</v>
      </c>
      <c r="BP108" s="248">
        <v>31</v>
      </c>
      <c r="BQ108" s="248"/>
      <c r="BR108" s="248"/>
      <c r="BS108" s="248"/>
      <c r="BT108" s="248"/>
      <c r="BU108" s="248" t="str">
        <f t="shared" si="1"/>
        <v/>
      </c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  <c r="CH108" s="248"/>
      <c r="CI108" s="248"/>
      <c r="CJ108" s="248"/>
      <c r="CK108" s="248"/>
      <c r="CL108" s="248"/>
      <c r="CM108" s="248"/>
      <c r="CN108" s="248"/>
      <c r="CO108" s="248"/>
      <c r="CP108" s="248"/>
      <c r="CQ108" s="248"/>
      <c r="CR108" s="248"/>
      <c r="CS108" s="248"/>
      <c r="CT108" s="248"/>
      <c r="CU108" s="248"/>
      <c r="CV108" s="248"/>
      <c r="CW108" s="248"/>
      <c r="CX108" s="248"/>
      <c r="CY108" s="248"/>
      <c r="CZ108" s="248"/>
      <c r="DA108" s="248"/>
      <c r="DB108" s="248"/>
    </row>
    <row r="109" spans="1:106" s="185" customFormat="1" ht="31.5" customHeight="1" x14ac:dyDescent="0.35">
      <c r="A109" s="180">
        <v>2021</v>
      </c>
      <c r="B109" s="152">
        <v>8</v>
      </c>
      <c r="C109" s="270">
        <v>44412</v>
      </c>
      <c r="D109" s="152">
        <v>407</v>
      </c>
      <c r="E109" s="152">
        <v>627</v>
      </c>
      <c r="F109" s="152">
        <v>8</v>
      </c>
      <c r="G109" s="184" t="s">
        <v>140</v>
      </c>
      <c r="H109" t="s">
        <v>141</v>
      </c>
      <c r="I109" t="s">
        <v>471</v>
      </c>
      <c r="J109">
        <v>1</v>
      </c>
      <c r="K109">
        <v>5</v>
      </c>
      <c r="L109" s="186">
        <v>418.5</v>
      </c>
      <c r="M109" s="187">
        <v>384.97815000000003</v>
      </c>
      <c r="N109" s="188">
        <v>452.02184999999997</v>
      </c>
      <c r="O109" s="179">
        <v>501</v>
      </c>
      <c r="P109" s="179">
        <v>500</v>
      </c>
      <c r="Q109" s="179">
        <v>561</v>
      </c>
      <c r="R109" s="179">
        <v>570</v>
      </c>
      <c r="S109" s="179">
        <v>587</v>
      </c>
      <c r="T109" s="179">
        <v>420</v>
      </c>
      <c r="U109" s="179">
        <v>408</v>
      </c>
      <c r="V109" s="179">
        <v>437</v>
      </c>
      <c r="W109" s="179">
        <v>448</v>
      </c>
      <c r="X109" s="179">
        <v>455</v>
      </c>
      <c r="Y109" s="153">
        <v>138</v>
      </c>
      <c r="Z109" s="153">
        <v>138</v>
      </c>
      <c r="AA109" s="179">
        <v>531</v>
      </c>
      <c r="AB109" s="179">
        <v>563</v>
      </c>
      <c r="AC109" s="179">
        <v>552</v>
      </c>
      <c r="AD109" s="179">
        <v>549</v>
      </c>
      <c r="AE109" s="179">
        <v>538</v>
      </c>
      <c r="AF109" s="179">
        <v>423</v>
      </c>
      <c r="AG109" s="179">
        <v>447</v>
      </c>
      <c r="AH109" s="179">
        <v>431</v>
      </c>
      <c r="AI109" s="179">
        <v>428</v>
      </c>
      <c r="AJ109" s="179">
        <v>425</v>
      </c>
      <c r="AK109" s="153">
        <v>138</v>
      </c>
      <c r="AL109" s="153">
        <v>136</v>
      </c>
      <c r="AM109" s="179">
        <v>545.20000000000005</v>
      </c>
      <c r="AN109" s="179">
        <v>432.2</v>
      </c>
      <c r="AO109" s="215">
        <v>0.3</v>
      </c>
      <c r="AP109" s="168">
        <v>18</v>
      </c>
      <c r="AQ109" s="169">
        <v>200</v>
      </c>
      <c r="AR109" s="167">
        <v>26</v>
      </c>
      <c r="AS109" s="167">
        <v>138</v>
      </c>
      <c r="AT109" s="170">
        <v>2</v>
      </c>
      <c r="AU109" s="170">
        <v>1</v>
      </c>
      <c r="AV109" s="170">
        <v>4</v>
      </c>
      <c r="AW109" s="170"/>
      <c r="AX109" s="170"/>
      <c r="AY109" s="170"/>
      <c r="AZ109" s="170"/>
      <c r="BA109" s="170"/>
      <c r="BB109" s="170"/>
      <c r="BC109" s="171">
        <v>7</v>
      </c>
      <c r="BD109" s="166">
        <v>667</v>
      </c>
      <c r="BE109" s="271">
        <v>1.4999999999999999E-2</v>
      </c>
      <c r="BF109" s="172">
        <v>0.01</v>
      </c>
      <c r="BG109" s="154">
        <v>1</v>
      </c>
      <c r="BH109" s="154">
        <v>0</v>
      </c>
      <c r="BI109" s="154">
        <v>1.6</v>
      </c>
      <c r="BJ109" s="154">
        <v>3</v>
      </c>
      <c r="BK109" s="154">
        <v>288.3</v>
      </c>
      <c r="BL109" s="24" t="s">
        <v>478</v>
      </c>
      <c r="BM109" s="248" t="s">
        <v>481</v>
      </c>
      <c r="BN109" s="248" t="s">
        <v>485</v>
      </c>
      <c r="BO109" s="248"/>
      <c r="BP109" s="248">
        <v>31</v>
      </c>
      <c r="BQ109" s="248"/>
      <c r="BR109" s="248"/>
      <c r="BS109" s="248"/>
      <c r="BT109" s="248"/>
      <c r="BU109" s="248">
        <f t="shared" si="1"/>
        <v>9.6999999999999993</v>
      </c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  <c r="CH109" s="248"/>
      <c r="CI109" s="248"/>
      <c r="CJ109" s="248"/>
      <c r="CK109" s="248"/>
      <c r="CL109" s="248"/>
      <c r="CM109" s="248"/>
      <c r="CN109" s="248"/>
      <c r="CO109" s="248"/>
      <c r="CP109" s="248"/>
      <c r="CQ109" s="248"/>
      <c r="CR109" s="248"/>
      <c r="CS109" s="248"/>
      <c r="CT109" s="248"/>
      <c r="CU109" s="248"/>
      <c r="CV109" s="248"/>
      <c r="CW109" s="248"/>
      <c r="CX109" s="248"/>
      <c r="CY109" s="248"/>
      <c r="CZ109" s="248"/>
      <c r="DA109" s="248"/>
      <c r="DB109" s="248"/>
    </row>
    <row r="110" spans="1:106" s="185" customFormat="1" ht="31.5" customHeight="1" x14ac:dyDescent="0.35">
      <c r="A110" s="180">
        <v>2021</v>
      </c>
      <c r="B110" s="152">
        <v>8</v>
      </c>
      <c r="C110" s="270">
        <v>44412</v>
      </c>
      <c r="D110" s="152">
        <v>407</v>
      </c>
      <c r="E110" s="152">
        <v>628</v>
      </c>
      <c r="F110" s="152">
        <v>8</v>
      </c>
      <c r="G110" s="184" t="s">
        <v>143</v>
      </c>
      <c r="H110" t="s">
        <v>144</v>
      </c>
      <c r="I110" t="s">
        <v>471</v>
      </c>
      <c r="J110">
        <v>1</v>
      </c>
      <c r="K110">
        <v>5</v>
      </c>
      <c r="L110" s="186">
        <v>330</v>
      </c>
      <c r="M110" s="187">
        <v>303.99599999999998</v>
      </c>
      <c r="N110" s="188">
        <v>356.00400000000002</v>
      </c>
      <c r="O110" s="179">
        <v>389</v>
      </c>
      <c r="P110" s="179">
        <v>358</v>
      </c>
      <c r="Q110" s="179">
        <v>446</v>
      </c>
      <c r="R110" s="179">
        <v>447</v>
      </c>
      <c r="S110" s="179">
        <v>476</v>
      </c>
      <c r="T110" s="179">
        <v>313</v>
      </c>
      <c r="U110" s="179">
        <v>297</v>
      </c>
      <c r="V110" s="179">
        <v>320</v>
      </c>
      <c r="W110" s="179">
        <v>333</v>
      </c>
      <c r="X110" s="179">
        <v>344</v>
      </c>
      <c r="Y110" s="153">
        <v>138</v>
      </c>
      <c r="Z110" s="153">
        <v>138</v>
      </c>
      <c r="AA110" s="179">
        <v>408</v>
      </c>
      <c r="AB110" s="179">
        <v>430</v>
      </c>
      <c r="AC110" s="179">
        <v>426</v>
      </c>
      <c r="AD110" s="179">
        <v>418</v>
      </c>
      <c r="AE110" s="179">
        <v>426</v>
      </c>
      <c r="AF110" s="179">
        <v>315</v>
      </c>
      <c r="AG110" s="179">
        <v>318</v>
      </c>
      <c r="AH110" s="179">
        <v>321</v>
      </c>
      <c r="AI110" s="179">
        <v>315</v>
      </c>
      <c r="AJ110" s="179">
        <v>321</v>
      </c>
      <c r="AK110" s="153">
        <v>138</v>
      </c>
      <c r="AL110" s="153">
        <v>136</v>
      </c>
      <c r="AM110" s="179">
        <v>422.4</v>
      </c>
      <c r="AN110" s="179">
        <v>319.7</v>
      </c>
      <c r="AO110" s="215">
        <v>0.3</v>
      </c>
      <c r="AP110" s="168">
        <v>18</v>
      </c>
      <c r="AQ110" s="169">
        <v>200</v>
      </c>
      <c r="AR110" s="167">
        <v>26</v>
      </c>
      <c r="AS110" s="167">
        <v>138</v>
      </c>
      <c r="AT110" s="170">
        <v>3</v>
      </c>
      <c r="AU110" s="170">
        <v>2</v>
      </c>
      <c r="AV110" s="170">
        <v>3</v>
      </c>
      <c r="AW110" s="170"/>
      <c r="AX110" s="170"/>
      <c r="AY110" s="170"/>
      <c r="AZ110" s="170"/>
      <c r="BA110" s="170"/>
      <c r="BB110" s="170"/>
      <c r="BC110" s="171">
        <v>8</v>
      </c>
      <c r="BD110" s="166">
        <v>668</v>
      </c>
      <c r="BE110" s="271">
        <v>1.4999999999999999E-2</v>
      </c>
      <c r="BF110" s="172">
        <v>1.2E-2</v>
      </c>
      <c r="BG110" s="154">
        <v>1</v>
      </c>
      <c r="BH110" s="154">
        <v>0</v>
      </c>
      <c r="BI110" s="154">
        <v>2</v>
      </c>
      <c r="BJ110" s="154">
        <v>2.6</v>
      </c>
      <c r="BK110" s="154">
        <v>213.6</v>
      </c>
      <c r="BL110" s="24" t="s">
        <v>478</v>
      </c>
      <c r="BM110" s="248" t="s">
        <v>481</v>
      </c>
      <c r="BN110" s="248" t="s">
        <v>483</v>
      </c>
      <c r="BO110" s="248"/>
      <c r="BP110" s="248">
        <v>31</v>
      </c>
      <c r="BQ110" s="248"/>
      <c r="BR110" s="248"/>
      <c r="BS110" s="248"/>
      <c r="BT110" s="248"/>
      <c r="BU110" s="248">
        <f t="shared" si="1"/>
        <v>7.3</v>
      </c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  <c r="CH110" s="248"/>
      <c r="CI110" s="248"/>
      <c r="CJ110" s="248"/>
      <c r="CK110" s="248"/>
      <c r="CL110" s="248"/>
      <c r="CM110" s="248"/>
      <c r="CN110" s="248"/>
      <c r="CO110" s="248"/>
      <c r="CP110" s="248"/>
      <c r="CQ110" s="248"/>
      <c r="CR110" s="248"/>
      <c r="CS110" s="248"/>
      <c r="CT110" s="248"/>
      <c r="CU110" s="248"/>
      <c r="CV110" s="248"/>
      <c r="CW110" s="248"/>
      <c r="CX110" s="248"/>
      <c r="CY110" s="248"/>
      <c r="CZ110" s="248"/>
      <c r="DA110" s="248"/>
      <c r="DB110" s="248"/>
    </row>
    <row r="111" spans="1:106" s="185" customFormat="1" ht="31.5" customHeight="1" x14ac:dyDescent="0.35">
      <c r="A111" s="180">
        <v>2021</v>
      </c>
      <c r="B111" s="152">
        <v>8</v>
      </c>
      <c r="C111" s="270">
        <v>44412</v>
      </c>
      <c r="D111" s="152">
        <v>407</v>
      </c>
      <c r="E111" s="152">
        <v>629</v>
      </c>
      <c r="F111" s="152">
        <v>8</v>
      </c>
      <c r="G111" s="184" t="s">
        <v>146</v>
      </c>
      <c r="H111" t="s">
        <v>147</v>
      </c>
      <c r="I111" t="s">
        <v>471</v>
      </c>
      <c r="J111">
        <v>1</v>
      </c>
      <c r="K111">
        <v>5</v>
      </c>
      <c r="L111" s="186">
        <v>221</v>
      </c>
      <c r="M111" s="187">
        <v>203.983</v>
      </c>
      <c r="N111" s="188">
        <v>238.017</v>
      </c>
      <c r="O111" s="179">
        <v>269</v>
      </c>
      <c r="P111" s="179">
        <v>282</v>
      </c>
      <c r="Q111" s="179">
        <v>287</v>
      </c>
      <c r="R111" s="179">
        <v>295</v>
      </c>
      <c r="S111" s="179">
        <v>318</v>
      </c>
      <c r="T111" s="179">
        <v>220</v>
      </c>
      <c r="U111" s="179">
        <v>219</v>
      </c>
      <c r="V111" s="179">
        <v>222</v>
      </c>
      <c r="W111" s="179">
        <v>229</v>
      </c>
      <c r="X111" s="179">
        <v>239</v>
      </c>
      <c r="Y111" s="153">
        <v>138</v>
      </c>
      <c r="Z111" s="153">
        <v>138</v>
      </c>
      <c r="AA111" s="179">
        <v>276</v>
      </c>
      <c r="AB111" s="179">
        <v>283</v>
      </c>
      <c r="AC111" s="179">
        <v>276</v>
      </c>
      <c r="AD111" s="179">
        <v>282</v>
      </c>
      <c r="AE111" s="179">
        <v>275</v>
      </c>
      <c r="AF111" s="179">
        <v>222</v>
      </c>
      <c r="AG111" s="179">
        <v>223</v>
      </c>
      <c r="AH111" s="179">
        <v>220</v>
      </c>
      <c r="AI111" s="179">
        <v>224</v>
      </c>
      <c r="AJ111" s="179">
        <v>219</v>
      </c>
      <c r="AK111" s="153">
        <v>138</v>
      </c>
      <c r="AL111" s="153">
        <v>136</v>
      </c>
      <c r="AM111" s="179">
        <v>284.3</v>
      </c>
      <c r="AN111" s="179">
        <v>223.7</v>
      </c>
      <c r="AO111" s="215">
        <v>0.3</v>
      </c>
      <c r="AP111" s="168">
        <v>18</v>
      </c>
      <c r="AQ111" s="169">
        <v>200</v>
      </c>
      <c r="AR111" s="167">
        <v>26</v>
      </c>
      <c r="AS111" s="167">
        <v>138</v>
      </c>
      <c r="AT111" s="170">
        <v>4</v>
      </c>
      <c r="AU111" s="170">
        <v>1</v>
      </c>
      <c r="AV111" s="170">
        <v>3</v>
      </c>
      <c r="AW111" s="170"/>
      <c r="AX111" s="170"/>
      <c r="AY111" s="170"/>
      <c r="AZ111" s="170"/>
      <c r="BA111" s="170"/>
      <c r="BB111" s="170"/>
      <c r="BC111" s="171">
        <v>8</v>
      </c>
      <c r="BD111" s="166">
        <v>668</v>
      </c>
      <c r="BE111" s="271">
        <v>1.4999999999999999E-2</v>
      </c>
      <c r="BF111" s="172">
        <v>1.2E-2</v>
      </c>
      <c r="BG111" s="154">
        <v>1</v>
      </c>
      <c r="BH111" s="154">
        <v>0</v>
      </c>
      <c r="BI111" s="154">
        <v>3</v>
      </c>
      <c r="BJ111" s="154">
        <v>1.8</v>
      </c>
      <c r="BK111" s="154">
        <v>149.4</v>
      </c>
      <c r="BL111" s="24" t="s">
        <v>478</v>
      </c>
      <c r="BM111" s="248" t="s">
        <v>481</v>
      </c>
      <c r="BN111" s="248" t="s">
        <v>483</v>
      </c>
      <c r="BO111" s="248"/>
      <c r="BP111" s="248">
        <v>31</v>
      </c>
      <c r="BQ111" s="248"/>
      <c r="BR111" s="248"/>
      <c r="BS111" s="248"/>
      <c r="BT111" s="248"/>
      <c r="BU111" s="248">
        <f t="shared" si="1"/>
        <v>1.9</v>
      </c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  <c r="CH111" s="248"/>
      <c r="CI111" s="248"/>
      <c r="CJ111" s="248"/>
      <c r="CK111" s="248"/>
      <c r="CL111" s="248"/>
      <c r="CM111" s="248"/>
      <c r="CN111" s="248"/>
      <c r="CO111" s="248"/>
      <c r="CP111" s="248"/>
      <c r="CQ111" s="248"/>
      <c r="CR111" s="248"/>
      <c r="CS111" s="248"/>
      <c r="CT111" s="248"/>
      <c r="CU111" s="248"/>
      <c r="CV111" s="248"/>
      <c r="CW111" s="248"/>
      <c r="CX111" s="248"/>
      <c r="CY111" s="248"/>
      <c r="CZ111" s="248"/>
      <c r="DA111" s="248"/>
      <c r="DB111" s="248"/>
    </row>
    <row r="112" spans="1:106" s="185" customFormat="1" ht="31.5" customHeight="1" x14ac:dyDescent="0.35">
      <c r="A112" s="180">
        <v>2021</v>
      </c>
      <c r="B112" s="152">
        <v>8</v>
      </c>
      <c r="C112" s="270">
        <v>44412</v>
      </c>
      <c r="D112" s="152">
        <v>407</v>
      </c>
      <c r="E112" s="152">
        <v>630</v>
      </c>
      <c r="F112" s="152">
        <v>8</v>
      </c>
      <c r="G112" s="184" t="s">
        <v>149</v>
      </c>
      <c r="H112" t="s">
        <v>150</v>
      </c>
      <c r="I112" t="s">
        <v>471</v>
      </c>
      <c r="J112">
        <v>1</v>
      </c>
      <c r="K112">
        <v>5</v>
      </c>
      <c r="L112" s="186">
        <v>214</v>
      </c>
      <c r="M112" s="187">
        <v>197.84299999999999</v>
      </c>
      <c r="N112" s="188">
        <v>230.15700000000001</v>
      </c>
      <c r="O112" s="179">
        <v>261</v>
      </c>
      <c r="P112" s="179">
        <v>260</v>
      </c>
      <c r="Q112" s="179">
        <v>252</v>
      </c>
      <c r="R112" s="179">
        <v>293</v>
      </c>
      <c r="S112" s="179">
        <v>322</v>
      </c>
      <c r="T112" s="179">
        <v>203</v>
      </c>
      <c r="U112" s="179">
        <v>197</v>
      </c>
      <c r="V112" s="179">
        <v>201</v>
      </c>
      <c r="W112" s="179">
        <v>216</v>
      </c>
      <c r="X112" s="179">
        <v>231</v>
      </c>
      <c r="Y112" s="153">
        <v>138</v>
      </c>
      <c r="Z112" s="153">
        <v>138</v>
      </c>
      <c r="AA112" s="179">
        <v>261</v>
      </c>
      <c r="AB112" s="179">
        <v>276</v>
      </c>
      <c r="AC112" s="179">
        <v>282</v>
      </c>
      <c r="AD112" s="179">
        <v>284</v>
      </c>
      <c r="AE112" s="179">
        <v>281</v>
      </c>
      <c r="AF112" s="179">
        <v>212</v>
      </c>
      <c r="AG112" s="179">
        <v>218</v>
      </c>
      <c r="AH112" s="179">
        <v>215</v>
      </c>
      <c r="AI112" s="179">
        <v>212</v>
      </c>
      <c r="AJ112" s="179">
        <v>214</v>
      </c>
      <c r="AK112" s="153">
        <v>138</v>
      </c>
      <c r="AL112" s="153">
        <v>136</v>
      </c>
      <c r="AM112" s="179">
        <v>277.2</v>
      </c>
      <c r="AN112" s="179">
        <v>211.9</v>
      </c>
      <c r="AO112" s="215">
        <v>0.3</v>
      </c>
      <c r="AP112" s="168">
        <v>18</v>
      </c>
      <c r="AQ112" s="169">
        <v>200</v>
      </c>
      <c r="AR112" s="167">
        <v>26</v>
      </c>
      <c r="AS112" s="167">
        <v>138</v>
      </c>
      <c r="AT112" s="170">
        <v>4</v>
      </c>
      <c r="AU112" s="170">
        <v>2</v>
      </c>
      <c r="AV112" s="170">
        <v>3</v>
      </c>
      <c r="AW112" s="170"/>
      <c r="AX112" s="170"/>
      <c r="AY112" s="170"/>
      <c r="AZ112" s="170"/>
      <c r="BA112" s="170"/>
      <c r="BB112" s="170"/>
      <c r="BC112" s="171">
        <v>9</v>
      </c>
      <c r="BD112" s="166">
        <v>669</v>
      </c>
      <c r="BE112" s="271">
        <v>1.4999999999999999E-2</v>
      </c>
      <c r="BF112" s="172">
        <v>1.2999999999999999E-2</v>
      </c>
      <c r="BG112" s="154">
        <v>1</v>
      </c>
      <c r="BH112" s="154">
        <v>0</v>
      </c>
      <c r="BI112" s="154">
        <v>3.1</v>
      </c>
      <c r="BJ112" s="154">
        <v>1.9</v>
      </c>
      <c r="BK112" s="154">
        <v>141.80000000000001</v>
      </c>
      <c r="BL112" s="24" t="s">
        <v>478</v>
      </c>
      <c r="BM112" s="248" t="s">
        <v>481</v>
      </c>
      <c r="BN112" s="248" t="s">
        <v>483</v>
      </c>
      <c r="BO112" s="248"/>
      <c r="BP112" s="248">
        <v>31</v>
      </c>
      <c r="BQ112" s="248"/>
      <c r="BR112" s="248"/>
      <c r="BS112" s="248"/>
      <c r="BT112" s="248"/>
      <c r="BU112" s="248">
        <f t="shared" si="1"/>
        <v>1.5</v>
      </c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  <c r="CH112" s="248"/>
      <c r="CI112" s="248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248"/>
      <c r="CT112" s="248"/>
      <c r="CU112" s="248"/>
      <c r="CV112" s="248"/>
      <c r="CW112" s="248"/>
      <c r="CX112" s="248"/>
      <c r="CY112" s="248"/>
      <c r="CZ112" s="248"/>
      <c r="DA112" s="248"/>
      <c r="DB112" s="248"/>
    </row>
    <row r="113" spans="1:106" s="185" customFormat="1" ht="31.5" customHeight="1" x14ac:dyDescent="0.35">
      <c r="A113" s="180">
        <v>2021</v>
      </c>
      <c r="B113" s="152">
        <v>8</v>
      </c>
      <c r="C113" s="270">
        <v>44412</v>
      </c>
      <c r="D113" s="152">
        <v>3</v>
      </c>
      <c r="E113" s="152">
        <v>10</v>
      </c>
      <c r="F113" s="152">
        <v>25</v>
      </c>
      <c r="G113" s="184" t="s">
        <v>179</v>
      </c>
      <c r="H113" t="s">
        <v>180</v>
      </c>
      <c r="I113" t="s">
        <v>486</v>
      </c>
      <c r="J113">
        <v>2</v>
      </c>
      <c r="K113">
        <v>2</v>
      </c>
      <c r="L113" s="186">
        <v>48.662500000000001</v>
      </c>
      <c r="M113" s="187">
        <v>45.256124999999997</v>
      </c>
      <c r="N113" s="188">
        <v>52.068874999999998</v>
      </c>
      <c r="O113" s="179">
        <v>81</v>
      </c>
      <c r="P113" s="179">
        <v>72</v>
      </c>
      <c r="Q113" s="179">
        <v>63</v>
      </c>
      <c r="R113" s="179">
        <v>66</v>
      </c>
      <c r="S113" s="179">
        <v>85</v>
      </c>
      <c r="T113" s="179">
        <v>67</v>
      </c>
      <c r="U113" s="179">
        <v>57</v>
      </c>
      <c r="V113" s="179">
        <v>58</v>
      </c>
      <c r="W113" s="179">
        <v>58</v>
      </c>
      <c r="X113" s="179">
        <v>59</v>
      </c>
      <c r="Y113" s="153">
        <v>132</v>
      </c>
      <c r="Z113" s="153">
        <v>137</v>
      </c>
      <c r="AA113" s="179">
        <v>62</v>
      </c>
      <c r="AB113" s="179">
        <v>77</v>
      </c>
      <c r="AC113" s="179">
        <v>71</v>
      </c>
      <c r="AD113" s="179">
        <v>66</v>
      </c>
      <c r="AE113" s="179">
        <v>63</v>
      </c>
      <c r="AF113" s="179">
        <v>55</v>
      </c>
      <c r="AG113" s="179">
        <v>66</v>
      </c>
      <c r="AH113" s="179">
        <v>65</v>
      </c>
      <c r="AI113" s="179">
        <v>50</v>
      </c>
      <c r="AJ113" s="179">
        <v>49</v>
      </c>
      <c r="AK113" s="153">
        <v>148</v>
      </c>
      <c r="AL113" s="153">
        <v>146</v>
      </c>
      <c r="AM113" s="179">
        <v>70.599999999999994</v>
      </c>
      <c r="AN113" s="179">
        <v>58.4</v>
      </c>
      <c r="AO113" s="215">
        <v>0.5</v>
      </c>
      <c r="AP113" s="168">
        <v>47</v>
      </c>
      <c r="AQ113" s="169">
        <v>154</v>
      </c>
      <c r="AR113" s="167">
        <v>51</v>
      </c>
      <c r="AS113" s="167">
        <v>141</v>
      </c>
      <c r="AT113" s="170">
        <v>4</v>
      </c>
      <c r="AU113" s="170">
        <v>2</v>
      </c>
      <c r="AV113" s="170">
        <v>7</v>
      </c>
      <c r="AW113" s="170">
        <v>6</v>
      </c>
      <c r="AX113" s="170"/>
      <c r="AY113" s="170"/>
      <c r="AZ113" s="170"/>
      <c r="BA113" s="170"/>
      <c r="BB113" s="170"/>
      <c r="BC113" s="171">
        <v>19</v>
      </c>
      <c r="BD113" s="166">
        <v>1339</v>
      </c>
      <c r="BE113" s="271">
        <v>0.02</v>
      </c>
      <c r="BF113" s="172">
        <v>1.4E-2</v>
      </c>
      <c r="BG113" s="154">
        <v>1</v>
      </c>
      <c r="BH113" s="154">
        <v>0.4</v>
      </c>
      <c r="BI113" s="154">
        <v>27.5</v>
      </c>
      <c r="BJ113" s="154">
        <v>1.1000000000000001</v>
      </c>
      <c r="BK113" s="154">
        <v>78.2</v>
      </c>
      <c r="BL113" s="24" t="s">
        <v>500</v>
      </c>
      <c r="BM113" s="248" t="s">
        <v>501</v>
      </c>
      <c r="BN113" s="248"/>
      <c r="BO113" s="248"/>
      <c r="BP113" s="248">
        <v>31</v>
      </c>
      <c r="BQ113" s="248"/>
      <c r="BR113" s="248"/>
      <c r="BS113" s="248"/>
      <c r="BT113" s="248"/>
      <c r="BU113" s="248">
        <f t="shared" si="1"/>
        <v>6.9</v>
      </c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  <c r="CH113" s="248"/>
      <c r="CI113" s="248"/>
      <c r="CJ113" s="248"/>
      <c r="CK113" s="248"/>
      <c r="CL113" s="248"/>
      <c r="CM113" s="248"/>
      <c r="CN113" s="248"/>
      <c r="CO113" s="248"/>
      <c r="CP113" s="248"/>
      <c r="CQ113" s="248"/>
      <c r="CR113" s="248"/>
      <c r="CS113" s="248"/>
      <c r="CT113" s="248"/>
      <c r="CU113" s="248"/>
      <c r="CV113" s="248"/>
      <c r="CW113" s="248"/>
      <c r="CX113" s="248"/>
      <c r="CY113" s="248"/>
      <c r="CZ113" s="248"/>
      <c r="DA113" s="248"/>
      <c r="DB113" s="248"/>
    </row>
    <row r="114" spans="1:106" s="185" customFormat="1" ht="31.5" customHeight="1" x14ac:dyDescent="0.35">
      <c r="A114" s="180">
        <v>2021</v>
      </c>
      <c r="B114" s="152">
        <v>8</v>
      </c>
      <c r="C114" s="270">
        <v>44412</v>
      </c>
      <c r="D114" s="152">
        <v>159</v>
      </c>
      <c r="E114" s="152">
        <v>299</v>
      </c>
      <c r="F114" s="152">
        <v>28</v>
      </c>
      <c r="G114" s="184" t="s">
        <v>210</v>
      </c>
      <c r="H114" t="s">
        <v>211</v>
      </c>
      <c r="I114" t="s">
        <v>502</v>
      </c>
      <c r="J114">
        <v>3</v>
      </c>
      <c r="K114">
        <v>2</v>
      </c>
      <c r="L114" s="186">
        <v>115</v>
      </c>
      <c r="M114" s="187">
        <v>106.95</v>
      </c>
      <c r="N114" s="188">
        <v>123.05</v>
      </c>
      <c r="O114" s="179">
        <v>137</v>
      </c>
      <c r="P114" s="179">
        <v>124</v>
      </c>
      <c r="Q114" s="179">
        <v>132</v>
      </c>
      <c r="R114" s="179"/>
      <c r="S114" s="179"/>
      <c r="T114" s="179">
        <v>111</v>
      </c>
      <c r="U114" s="179">
        <v>102</v>
      </c>
      <c r="V114" s="179">
        <v>111</v>
      </c>
      <c r="W114" s="179"/>
      <c r="X114" s="179"/>
      <c r="Y114" s="153">
        <v>98</v>
      </c>
      <c r="Z114" s="153">
        <v>98</v>
      </c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>
        <v>131</v>
      </c>
      <c r="AN114" s="179">
        <v>108</v>
      </c>
      <c r="AO114" s="215">
        <v>0.1</v>
      </c>
      <c r="AP114" s="168">
        <v>70</v>
      </c>
      <c r="AQ114" s="169">
        <v>154</v>
      </c>
      <c r="AR114" s="167">
        <v>110</v>
      </c>
      <c r="AS114" s="167">
        <v>98</v>
      </c>
      <c r="AT114" s="170">
        <v>2</v>
      </c>
      <c r="AU114" s="170"/>
      <c r="AV114" s="170">
        <v>4</v>
      </c>
      <c r="AW114" s="170"/>
      <c r="AX114" s="170">
        <v>3</v>
      </c>
      <c r="AY114" s="170"/>
      <c r="AZ114" s="170"/>
      <c r="BA114" s="170"/>
      <c r="BB114" s="170"/>
      <c r="BC114" s="171">
        <v>8</v>
      </c>
      <c r="BD114" s="166">
        <v>992</v>
      </c>
      <c r="BE114" s="271">
        <v>0.02</v>
      </c>
      <c r="BF114" s="172">
        <v>8.0000000000000002E-3</v>
      </c>
      <c r="BG114" s="154">
        <v>1</v>
      </c>
      <c r="BH114" s="154">
        <v>0.1</v>
      </c>
      <c r="BI114" s="154">
        <v>8.6</v>
      </c>
      <c r="BJ114" s="154">
        <v>0.9</v>
      </c>
      <c r="BK114" s="154">
        <v>107.1</v>
      </c>
      <c r="BL114" s="24" t="s">
        <v>478</v>
      </c>
      <c r="BM114" s="248" t="s">
        <v>479</v>
      </c>
      <c r="BN114" s="248"/>
      <c r="BO114" s="248"/>
      <c r="BP114" s="248">
        <v>31</v>
      </c>
      <c r="BQ114" s="248"/>
      <c r="BR114" s="248"/>
      <c r="BS114" s="248"/>
      <c r="BT114" s="248"/>
      <c r="BU114" s="248">
        <f t="shared" si="1"/>
        <v>4.9000000000000004</v>
      </c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  <c r="CH114" s="248"/>
      <c r="CI114" s="248"/>
      <c r="CJ114" s="248"/>
      <c r="CK114" s="248"/>
      <c r="CL114" s="248"/>
      <c r="CM114" s="248"/>
      <c r="CN114" s="248"/>
      <c r="CO114" s="248"/>
      <c r="CP114" s="248"/>
      <c r="CQ114" s="248"/>
      <c r="CR114" s="248"/>
      <c r="CS114" s="248"/>
      <c r="CT114" s="248"/>
      <c r="CU114" s="248"/>
      <c r="CV114" s="248"/>
      <c r="CW114" s="248"/>
      <c r="CX114" s="248"/>
      <c r="CY114" s="248"/>
      <c r="CZ114" s="248"/>
      <c r="DA114" s="248"/>
      <c r="DB114" s="248"/>
    </row>
    <row r="115" spans="1:106" s="185" customFormat="1" ht="31.5" customHeight="1" x14ac:dyDescent="0.35">
      <c r="A115" s="180">
        <v>2021</v>
      </c>
      <c r="B115" s="152">
        <v>8</v>
      </c>
      <c r="C115" s="270">
        <v>44412</v>
      </c>
      <c r="D115" s="152">
        <v>334</v>
      </c>
      <c r="E115" s="152">
        <v>254</v>
      </c>
      <c r="F115" s="152">
        <v>49</v>
      </c>
      <c r="G115" s="184" t="s">
        <v>431</v>
      </c>
      <c r="H115" t="s">
        <v>331</v>
      </c>
      <c r="I115" t="s">
        <v>490</v>
      </c>
      <c r="J115">
        <v>4</v>
      </c>
      <c r="K115">
        <v>2</v>
      </c>
      <c r="L115" s="186">
        <v>203</v>
      </c>
      <c r="M115" s="187">
        <v>188.79</v>
      </c>
      <c r="N115" s="188">
        <v>217.21</v>
      </c>
      <c r="O115" s="179">
        <v>287</v>
      </c>
      <c r="P115" s="179">
        <v>247</v>
      </c>
      <c r="Q115" s="179">
        <v>240</v>
      </c>
      <c r="R115" s="179">
        <v>252</v>
      </c>
      <c r="S115" s="179">
        <v>265</v>
      </c>
      <c r="T115" s="179">
        <v>211</v>
      </c>
      <c r="U115" s="179">
        <v>210</v>
      </c>
      <c r="V115" s="179">
        <v>209</v>
      </c>
      <c r="W115" s="179">
        <v>212</v>
      </c>
      <c r="X115" s="179">
        <v>208</v>
      </c>
      <c r="Y115" s="153">
        <v>140</v>
      </c>
      <c r="Z115" s="153">
        <v>142</v>
      </c>
      <c r="AA115" s="179">
        <v>232</v>
      </c>
      <c r="AB115" s="179">
        <v>258</v>
      </c>
      <c r="AC115" s="179">
        <v>264</v>
      </c>
      <c r="AD115" s="179">
        <v>258</v>
      </c>
      <c r="AE115" s="179">
        <v>278</v>
      </c>
      <c r="AF115" s="179">
        <v>201</v>
      </c>
      <c r="AG115" s="179">
        <v>203</v>
      </c>
      <c r="AH115" s="179">
        <v>204</v>
      </c>
      <c r="AI115" s="179">
        <v>201</v>
      </c>
      <c r="AJ115" s="179">
        <v>208</v>
      </c>
      <c r="AK115" s="153">
        <v>143</v>
      </c>
      <c r="AL115" s="153">
        <v>141</v>
      </c>
      <c r="AM115" s="179">
        <v>258.10000000000002</v>
      </c>
      <c r="AN115" s="179">
        <v>206.7</v>
      </c>
      <c r="AO115" s="215">
        <v>0.3</v>
      </c>
      <c r="AP115" s="168">
        <v>88</v>
      </c>
      <c r="AQ115" s="169">
        <v>164</v>
      </c>
      <c r="AR115" s="167">
        <v>102</v>
      </c>
      <c r="AS115" s="167">
        <v>142</v>
      </c>
      <c r="AT115" s="170">
        <v>5</v>
      </c>
      <c r="AU115" s="170">
        <v>4</v>
      </c>
      <c r="AV115" s="170">
        <v>7</v>
      </c>
      <c r="AW115" s="170"/>
      <c r="AX115" s="170"/>
      <c r="AY115" s="170"/>
      <c r="AZ115" s="170"/>
      <c r="BA115" s="170"/>
      <c r="BB115" s="170"/>
      <c r="BC115" s="171">
        <v>16</v>
      </c>
      <c r="BD115" s="166">
        <v>2536</v>
      </c>
      <c r="BE115" s="271">
        <v>0.02</v>
      </c>
      <c r="BF115" s="172">
        <v>6.0000000000000001E-3</v>
      </c>
      <c r="BG115" s="154">
        <v>1</v>
      </c>
      <c r="BH115" s="154">
        <v>0.1</v>
      </c>
      <c r="BI115" s="154">
        <v>12.5</v>
      </c>
      <c r="BJ115" s="154">
        <v>3.3</v>
      </c>
      <c r="BK115" s="154">
        <v>524.20000000000005</v>
      </c>
      <c r="BL115" s="24" t="s">
        <v>478</v>
      </c>
      <c r="BM115" s="248" t="s">
        <v>479</v>
      </c>
      <c r="BN115" s="248" t="s">
        <v>493</v>
      </c>
      <c r="BO115" s="248"/>
      <c r="BP115" s="248">
        <v>31</v>
      </c>
      <c r="BQ115" s="248"/>
      <c r="BR115" s="248"/>
      <c r="BS115" s="248"/>
      <c r="BT115" s="248"/>
      <c r="BU115" s="248">
        <f t="shared" si="1"/>
        <v>2.6</v>
      </c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  <c r="CH115" s="248"/>
      <c r="CI115" s="248"/>
      <c r="CJ115" s="248"/>
      <c r="CK115" s="248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248"/>
      <c r="CW115" s="248"/>
      <c r="CX115" s="248"/>
      <c r="CY115" s="248"/>
      <c r="CZ115" s="248"/>
      <c r="DA115" s="248"/>
      <c r="DB115" s="248"/>
    </row>
    <row r="116" spans="1:106" s="185" customFormat="1" ht="31.5" customHeight="1" x14ac:dyDescent="0.35">
      <c r="A116" s="180">
        <v>2021</v>
      </c>
      <c r="B116" s="152">
        <v>8</v>
      </c>
      <c r="C116" s="270">
        <v>44413</v>
      </c>
      <c r="D116" s="152">
        <v>32</v>
      </c>
      <c r="E116" s="152">
        <v>92</v>
      </c>
      <c r="F116" s="152">
        <v>2</v>
      </c>
      <c r="G116" s="184" t="s">
        <v>288</v>
      </c>
      <c r="H116" t="s">
        <v>289</v>
      </c>
      <c r="I116" t="s">
        <v>471</v>
      </c>
      <c r="J116">
        <v>2</v>
      </c>
      <c r="K116">
        <v>3</v>
      </c>
      <c r="L116" s="186">
        <v>361</v>
      </c>
      <c r="M116" s="187">
        <v>335.73</v>
      </c>
      <c r="N116" s="188">
        <v>386.27</v>
      </c>
      <c r="O116" s="179">
        <v>411</v>
      </c>
      <c r="P116" s="179">
        <v>556</v>
      </c>
      <c r="Q116" s="179">
        <v>712</v>
      </c>
      <c r="R116" s="179">
        <v>501</v>
      </c>
      <c r="S116" s="179"/>
      <c r="T116" s="179">
        <v>349</v>
      </c>
      <c r="U116" s="179">
        <v>347</v>
      </c>
      <c r="V116" s="179">
        <v>370</v>
      </c>
      <c r="W116" s="179">
        <v>365</v>
      </c>
      <c r="X116" s="179"/>
      <c r="Y116" s="153">
        <v>122</v>
      </c>
      <c r="Z116" s="153">
        <v>125</v>
      </c>
      <c r="AA116" s="179">
        <v>553</v>
      </c>
      <c r="AB116" s="179">
        <v>531</v>
      </c>
      <c r="AC116" s="179"/>
      <c r="AD116" s="179"/>
      <c r="AE116" s="179"/>
      <c r="AF116" s="179">
        <v>424</v>
      </c>
      <c r="AG116" s="179">
        <v>369</v>
      </c>
      <c r="AH116" s="179"/>
      <c r="AI116" s="179"/>
      <c r="AJ116" s="179"/>
      <c r="AK116" s="153">
        <v>122</v>
      </c>
      <c r="AL116" s="153"/>
      <c r="AM116" s="179">
        <v>544</v>
      </c>
      <c r="AN116" s="179">
        <v>370.7</v>
      </c>
      <c r="AO116" s="215">
        <v>0.5</v>
      </c>
      <c r="AP116" s="168">
        <v>74</v>
      </c>
      <c r="AQ116" s="169">
        <v>97</v>
      </c>
      <c r="AR116" s="167">
        <v>59</v>
      </c>
      <c r="AS116" s="167">
        <v>123</v>
      </c>
      <c r="AT116" s="170">
        <v>4</v>
      </c>
      <c r="AU116" s="170">
        <v>4</v>
      </c>
      <c r="AV116" s="170">
        <v>5</v>
      </c>
      <c r="AW116" s="170"/>
      <c r="AX116" s="170"/>
      <c r="AY116" s="170"/>
      <c r="AZ116" s="170"/>
      <c r="BA116" s="170"/>
      <c r="BB116" s="170"/>
      <c r="BC116" s="171">
        <v>13</v>
      </c>
      <c r="BD116" s="166">
        <v>1277</v>
      </c>
      <c r="BE116" s="271">
        <v>1.4999999999999999E-2</v>
      </c>
      <c r="BF116" s="172">
        <v>0.01</v>
      </c>
      <c r="BG116" s="154">
        <v>1</v>
      </c>
      <c r="BH116" s="154">
        <v>0</v>
      </c>
      <c r="BI116" s="154">
        <v>3.5</v>
      </c>
      <c r="BJ116" s="154">
        <v>4.8</v>
      </c>
      <c r="BK116" s="154">
        <v>473.4</v>
      </c>
      <c r="BL116" s="24" t="s">
        <v>478</v>
      </c>
      <c r="BM116" s="248" t="s">
        <v>481</v>
      </c>
      <c r="BN116" s="248" t="s">
        <v>505</v>
      </c>
      <c r="BO116" s="248" t="s">
        <v>506</v>
      </c>
      <c r="BP116" s="248">
        <v>31</v>
      </c>
      <c r="BQ116" s="248"/>
      <c r="BR116" s="248"/>
      <c r="BS116" s="248"/>
      <c r="BT116" s="248"/>
      <c r="BU116" s="248">
        <f t="shared" si="1"/>
        <v>6.9</v>
      </c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  <c r="CH116" s="248"/>
      <c r="CI116" s="248"/>
      <c r="CJ116" s="248"/>
      <c r="CK116" s="248"/>
      <c r="CL116" s="248"/>
      <c r="CM116" s="248"/>
      <c r="CN116" s="248"/>
      <c r="CO116" s="248"/>
      <c r="CP116" s="248"/>
      <c r="CQ116" s="248"/>
      <c r="CR116" s="248"/>
      <c r="CS116" s="248"/>
      <c r="CT116" s="248"/>
      <c r="CU116" s="248"/>
      <c r="CV116" s="248"/>
      <c r="CW116" s="248"/>
      <c r="CX116" s="248"/>
      <c r="CY116" s="248"/>
      <c r="CZ116" s="248"/>
      <c r="DA116" s="248"/>
      <c r="DB116" s="248"/>
    </row>
    <row r="117" spans="1:106" s="185" customFormat="1" ht="31.5" customHeight="1" x14ac:dyDescent="0.35">
      <c r="A117" s="180">
        <v>2021</v>
      </c>
      <c r="B117" s="152">
        <v>8</v>
      </c>
      <c r="C117" s="270">
        <v>44413</v>
      </c>
      <c r="D117" s="152">
        <v>32</v>
      </c>
      <c r="E117" s="152">
        <v>93</v>
      </c>
      <c r="F117" s="152">
        <v>2</v>
      </c>
      <c r="G117" s="184" t="s">
        <v>291</v>
      </c>
      <c r="H117" t="s">
        <v>292</v>
      </c>
      <c r="I117" t="s">
        <v>471</v>
      </c>
      <c r="J117">
        <v>2</v>
      </c>
      <c r="K117">
        <v>3</v>
      </c>
      <c r="L117" s="186">
        <v>59</v>
      </c>
      <c r="M117" s="187">
        <v>54.87</v>
      </c>
      <c r="N117" s="188">
        <v>63.13</v>
      </c>
      <c r="O117" s="179">
        <v>68</v>
      </c>
      <c r="P117" s="179">
        <v>78</v>
      </c>
      <c r="Q117" s="179">
        <v>122</v>
      </c>
      <c r="R117" s="179">
        <v>101</v>
      </c>
      <c r="S117" s="179"/>
      <c r="T117" s="179">
        <v>77</v>
      </c>
      <c r="U117" s="179">
        <v>56</v>
      </c>
      <c r="V117" s="179">
        <v>65</v>
      </c>
      <c r="W117" s="179">
        <v>52</v>
      </c>
      <c r="X117" s="179"/>
      <c r="Y117" s="153">
        <v>122</v>
      </c>
      <c r="Z117" s="153">
        <v>125</v>
      </c>
      <c r="AA117" s="179">
        <v>101</v>
      </c>
      <c r="AB117" s="179">
        <v>104</v>
      </c>
      <c r="AC117" s="179"/>
      <c r="AD117" s="179"/>
      <c r="AE117" s="179"/>
      <c r="AF117" s="179">
        <v>62</v>
      </c>
      <c r="AG117" s="179">
        <v>57</v>
      </c>
      <c r="AH117" s="179"/>
      <c r="AI117" s="179"/>
      <c r="AJ117" s="179"/>
      <c r="AK117" s="153">
        <v>122</v>
      </c>
      <c r="AL117" s="153"/>
      <c r="AM117" s="179">
        <v>95.7</v>
      </c>
      <c r="AN117" s="179">
        <v>61.5</v>
      </c>
      <c r="AO117" s="215">
        <v>0.6</v>
      </c>
      <c r="AP117" s="168">
        <v>74</v>
      </c>
      <c r="AQ117" s="169">
        <v>97</v>
      </c>
      <c r="AR117" s="167">
        <v>59</v>
      </c>
      <c r="AS117" s="167">
        <v>123</v>
      </c>
      <c r="AT117" s="170">
        <v>9</v>
      </c>
      <c r="AU117" s="170">
        <v>9</v>
      </c>
      <c r="AV117" s="170">
        <v>2</v>
      </c>
      <c r="AW117" s="170"/>
      <c r="AX117" s="170"/>
      <c r="AY117" s="170"/>
      <c r="AZ117" s="170"/>
      <c r="BA117" s="170"/>
      <c r="BB117" s="170"/>
      <c r="BC117" s="171">
        <v>20</v>
      </c>
      <c r="BD117" s="166">
        <v>1370</v>
      </c>
      <c r="BE117" s="271">
        <v>1.4999999999999999E-2</v>
      </c>
      <c r="BF117" s="172">
        <v>1.4999999999999999E-2</v>
      </c>
      <c r="BG117" s="154">
        <v>1</v>
      </c>
      <c r="BH117" s="154">
        <v>0.3</v>
      </c>
      <c r="BI117" s="154">
        <v>23.2</v>
      </c>
      <c r="BJ117" s="154">
        <v>1.2</v>
      </c>
      <c r="BK117" s="154">
        <v>84.3</v>
      </c>
      <c r="BL117" s="24" t="s">
        <v>478</v>
      </c>
      <c r="BM117" s="248" t="s">
        <v>481</v>
      </c>
      <c r="BN117" s="248" t="s">
        <v>507</v>
      </c>
      <c r="BO117" s="248" t="s">
        <v>506</v>
      </c>
      <c r="BP117" s="248">
        <v>31</v>
      </c>
      <c r="BQ117" s="248"/>
      <c r="BR117" s="248"/>
      <c r="BS117" s="248"/>
      <c r="BT117" s="248"/>
      <c r="BU117" s="248">
        <f t="shared" si="1"/>
        <v>1.8</v>
      </c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  <c r="CH117" s="248"/>
      <c r="CI117" s="248"/>
      <c r="CJ117" s="248"/>
      <c r="CK117" s="248"/>
      <c r="CL117" s="248"/>
      <c r="CM117" s="248"/>
      <c r="CN117" s="248"/>
      <c r="CO117" s="248"/>
      <c r="CP117" s="248"/>
      <c r="CQ117" s="248"/>
      <c r="CR117" s="248"/>
      <c r="CS117" s="248"/>
      <c r="CT117" s="248"/>
      <c r="CU117" s="248"/>
      <c r="CV117" s="248"/>
      <c r="CW117" s="248"/>
      <c r="CX117" s="248"/>
      <c r="CY117" s="248"/>
      <c r="CZ117" s="248"/>
      <c r="DA117" s="248"/>
      <c r="DB117" s="248"/>
    </row>
    <row r="118" spans="1:106" s="185" customFormat="1" ht="31.5" customHeight="1" x14ac:dyDescent="0.35">
      <c r="A118" s="180">
        <v>2021</v>
      </c>
      <c r="B118" s="152">
        <v>8</v>
      </c>
      <c r="C118" s="270">
        <v>44413</v>
      </c>
      <c r="D118" s="152">
        <v>32</v>
      </c>
      <c r="E118" s="152">
        <v>94</v>
      </c>
      <c r="F118" s="152">
        <v>2</v>
      </c>
      <c r="G118" s="184" t="s">
        <v>367</v>
      </c>
      <c r="H118" t="s">
        <v>368</v>
      </c>
      <c r="I118" t="s">
        <v>471</v>
      </c>
      <c r="J118">
        <v>2</v>
      </c>
      <c r="K118">
        <v>3</v>
      </c>
      <c r="L118" s="186">
        <v>19</v>
      </c>
      <c r="M118" s="187">
        <v>17.670000000000002</v>
      </c>
      <c r="N118" s="188">
        <v>20.329999999999998</v>
      </c>
      <c r="O118" s="179">
        <v>21</v>
      </c>
      <c r="P118" s="179">
        <v>40</v>
      </c>
      <c r="Q118" s="179">
        <v>36</v>
      </c>
      <c r="R118" s="179">
        <v>34</v>
      </c>
      <c r="S118" s="179"/>
      <c r="T118" s="179">
        <v>16</v>
      </c>
      <c r="U118" s="179">
        <v>19</v>
      </c>
      <c r="V118" s="179">
        <v>18</v>
      </c>
      <c r="W118" s="179">
        <v>17</v>
      </c>
      <c r="X118" s="179"/>
      <c r="Y118" s="153">
        <v>122</v>
      </c>
      <c r="Z118" s="153">
        <v>125</v>
      </c>
      <c r="AA118" s="179">
        <v>33</v>
      </c>
      <c r="AB118" s="179">
        <v>30</v>
      </c>
      <c r="AC118" s="179">
        <v>32</v>
      </c>
      <c r="AD118" s="179">
        <v>29</v>
      </c>
      <c r="AE118" s="179"/>
      <c r="AF118" s="179">
        <v>21</v>
      </c>
      <c r="AG118" s="179">
        <v>18</v>
      </c>
      <c r="AH118" s="179">
        <v>18</v>
      </c>
      <c r="AI118" s="179"/>
      <c r="AJ118" s="179"/>
      <c r="AK118" s="153">
        <v>122</v>
      </c>
      <c r="AL118" s="153"/>
      <c r="AM118" s="179">
        <v>31.9</v>
      </c>
      <c r="AN118" s="179">
        <v>18</v>
      </c>
      <c r="AO118" s="215">
        <v>0.7</v>
      </c>
      <c r="AP118" s="168">
        <v>74</v>
      </c>
      <c r="AQ118" s="169">
        <v>97</v>
      </c>
      <c r="AR118" s="167">
        <v>59</v>
      </c>
      <c r="AS118" s="167">
        <v>123</v>
      </c>
      <c r="AT118" s="170">
        <v>6</v>
      </c>
      <c r="AU118" s="170">
        <v>6</v>
      </c>
      <c r="AV118" s="170">
        <v>4</v>
      </c>
      <c r="AW118" s="170"/>
      <c r="AX118" s="170"/>
      <c r="AY118" s="170"/>
      <c r="AZ118" s="170"/>
      <c r="BA118" s="170"/>
      <c r="BB118" s="170"/>
      <c r="BC118" s="171">
        <v>16</v>
      </c>
      <c r="BD118" s="166">
        <v>1360</v>
      </c>
      <c r="BE118" s="271">
        <v>1.4999999999999999E-2</v>
      </c>
      <c r="BF118" s="172">
        <v>1.2E-2</v>
      </c>
      <c r="BG118" s="154">
        <v>1</v>
      </c>
      <c r="BH118" s="154">
        <v>0.8</v>
      </c>
      <c r="BI118" s="154">
        <v>71.599999999999994</v>
      </c>
      <c r="BJ118" s="154">
        <v>0.3</v>
      </c>
      <c r="BK118" s="154">
        <v>24.5</v>
      </c>
      <c r="BL118" s="24" t="s">
        <v>478</v>
      </c>
      <c r="BM118" s="248" t="s">
        <v>481</v>
      </c>
      <c r="BN118" s="248" t="s">
        <v>508</v>
      </c>
      <c r="BO118" s="248" t="s">
        <v>506</v>
      </c>
      <c r="BP118" s="248">
        <v>31</v>
      </c>
      <c r="BQ118" s="248"/>
      <c r="BR118" s="248"/>
      <c r="BS118" s="248"/>
      <c r="BT118" s="248"/>
      <c r="BU118" s="248">
        <f t="shared" si="1"/>
        <v>0.7</v>
      </c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  <c r="CH118" s="248"/>
      <c r="CI118" s="248"/>
      <c r="CJ118" s="248"/>
      <c r="CK118" s="248"/>
      <c r="CL118" s="248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248"/>
      <c r="CW118" s="248"/>
      <c r="CX118" s="248"/>
      <c r="CY118" s="248"/>
      <c r="CZ118" s="248"/>
      <c r="DA118" s="248"/>
      <c r="DB118" s="248"/>
    </row>
    <row r="119" spans="1:106" s="185" customFormat="1" ht="31.5" customHeight="1" x14ac:dyDescent="0.35">
      <c r="A119" s="180">
        <v>2021</v>
      </c>
      <c r="B119" s="152">
        <v>8</v>
      </c>
      <c r="C119" s="270">
        <v>44413</v>
      </c>
      <c r="D119" s="152">
        <v>381</v>
      </c>
      <c r="E119" s="152">
        <v>445</v>
      </c>
      <c r="F119" s="152">
        <v>3</v>
      </c>
      <c r="G119" s="184" t="s">
        <v>376</v>
      </c>
      <c r="H119" t="s">
        <v>377</v>
      </c>
      <c r="I119" t="s">
        <v>471</v>
      </c>
      <c r="J119">
        <v>3</v>
      </c>
      <c r="K119">
        <v>4</v>
      </c>
      <c r="L119" s="186">
        <v>28</v>
      </c>
      <c r="M119" s="187">
        <v>25.2</v>
      </c>
      <c r="N119" s="188">
        <v>30.8</v>
      </c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53"/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/>
      <c r="AN119" s="179"/>
      <c r="AO119" s="215"/>
      <c r="AP119" s="168">
        <v>60</v>
      </c>
      <c r="AQ119" s="169">
        <v>180</v>
      </c>
      <c r="AR119" s="167"/>
      <c r="AS119" s="167"/>
      <c r="AT119" s="170">
        <v>3</v>
      </c>
      <c r="AU119" s="170"/>
      <c r="AV119" s="170">
        <v>2</v>
      </c>
      <c r="AW119" s="170"/>
      <c r="AX119" s="170"/>
      <c r="AY119" s="170"/>
      <c r="AZ119" s="170"/>
      <c r="BA119" s="170"/>
      <c r="BB119" s="170"/>
      <c r="BC119" s="171">
        <v>5</v>
      </c>
      <c r="BD119" s="166">
        <v>205</v>
      </c>
      <c r="BE119" s="271">
        <v>1.4999999999999999E-2</v>
      </c>
      <c r="BF119" s="172">
        <v>2.4E-2</v>
      </c>
      <c r="BG119" s="154"/>
      <c r="BH119" s="154">
        <v>0.2</v>
      </c>
      <c r="BI119" s="154">
        <v>7.3</v>
      </c>
      <c r="BJ119" s="154"/>
      <c r="BK119" s="154"/>
      <c r="BL119" s="24" t="s">
        <v>478</v>
      </c>
      <c r="BM119" s="248" t="s">
        <v>481</v>
      </c>
      <c r="BN119" s="248" t="s">
        <v>494</v>
      </c>
      <c r="BO119" s="248"/>
      <c r="BP119" s="248">
        <v>31</v>
      </c>
      <c r="BQ119" s="248"/>
      <c r="BR119" s="248"/>
      <c r="BS119" s="248"/>
      <c r="BT119" s="248"/>
      <c r="BU119" s="248" t="str">
        <f t="shared" si="1"/>
        <v/>
      </c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  <c r="CH119" s="248"/>
      <c r="CI119" s="248"/>
      <c r="CJ119" s="248"/>
      <c r="CK119" s="248"/>
      <c r="CL119" s="248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248"/>
      <c r="CW119" s="248"/>
      <c r="CX119" s="248"/>
      <c r="CY119" s="248"/>
      <c r="CZ119" s="248"/>
      <c r="DA119" s="248"/>
      <c r="DB119" s="248"/>
    </row>
    <row r="120" spans="1:106" s="185" customFormat="1" ht="31.5" customHeight="1" x14ac:dyDescent="0.35">
      <c r="A120" s="180">
        <v>2021</v>
      </c>
      <c r="B120" s="152">
        <v>8</v>
      </c>
      <c r="C120" s="270">
        <v>44413</v>
      </c>
      <c r="D120" s="152">
        <v>381</v>
      </c>
      <c r="E120" s="152">
        <v>446</v>
      </c>
      <c r="F120" s="152">
        <v>3</v>
      </c>
      <c r="G120" s="184" t="s">
        <v>379</v>
      </c>
      <c r="H120" t="s">
        <v>380</v>
      </c>
      <c r="I120" t="s">
        <v>471</v>
      </c>
      <c r="J120">
        <v>3</v>
      </c>
      <c r="K120">
        <v>4</v>
      </c>
      <c r="L120" s="186">
        <v>167</v>
      </c>
      <c r="M120" s="187">
        <v>150.30000000000001</v>
      </c>
      <c r="N120" s="188">
        <v>183.7</v>
      </c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53"/>
      <c r="Z120" s="15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/>
      <c r="AN120" s="179"/>
      <c r="AO120" s="215"/>
      <c r="AP120" s="168">
        <v>60</v>
      </c>
      <c r="AQ120" s="169">
        <v>180</v>
      </c>
      <c r="AR120" s="167"/>
      <c r="AS120" s="167"/>
      <c r="AT120" s="170">
        <v>4</v>
      </c>
      <c r="AU120" s="170"/>
      <c r="AV120" s="170">
        <v>1</v>
      </c>
      <c r="AW120" s="170"/>
      <c r="AX120" s="170"/>
      <c r="AY120" s="170"/>
      <c r="AZ120" s="170"/>
      <c r="BA120" s="170"/>
      <c r="BB120" s="170"/>
      <c r="BC120" s="171">
        <v>5</v>
      </c>
      <c r="BD120" s="166">
        <v>207</v>
      </c>
      <c r="BE120" s="271">
        <v>1.4999999999999999E-2</v>
      </c>
      <c r="BF120" s="172">
        <v>2.4E-2</v>
      </c>
      <c r="BG120" s="154"/>
      <c r="BH120" s="154">
        <v>0</v>
      </c>
      <c r="BI120" s="154">
        <v>1.2</v>
      </c>
      <c r="BJ120" s="154"/>
      <c r="BK120" s="154"/>
      <c r="BL120" s="24" t="s">
        <v>478</v>
      </c>
      <c r="BM120" s="248" t="s">
        <v>481</v>
      </c>
      <c r="BN120" s="248" t="s">
        <v>495</v>
      </c>
      <c r="BO120" s="248"/>
      <c r="BP120" s="248">
        <v>31</v>
      </c>
      <c r="BQ120" s="248"/>
      <c r="BR120" s="248"/>
      <c r="BS120" s="248"/>
      <c r="BT120" s="248"/>
      <c r="BU120" s="248" t="str">
        <f t="shared" si="1"/>
        <v/>
      </c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  <c r="CH120" s="248"/>
      <c r="CI120" s="248"/>
      <c r="CJ120" s="248"/>
      <c r="CK120" s="248"/>
      <c r="CL120" s="248"/>
      <c r="CM120" s="248"/>
      <c r="CN120" s="248"/>
      <c r="CO120" s="248"/>
      <c r="CP120" s="248"/>
      <c r="CQ120" s="248"/>
      <c r="CR120" s="248"/>
      <c r="CS120" s="248"/>
      <c r="CT120" s="248"/>
      <c r="CU120" s="248"/>
      <c r="CV120" s="248"/>
      <c r="CW120" s="248"/>
      <c r="CX120" s="248"/>
      <c r="CY120" s="248"/>
      <c r="CZ120" s="248"/>
      <c r="DA120" s="248"/>
      <c r="DB120" s="248"/>
    </row>
    <row r="121" spans="1:106" s="185" customFormat="1" ht="31.5" customHeight="1" x14ac:dyDescent="0.35">
      <c r="A121" s="180">
        <v>2021</v>
      </c>
      <c r="B121" s="152">
        <v>8</v>
      </c>
      <c r="C121" s="270">
        <v>44413</v>
      </c>
      <c r="D121" s="152">
        <v>381</v>
      </c>
      <c r="E121" s="152">
        <v>447</v>
      </c>
      <c r="F121" s="152">
        <v>3</v>
      </c>
      <c r="G121" s="184" t="s">
        <v>382</v>
      </c>
      <c r="H121" t="s">
        <v>383</v>
      </c>
      <c r="I121" t="s">
        <v>471</v>
      </c>
      <c r="J121">
        <v>3</v>
      </c>
      <c r="K121">
        <v>4</v>
      </c>
      <c r="L121" s="186">
        <v>177</v>
      </c>
      <c r="M121" s="187">
        <v>159.30000000000001</v>
      </c>
      <c r="N121" s="188">
        <v>194.7</v>
      </c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53"/>
      <c r="Z121" s="153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53"/>
      <c r="AL121" s="153"/>
      <c r="AM121" s="179"/>
      <c r="AN121" s="179"/>
      <c r="AO121" s="215"/>
      <c r="AP121" s="168">
        <v>60</v>
      </c>
      <c r="AQ121" s="169">
        <v>180</v>
      </c>
      <c r="AR121" s="167"/>
      <c r="AS121" s="167"/>
      <c r="AT121" s="170">
        <v>4</v>
      </c>
      <c r="AU121" s="170"/>
      <c r="AV121" s="170">
        <v>1</v>
      </c>
      <c r="AW121" s="170"/>
      <c r="AX121" s="170"/>
      <c r="AY121" s="170"/>
      <c r="AZ121" s="170"/>
      <c r="BA121" s="170"/>
      <c r="BB121" s="170"/>
      <c r="BC121" s="171">
        <v>5</v>
      </c>
      <c r="BD121" s="166">
        <v>285</v>
      </c>
      <c r="BE121" s="271">
        <v>1.4999999999999999E-2</v>
      </c>
      <c r="BF121" s="172">
        <v>1.7999999999999999E-2</v>
      </c>
      <c r="BG121" s="154"/>
      <c r="BH121" s="154">
        <v>0</v>
      </c>
      <c r="BI121" s="154">
        <v>1.6</v>
      </c>
      <c r="BJ121" s="154"/>
      <c r="BK121" s="154"/>
      <c r="BL121" s="24" t="s">
        <v>478</v>
      </c>
      <c r="BM121" s="248" t="s">
        <v>481</v>
      </c>
      <c r="BN121" s="248" t="s">
        <v>496</v>
      </c>
      <c r="BO121" s="248"/>
      <c r="BP121" s="248">
        <v>31</v>
      </c>
      <c r="BQ121" s="248"/>
      <c r="BR121" s="248"/>
      <c r="BS121" s="248"/>
      <c r="BT121" s="248"/>
      <c r="BU121" s="248" t="str">
        <f t="shared" si="1"/>
        <v/>
      </c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  <c r="CH121" s="248"/>
      <c r="CI121" s="248"/>
      <c r="CJ121" s="248"/>
      <c r="CK121" s="248"/>
      <c r="CL121" s="248"/>
      <c r="CM121" s="248"/>
      <c r="CN121" s="248"/>
      <c r="CO121" s="248"/>
      <c r="CP121" s="248"/>
      <c r="CQ121" s="248"/>
      <c r="CR121" s="248"/>
      <c r="CS121" s="248"/>
      <c r="CT121" s="248"/>
      <c r="CU121" s="248"/>
      <c r="CV121" s="248"/>
      <c r="CW121" s="248"/>
      <c r="CX121" s="248"/>
      <c r="CY121" s="248"/>
      <c r="CZ121" s="248"/>
      <c r="DA121" s="248"/>
      <c r="DB121" s="248"/>
    </row>
    <row r="122" spans="1:106" s="185" customFormat="1" ht="31.5" customHeight="1" x14ac:dyDescent="0.35">
      <c r="A122" s="180">
        <v>2021</v>
      </c>
      <c r="B122" s="152">
        <v>8</v>
      </c>
      <c r="C122" s="270">
        <v>44413</v>
      </c>
      <c r="D122" s="152">
        <v>381</v>
      </c>
      <c r="E122" s="152">
        <v>448</v>
      </c>
      <c r="F122" s="152">
        <v>3</v>
      </c>
      <c r="G122" s="184" t="s">
        <v>385</v>
      </c>
      <c r="H122" t="s">
        <v>386</v>
      </c>
      <c r="I122" t="s">
        <v>471</v>
      </c>
      <c r="J122">
        <v>3</v>
      </c>
      <c r="K122">
        <v>4</v>
      </c>
      <c r="L122" s="186">
        <v>23</v>
      </c>
      <c r="M122" s="187">
        <v>20.7</v>
      </c>
      <c r="N122" s="188">
        <v>25.3</v>
      </c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53"/>
      <c r="Z122" s="153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53"/>
      <c r="AL122" s="153"/>
      <c r="AM122" s="179"/>
      <c r="AN122" s="179"/>
      <c r="AO122" s="215"/>
      <c r="AP122" s="168">
        <v>60</v>
      </c>
      <c r="AQ122" s="169">
        <v>180</v>
      </c>
      <c r="AR122" s="167"/>
      <c r="AS122" s="167"/>
      <c r="AT122" s="170">
        <v>4</v>
      </c>
      <c r="AU122" s="170"/>
      <c r="AV122" s="170">
        <v>1</v>
      </c>
      <c r="AW122" s="170"/>
      <c r="AX122" s="170"/>
      <c r="AY122" s="170"/>
      <c r="AZ122" s="170"/>
      <c r="BA122" s="170"/>
      <c r="BB122" s="170"/>
      <c r="BC122" s="171">
        <v>5</v>
      </c>
      <c r="BD122" s="166">
        <v>285</v>
      </c>
      <c r="BE122" s="271">
        <v>1.4999999999999999E-2</v>
      </c>
      <c r="BF122" s="172">
        <v>1.7999999999999999E-2</v>
      </c>
      <c r="BG122" s="154"/>
      <c r="BH122" s="154">
        <v>0.2</v>
      </c>
      <c r="BI122" s="154">
        <v>12.4</v>
      </c>
      <c r="BJ122" s="154"/>
      <c r="BK122" s="154"/>
      <c r="BL122" s="24" t="s">
        <v>478</v>
      </c>
      <c r="BM122" s="248" t="s">
        <v>481</v>
      </c>
      <c r="BN122" s="248" t="s">
        <v>497</v>
      </c>
      <c r="BO122" s="248"/>
      <c r="BP122" s="248">
        <v>31</v>
      </c>
      <c r="BQ122" s="248"/>
      <c r="BR122" s="248"/>
      <c r="BS122" s="248"/>
      <c r="BT122" s="248"/>
      <c r="BU122" s="248" t="str">
        <f t="shared" si="1"/>
        <v/>
      </c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  <c r="CH122" s="248"/>
      <c r="CI122" s="248"/>
      <c r="CJ122" s="248"/>
      <c r="CK122" s="248"/>
      <c r="CL122" s="248"/>
      <c r="CM122" s="248"/>
      <c r="CN122" s="248"/>
      <c r="CO122" s="248"/>
      <c r="CP122" s="248"/>
      <c r="CQ122" s="248"/>
      <c r="CR122" s="248"/>
      <c r="CS122" s="248"/>
      <c r="CT122" s="248"/>
      <c r="CU122" s="248"/>
      <c r="CV122" s="248"/>
      <c r="CW122" s="248"/>
      <c r="CX122" s="248"/>
      <c r="CY122" s="248"/>
      <c r="CZ122" s="248"/>
      <c r="DA122" s="248"/>
      <c r="DB122" s="248"/>
    </row>
    <row r="123" spans="1:106" s="185" customFormat="1" ht="31.5" customHeight="1" x14ac:dyDescent="0.35">
      <c r="A123" s="180">
        <v>2021</v>
      </c>
      <c r="B123" s="152">
        <v>8</v>
      </c>
      <c r="C123" s="270">
        <v>44413</v>
      </c>
      <c r="D123" s="152">
        <v>423</v>
      </c>
      <c r="E123" s="152">
        <v>669</v>
      </c>
      <c r="F123" s="152">
        <v>3</v>
      </c>
      <c r="G123" s="184" t="s">
        <v>351</v>
      </c>
      <c r="H123" t="s">
        <v>352</v>
      </c>
      <c r="I123" t="s">
        <v>471</v>
      </c>
      <c r="J123">
        <v>2</v>
      </c>
      <c r="K123">
        <v>2</v>
      </c>
      <c r="L123" s="186">
        <v>954</v>
      </c>
      <c r="M123" s="187">
        <v>897.71400000000006</v>
      </c>
      <c r="N123" s="188">
        <v>1021.734</v>
      </c>
      <c r="O123" s="179"/>
      <c r="P123" s="179"/>
      <c r="Q123" s="179">
        <v>1588</v>
      </c>
      <c r="R123" s="179">
        <v>1452</v>
      </c>
      <c r="S123" s="179"/>
      <c r="T123" s="179"/>
      <c r="U123" s="179"/>
      <c r="V123" s="179">
        <v>1057</v>
      </c>
      <c r="W123" s="179">
        <v>1000</v>
      </c>
      <c r="X123" s="179"/>
      <c r="Y123" s="153"/>
      <c r="Z123" s="153"/>
      <c r="AA123" s="179">
        <v>1282</v>
      </c>
      <c r="AB123" s="179">
        <v>1263</v>
      </c>
      <c r="AC123" s="179">
        <v>1278</v>
      </c>
      <c r="AD123" s="179">
        <v>1268</v>
      </c>
      <c r="AE123" s="179">
        <v>1287</v>
      </c>
      <c r="AF123" s="179">
        <v>1039</v>
      </c>
      <c r="AG123" s="179">
        <v>949</v>
      </c>
      <c r="AH123" s="179">
        <v>946</v>
      </c>
      <c r="AI123" s="179">
        <v>936</v>
      </c>
      <c r="AJ123" s="179">
        <v>952</v>
      </c>
      <c r="AK123" s="153">
        <v>171</v>
      </c>
      <c r="AL123" s="153">
        <v>168</v>
      </c>
      <c r="AM123" s="179">
        <v>1345.4</v>
      </c>
      <c r="AN123" s="179">
        <v>982.7</v>
      </c>
      <c r="AO123" s="215">
        <v>0.4</v>
      </c>
      <c r="AP123" s="168">
        <v>40</v>
      </c>
      <c r="AQ123" s="169">
        <v>180</v>
      </c>
      <c r="AR123" s="167">
        <v>42</v>
      </c>
      <c r="AS123" s="167">
        <v>170</v>
      </c>
      <c r="AT123" s="170">
        <v>5</v>
      </c>
      <c r="AU123" s="170">
        <v>3</v>
      </c>
      <c r="AV123" s="170">
        <v>7</v>
      </c>
      <c r="AW123" s="170"/>
      <c r="AX123" s="170"/>
      <c r="AY123" s="170"/>
      <c r="AZ123" s="170"/>
      <c r="BA123" s="170"/>
      <c r="BB123" s="170"/>
      <c r="BC123" s="171">
        <v>15</v>
      </c>
      <c r="BD123" s="166">
        <v>267</v>
      </c>
      <c r="BE123" s="271">
        <v>1.4999999999999999E-2</v>
      </c>
      <c r="BF123" s="172">
        <v>5.6000000000000001E-2</v>
      </c>
      <c r="BG123" s="154"/>
      <c r="BH123" s="154">
        <v>0</v>
      </c>
      <c r="BI123" s="154">
        <v>0.3</v>
      </c>
      <c r="BJ123" s="154">
        <v>14.7</v>
      </c>
      <c r="BK123" s="154">
        <v>262.39999999999998</v>
      </c>
      <c r="BL123" s="24" t="s">
        <v>474</v>
      </c>
      <c r="BM123" s="248" t="s">
        <v>475</v>
      </c>
      <c r="BN123" s="248" t="s">
        <v>516</v>
      </c>
      <c r="BO123" s="248" t="s">
        <v>477</v>
      </c>
      <c r="BP123" s="248">
        <v>31</v>
      </c>
      <c r="BQ123" s="248"/>
      <c r="BR123" s="248"/>
      <c r="BS123" s="248"/>
      <c r="BT123" s="248"/>
      <c r="BU123" s="248">
        <f t="shared" si="1"/>
        <v>20.3</v>
      </c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  <c r="CH123" s="248"/>
      <c r="CI123" s="248"/>
      <c r="CJ123" s="248"/>
      <c r="CK123" s="248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248"/>
      <c r="CW123" s="248"/>
      <c r="CX123" s="248"/>
      <c r="CY123" s="248"/>
      <c r="CZ123" s="248"/>
      <c r="DA123" s="248"/>
      <c r="DB123" s="248"/>
    </row>
    <row r="124" spans="1:106" s="185" customFormat="1" ht="31.5" customHeight="1" x14ac:dyDescent="0.35">
      <c r="A124" s="180">
        <v>2021</v>
      </c>
      <c r="B124" s="152">
        <v>8</v>
      </c>
      <c r="C124" s="270">
        <v>44413</v>
      </c>
      <c r="D124" s="152">
        <v>417</v>
      </c>
      <c r="E124" s="152">
        <v>660</v>
      </c>
      <c r="F124" s="152">
        <v>4</v>
      </c>
      <c r="G124" s="184" t="s">
        <v>270</v>
      </c>
      <c r="H124" t="s">
        <v>271</v>
      </c>
      <c r="I124" t="s">
        <v>471</v>
      </c>
      <c r="J124">
        <v>1</v>
      </c>
      <c r="K124">
        <v>6</v>
      </c>
      <c r="L124" s="186">
        <v>1265</v>
      </c>
      <c r="M124" s="187">
        <v>1190.365</v>
      </c>
      <c r="N124" s="188">
        <v>1354.8150000000001</v>
      </c>
      <c r="O124" s="179">
        <v>1750</v>
      </c>
      <c r="P124" s="179">
        <v>1550</v>
      </c>
      <c r="Q124" s="179">
        <v>1500</v>
      </c>
      <c r="R124" s="179">
        <v>1580</v>
      </c>
      <c r="S124" s="179"/>
      <c r="T124" s="179">
        <v>1408</v>
      </c>
      <c r="U124" s="179">
        <v>1294</v>
      </c>
      <c r="V124" s="179">
        <v>1296</v>
      </c>
      <c r="W124" s="179">
        <v>1353</v>
      </c>
      <c r="X124" s="179"/>
      <c r="Y124" s="153">
        <v>151</v>
      </c>
      <c r="Z124" s="153">
        <v>153</v>
      </c>
      <c r="AA124" s="179">
        <v>1491</v>
      </c>
      <c r="AB124" s="179">
        <v>1453</v>
      </c>
      <c r="AC124" s="179">
        <v>1425</v>
      </c>
      <c r="AD124" s="179">
        <v>1428</v>
      </c>
      <c r="AE124" s="179">
        <v>1429</v>
      </c>
      <c r="AF124" s="179">
        <v>1302</v>
      </c>
      <c r="AG124" s="179">
        <v>1267</v>
      </c>
      <c r="AH124" s="179">
        <v>1286</v>
      </c>
      <c r="AI124" s="179">
        <v>1275</v>
      </c>
      <c r="AJ124" s="179">
        <v>1297</v>
      </c>
      <c r="AK124" s="153">
        <v>152</v>
      </c>
      <c r="AL124" s="153">
        <v>147</v>
      </c>
      <c r="AM124" s="179">
        <v>1511.8</v>
      </c>
      <c r="AN124" s="179">
        <v>1308.7</v>
      </c>
      <c r="AO124" s="215">
        <v>0.2</v>
      </c>
      <c r="AP124" s="168">
        <v>20</v>
      </c>
      <c r="AQ124" s="169">
        <v>180</v>
      </c>
      <c r="AR124" s="167">
        <v>24</v>
      </c>
      <c r="AS124" s="167">
        <v>151</v>
      </c>
      <c r="AT124" s="170">
        <v>1</v>
      </c>
      <c r="AU124" s="170">
        <v>3</v>
      </c>
      <c r="AV124" s="170">
        <v>3</v>
      </c>
      <c r="AW124" s="170"/>
      <c r="AX124" s="170"/>
      <c r="AY124" s="170"/>
      <c r="AZ124" s="170"/>
      <c r="BA124" s="170"/>
      <c r="BB124" s="170"/>
      <c r="BC124" s="171">
        <v>7</v>
      </c>
      <c r="BD124" s="166">
        <v>394</v>
      </c>
      <c r="BE124" s="271">
        <v>1.4999999999999999E-2</v>
      </c>
      <c r="BF124" s="172">
        <v>1.7999999999999999E-2</v>
      </c>
      <c r="BG124" s="154"/>
      <c r="BH124" s="154">
        <v>0</v>
      </c>
      <c r="BI124" s="154">
        <v>0.3</v>
      </c>
      <c r="BJ124" s="154">
        <v>9.1999999999999993</v>
      </c>
      <c r="BK124" s="154">
        <v>515.6</v>
      </c>
      <c r="BL124" s="24" t="s">
        <v>474</v>
      </c>
      <c r="BM124" s="248" t="s">
        <v>475</v>
      </c>
      <c r="BN124" s="248" t="s">
        <v>509</v>
      </c>
      <c r="BO124" s="248" t="s">
        <v>477</v>
      </c>
      <c r="BP124" s="248">
        <v>31</v>
      </c>
      <c r="BQ124" s="248"/>
      <c r="BR124" s="248"/>
      <c r="BS124" s="248"/>
      <c r="BT124" s="248"/>
      <c r="BU124" s="248">
        <f t="shared" si="1"/>
        <v>30.9</v>
      </c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  <c r="CH124" s="248"/>
      <c r="CI124" s="248"/>
      <c r="CJ124" s="248"/>
      <c r="CK124" s="248"/>
      <c r="CL124" s="248"/>
      <c r="CM124" s="248"/>
      <c r="CN124" s="248"/>
      <c r="CO124" s="248"/>
      <c r="CP124" s="248"/>
      <c r="CQ124" s="248"/>
      <c r="CR124" s="248"/>
      <c r="CS124" s="248"/>
      <c r="CT124" s="248"/>
      <c r="CU124" s="248"/>
      <c r="CV124" s="248"/>
      <c r="CW124" s="248"/>
      <c r="CX124" s="248"/>
      <c r="CY124" s="248"/>
      <c r="CZ124" s="248"/>
      <c r="DA124" s="248"/>
      <c r="DB124" s="248"/>
    </row>
    <row r="125" spans="1:106" s="185" customFormat="1" ht="31.5" customHeight="1" x14ac:dyDescent="0.35">
      <c r="A125" s="180">
        <v>2021</v>
      </c>
      <c r="B125" s="152">
        <v>8</v>
      </c>
      <c r="C125" s="270">
        <v>44413</v>
      </c>
      <c r="D125" s="152">
        <v>417</v>
      </c>
      <c r="E125" s="152">
        <v>661</v>
      </c>
      <c r="F125" s="152">
        <v>4</v>
      </c>
      <c r="G125" s="184" t="s">
        <v>273</v>
      </c>
      <c r="H125" t="s">
        <v>274</v>
      </c>
      <c r="I125" t="s">
        <v>471</v>
      </c>
      <c r="J125">
        <v>1</v>
      </c>
      <c r="K125">
        <v>6</v>
      </c>
      <c r="L125" s="186">
        <v>138</v>
      </c>
      <c r="M125" s="187">
        <v>129.858</v>
      </c>
      <c r="N125" s="188">
        <v>147.798</v>
      </c>
      <c r="O125" s="179">
        <v>178</v>
      </c>
      <c r="P125" s="179">
        <v>164</v>
      </c>
      <c r="Q125" s="179">
        <v>158</v>
      </c>
      <c r="R125" s="179">
        <v>165</v>
      </c>
      <c r="S125" s="179"/>
      <c r="T125" s="179">
        <v>148</v>
      </c>
      <c r="U125" s="179">
        <v>138</v>
      </c>
      <c r="V125" s="179">
        <v>137</v>
      </c>
      <c r="W125" s="179">
        <v>144</v>
      </c>
      <c r="X125" s="179"/>
      <c r="Y125" s="153">
        <v>151</v>
      </c>
      <c r="Z125" s="153">
        <v>153</v>
      </c>
      <c r="AA125" s="179">
        <v>157</v>
      </c>
      <c r="AB125" s="179">
        <v>155</v>
      </c>
      <c r="AC125" s="179">
        <v>152</v>
      </c>
      <c r="AD125" s="179">
        <v>158</v>
      </c>
      <c r="AE125" s="179">
        <v>157</v>
      </c>
      <c r="AF125" s="179">
        <v>140</v>
      </c>
      <c r="AG125" s="179">
        <v>139</v>
      </c>
      <c r="AH125" s="179">
        <v>136</v>
      </c>
      <c r="AI125" s="179">
        <v>138</v>
      </c>
      <c r="AJ125" s="179">
        <v>141</v>
      </c>
      <c r="AK125" s="153">
        <v>152</v>
      </c>
      <c r="AL125" s="153">
        <v>147</v>
      </c>
      <c r="AM125" s="179">
        <v>160.4</v>
      </c>
      <c r="AN125" s="179">
        <v>140.1</v>
      </c>
      <c r="AO125" s="215">
        <v>0.2</v>
      </c>
      <c r="AP125" s="168">
        <v>20</v>
      </c>
      <c r="AQ125" s="169">
        <v>180</v>
      </c>
      <c r="AR125" s="167">
        <v>24</v>
      </c>
      <c r="AS125" s="167">
        <v>151</v>
      </c>
      <c r="AT125" s="170">
        <v>1</v>
      </c>
      <c r="AU125" s="170">
        <v>3</v>
      </c>
      <c r="AV125" s="170">
        <v>3</v>
      </c>
      <c r="AW125" s="170"/>
      <c r="AX125" s="170"/>
      <c r="AY125" s="170"/>
      <c r="AZ125" s="170"/>
      <c r="BA125" s="170"/>
      <c r="BB125" s="170"/>
      <c r="BC125" s="171">
        <v>7</v>
      </c>
      <c r="BD125" s="166">
        <v>394</v>
      </c>
      <c r="BE125" s="271">
        <v>1.4999999999999999E-2</v>
      </c>
      <c r="BF125" s="172">
        <v>1.7999999999999999E-2</v>
      </c>
      <c r="BG125" s="154"/>
      <c r="BH125" s="154">
        <v>0.1</v>
      </c>
      <c r="BI125" s="154">
        <v>2.9</v>
      </c>
      <c r="BJ125" s="154">
        <v>1</v>
      </c>
      <c r="BK125" s="154">
        <v>55.2</v>
      </c>
      <c r="BL125" s="24" t="s">
        <v>474</v>
      </c>
      <c r="BM125" s="248" t="s">
        <v>475</v>
      </c>
      <c r="BN125" s="248" t="s">
        <v>510</v>
      </c>
      <c r="BO125" s="248" t="s">
        <v>477</v>
      </c>
      <c r="BP125" s="248">
        <v>31</v>
      </c>
      <c r="BQ125" s="248"/>
      <c r="BR125" s="248"/>
      <c r="BS125" s="248"/>
      <c r="BT125" s="248"/>
      <c r="BU125" s="248">
        <f t="shared" si="1"/>
        <v>1.5</v>
      </c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  <c r="CH125" s="248"/>
      <c r="CI125" s="248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248"/>
      <c r="CW125" s="248"/>
      <c r="CX125" s="248"/>
      <c r="CY125" s="248"/>
      <c r="CZ125" s="248"/>
      <c r="DA125" s="248"/>
      <c r="DB125" s="248"/>
    </row>
    <row r="126" spans="1:106" s="185" customFormat="1" ht="31.5" customHeight="1" x14ac:dyDescent="0.35">
      <c r="A126" s="180">
        <v>2021</v>
      </c>
      <c r="B126" s="152">
        <v>8</v>
      </c>
      <c r="C126" s="270">
        <v>44413</v>
      </c>
      <c r="D126" s="152">
        <v>375</v>
      </c>
      <c r="E126" s="152">
        <v>437</v>
      </c>
      <c r="F126" s="152">
        <v>5</v>
      </c>
      <c r="G126" s="184" t="s">
        <v>213</v>
      </c>
      <c r="H126" t="s">
        <v>214</v>
      </c>
      <c r="I126" t="s">
        <v>471</v>
      </c>
      <c r="J126">
        <v>4</v>
      </c>
      <c r="K126">
        <v>2</v>
      </c>
      <c r="L126" s="186">
        <v>168</v>
      </c>
      <c r="M126" s="187">
        <v>158.08799999999999</v>
      </c>
      <c r="N126" s="188">
        <v>179.928</v>
      </c>
      <c r="O126" s="179">
        <v>243</v>
      </c>
      <c r="P126" s="179">
        <v>245</v>
      </c>
      <c r="Q126" s="179">
        <v>241</v>
      </c>
      <c r="R126" s="179">
        <v>266</v>
      </c>
      <c r="S126" s="179"/>
      <c r="T126" s="179">
        <v>179</v>
      </c>
      <c r="U126" s="179">
        <v>178</v>
      </c>
      <c r="V126" s="179">
        <v>176</v>
      </c>
      <c r="W126" s="179">
        <v>192</v>
      </c>
      <c r="X126" s="179"/>
      <c r="Y126" s="153">
        <v>118</v>
      </c>
      <c r="Z126" s="153">
        <v>120</v>
      </c>
      <c r="AA126" s="179"/>
      <c r="AB126" s="179">
        <v>252</v>
      </c>
      <c r="AC126" s="179">
        <v>250</v>
      </c>
      <c r="AD126" s="179">
        <v>248</v>
      </c>
      <c r="AE126" s="179">
        <v>254</v>
      </c>
      <c r="AF126" s="179"/>
      <c r="AG126" s="179">
        <v>176</v>
      </c>
      <c r="AH126" s="179">
        <v>173</v>
      </c>
      <c r="AI126" s="179">
        <v>173</v>
      </c>
      <c r="AJ126" s="179">
        <v>174</v>
      </c>
      <c r="AK126" s="153">
        <v>130</v>
      </c>
      <c r="AL126" s="153">
        <v>133</v>
      </c>
      <c r="AM126" s="179">
        <v>249.9</v>
      </c>
      <c r="AN126" s="179">
        <v>177.6</v>
      </c>
      <c r="AO126" s="215">
        <v>0.5</v>
      </c>
      <c r="AP126" s="168">
        <v>120</v>
      </c>
      <c r="AQ126" s="169">
        <v>120</v>
      </c>
      <c r="AR126" s="167">
        <v>115</v>
      </c>
      <c r="AS126" s="167">
        <v>125</v>
      </c>
      <c r="AT126" s="170">
        <v>13</v>
      </c>
      <c r="AU126" s="170">
        <v>5</v>
      </c>
      <c r="AV126" s="170">
        <v>6</v>
      </c>
      <c r="AW126" s="170"/>
      <c r="AX126" s="170"/>
      <c r="AY126" s="170"/>
      <c r="AZ126" s="170"/>
      <c r="BA126" s="170"/>
      <c r="BB126" s="170"/>
      <c r="BC126" s="171">
        <v>24</v>
      </c>
      <c r="BD126" s="166">
        <v>1299</v>
      </c>
      <c r="BE126" s="271">
        <v>1.4999999999999999E-2</v>
      </c>
      <c r="BF126" s="172">
        <v>1.7999999999999999E-2</v>
      </c>
      <c r="BG126" s="154"/>
      <c r="BH126" s="154">
        <v>0.1</v>
      </c>
      <c r="BI126" s="154">
        <v>7.7</v>
      </c>
      <c r="BJ126" s="154">
        <v>4.3</v>
      </c>
      <c r="BK126" s="154">
        <v>230.7</v>
      </c>
      <c r="BL126" s="24" t="s">
        <v>474</v>
      </c>
      <c r="BM126" s="248" t="s">
        <v>475</v>
      </c>
      <c r="BN126" s="248" t="s">
        <v>511</v>
      </c>
      <c r="BO126" s="248" t="s">
        <v>477</v>
      </c>
      <c r="BP126" s="248">
        <v>31</v>
      </c>
      <c r="BQ126" s="248"/>
      <c r="BR126" s="248"/>
      <c r="BS126" s="248"/>
      <c r="BT126" s="248"/>
      <c r="BU126" s="248">
        <f t="shared" si="1"/>
        <v>6.8</v>
      </c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  <c r="CH126" s="248"/>
      <c r="CI126" s="248"/>
      <c r="CJ126" s="248"/>
      <c r="CK126" s="248"/>
      <c r="CL126" s="248"/>
      <c r="CM126" s="248"/>
      <c r="CN126" s="248"/>
      <c r="CO126" s="248"/>
      <c r="CP126" s="248"/>
      <c r="CQ126" s="248"/>
      <c r="CR126" s="248"/>
      <c r="CS126" s="248"/>
      <c r="CT126" s="248"/>
      <c r="CU126" s="248"/>
      <c r="CV126" s="248"/>
      <c r="CW126" s="248"/>
      <c r="CX126" s="248"/>
      <c r="CY126" s="248"/>
      <c r="CZ126" s="248"/>
      <c r="DA126" s="248"/>
      <c r="DB126" s="248"/>
    </row>
    <row r="127" spans="1:106" s="185" customFormat="1" ht="31.5" customHeight="1" x14ac:dyDescent="0.35">
      <c r="A127" s="180">
        <v>2021</v>
      </c>
      <c r="B127" s="152">
        <v>8</v>
      </c>
      <c r="C127" s="270">
        <v>44413</v>
      </c>
      <c r="D127" s="152">
        <v>383</v>
      </c>
      <c r="E127" s="152">
        <v>550</v>
      </c>
      <c r="F127" s="152">
        <v>5</v>
      </c>
      <c r="G127" s="184" t="s">
        <v>167</v>
      </c>
      <c r="H127" t="s">
        <v>168</v>
      </c>
      <c r="I127" t="s">
        <v>471</v>
      </c>
      <c r="J127">
        <v>3</v>
      </c>
      <c r="K127">
        <v>1</v>
      </c>
      <c r="L127" s="186">
        <v>35</v>
      </c>
      <c r="M127" s="187">
        <v>32.024999999999999</v>
      </c>
      <c r="N127" s="188">
        <v>38.045000000000002</v>
      </c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53"/>
      <c r="Z127" s="153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53"/>
      <c r="AL127" s="153"/>
      <c r="AM127" s="179"/>
      <c r="AN127" s="179"/>
      <c r="AO127" s="215"/>
      <c r="AP127" s="168">
        <v>108</v>
      </c>
      <c r="AQ127" s="169">
        <v>100</v>
      </c>
      <c r="AR127" s="167"/>
      <c r="AS127" s="167"/>
      <c r="AT127" s="170">
        <v>4</v>
      </c>
      <c r="AU127" s="170"/>
      <c r="AV127" s="170">
        <v>8</v>
      </c>
      <c r="AW127" s="170"/>
      <c r="AX127" s="170"/>
      <c r="AY127" s="170"/>
      <c r="AZ127" s="170"/>
      <c r="BA127" s="170"/>
      <c r="BB127" s="170"/>
      <c r="BC127" s="171">
        <v>12</v>
      </c>
      <c r="BD127" s="166">
        <v>942</v>
      </c>
      <c r="BE127" s="271">
        <v>1.4999999999999999E-2</v>
      </c>
      <c r="BF127" s="172">
        <v>1.2999999999999999E-2</v>
      </c>
      <c r="BG127" s="154">
        <v>1</v>
      </c>
      <c r="BH127" s="154">
        <v>0.3</v>
      </c>
      <c r="BI127" s="154">
        <v>26.9</v>
      </c>
      <c r="BJ127" s="154"/>
      <c r="BK127" s="154"/>
      <c r="BL127" s="24" t="s">
        <v>474</v>
      </c>
      <c r="BM127" s="248" t="s">
        <v>475</v>
      </c>
      <c r="BN127" s="248" t="s">
        <v>503</v>
      </c>
      <c r="BO127" s="248" t="s">
        <v>477</v>
      </c>
      <c r="BP127" s="248">
        <v>31</v>
      </c>
      <c r="BQ127" s="248"/>
      <c r="BR127" s="248"/>
      <c r="BS127" s="248"/>
      <c r="BT127" s="248"/>
      <c r="BU127" s="248" t="str">
        <f t="shared" si="1"/>
        <v/>
      </c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  <c r="CH127" s="248"/>
      <c r="CI127" s="248"/>
      <c r="CJ127" s="248"/>
      <c r="CK127" s="248"/>
      <c r="CL127" s="248"/>
      <c r="CM127" s="248"/>
      <c r="CN127" s="248"/>
      <c r="CO127" s="248"/>
      <c r="CP127" s="248"/>
      <c r="CQ127" s="248"/>
      <c r="CR127" s="248"/>
      <c r="CS127" s="248"/>
      <c r="CT127" s="248"/>
      <c r="CU127" s="248"/>
      <c r="CV127" s="248"/>
      <c r="CW127" s="248"/>
      <c r="CX127" s="248"/>
      <c r="CY127" s="248"/>
      <c r="CZ127" s="248"/>
      <c r="DA127" s="248"/>
      <c r="DB127" s="248"/>
    </row>
    <row r="128" spans="1:106" s="185" customFormat="1" ht="31.5" customHeight="1" x14ac:dyDescent="0.35">
      <c r="A128" s="180">
        <v>2021</v>
      </c>
      <c r="B128" s="152">
        <v>8</v>
      </c>
      <c r="C128" s="270">
        <v>44413</v>
      </c>
      <c r="D128" s="152">
        <v>406</v>
      </c>
      <c r="E128" s="152">
        <v>623</v>
      </c>
      <c r="F128" s="152">
        <v>6</v>
      </c>
      <c r="G128" s="184" t="s">
        <v>301</v>
      </c>
      <c r="H128" t="s">
        <v>302</v>
      </c>
      <c r="I128" t="s">
        <v>471</v>
      </c>
      <c r="J128">
        <v>1</v>
      </c>
      <c r="K128">
        <v>5</v>
      </c>
      <c r="L128" s="186">
        <v>599</v>
      </c>
      <c r="M128" s="187">
        <v>551.02009999999996</v>
      </c>
      <c r="N128" s="188">
        <v>646.97990000000004</v>
      </c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53"/>
      <c r="Z128" s="153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53"/>
      <c r="AL128" s="153"/>
      <c r="AM128" s="179"/>
      <c r="AN128" s="179"/>
      <c r="AO128" s="215"/>
      <c r="AP128" s="168">
        <v>18</v>
      </c>
      <c r="AQ128" s="169">
        <v>200</v>
      </c>
      <c r="AR128" s="167"/>
      <c r="AS128" s="167"/>
      <c r="AT128" s="170">
        <v>12</v>
      </c>
      <c r="AU128" s="170">
        <v>22</v>
      </c>
      <c r="AV128" s="170">
        <v>14</v>
      </c>
      <c r="AW128" s="170"/>
      <c r="AX128" s="170"/>
      <c r="AY128" s="170"/>
      <c r="AZ128" s="170"/>
      <c r="BA128" s="170"/>
      <c r="BB128" s="170"/>
      <c r="BC128" s="171">
        <v>48</v>
      </c>
      <c r="BD128" s="166">
        <v>48</v>
      </c>
      <c r="BE128" s="271">
        <v>1.4999999999999999E-2</v>
      </c>
      <c r="BF128" s="172">
        <v>1</v>
      </c>
      <c r="BG128" s="154"/>
      <c r="BH128" s="154">
        <v>0.1</v>
      </c>
      <c r="BI128" s="154">
        <v>0.1</v>
      </c>
      <c r="BJ128" s="154"/>
      <c r="BK128" s="154"/>
      <c r="BL128" s="24" t="s">
        <v>478</v>
      </c>
      <c r="BM128" s="248" t="s">
        <v>481</v>
      </c>
      <c r="BN128" s="248" t="s">
        <v>482</v>
      </c>
      <c r="BO128" s="248"/>
      <c r="BP128" s="248">
        <v>31</v>
      </c>
      <c r="BQ128" s="248"/>
      <c r="BR128" s="248"/>
      <c r="BS128" s="248"/>
      <c r="BT128" s="248"/>
      <c r="BU128" s="248" t="str">
        <f t="shared" si="1"/>
        <v/>
      </c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  <c r="CH128" s="248"/>
      <c r="CI128" s="248"/>
      <c r="CJ128" s="248"/>
      <c r="CK128" s="248"/>
      <c r="CL128" s="248"/>
      <c r="CM128" s="248"/>
      <c r="CN128" s="248"/>
      <c r="CO128" s="248"/>
      <c r="CP128" s="248"/>
      <c r="CQ128" s="248"/>
      <c r="CR128" s="248"/>
      <c r="CS128" s="248"/>
      <c r="CT128" s="248"/>
      <c r="CU128" s="248"/>
      <c r="CV128" s="248"/>
      <c r="CW128" s="248"/>
      <c r="CX128" s="248"/>
      <c r="CY128" s="248"/>
      <c r="CZ128" s="248"/>
      <c r="DA128" s="248"/>
      <c r="DB128" s="248"/>
    </row>
    <row r="129" spans="1:106" s="185" customFormat="1" ht="31.5" customHeight="1" x14ac:dyDescent="0.35">
      <c r="A129" s="180">
        <v>2021</v>
      </c>
      <c r="B129" s="152">
        <v>8</v>
      </c>
      <c r="C129" s="270">
        <v>44413</v>
      </c>
      <c r="D129" s="152">
        <v>406</v>
      </c>
      <c r="E129" s="152">
        <v>624</v>
      </c>
      <c r="F129" s="152">
        <v>6</v>
      </c>
      <c r="G129" s="184" t="s">
        <v>304</v>
      </c>
      <c r="H129" t="s">
        <v>305</v>
      </c>
      <c r="I129" t="s">
        <v>471</v>
      </c>
      <c r="J129">
        <v>1</v>
      </c>
      <c r="K129">
        <v>5</v>
      </c>
      <c r="L129" s="186">
        <v>374</v>
      </c>
      <c r="M129" s="187">
        <v>344.04259999999999</v>
      </c>
      <c r="N129" s="188">
        <v>403.95740000000001</v>
      </c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53"/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/>
      <c r="AN129" s="179"/>
      <c r="AO129" s="215"/>
      <c r="AP129" s="168">
        <v>18</v>
      </c>
      <c r="AQ129" s="169">
        <v>200</v>
      </c>
      <c r="AR129" s="167"/>
      <c r="AS129" s="167"/>
      <c r="AT129" s="170">
        <v>12</v>
      </c>
      <c r="AU129" s="170">
        <v>22</v>
      </c>
      <c r="AV129" s="170">
        <v>14</v>
      </c>
      <c r="AW129" s="170"/>
      <c r="AX129" s="170"/>
      <c r="AY129" s="170"/>
      <c r="AZ129" s="170"/>
      <c r="BA129" s="170"/>
      <c r="BB129" s="170"/>
      <c r="BC129" s="171">
        <v>48</v>
      </c>
      <c r="BD129" s="166">
        <v>48</v>
      </c>
      <c r="BE129" s="271">
        <v>1.4999999999999999E-2</v>
      </c>
      <c r="BF129" s="172">
        <v>1</v>
      </c>
      <c r="BG129" s="154"/>
      <c r="BH129" s="154">
        <v>0.1</v>
      </c>
      <c r="BI129" s="154">
        <v>0.1</v>
      </c>
      <c r="BJ129" s="154"/>
      <c r="BK129" s="154"/>
      <c r="BL129" s="24" t="s">
        <v>478</v>
      </c>
      <c r="BM129" s="248" t="s">
        <v>481</v>
      </c>
      <c r="BN129" s="248" t="s">
        <v>483</v>
      </c>
      <c r="BO129" s="248"/>
      <c r="BP129" s="248">
        <v>31</v>
      </c>
      <c r="BQ129" s="248"/>
      <c r="BR129" s="248"/>
      <c r="BS129" s="248"/>
      <c r="BT129" s="248"/>
      <c r="BU129" s="248" t="str">
        <f t="shared" si="1"/>
        <v/>
      </c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  <c r="CH129" s="248"/>
      <c r="CI129" s="248"/>
      <c r="CJ129" s="248"/>
      <c r="CK129" s="248"/>
      <c r="CL129" s="248"/>
      <c r="CM129" s="248"/>
      <c r="CN129" s="248"/>
      <c r="CO129" s="248"/>
      <c r="CP129" s="248"/>
      <c r="CQ129" s="248"/>
      <c r="CR129" s="248"/>
      <c r="CS129" s="248"/>
      <c r="CT129" s="248"/>
      <c r="CU129" s="248"/>
      <c r="CV129" s="248"/>
      <c r="CW129" s="248"/>
      <c r="CX129" s="248"/>
      <c r="CY129" s="248"/>
      <c r="CZ129" s="248"/>
      <c r="DA129" s="248"/>
      <c r="DB129" s="248"/>
    </row>
    <row r="130" spans="1:106" s="185" customFormat="1" ht="31.5" customHeight="1" x14ac:dyDescent="0.35">
      <c r="A130" s="180">
        <v>2021</v>
      </c>
      <c r="B130" s="152">
        <v>8</v>
      </c>
      <c r="C130" s="270">
        <v>44413</v>
      </c>
      <c r="D130" s="152">
        <v>406</v>
      </c>
      <c r="E130" s="152">
        <v>625</v>
      </c>
      <c r="F130" s="152">
        <v>6</v>
      </c>
      <c r="G130" s="184" t="s">
        <v>307</v>
      </c>
      <c r="H130" t="s">
        <v>308</v>
      </c>
      <c r="I130" t="s">
        <v>471</v>
      </c>
      <c r="J130">
        <v>1</v>
      </c>
      <c r="K130">
        <v>5</v>
      </c>
      <c r="L130" s="186">
        <v>140</v>
      </c>
      <c r="M130" s="187">
        <v>129.01</v>
      </c>
      <c r="N130" s="188">
        <v>150.99</v>
      </c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/>
      <c r="AN130" s="179"/>
      <c r="AO130" s="215"/>
      <c r="AP130" s="168">
        <v>18</v>
      </c>
      <c r="AQ130" s="169">
        <v>200</v>
      </c>
      <c r="AR130" s="167"/>
      <c r="AS130" s="167"/>
      <c r="AT130" s="170">
        <v>12</v>
      </c>
      <c r="AU130" s="170">
        <v>22</v>
      </c>
      <c r="AV130" s="170">
        <v>14</v>
      </c>
      <c r="AW130" s="170"/>
      <c r="AX130" s="170"/>
      <c r="AY130" s="170"/>
      <c r="AZ130" s="170"/>
      <c r="BA130" s="170"/>
      <c r="BB130" s="170"/>
      <c r="BC130" s="171">
        <v>48</v>
      </c>
      <c r="BD130" s="166">
        <v>48</v>
      </c>
      <c r="BE130" s="271">
        <v>1.4999999999999999E-2</v>
      </c>
      <c r="BF130" s="172">
        <v>1</v>
      </c>
      <c r="BG130" s="154"/>
      <c r="BH130" s="154">
        <v>0.3</v>
      </c>
      <c r="BI130" s="154">
        <v>0.3</v>
      </c>
      <c r="BJ130" s="154"/>
      <c r="BK130" s="154"/>
      <c r="BL130" s="24" t="s">
        <v>478</v>
      </c>
      <c r="BM130" s="248" t="s">
        <v>481</v>
      </c>
      <c r="BN130" s="248" t="s">
        <v>483</v>
      </c>
      <c r="BO130" s="248"/>
      <c r="BP130" s="248">
        <v>31</v>
      </c>
      <c r="BQ130" s="248"/>
      <c r="BR130" s="248"/>
      <c r="BS130" s="248"/>
      <c r="BT130" s="248"/>
      <c r="BU130" s="248" t="str">
        <f t="shared" si="1"/>
        <v/>
      </c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  <c r="CH130" s="248"/>
      <c r="CI130" s="248"/>
      <c r="CJ130" s="248"/>
      <c r="CK130" s="248"/>
      <c r="CL130" s="248"/>
      <c r="CM130" s="248"/>
      <c r="CN130" s="248"/>
      <c r="CO130" s="248"/>
      <c r="CP130" s="248"/>
      <c r="CQ130" s="248"/>
      <c r="CR130" s="248"/>
      <c r="CS130" s="248"/>
      <c r="CT130" s="248"/>
      <c r="CU130" s="248"/>
      <c r="CV130" s="248"/>
      <c r="CW130" s="248"/>
      <c r="CX130" s="248"/>
      <c r="CY130" s="248"/>
      <c r="CZ130" s="248"/>
      <c r="DA130" s="248"/>
      <c r="DB130" s="248"/>
    </row>
    <row r="131" spans="1:106" s="185" customFormat="1" ht="31.5" customHeight="1" x14ac:dyDescent="0.35">
      <c r="A131" s="180">
        <v>2021</v>
      </c>
      <c r="B131" s="152">
        <v>8</v>
      </c>
      <c r="C131" s="270">
        <v>44413</v>
      </c>
      <c r="D131" s="152">
        <v>406</v>
      </c>
      <c r="E131" s="152">
        <v>626</v>
      </c>
      <c r="F131" s="152">
        <v>6</v>
      </c>
      <c r="G131" s="184" t="s">
        <v>310</v>
      </c>
      <c r="H131" t="s">
        <v>311</v>
      </c>
      <c r="I131" t="s">
        <v>471</v>
      </c>
      <c r="J131">
        <v>1</v>
      </c>
      <c r="K131">
        <v>5</v>
      </c>
      <c r="L131" s="186">
        <v>276</v>
      </c>
      <c r="M131" s="187">
        <v>254.05799999999999</v>
      </c>
      <c r="N131" s="188">
        <v>297.94200000000001</v>
      </c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53"/>
      <c r="Z131" s="153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53"/>
      <c r="AL131" s="153"/>
      <c r="AM131" s="179"/>
      <c r="AN131" s="179"/>
      <c r="AO131" s="215"/>
      <c r="AP131" s="168">
        <v>18</v>
      </c>
      <c r="AQ131" s="169">
        <v>200</v>
      </c>
      <c r="AR131" s="167"/>
      <c r="AS131" s="167"/>
      <c r="AT131" s="170">
        <v>12</v>
      </c>
      <c r="AU131" s="170">
        <v>22</v>
      </c>
      <c r="AV131" s="170">
        <v>14</v>
      </c>
      <c r="AW131" s="170"/>
      <c r="AX131" s="170"/>
      <c r="AY131" s="170"/>
      <c r="AZ131" s="170"/>
      <c r="BA131" s="170"/>
      <c r="BB131" s="170"/>
      <c r="BC131" s="171">
        <v>48</v>
      </c>
      <c r="BD131" s="166">
        <v>48</v>
      </c>
      <c r="BE131" s="271">
        <v>1.4999999999999999E-2</v>
      </c>
      <c r="BF131" s="172">
        <v>1</v>
      </c>
      <c r="BG131" s="154"/>
      <c r="BH131" s="154">
        <v>0.2</v>
      </c>
      <c r="BI131" s="154">
        <v>0.2</v>
      </c>
      <c r="BJ131" s="154"/>
      <c r="BK131" s="154"/>
      <c r="BL131" s="24" t="s">
        <v>478</v>
      </c>
      <c r="BM131" s="248" t="s">
        <v>481</v>
      </c>
      <c r="BN131" s="248" t="s">
        <v>483</v>
      </c>
      <c r="BO131" s="248"/>
      <c r="BP131" s="248">
        <v>31</v>
      </c>
      <c r="BQ131" s="248"/>
      <c r="BR131" s="248"/>
      <c r="BS131" s="248"/>
      <c r="BT131" s="248"/>
      <c r="BU131" s="248" t="str">
        <f t="shared" si="1"/>
        <v/>
      </c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  <c r="CH131" s="248"/>
      <c r="CI131" s="248"/>
      <c r="CJ131" s="248"/>
      <c r="CK131" s="248"/>
      <c r="CL131" s="248"/>
      <c r="CM131" s="248"/>
      <c r="CN131" s="248"/>
      <c r="CO131" s="248"/>
      <c r="CP131" s="248"/>
      <c r="CQ131" s="248"/>
      <c r="CR131" s="248"/>
      <c r="CS131" s="248"/>
      <c r="CT131" s="248"/>
      <c r="CU131" s="248"/>
      <c r="CV131" s="248"/>
      <c r="CW131" s="248"/>
      <c r="CX131" s="248"/>
      <c r="CY131" s="248"/>
      <c r="CZ131" s="248"/>
      <c r="DA131" s="248"/>
      <c r="DB131" s="248"/>
    </row>
    <row r="132" spans="1:106" s="185" customFormat="1" ht="31.5" customHeight="1" x14ac:dyDescent="0.35">
      <c r="A132" s="180">
        <v>2021</v>
      </c>
      <c r="B132" s="152">
        <v>8</v>
      </c>
      <c r="C132" s="270">
        <v>44413</v>
      </c>
      <c r="D132" s="152">
        <v>422</v>
      </c>
      <c r="E132" s="152">
        <v>668</v>
      </c>
      <c r="F132" s="152">
        <v>6</v>
      </c>
      <c r="G132" s="184" t="s">
        <v>362</v>
      </c>
      <c r="H132" t="s">
        <v>363</v>
      </c>
      <c r="I132" t="s">
        <v>471</v>
      </c>
      <c r="J132">
        <v>2</v>
      </c>
      <c r="K132">
        <v>1</v>
      </c>
      <c r="L132" s="186">
        <v>103</v>
      </c>
      <c r="M132" s="187">
        <v>96.923000000000002</v>
      </c>
      <c r="N132" s="188">
        <v>110.313</v>
      </c>
      <c r="O132" s="179">
        <v>140</v>
      </c>
      <c r="P132" s="179">
        <v>174</v>
      </c>
      <c r="Q132" s="179">
        <v>165</v>
      </c>
      <c r="R132" s="179">
        <v>195</v>
      </c>
      <c r="S132" s="179"/>
      <c r="T132" s="179">
        <v>116</v>
      </c>
      <c r="U132" s="179">
        <v>111</v>
      </c>
      <c r="V132" s="179">
        <v>115</v>
      </c>
      <c r="W132" s="179">
        <v>117</v>
      </c>
      <c r="X132" s="179"/>
      <c r="Y132" s="153">
        <v>95</v>
      </c>
      <c r="Z132" s="153"/>
      <c r="AA132" s="179">
        <v>152</v>
      </c>
      <c r="AB132" s="179"/>
      <c r="AC132" s="179"/>
      <c r="AD132" s="179"/>
      <c r="AE132" s="179"/>
      <c r="AF132" s="179">
        <v>116</v>
      </c>
      <c r="AG132" s="179"/>
      <c r="AH132" s="179"/>
      <c r="AI132" s="179"/>
      <c r="AJ132" s="179"/>
      <c r="AK132" s="153">
        <v>97</v>
      </c>
      <c r="AL132" s="153"/>
      <c r="AM132" s="179">
        <v>165.2</v>
      </c>
      <c r="AN132" s="179">
        <v>115</v>
      </c>
      <c r="AO132" s="215">
        <v>0.6</v>
      </c>
      <c r="AP132" s="168">
        <v>103</v>
      </c>
      <c r="AQ132" s="169">
        <v>70</v>
      </c>
      <c r="AR132" s="167">
        <v>75</v>
      </c>
      <c r="AS132" s="167">
        <v>96</v>
      </c>
      <c r="AT132" s="170">
        <v>8</v>
      </c>
      <c r="AU132" s="170">
        <v>4</v>
      </c>
      <c r="AV132" s="170">
        <v>1</v>
      </c>
      <c r="AW132" s="170"/>
      <c r="AX132" s="170"/>
      <c r="AY132" s="170"/>
      <c r="AZ132" s="170"/>
      <c r="BA132" s="170"/>
      <c r="BB132" s="170"/>
      <c r="BC132" s="171">
        <v>13</v>
      </c>
      <c r="BD132" s="166">
        <v>2173</v>
      </c>
      <c r="BE132" s="271">
        <v>1.4999999999999999E-2</v>
      </c>
      <c r="BF132" s="172">
        <v>6.0000000000000001E-3</v>
      </c>
      <c r="BG132" s="154">
        <v>1</v>
      </c>
      <c r="BH132" s="154">
        <v>0.1</v>
      </c>
      <c r="BI132" s="154">
        <v>21.1</v>
      </c>
      <c r="BJ132" s="154">
        <v>1.5</v>
      </c>
      <c r="BK132" s="154">
        <v>249.9</v>
      </c>
      <c r="BL132" s="24" t="s">
        <v>474</v>
      </c>
      <c r="BM132" s="248" t="s">
        <v>475</v>
      </c>
      <c r="BN132" s="248" t="s">
        <v>512</v>
      </c>
      <c r="BO132" s="248" t="s">
        <v>477</v>
      </c>
      <c r="BP132" s="248">
        <v>31</v>
      </c>
      <c r="BQ132" s="248"/>
      <c r="BR132" s="248"/>
      <c r="BS132" s="248"/>
      <c r="BT132" s="248"/>
      <c r="BU132" s="248">
        <f t="shared" ref="BU132:BU195" si="2">IFERROR(ROUND(STDEV(AN132,L132),1),"")</f>
        <v>8.5</v>
      </c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  <c r="CH132" s="248"/>
      <c r="CI132" s="248"/>
      <c r="CJ132" s="248"/>
      <c r="CK132" s="248"/>
      <c r="CL132" s="248"/>
      <c r="CM132" s="248"/>
      <c r="CN132" s="248"/>
      <c r="CO132" s="248"/>
      <c r="CP132" s="248"/>
      <c r="CQ132" s="248"/>
      <c r="CR132" s="248"/>
      <c r="CS132" s="248"/>
      <c r="CT132" s="248"/>
      <c r="CU132" s="248"/>
      <c r="CV132" s="248"/>
      <c r="CW132" s="248"/>
      <c r="CX132" s="248"/>
      <c r="CY132" s="248"/>
      <c r="CZ132" s="248"/>
      <c r="DA132" s="248"/>
      <c r="DB132" s="248"/>
    </row>
    <row r="133" spans="1:106" s="185" customFormat="1" ht="31.5" customHeight="1" x14ac:dyDescent="0.35">
      <c r="A133" s="180">
        <v>2021</v>
      </c>
      <c r="B133" s="152">
        <v>8</v>
      </c>
      <c r="C133" s="270">
        <v>44413</v>
      </c>
      <c r="D133" s="152">
        <v>29</v>
      </c>
      <c r="E133" s="152">
        <v>81</v>
      </c>
      <c r="F133" s="152">
        <v>7</v>
      </c>
      <c r="G133" s="184" t="s">
        <v>231</v>
      </c>
      <c r="H133" t="s">
        <v>232</v>
      </c>
      <c r="I133" t="s">
        <v>471</v>
      </c>
      <c r="J133">
        <v>2</v>
      </c>
      <c r="K133">
        <v>3</v>
      </c>
      <c r="L133" s="186">
        <v>388</v>
      </c>
      <c r="M133" s="187">
        <v>360.84</v>
      </c>
      <c r="N133" s="188">
        <v>415.16</v>
      </c>
      <c r="O133" s="179">
        <v>544</v>
      </c>
      <c r="P133" s="179">
        <v>481</v>
      </c>
      <c r="Q133" s="179"/>
      <c r="R133" s="179"/>
      <c r="S133" s="179"/>
      <c r="T133" s="179">
        <v>412</v>
      </c>
      <c r="U133" s="179">
        <v>375</v>
      </c>
      <c r="V133" s="179"/>
      <c r="W133" s="179"/>
      <c r="X133" s="179"/>
      <c r="Y133" s="153">
        <v>125</v>
      </c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>
        <v>512.5</v>
      </c>
      <c r="AN133" s="179">
        <v>393.5</v>
      </c>
      <c r="AO133" s="215">
        <v>0.3</v>
      </c>
      <c r="AP133" s="168">
        <v>60</v>
      </c>
      <c r="AQ133" s="169">
        <v>120</v>
      </c>
      <c r="AR133" s="167">
        <v>58</v>
      </c>
      <c r="AS133" s="167">
        <v>125</v>
      </c>
      <c r="AT133" s="170">
        <v>2</v>
      </c>
      <c r="AU133" s="170">
        <v>2</v>
      </c>
      <c r="AV133" s="170"/>
      <c r="AW133" s="170"/>
      <c r="AX133" s="170"/>
      <c r="AY133" s="170"/>
      <c r="AZ133" s="170"/>
      <c r="BA133" s="170"/>
      <c r="BB133" s="170"/>
      <c r="BC133" s="171">
        <v>4</v>
      </c>
      <c r="BD133" s="166">
        <v>324</v>
      </c>
      <c r="BE133" s="271">
        <v>1.4999999999999999E-2</v>
      </c>
      <c r="BF133" s="172">
        <v>1.2E-2</v>
      </c>
      <c r="BG133" s="154">
        <v>1</v>
      </c>
      <c r="BH133" s="154">
        <v>0</v>
      </c>
      <c r="BI133" s="154">
        <v>0.8</v>
      </c>
      <c r="BJ133" s="154">
        <v>1.6</v>
      </c>
      <c r="BK133" s="154">
        <v>127.5</v>
      </c>
      <c r="BL133" s="24" t="s">
        <v>478</v>
      </c>
      <c r="BM133" s="248" t="s">
        <v>487</v>
      </c>
      <c r="BN133" s="248" t="s">
        <v>504</v>
      </c>
      <c r="BO133" s="248"/>
      <c r="BP133" s="248">
        <v>31</v>
      </c>
      <c r="BQ133" s="248"/>
      <c r="BR133" s="248"/>
      <c r="BS133" s="248"/>
      <c r="BT133" s="248"/>
      <c r="BU133" s="248">
        <f t="shared" si="2"/>
        <v>3.9</v>
      </c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  <c r="CH133" s="248"/>
      <c r="CI133" s="248"/>
      <c r="CJ133" s="248"/>
      <c r="CK133" s="248"/>
      <c r="CL133" s="248"/>
      <c r="CM133" s="248"/>
      <c r="CN133" s="248"/>
      <c r="CO133" s="248"/>
      <c r="CP133" s="248"/>
      <c r="CQ133" s="248"/>
      <c r="CR133" s="248"/>
      <c r="CS133" s="248"/>
      <c r="CT133" s="248"/>
      <c r="CU133" s="248"/>
      <c r="CV133" s="248"/>
      <c r="CW133" s="248"/>
      <c r="CX133" s="248"/>
      <c r="CY133" s="248"/>
      <c r="CZ133" s="248"/>
      <c r="DA133" s="248"/>
      <c r="DB133" s="248"/>
    </row>
    <row r="134" spans="1:106" s="185" customFormat="1" ht="31.5" customHeight="1" x14ac:dyDescent="0.35">
      <c r="A134" s="180">
        <v>2021</v>
      </c>
      <c r="B134" s="152">
        <v>8</v>
      </c>
      <c r="C134" s="270">
        <v>44413</v>
      </c>
      <c r="D134" s="152">
        <v>384</v>
      </c>
      <c r="E134" s="152">
        <v>556</v>
      </c>
      <c r="F134" s="152">
        <v>7</v>
      </c>
      <c r="G134" s="184" t="s">
        <v>197</v>
      </c>
      <c r="H134" t="s">
        <v>198</v>
      </c>
      <c r="I134" t="s">
        <v>471</v>
      </c>
      <c r="J134">
        <v>1</v>
      </c>
      <c r="K134">
        <v>6</v>
      </c>
      <c r="L134" s="186">
        <v>1066</v>
      </c>
      <c r="M134" s="187">
        <v>1003.106</v>
      </c>
      <c r="N134" s="188">
        <v>1141.6859999999999</v>
      </c>
      <c r="O134" s="179"/>
      <c r="P134" s="179"/>
      <c r="Q134" s="179"/>
      <c r="R134" s="179">
        <v>1382</v>
      </c>
      <c r="S134" s="179"/>
      <c r="T134" s="179"/>
      <c r="U134" s="179"/>
      <c r="V134" s="179"/>
      <c r="W134" s="179">
        <v>1107</v>
      </c>
      <c r="X134" s="179"/>
      <c r="Y134" s="153"/>
      <c r="Z134" s="153"/>
      <c r="AA134" s="179"/>
      <c r="AB134" s="179"/>
      <c r="AC134" s="179">
        <v>1392</v>
      </c>
      <c r="AD134" s="179">
        <v>1407</v>
      </c>
      <c r="AE134" s="179">
        <v>1412</v>
      </c>
      <c r="AF134" s="179"/>
      <c r="AG134" s="179"/>
      <c r="AH134" s="179">
        <v>1040</v>
      </c>
      <c r="AI134" s="179">
        <v>1049</v>
      </c>
      <c r="AJ134" s="179">
        <v>1050</v>
      </c>
      <c r="AK134" s="153"/>
      <c r="AL134" s="153">
        <v>125</v>
      </c>
      <c r="AM134" s="179">
        <v>1398.3</v>
      </c>
      <c r="AN134" s="179">
        <v>1061.5</v>
      </c>
      <c r="AO134" s="215">
        <v>0.3</v>
      </c>
      <c r="AP134" s="168">
        <v>20</v>
      </c>
      <c r="AQ134" s="169">
        <v>180</v>
      </c>
      <c r="AR134" s="167">
        <v>29</v>
      </c>
      <c r="AS134" s="167">
        <v>125</v>
      </c>
      <c r="AT134" s="170">
        <v>2</v>
      </c>
      <c r="AU134" s="170">
        <v>2</v>
      </c>
      <c r="AV134" s="170">
        <v>2</v>
      </c>
      <c r="AW134" s="170"/>
      <c r="AX134" s="170"/>
      <c r="AY134" s="170"/>
      <c r="AZ134" s="170"/>
      <c r="BA134" s="170"/>
      <c r="BB134" s="170"/>
      <c r="BC134" s="171">
        <v>6</v>
      </c>
      <c r="BD134" s="166">
        <v>6</v>
      </c>
      <c r="BE134" s="271">
        <v>1.4999999999999999E-2</v>
      </c>
      <c r="BF134" s="172">
        <v>1</v>
      </c>
      <c r="BG134" s="154"/>
      <c r="BH134" s="154">
        <v>0</v>
      </c>
      <c r="BI134" s="154">
        <v>0</v>
      </c>
      <c r="BJ134" s="154">
        <v>6.4</v>
      </c>
      <c r="BK134" s="154">
        <v>6.4</v>
      </c>
      <c r="BL134" s="24" t="s">
        <v>474</v>
      </c>
      <c r="BM134" s="248" t="s">
        <v>475</v>
      </c>
      <c r="BN134" s="248" t="s">
        <v>517</v>
      </c>
      <c r="BO134" s="248"/>
      <c r="BP134" s="248">
        <v>31</v>
      </c>
      <c r="BQ134" s="248"/>
      <c r="BR134" s="248"/>
      <c r="BS134" s="248"/>
      <c r="BT134" s="248"/>
      <c r="BU134" s="248">
        <f t="shared" si="2"/>
        <v>3.2</v>
      </c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  <c r="CH134" s="248"/>
      <c r="CI134" s="248"/>
      <c r="CJ134" s="248"/>
      <c r="CK134" s="248"/>
      <c r="CL134" s="248"/>
      <c r="CM134" s="248"/>
      <c r="CN134" s="248"/>
      <c r="CO134" s="248"/>
      <c r="CP134" s="248"/>
      <c r="CQ134" s="248"/>
      <c r="CR134" s="248"/>
      <c r="CS134" s="248"/>
      <c r="CT134" s="248"/>
      <c r="CU134" s="248"/>
      <c r="CV134" s="248"/>
      <c r="CW134" s="248"/>
      <c r="CX134" s="248"/>
      <c r="CY134" s="248"/>
      <c r="CZ134" s="248"/>
      <c r="DA134" s="248"/>
      <c r="DB134" s="248"/>
    </row>
    <row r="135" spans="1:106" s="185" customFormat="1" ht="31.5" customHeight="1" x14ac:dyDescent="0.35">
      <c r="A135" s="180">
        <v>2021</v>
      </c>
      <c r="B135" s="152">
        <v>8</v>
      </c>
      <c r="C135" s="270">
        <v>44413</v>
      </c>
      <c r="D135" s="152">
        <v>384</v>
      </c>
      <c r="E135" s="152">
        <v>557</v>
      </c>
      <c r="F135" s="152">
        <v>7</v>
      </c>
      <c r="G135" s="184" t="s">
        <v>200</v>
      </c>
      <c r="H135" t="s">
        <v>201</v>
      </c>
      <c r="I135" t="s">
        <v>471</v>
      </c>
      <c r="J135">
        <v>1</v>
      </c>
      <c r="K135">
        <v>6</v>
      </c>
      <c r="L135" s="186">
        <v>182</v>
      </c>
      <c r="M135" s="187">
        <v>171.262</v>
      </c>
      <c r="N135" s="188">
        <v>194.922</v>
      </c>
      <c r="O135" s="179"/>
      <c r="P135" s="179"/>
      <c r="Q135" s="179"/>
      <c r="R135" s="179">
        <v>246</v>
      </c>
      <c r="S135" s="179"/>
      <c r="T135" s="179"/>
      <c r="U135" s="179"/>
      <c r="V135" s="179"/>
      <c r="W135" s="179">
        <v>198</v>
      </c>
      <c r="X135" s="179"/>
      <c r="Y135" s="153"/>
      <c r="Z135" s="153"/>
      <c r="AA135" s="179"/>
      <c r="AB135" s="179"/>
      <c r="AC135" s="179">
        <v>245</v>
      </c>
      <c r="AD135" s="179">
        <v>240</v>
      </c>
      <c r="AE135" s="179">
        <v>244</v>
      </c>
      <c r="AF135" s="179"/>
      <c r="AG135" s="179"/>
      <c r="AH135" s="179">
        <v>192</v>
      </c>
      <c r="AI135" s="179">
        <v>191</v>
      </c>
      <c r="AJ135" s="179">
        <v>192</v>
      </c>
      <c r="AK135" s="153"/>
      <c r="AL135" s="153">
        <v>125</v>
      </c>
      <c r="AM135" s="179">
        <v>243.8</v>
      </c>
      <c r="AN135" s="179">
        <v>193.3</v>
      </c>
      <c r="AO135" s="215">
        <v>0.3</v>
      </c>
      <c r="AP135" s="168">
        <v>20</v>
      </c>
      <c r="AQ135" s="169">
        <v>180</v>
      </c>
      <c r="AR135" s="167">
        <v>29</v>
      </c>
      <c r="AS135" s="167">
        <v>125</v>
      </c>
      <c r="AT135" s="170">
        <v>4</v>
      </c>
      <c r="AU135" s="170">
        <v>4</v>
      </c>
      <c r="AV135" s="170">
        <v>4</v>
      </c>
      <c r="AW135" s="170"/>
      <c r="AX135" s="170"/>
      <c r="AY135" s="170"/>
      <c r="AZ135" s="170"/>
      <c r="BA135" s="170"/>
      <c r="BB135" s="170"/>
      <c r="BC135" s="171">
        <v>12</v>
      </c>
      <c r="BD135" s="166">
        <v>12</v>
      </c>
      <c r="BE135" s="271">
        <v>1.4999999999999999E-2</v>
      </c>
      <c r="BF135" s="172">
        <v>1</v>
      </c>
      <c r="BG135" s="154"/>
      <c r="BH135" s="154">
        <v>0.1</v>
      </c>
      <c r="BI135" s="154">
        <v>0.1</v>
      </c>
      <c r="BJ135" s="154">
        <v>2.2999999999999998</v>
      </c>
      <c r="BK135" s="154">
        <v>2.2999999999999998</v>
      </c>
      <c r="BL135" s="24" t="s">
        <v>474</v>
      </c>
      <c r="BM135" s="248" t="s">
        <v>475</v>
      </c>
      <c r="BN135" s="248" t="s">
        <v>517</v>
      </c>
      <c r="BO135" s="248" t="s">
        <v>518</v>
      </c>
      <c r="BP135" s="248">
        <v>31</v>
      </c>
      <c r="BQ135" s="248"/>
      <c r="BR135" s="248"/>
      <c r="BS135" s="248"/>
      <c r="BT135" s="248"/>
      <c r="BU135" s="248">
        <f t="shared" si="2"/>
        <v>8</v>
      </c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  <c r="CH135" s="248"/>
      <c r="CI135" s="248"/>
      <c r="CJ135" s="248"/>
      <c r="CK135" s="248"/>
      <c r="CL135" s="248"/>
      <c r="CM135" s="248"/>
      <c r="CN135" s="248"/>
      <c r="CO135" s="248"/>
      <c r="CP135" s="248"/>
      <c r="CQ135" s="248"/>
      <c r="CR135" s="248"/>
      <c r="CS135" s="248"/>
      <c r="CT135" s="248"/>
      <c r="CU135" s="248"/>
      <c r="CV135" s="248"/>
      <c r="CW135" s="248"/>
      <c r="CX135" s="248"/>
      <c r="CY135" s="248"/>
      <c r="CZ135" s="248"/>
      <c r="DA135" s="248"/>
      <c r="DB135" s="248"/>
    </row>
    <row r="136" spans="1:106" s="185" customFormat="1" ht="31.5" customHeight="1" x14ac:dyDescent="0.35">
      <c r="A136" s="180">
        <v>2021</v>
      </c>
      <c r="B136" s="152">
        <v>8</v>
      </c>
      <c r="C136" s="270">
        <v>44413</v>
      </c>
      <c r="D136" s="152">
        <v>425</v>
      </c>
      <c r="E136" s="152">
        <v>674</v>
      </c>
      <c r="F136" s="152">
        <v>7</v>
      </c>
      <c r="G136" s="184" t="s">
        <v>158</v>
      </c>
      <c r="H136" t="s">
        <v>159</v>
      </c>
      <c r="I136" t="s">
        <v>513</v>
      </c>
      <c r="J136">
        <v>2</v>
      </c>
      <c r="K136">
        <v>1</v>
      </c>
      <c r="L136" s="186">
        <v>256</v>
      </c>
      <c r="M136" s="187">
        <v>240.89599999999999</v>
      </c>
      <c r="N136" s="188">
        <v>274.17599999999999</v>
      </c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53"/>
      <c r="Z136" s="153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53"/>
      <c r="AL136" s="153"/>
      <c r="AM136" s="179"/>
      <c r="AN136" s="179"/>
      <c r="AO136" s="215"/>
      <c r="AP136" s="168">
        <v>40</v>
      </c>
      <c r="AQ136" s="169">
        <v>180</v>
      </c>
      <c r="AR136" s="167"/>
      <c r="AS136" s="167"/>
      <c r="AT136" s="170"/>
      <c r="AU136" s="170"/>
      <c r="AV136" s="170">
        <v>3</v>
      </c>
      <c r="AW136" s="170"/>
      <c r="AX136" s="170"/>
      <c r="AY136" s="170"/>
      <c r="AZ136" s="170"/>
      <c r="BA136" s="170"/>
      <c r="BB136" s="170"/>
      <c r="BC136" s="171">
        <v>3</v>
      </c>
      <c r="BD136" s="166">
        <v>158</v>
      </c>
      <c r="BE136" s="271">
        <v>1.4999999999999999E-2</v>
      </c>
      <c r="BF136" s="172">
        <v>1.9E-2</v>
      </c>
      <c r="BG136" s="154"/>
      <c r="BH136" s="154">
        <v>0</v>
      </c>
      <c r="BI136" s="154">
        <v>0.6</v>
      </c>
      <c r="BJ136" s="154"/>
      <c r="BK136" s="154"/>
      <c r="BL136" s="24" t="s">
        <v>474</v>
      </c>
      <c r="BM136" s="248" t="s">
        <v>475</v>
      </c>
      <c r="BN136" s="248" t="s">
        <v>514</v>
      </c>
      <c r="BO136" s="248" t="s">
        <v>515</v>
      </c>
      <c r="BP136" s="248">
        <v>31</v>
      </c>
      <c r="BQ136" s="248"/>
      <c r="BR136" s="248"/>
      <c r="BS136" s="248"/>
      <c r="BT136" s="248"/>
      <c r="BU136" s="248" t="str">
        <f t="shared" si="2"/>
        <v/>
      </c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  <c r="CH136" s="248"/>
      <c r="CI136" s="248"/>
      <c r="CJ136" s="248"/>
      <c r="CK136" s="248"/>
      <c r="CL136" s="248"/>
      <c r="CM136" s="248"/>
      <c r="CN136" s="248"/>
      <c r="CO136" s="248"/>
      <c r="CP136" s="248"/>
      <c r="CQ136" s="248"/>
      <c r="CR136" s="248"/>
      <c r="CS136" s="248"/>
      <c r="CT136" s="248"/>
      <c r="CU136" s="248"/>
      <c r="CV136" s="248"/>
      <c r="CW136" s="248"/>
      <c r="CX136" s="248"/>
      <c r="CY136" s="248"/>
      <c r="CZ136" s="248"/>
      <c r="DA136" s="248"/>
      <c r="DB136" s="248"/>
    </row>
    <row r="137" spans="1:106" s="185" customFormat="1" ht="31.5" customHeight="1" x14ac:dyDescent="0.35">
      <c r="A137" s="180">
        <v>2021</v>
      </c>
      <c r="B137" s="152">
        <v>8</v>
      </c>
      <c r="C137" s="270">
        <v>44413</v>
      </c>
      <c r="D137" s="152">
        <v>18</v>
      </c>
      <c r="E137" s="152">
        <v>49</v>
      </c>
      <c r="F137" s="152">
        <v>8</v>
      </c>
      <c r="G137" s="184" t="s">
        <v>191</v>
      </c>
      <c r="H137" t="s">
        <v>192</v>
      </c>
      <c r="I137" t="s">
        <v>513</v>
      </c>
      <c r="J137">
        <v>2</v>
      </c>
      <c r="K137">
        <v>3</v>
      </c>
      <c r="L137" s="186">
        <v>100</v>
      </c>
      <c r="M137" s="187">
        <v>95.5</v>
      </c>
      <c r="N137" s="188">
        <v>104.5</v>
      </c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/>
      <c r="Z137" s="153"/>
      <c r="AA137" s="179">
        <v>142</v>
      </c>
      <c r="AB137" s="179">
        <v>133</v>
      </c>
      <c r="AC137" s="179">
        <v>130</v>
      </c>
      <c r="AD137" s="179">
        <v>131</v>
      </c>
      <c r="AE137" s="179">
        <v>128</v>
      </c>
      <c r="AF137" s="179">
        <v>116</v>
      </c>
      <c r="AG137" s="179">
        <v>103</v>
      </c>
      <c r="AH137" s="179">
        <v>101</v>
      </c>
      <c r="AI137" s="179">
        <v>107</v>
      </c>
      <c r="AJ137" s="179">
        <v>101</v>
      </c>
      <c r="AK137" s="153">
        <v>138</v>
      </c>
      <c r="AL137" s="153">
        <v>136</v>
      </c>
      <c r="AM137" s="179">
        <v>132.80000000000001</v>
      </c>
      <c r="AN137" s="179">
        <v>105.6</v>
      </c>
      <c r="AO137" s="215">
        <v>0.3</v>
      </c>
      <c r="AP137" s="168">
        <v>101</v>
      </c>
      <c r="AQ137" s="169">
        <v>107</v>
      </c>
      <c r="AR137" s="167">
        <v>53</v>
      </c>
      <c r="AS137" s="167">
        <v>137</v>
      </c>
      <c r="AT137" s="170">
        <v>7</v>
      </c>
      <c r="AU137" s="170">
        <v>2</v>
      </c>
      <c r="AV137" s="170">
        <v>4</v>
      </c>
      <c r="AW137" s="170"/>
      <c r="AX137" s="170"/>
      <c r="AY137" s="170"/>
      <c r="AZ137" s="170"/>
      <c r="BA137" s="170"/>
      <c r="BB137" s="170"/>
      <c r="BC137" s="171">
        <v>13</v>
      </c>
      <c r="BD137" s="166">
        <v>265</v>
      </c>
      <c r="BE137" s="271">
        <v>1.4999999999999999E-2</v>
      </c>
      <c r="BF137" s="172">
        <v>4.9000000000000002E-2</v>
      </c>
      <c r="BG137" s="154"/>
      <c r="BH137" s="154">
        <v>0.1</v>
      </c>
      <c r="BI137" s="154">
        <v>2.7</v>
      </c>
      <c r="BJ137" s="154">
        <v>1.4</v>
      </c>
      <c r="BK137" s="154">
        <v>28</v>
      </c>
      <c r="BL137" s="24" t="s">
        <v>474</v>
      </c>
      <c r="BM137" s="248" t="s">
        <v>475</v>
      </c>
      <c r="BN137" s="248" t="s">
        <v>519</v>
      </c>
      <c r="BO137" s="248" t="s">
        <v>515</v>
      </c>
      <c r="BP137" s="248">
        <v>31</v>
      </c>
      <c r="BQ137" s="248"/>
      <c r="BR137" s="248"/>
      <c r="BS137" s="248"/>
      <c r="BT137" s="248"/>
      <c r="BU137" s="248">
        <f t="shared" si="2"/>
        <v>4</v>
      </c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  <c r="CH137" s="248"/>
      <c r="CI137" s="248"/>
      <c r="CJ137" s="248"/>
      <c r="CK137" s="248"/>
      <c r="CL137" s="248"/>
      <c r="CM137" s="248"/>
      <c r="CN137" s="248"/>
      <c r="CO137" s="248"/>
      <c r="CP137" s="248"/>
      <c r="CQ137" s="248"/>
      <c r="CR137" s="248"/>
      <c r="CS137" s="248"/>
      <c r="CT137" s="248"/>
      <c r="CU137" s="248"/>
      <c r="CV137" s="248"/>
      <c r="CW137" s="248"/>
      <c r="CX137" s="248"/>
      <c r="CY137" s="248"/>
      <c r="CZ137" s="248"/>
      <c r="DA137" s="248"/>
      <c r="DB137" s="248"/>
    </row>
    <row r="138" spans="1:106" s="185" customFormat="1" ht="31.5" customHeight="1" x14ac:dyDescent="0.35">
      <c r="A138" s="180">
        <v>2021</v>
      </c>
      <c r="B138" s="152">
        <v>8</v>
      </c>
      <c r="C138" s="270">
        <v>44413</v>
      </c>
      <c r="D138" s="152">
        <v>18</v>
      </c>
      <c r="E138" s="152">
        <v>50</v>
      </c>
      <c r="F138" s="152">
        <v>8</v>
      </c>
      <c r="G138" s="184" t="s">
        <v>194</v>
      </c>
      <c r="H138" t="s">
        <v>195</v>
      </c>
      <c r="I138" t="s">
        <v>513</v>
      </c>
      <c r="J138">
        <v>2</v>
      </c>
      <c r="K138">
        <v>3</v>
      </c>
      <c r="L138" s="186">
        <v>54</v>
      </c>
      <c r="M138" s="187">
        <v>51.57</v>
      </c>
      <c r="N138" s="188">
        <v>56.43</v>
      </c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>
        <v>67</v>
      </c>
      <c r="AB138" s="179">
        <v>62</v>
      </c>
      <c r="AC138" s="179">
        <v>60</v>
      </c>
      <c r="AD138" s="179">
        <v>62</v>
      </c>
      <c r="AE138" s="179">
        <v>60</v>
      </c>
      <c r="AF138" s="179">
        <v>59</v>
      </c>
      <c r="AG138" s="179">
        <v>55</v>
      </c>
      <c r="AH138" s="179">
        <v>54</v>
      </c>
      <c r="AI138" s="179">
        <v>59</v>
      </c>
      <c r="AJ138" s="179">
        <v>54</v>
      </c>
      <c r="AK138" s="153">
        <v>138</v>
      </c>
      <c r="AL138" s="153">
        <v>136</v>
      </c>
      <c r="AM138" s="179">
        <v>62.2</v>
      </c>
      <c r="AN138" s="179">
        <v>56.2</v>
      </c>
      <c r="AO138" s="215">
        <v>0.2</v>
      </c>
      <c r="AP138" s="168">
        <v>101</v>
      </c>
      <c r="AQ138" s="169">
        <v>107</v>
      </c>
      <c r="AR138" s="167">
        <v>53</v>
      </c>
      <c r="AS138" s="167">
        <v>137</v>
      </c>
      <c r="AT138" s="170">
        <v>6</v>
      </c>
      <c r="AU138" s="170">
        <v>3</v>
      </c>
      <c r="AV138" s="170">
        <v>4</v>
      </c>
      <c r="AW138" s="170"/>
      <c r="AX138" s="170"/>
      <c r="AY138" s="170"/>
      <c r="AZ138" s="170"/>
      <c r="BA138" s="170"/>
      <c r="BB138" s="170"/>
      <c r="BC138" s="171">
        <v>13</v>
      </c>
      <c r="BD138" s="166">
        <v>265</v>
      </c>
      <c r="BE138" s="271">
        <v>1.4999999999999999E-2</v>
      </c>
      <c r="BF138" s="172">
        <v>4.9000000000000002E-2</v>
      </c>
      <c r="BG138" s="154"/>
      <c r="BH138" s="154">
        <v>0.2</v>
      </c>
      <c r="BI138" s="154">
        <v>4.9000000000000004</v>
      </c>
      <c r="BJ138" s="154">
        <v>0.7</v>
      </c>
      <c r="BK138" s="154">
        <v>14.9</v>
      </c>
      <c r="BL138" s="24" t="s">
        <v>474</v>
      </c>
      <c r="BM138" s="248" t="s">
        <v>475</v>
      </c>
      <c r="BN138" s="248" t="s">
        <v>520</v>
      </c>
      <c r="BO138" s="248" t="s">
        <v>515</v>
      </c>
      <c r="BP138" s="248">
        <v>31</v>
      </c>
      <c r="BQ138" s="248"/>
      <c r="BR138" s="248"/>
      <c r="BS138" s="248"/>
      <c r="BT138" s="248"/>
      <c r="BU138" s="248">
        <f t="shared" si="2"/>
        <v>1.6</v>
      </c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  <c r="CH138" s="248"/>
      <c r="CI138" s="248"/>
      <c r="CJ138" s="248"/>
      <c r="CK138" s="248"/>
      <c r="CL138" s="248"/>
      <c r="CM138" s="248"/>
      <c r="CN138" s="248"/>
      <c r="CO138" s="248"/>
      <c r="CP138" s="248"/>
      <c r="CQ138" s="248"/>
      <c r="CR138" s="248"/>
      <c r="CS138" s="248"/>
      <c r="CT138" s="248"/>
      <c r="CU138" s="248"/>
      <c r="CV138" s="248"/>
      <c r="CW138" s="248"/>
      <c r="CX138" s="248"/>
      <c r="CY138" s="248"/>
      <c r="CZ138" s="248"/>
      <c r="DA138" s="248"/>
      <c r="DB138" s="248"/>
    </row>
    <row r="139" spans="1:106" s="185" customFormat="1" ht="31.5" customHeight="1" x14ac:dyDescent="0.35">
      <c r="A139" s="180">
        <v>2021</v>
      </c>
      <c r="B139" s="152">
        <v>8</v>
      </c>
      <c r="C139" s="270">
        <v>44413</v>
      </c>
      <c r="D139" s="152">
        <v>407</v>
      </c>
      <c r="E139" s="152">
        <v>627</v>
      </c>
      <c r="F139" s="152">
        <v>8</v>
      </c>
      <c r="G139" s="184" t="s">
        <v>140</v>
      </c>
      <c r="H139" t="s">
        <v>141</v>
      </c>
      <c r="I139" t="s">
        <v>471</v>
      </c>
      <c r="J139">
        <v>1</v>
      </c>
      <c r="K139">
        <v>5</v>
      </c>
      <c r="L139" s="186">
        <v>418.5</v>
      </c>
      <c r="M139" s="187">
        <v>384.97815000000003</v>
      </c>
      <c r="N139" s="188">
        <v>452.02184999999997</v>
      </c>
      <c r="O139" s="179">
        <v>639</v>
      </c>
      <c r="P139" s="179">
        <v>544</v>
      </c>
      <c r="Q139" s="179">
        <v>575</v>
      </c>
      <c r="R139" s="179"/>
      <c r="S139" s="179"/>
      <c r="T139" s="179">
        <v>492</v>
      </c>
      <c r="U139" s="179">
        <v>446</v>
      </c>
      <c r="V139" s="179">
        <v>448</v>
      </c>
      <c r="W139" s="179"/>
      <c r="X139" s="179"/>
      <c r="Y139" s="153">
        <v>138</v>
      </c>
      <c r="Z139" s="153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53"/>
      <c r="AL139" s="153"/>
      <c r="AM139" s="179">
        <v>586</v>
      </c>
      <c r="AN139" s="179">
        <v>462</v>
      </c>
      <c r="AO139" s="215">
        <v>0.4</v>
      </c>
      <c r="AP139" s="168">
        <v>18</v>
      </c>
      <c r="AQ139" s="169">
        <v>200</v>
      </c>
      <c r="AR139" s="167">
        <v>26</v>
      </c>
      <c r="AS139" s="167">
        <v>138</v>
      </c>
      <c r="AT139" s="170">
        <v>3</v>
      </c>
      <c r="AU139" s="170"/>
      <c r="AV139" s="170">
        <v>2</v>
      </c>
      <c r="AW139" s="170"/>
      <c r="AX139" s="170"/>
      <c r="AY139" s="170"/>
      <c r="AZ139" s="170"/>
      <c r="BA139" s="170"/>
      <c r="BB139" s="170"/>
      <c r="BC139" s="171">
        <v>5</v>
      </c>
      <c r="BD139" s="166">
        <v>425</v>
      </c>
      <c r="BE139" s="271">
        <v>1.4999999999999999E-2</v>
      </c>
      <c r="BF139" s="172">
        <v>1.2E-2</v>
      </c>
      <c r="BG139" s="154">
        <v>1</v>
      </c>
      <c r="BH139" s="154">
        <v>0</v>
      </c>
      <c r="BI139" s="154">
        <v>1</v>
      </c>
      <c r="BJ139" s="154">
        <v>2.2999999999999998</v>
      </c>
      <c r="BK139" s="154">
        <v>196.4</v>
      </c>
      <c r="BL139" s="24" t="s">
        <v>478</v>
      </c>
      <c r="BM139" s="248" t="s">
        <v>481</v>
      </c>
      <c r="BN139" s="248" t="s">
        <v>485</v>
      </c>
      <c r="BO139" s="248"/>
      <c r="BP139" s="248">
        <v>31</v>
      </c>
      <c r="BQ139" s="248"/>
      <c r="BR139" s="248"/>
      <c r="BS139" s="248"/>
      <c r="BT139" s="248"/>
      <c r="BU139" s="248">
        <f t="shared" si="2"/>
        <v>30.8</v>
      </c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  <c r="CH139" s="248"/>
      <c r="CI139" s="248"/>
      <c r="CJ139" s="248"/>
      <c r="CK139" s="248"/>
      <c r="CL139" s="248"/>
      <c r="CM139" s="248"/>
      <c r="CN139" s="248"/>
      <c r="CO139" s="248"/>
      <c r="CP139" s="248"/>
      <c r="CQ139" s="248"/>
      <c r="CR139" s="248"/>
      <c r="CS139" s="248"/>
      <c r="CT139" s="248"/>
      <c r="CU139" s="248"/>
      <c r="CV139" s="248"/>
      <c r="CW139" s="248"/>
      <c r="CX139" s="248"/>
      <c r="CY139" s="248"/>
      <c r="CZ139" s="248"/>
      <c r="DA139" s="248"/>
      <c r="DB139" s="248"/>
    </row>
    <row r="140" spans="1:106" s="185" customFormat="1" ht="31.5" customHeight="1" x14ac:dyDescent="0.35">
      <c r="A140" s="180">
        <v>2021</v>
      </c>
      <c r="B140" s="152">
        <v>8</v>
      </c>
      <c r="C140" s="270">
        <v>44413</v>
      </c>
      <c r="D140" s="152">
        <v>407</v>
      </c>
      <c r="E140" s="152">
        <v>628</v>
      </c>
      <c r="F140" s="152">
        <v>8</v>
      </c>
      <c r="G140" s="184" t="s">
        <v>143</v>
      </c>
      <c r="H140" t="s">
        <v>144</v>
      </c>
      <c r="I140" t="s">
        <v>471</v>
      </c>
      <c r="J140">
        <v>1</v>
      </c>
      <c r="K140">
        <v>5</v>
      </c>
      <c r="L140" s="186">
        <v>330</v>
      </c>
      <c r="M140" s="187">
        <v>303.99599999999998</v>
      </c>
      <c r="N140" s="188">
        <v>356.00400000000002</v>
      </c>
      <c r="O140" s="179">
        <v>431</v>
      </c>
      <c r="P140" s="179">
        <v>437</v>
      </c>
      <c r="Q140" s="179">
        <v>485</v>
      </c>
      <c r="R140" s="179"/>
      <c r="S140" s="179"/>
      <c r="T140" s="179">
        <v>345</v>
      </c>
      <c r="U140" s="179">
        <v>331</v>
      </c>
      <c r="V140" s="179">
        <v>351</v>
      </c>
      <c r="W140" s="179"/>
      <c r="X140" s="179"/>
      <c r="Y140" s="153">
        <v>138</v>
      </c>
      <c r="Z140" s="153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53"/>
      <c r="AL140" s="153"/>
      <c r="AM140" s="179">
        <v>451</v>
      </c>
      <c r="AN140" s="179">
        <v>342.3</v>
      </c>
      <c r="AO140" s="215">
        <v>0.4</v>
      </c>
      <c r="AP140" s="168">
        <v>18</v>
      </c>
      <c r="AQ140" s="169">
        <v>200</v>
      </c>
      <c r="AR140" s="167">
        <v>26</v>
      </c>
      <c r="AS140" s="167">
        <v>138</v>
      </c>
      <c r="AT140" s="170">
        <v>3</v>
      </c>
      <c r="AU140" s="170"/>
      <c r="AV140" s="170">
        <v>2</v>
      </c>
      <c r="AW140" s="170"/>
      <c r="AX140" s="170"/>
      <c r="AY140" s="170"/>
      <c r="AZ140" s="170"/>
      <c r="BA140" s="170"/>
      <c r="BB140" s="170"/>
      <c r="BC140" s="171">
        <v>5</v>
      </c>
      <c r="BD140" s="166">
        <v>425</v>
      </c>
      <c r="BE140" s="271">
        <v>1.4999999999999999E-2</v>
      </c>
      <c r="BF140" s="172">
        <v>1.2E-2</v>
      </c>
      <c r="BG140" s="154">
        <v>1</v>
      </c>
      <c r="BH140" s="154">
        <v>0</v>
      </c>
      <c r="BI140" s="154">
        <v>1.3</v>
      </c>
      <c r="BJ140" s="154">
        <v>1.7</v>
      </c>
      <c r="BK140" s="154">
        <v>145.5</v>
      </c>
      <c r="BL140" s="24" t="s">
        <v>478</v>
      </c>
      <c r="BM140" s="248" t="s">
        <v>481</v>
      </c>
      <c r="BN140" s="248" t="s">
        <v>483</v>
      </c>
      <c r="BO140" s="248"/>
      <c r="BP140" s="248">
        <v>31</v>
      </c>
      <c r="BQ140" s="248"/>
      <c r="BR140" s="248"/>
      <c r="BS140" s="248"/>
      <c r="BT140" s="248"/>
      <c r="BU140" s="248">
        <f t="shared" si="2"/>
        <v>8.6999999999999993</v>
      </c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  <c r="CH140" s="248"/>
      <c r="CI140" s="248"/>
      <c r="CJ140" s="248"/>
      <c r="CK140" s="248"/>
      <c r="CL140" s="248"/>
      <c r="CM140" s="248"/>
      <c r="CN140" s="248"/>
      <c r="CO140" s="248"/>
      <c r="CP140" s="248"/>
      <c r="CQ140" s="248"/>
      <c r="CR140" s="248"/>
      <c r="CS140" s="248"/>
      <c r="CT140" s="248"/>
      <c r="CU140" s="248"/>
      <c r="CV140" s="248"/>
      <c r="CW140" s="248"/>
      <c r="CX140" s="248"/>
      <c r="CY140" s="248"/>
      <c r="CZ140" s="248"/>
      <c r="DA140" s="248"/>
      <c r="DB140" s="248"/>
    </row>
    <row r="141" spans="1:106" s="185" customFormat="1" ht="31.5" customHeight="1" x14ac:dyDescent="0.35">
      <c r="A141" s="180">
        <v>2021</v>
      </c>
      <c r="B141" s="152">
        <v>8</v>
      </c>
      <c r="C141" s="270">
        <v>44413</v>
      </c>
      <c r="D141" s="152">
        <v>407</v>
      </c>
      <c r="E141" s="152">
        <v>629</v>
      </c>
      <c r="F141" s="152">
        <v>8</v>
      </c>
      <c r="G141" s="184" t="s">
        <v>146</v>
      </c>
      <c r="H141" t="s">
        <v>147</v>
      </c>
      <c r="I141" t="s">
        <v>471</v>
      </c>
      <c r="J141">
        <v>1</v>
      </c>
      <c r="K141">
        <v>5</v>
      </c>
      <c r="L141" s="186">
        <v>221</v>
      </c>
      <c r="M141" s="187">
        <v>203.983</v>
      </c>
      <c r="N141" s="188">
        <v>238.017</v>
      </c>
      <c r="O141" s="179">
        <v>297</v>
      </c>
      <c r="P141" s="179">
        <v>284</v>
      </c>
      <c r="Q141" s="179">
        <v>308</v>
      </c>
      <c r="R141" s="179"/>
      <c r="S141" s="179"/>
      <c r="T141" s="179">
        <v>240</v>
      </c>
      <c r="U141" s="179">
        <v>229</v>
      </c>
      <c r="V141" s="179">
        <v>238</v>
      </c>
      <c r="W141" s="179"/>
      <c r="X141" s="179"/>
      <c r="Y141" s="153">
        <v>138</v>
      </c>
      <c r="Z141" s="153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53"/>
      <c r="AL141" s="153"/>
      <c r="AM141" s="179">
        <v>296.3</v>
      </c>
      <c r="AN141" s="179">
        <v>235.7</v>
      </c>
      <c r="AO141" s="215">
        <v>0.3</v>
      </c>
      <c r="AP141" s="168">
        <v>18</v>
      </c>
      <c r="AQ141" s="169">
        <v>200</v>
      </c>
      <c r="AR141" s="167">
        <v>26</v>
      </c>
      <c r="AS141" s="167">
        <v>138</v>
      </c>
      <c r="AT141" s="170">
        <v>3</v>
      </c>
      <c r="AU141" s="170"/>
      <c r="AV141" s="170">
        <v>2</v>
      </c>
      <c r="AW141" s="170"/>
      <c r="AX141" s="170"/>
      <c r="AY141" s="170"/>
      <c r="AZ141" s="170"/>
      <c r="BA141" s="170"/>
      <c r="BB141" s="170"/>
      <c r="BC141" s="171">
        <v>5</v>
      </c>
      <c r="BD141" s="166">
        <v>425</v>
      </c>
      <c r="BE141" s="271">
        <v>1.4999999999999999E-2</v>
      </c>
      <c r="BF141" s="172">
        <v>1.2E-2</v>
      </c>
      <c r="BG141" s="154">
        <v>1</v>
      </c>
      <c r="BH141" s="154">
        <v>0</v>
      </c>
      <c r="BI141" s="154">
        <v>1.9</v>
      </c>
      <c r="BJ141" s="154">
        <v>1.2</v>
      </c>
      <c r="BK141" s="154">
        <v>100.2</v>
      </c>
      <c r="BL141" s="24" t="s">
        <v>478</v>
      </c>
      <c r="BM141" s="248" t="s">
        <v>481</v>
      </c>
      <c r="BN141" s="248" t="s">
        <v>483</v>
      </c>
      <c r="BO141" s="248"/>
      <c r="BP141" s="248">
        <v>31</v>
      </c>
      <c r="BQ141" s="248"/>
      <c r="BR141" s="248"/>
      <c r="BS141" s="248"/>
      <c r="BT141" s="248"/>
      <c r="BU141" s="248">
        <f t="shared" si="2"/>
        <v>10.4</v>
      </c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  <c r="CH141" s="248"/>
      <c r="CI141" s="248"/>
      <c r="CJ141" s="248"/>
      <c r="CK141" s="248"/>
      <c r="CL141" s="248"/>
      <c r="CM141" s="248"/>
      <c r="CN141" s="248"/>
      <c r="CO141" s="248"/>
      <c r="CP141" s="248"/>
      <c r="CQ141" s="248"/>
      <c r="CR141" s="248"/>
      <c r="CS141" s="248"/>
      <c r="CT141" s="248"/>
      <c r="CU141" s="248"/>
      <c r="CV141" s="248"/>
      <c r="CW141" s="248"/>
      <c r="CX141" s="248"/>
      <c r="CY141" s="248"/>
      <c r="CZ141" s="248"/>
      <c r="DA141" s="248"/>
      <c r="DB141" s="248"/>
    </row>
    <row r="142" spans="1:106" s="185" customFormat="1" ht="31.5" customHeight="1" x14ac:dyDescent="0.35">
      <c r="A142" s="180">
        <v>2021</v>
      </c>
      <c r="B142" s="152">
        <v>8</v>
      </c>
      <c r="C142" s="270">
        <v>44413</v>
      </c>
      <c r="D142" s="152">
        <v>407</v>
      </c>
      <c r="E142" s="152">
        <v>630</v>
      </c>
      <c r="F142" s="152">
        <v>8</v>
      </c>
      <c r="G142" s="184" t="s">
        <v>149</v>
      </c>
      <c r="H142" t="s">
        <v>150</v>
      </c>
      <c r="I142" t="s">
        <v>471</v>
      </c>
      <c r="J142">
        <v>1</v>
      </c>
      <c r="K142">
        <v>5</v>
      </c>
      <c r="L142" s="186">
        <v>214</v>
      </c>
      <c r="M142" s="187">
        <v>197.84299999999999</v>
      </c>
      <c r="N142" s="188">
        <v>230.15700000000001</v>
      </c>
      <c r="O142" s="179">
        <v>286</v>
      </c>
      <c r="P142" s="179">
        <v>279</v>
      </c>
      <c r="Q142" s="179">
        <v>315</v>
      </c>
      <c r="R142" s="179"/>
      <c r="S142" s="179"/>
      <c r="T142" s="179">
        <v>222</v>
      </c>
      <c r="U142" s="179">
        <v>213</v>
      </c>
      <c r="V142" s="179">
        <v>234</v>
      </c>
      <c r="W142" s="179"/>
      <c r="X142" s="179"/>
      <c r="Y142" s="153">
        <v>138</v>
      </c>
      <c r="Z142" s="153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53"/>
      <c r="AL142" s="153"/>
      <c r="AM142" s="179">
        <v>293.3</v>
      </c>
      <c r="AN142" s="179">
        <v>223.1</v>
      </c>
      <c r="AO142" s="215">
        <v>0.4</v>
      </c>
      <c r="AP142" s="168">
        <v>18</v>
      </c>
      <c r="AQ142" s="169">
        <v>200</v>
      </c>
      <c r="AR142" s="167">
        <v>26</v>
      </c>
      <c r="AS142" s="167">
        <v>138</v>
      </c>
      <c r="AT142" s="170">
        <v>3</v>
      </c>
      <c r="AU142" s="170"/>
      <c r="AV142" s="170">
        <v>2</v>
      </c>
      <c r="AW142" s="170"/>
      <c r="AX142" s="170"/>
      <c r="AY142" s="170"/>
      <c r="AZ142" s="170"/>
      <c r="BA142" s="170"/>
      <c r="BB142" s="170"/>
      <c r="BC142" s="171">
        <v>5</v>
      </c>
      <c r="BD142" s="166">
        <v>380</v>
      </c>
      <c r="BE142" s="271">
        <v>1.4999999999999999E-2</v>
      </c>
      <c r="BF142" s="172">
        <v>1.2999999999999999E-2</v>
      </c>
      <c r="BG142" s="154">
        <v>1</v>
      </c>
      <c r="BH142" s="154">
        <v>0</v>
      </c>
      <c r="BI142" s="154">
        <v>1.8</v>
      </c>
      <c r="BJ142" s="154">
        <v>1.1000000000000001</v>
      </c>
      <c r="BK142" s="154">
        <v>84.8</v>
      </c>
      <c r="BL142" s="24" t="s">
        <v>478</v>
      </c>
      <c r="BM142" s="248" t="s">
        <v>481</v>
      </c>
      <c r="BN142" s="248" t="s">
        <v>483</v>
      </c>
      <c r="BO142" s="248"/>
      <c r="BP142" s="248">
        <v>31</v>
      </c>
      <c r="BQ142" s="248"/>
      <c r="BR142" s="248"/>
      <c r="BS142" s="248"/>
      <c r="BT142" s="248"/>
      <c r="BU142" s="248">
        <f t="shared" si="2"/>
        <v>6.4</v>
      </c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  <c r="CH142" s="248"/>
      <c r="CI142" s="248"/>
      <c r="CJ142" s="248"/>
      <c r="CK142" s="248"/>
      <c r="CL142" s="248"/>
      <c r="CM142" s="248"/>
      <c r="CN142" s="248"/>
      <c r="CO142" s="248"/>
      <c r="CP142" s="248"/>
      <c r="CQ142" s="248"/>
      <c r="CR142" s="248"/>
      <c r="CS142" s="248"/>
      <c r="CT142" s="248"/>
      <c r="CU142" s="248"/>
      <c r="CV142" s="248"/>
      <c r="CW142" s="248"/>
      <c r="CX142" s="248"/>
      <c r="CY142" s="248"/>
      <c r="CZ142" s="248"/>
      <c r="DA142" s="248"/>
      <c r="DB142" s="248"/>
    </row>
    <row r="143" spans="1:106" s="185" customFormat="1" ht="31.5" customHeight="1" x14ac:dyDescent="0.35">
      <c r="A143" s="180">
        <v>2021</v>
      </c>
      <c r="B143" s="152">
        <v>8</v>
      </c>
      <c r="C143" s="270">
        <v>44413</v>
      </c>
      <c r="D143" s="152">
        <v>3</v>
      </c>
      <c r="E143" s="152">
        <v>10</v>
      </c>
      <c r="F143" s="152">
        <v>25</v>
      </c>
      <c r="G143" s="184" t="s">
        <v>179</v>
      </c>
      <c r="H143" t="s">
        <v>180</v>
      </c>
      <c r="I143" t="s">
        <v>486</v>
      </c>
      <c r="J143">
        <v>2</v>
      </c>
      <c r="K143">
        <v>2</v>
      </c>
      <c r="L143" s="186">
        <v>48.662500000000001</v>
      </c>
      <c r="M143" s="187">
        <v>45.256124999999997</v>
      </c>
      <c r="N143" s="188">
        <v>52.068874999999998</v>
      </c>
      <c r="O143" s="179">
        <v>76</v>
      </c>
      <c r="P143" s="179">
        <v>79</v>
      </c>
      <c r="Q143" s="179">
        <v>72</v>
      </c>
      <c r="R143" s="179">
        <v>74</v>
      </c>
      <c r="S143" s="179"/>
      <c r="T143" s="179">
        <v>63</v>
      </c>
      <c r="U143" s="179">
        <v>65</v>
      </c>
      <c r="V143" s="179">
        <v>59</v>
      </c>
      <c r="W143" s="179">
        <v>58</v>
      </c>
      <c r="X143" s="179"/>
      <c r="Y143" s="153">
        <v>138</v>
      </c>
      <c r="Z143" s="153">
        <v>138</v>
      </c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>
        <v>75.3</v>
      </c>
      <c r="AN143" s="179">
        <v>61.3</v>
      </c>
      <c r="AO143" s="215">
        <v>0.5</v>
      </c>
      <c r="AP143" s="168">
        <v>47</v>
      </c>
      <c r="AQ143" s="169">
        <v>154</v>
      </c>
      <c r="AR143" s="167">
        <v>52</v>
      </c>
      <c r="AS143" s="167">
        <v>138</v>
      </c>
      <c r="AT143" s="170"/>
      <c r="AU143" s="170"/>
      <c r="AV143" s="170">
        <v>4</v>
      </c>
      <c r="AW143" s="170">
        <v>8</v>
      </c>
      <c r="AX143" s="170"/>
      <c r="AY143" s="170"/>
      <c r="AZ143" s="170"/>
      <c r="BA143" s="170"/>
      <c r="BB143" s="170"/>
      <c r="BC143" s="171">
        <v>12</v>
      </c>
      <c r="BD143" s="166">
        <v>372</v>
      </c>
      <c r="BE143" s="271">
        <v>0.02</v>
      </c>
      <c r="BF143" s="172">
        <v>3.2000000000000001E-2</v>
      </c>
      <c r="BG143" s="154"/>
      <c r="BH143" s="154">
        <v>0.2</v>
      </c>
      <c r="BI143" s="154">
        <v>7.6</v>
      </c>
      <c r="BJ143" s="154">
        <v>0.7</v>
      </c>
      <c r="BK143" s="154">
        <v>22.8</v>
      </c>
      <c r="BL143" s="24" t="s">
        <v>500</v>
      </c>
      <c r="BM143" s="248" t="s">
        <v>501</v>
      </c>
      <c r="BN143" s="248"/>
      <c r="BO143" s="248"/>
      <c r="BP143" s="248">
        <v>31</v>
      </c>
      <c r="BQ143" s="248"/>
      <c r="BR143" s="248"/>
      <c r="BS143" s="248"/>
      <c r="BT143" s="248"/>
      <c r="BU143" s="248">
        <f t="shared" si="2"/>
        <v>8.9</v>
      </c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  <c r="CH143" s="248"/>
      <c r="CI143" s="248"/>
      <c r="CJ143" s="248"/>
      <c r="CK143" s="248"/>
      <c r="CL143" s="248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248"/>
      <c r="CW143" s="248"/>
      <c r="CX143" s="248"/>
      <c r="CY143" s="248"/>
      <c r="CZ143" s="248"/>
      <c r="DA143" s="248"/>
      <c r="DB143" s="248"/>
    </row>
    <row r="144" spans="1:106" s="185" customFormat="1" ht="31.5" customHeight="1" x14ac:dyDescent="0.35">
      <c r="A144" s="180">
        <v>2021</v>
      </c>
      <c r="B144" s="152">
        <v>8</v>
      </c>
      <c r="C144" s="270">
        <v>44413</v>
      </c>
      <c r="D144" s="152">
        <v>159</v>
      </c>
      <c r="E144" s="152">
        <v>299</v>
      </c>
      <c r="F144" s="152">
        <v>28</v>
      </c>
      <c r="G144" s="184" t="s">
        <v>210</v>
      </c>
      <c r="H144" t="s">
        <v>211</v>
      </c>
      <c r="I144" t="s">
        <v>502</v>
      </c>
      <c r="J144">
        <v>3</v>
      </c>
      <c r="K144">
        <v>2</v>
      </c>
      <c r="L144" s="186">
        <v>115</v>
      </c>
      <c r="M144" s="187">
        <v>106.95</v>
      </c>
      <c r="N144" s="188">
        <v>123.05</v>
      </c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53"/>
      <c r="Z144" s="153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53"/>
      <c r="AL144" s="153"/>
      <c r="AM144" s="179"/>
      <c r="AN144" s="179"/>
      <c r="AO144" s="215"/>
      <c r="AP144" s="168">
        <v>70</v>
      </c>
      <c r="AQ144" s="169">
        <v>154</v>
      </c>
      <c r="AR144" s="167"/>
      <c r="AS144" s="167"/>
      <c r="AT144" s="170"/>
      <c r="AU144" s="170"/>
      <c r="AV144" s="170"/>
      <c r="AW144" s="170"/>
      <c r="AX144" s="170"/>
      <c r="AY144" s="170"/>
      <c r="AZ144" s="170"/>
      <c r="BA144" s="170"/>
      <c r="BB144" s="170"/>
      <c r="BC144" s="171"/>
      <c r="BD144" s="166">
        <v>144</v>
      </c>
      <c r="BE144" s="271">
        <v>0.02</v>
      </c>
      <c r="BF144" s="172"/>
      <c r="BG144" s="154"/>
      <c r="BH144" s="154"/>
      <c r="BI144" s="154">
        <v>1.3</v>
      </c>
      <c r="BJ144" s="154"/>
      <c r="BK144" s="154"/>
      <c r="BL144" s="24" t="s">
        <v>478</v>
      </c>
      <c r="BM144" s="248" t="s">
        <v>479</v>
      </c>
      <c r="BN144" s="248"/>
      <c r="BO144" s="248"/>
      <c r="BP144" s="248">
        <v>31</v>
      </c>
      <c r="BQ144" s="248"/>
      <c r="BR144" s="248"/>
      <c r="BS144" s="248"/>
      <c r="BT144" s="248"/>
      <c r="BU144" s="248" t="str">
        <f t="shared" si="2"/>
        <v/>
      </c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  <c r="CH144" s="248"/>
      <c r="CI144" s="248"/>
      <c r="CJ144" s="248"/>
      <c r="CK144" s="248"/>
      <c r="CL144" s="248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248"/>
      <c r="CW144" s="248"/>
      <c r="CX144" s="248"/>
      <c r="CY144" s="248"/>
      <c r="CZ144" s="248"/>
      <c r="DA144" s="248"/>
      <c r="DB144" s="248"/>
    </row>
    <row r="145" spans="1:106" s="185" customFormat="1" ht="31.5" customHeight="1" x14ac:dyDescent="0.35">
      <c r="A145" s="180">
        <v>2021</v>
      </c>
      <c r="B145" s="152">
        <v>8</v>
      </c>
      <c r="C145" s="270">
        <v>44413</v>
      </c>
      <c r="D145" s="152">
        <v>372</v>
      </c>
      <c r="E145" s="152">
        <v>646</v>
      </c>
      <c r="F145" s="152">
        <v>48</v>
      </c>
      <c r="G145" s="184" t="s">
        <v>152</v>
      </c>
      <c r="H145" t="s">
        <v>153</v>
      </c>
      <c r="I145" t="s">
        <v>490</v>
      </c>
      <c r="J145">
        <v>2</v>
      </c>
      <c r="K145">
        <v>2</v>
      </c>
      <c r="L145" s="186">
        <v>212</v>
      </c>
      <c r="M145" s="187">
        <v>197.16</v>
      </c>
      <c r="N145" s="188">
        <v>226.84</v>
      </c>
      <c r="O145" s="179"/>
      <c r="P145" s="179"/>
      <c r="Q145" s="179"/>
      <c r="R145" s="179">
        <v>314</v>
      </c>
      <c r="S145" s="179"/>
      <c r="T145" s="179"/>
      <c r="U145" s="179"/>
      <c r="V145" s="179"/>
      <c r="W145" s="179">
        <v>209</v>
      </c>
      <c r="X145" s="179"/>
      <c r="Y145" s="153"/>
      <c r="Z145" s="153">
        <v>133</v>
      </c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53"/>
      <c r="AL145" s="153"/>
      <c r="AM145" s="179">
        <v>314</v>
      </c>
      <c r="AN145" s="179">
        <v>209</v>
      </c>
      <c r="AO145" s="215">
        <v>0.5</v>
      </c>
      <c r="AP145" s="168">
        <v>37</v>
      </c>
      <c r="AQ145" s="169">
        <v>195</v>
      </c>
      <c r="AR145" s="167">
        <v>54</v>
      </c>
      <c r="AS145" s="167">
        <v>133</v>
      </c>
      <c r="AT145" s="170">
        <v>3</v>
      </c>
      <c r="AU145" s="170"/>
      <c r="AV145" s="170"/>
      <c r="AW145" s="170"/>
      <c r="AX145" s="170"/>
      <c r="AY145" s="170"/>
      <c r="AZ145" s="170"/>
      <c r="BA145" s="170"/>
      <c r="BB145" s="170"/>
      <c r="BC145" s="171">
        <v>3</v>
      </c>
      <c r="BD145" s="166">
        <v>411</v>
      </c>
      <c r="BE145" s="271">
        <v>0.02</v>
      </c>
      <c r="BF145" s="172">
        <v>7.0000000000000001E-3</v>
      </c>
      <c r="BG145" s="154">
        <v>1</v>
      </c>
      <c r="BH145" s="154">
        <v>0</v>
      </c>
      <c r="BI145" s="154">
        <v>1.9</v>
      </c>
      <c r="BJ145" s="154">
        <v>0.6</v>
      </c>
      <c r="BK145" s="154">
        <v>85.9</v>
      </c>
      <c r="BL145" s="24" t="s">
        <v>478</v>
      </c>
      <c r="BM145" s="248" t="s">
        <v>487</v>
      </c>
      <c r="BN145" s="248" t="s">
        <v>491</v>
      </c>
      <c r="BO145" s="248"/>
      <c r="BP145" s="248">
        <v>31</v>
      </c>
      <c r="BQ145" s="248"/>
      <c r="BR145" s="248"/>
      <c r="BS145" s="248"/>
      <c r="BT145" s="248"/>
      <c r="BU145" s="248">
        <f t="shared" si="2"/>
        <v>2.1</v>
      </c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  <c r="CH145" s="248"/>
      <c r="CI145" s="248"/>
      <c r="CJ145" s="248"/>
      <c r="CK145" s="248"/>
      <c r="CL145" s="248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248"/>
      <c r="CW145" s="248"/>
      <c r="CX145" s="248"/>
      <c r="CY145" s="248"/>
      <c r="CZ145" s="248"/>
      <c r="DA145" s="248"/>
      <c r="DB145" s="248"/>
    </row>
    <row r="146" spans="1:106" s="185" customFormat="1" ht="31.5" customHeight="1" x14ac:dyDescent="0.35">
      <c r="A146" s="180">
        <v>2021</v>
      </c>
      <c r="B146" s="152">
        <v>8</v>
      </c>
      <c r="C146" s="270">
        <v>44413</v>
      </c>
      <c r="D146" s="152">
        <v>372</v>
      </c>
      <c r="E146" s="152">
        <v>647</v>
      </c>
      <c r="F146" s="152">
        <v>48</v>
      </c>
      <c r="G146" s="184" t="s">
        <v>155</v>
      </c>
      <c r="H146" t="s">
        <v>156</v>
      </c>
      <c r="I146" t="s">
        <v>490</v>
      </c>
      <c r="J146">
        <v>2</v>
      </c>
      <c r="K146">
        <v>2</v>
      </c>
      <c r="L146" s="186">
        <v>212</v>
      </c>
      <c r="M146" s="187">
        <v>197.16</v>
      </c>
      <c r="N146" s="188">
        <v>226.84</v>
      </c>
      <c r="O146" s="179"/>
      <c r="P146" s="179"/>
      <c r="Q146" s="179"/>
      <c r="R146" s="179">
        <v>297</v>
      </c>
      <c r="S146" s="179"/>
      <c r="T146" s="179"/>
      <c r="U146" s="179"/>
      <c r="V146" s="179"/>
      <c r="W146" s="179">
        <v>206</v>
      </c>
      <c r="X146" s="179"/>
      <c r="Y146" s="153"/>
      <c r="Z146" s="153">
        <v>133</v>
      </c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53"/>
      <c r="AL146" s="153"/>
      <c r="AM146" s="179">
        <v>297</v>
      </c>
      <c r="AN146" s="179">
        <v>206</v>
      </c>
      <c r="AO146" s="215">
        <v>0.4</v>
      </c>
      <c r="AP146" s="168">
        <v>37</v>
      </c>
      <c r="AQ146" s="169">
        <v>195</v>
      </c>
      <c r="AR146" s="167">
        <v>54</v>
      </c>
      <c r="AS146" s="167">
        <v>133</v>
      </c>
      <c r="AT146" s="170">
        <v>3</v>
      </c>
      <c r="AU146" s="170"/>
      <c r="AV146" s="170"/>
      <c r="AW146" s="170"/>
      <c r="AX146" s="170"/>
      <c r="AY146" s="170"/>
      <c r="AZ146" s="170"/>
      <c r="BA146" s="170"/>
      <c r="BB146" s="170"/>
      <c r="BC146" s="171">
        <v>3</v>
      </c>
      <c r="BD146" s="166">
        <v>411</v>
      </c>
      <c r="BE146" s="271">
        <v>0.02</v>
      </c>
      <c r="BF146" s="172">
        <v>7.0000000000000001E-3</v>
      </c>
      <c r="BG146" s="154">
        <v>1</v>
      </c>
      <c r="BH146" s="154">
        <v>0</v>
      </c>
      <c r="BI146" s="154">
        <v>1.9</v>
      </c>
      <c r="BJ146" s="154">
        <v>0.6</v>
      </c>
      <c r="BK146" s="154">
        <v>84.7</v>
      </c>
      <c r="BL146" s="24" t="s">
        <v>478</v>
      </c>
      <c r="BM146" s="248" t="s">
        <v>487</v>
      </c>
      <c r="BN146" s="248" t="s">
        <v>492</v>
      </c>
      <c r="BO146" s="248"/>
      <c r="BP146" s="248">
        <v>31</v>
      </c>
      <c r="BQ146" s="248"/>
      <c r="BR146" s="248"/>
      <c r="BS146" s="248"/>
      <c r="BT146" s="248"/>
      <c r="BU146" s="248">
        <f t="shared" si="2"/>
        <v>4.2</v>
      </c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  <c r="CH146" s="248"/>
      <c r="CI146" s="248"/>
      <c r="CJ146" s="248"/>
      <c r="CK146" s="248"/>
      <c r="CL146" s="248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248"/>
      <c r="CW146" s="248"/>
      <c r="CX146" s="248"/>
      <c r="CY146" s="248"/>
      <c r="CZ146" s="248"/>
      <c r="DA146" s="248"/>
      <c r="DB146" s="248"/>
    </row>
    <row r="147" spans="1:106" s="185" customFormat="1" ht="31.5" customHeight="1" x14ac:dyDescent="0.35">
      <c r="A147" s="180">
        <v>2021</v>
      </c>
      <c r="B147" s="152">
        <v>8</v>
      </c>
      <c r="C147" s="270">
        <v>44413</v>
      </c>
      <c r="D147" s="152">
        <v>334</v>
      </c>
      <c r="E147" s="152">
        <v>254</v>
      </c>
      <c r="F147" s="152">
        <v>49</v>
      </c>
      <c r="G147" s="184" t="s">
        <v>431</v>
      </c>
      <c r="H147" t="s">
        <v>331</v>
      </c>
      <c r="I147" t="s">
        <v>490</v>
      </c>
      <c r="J147">
        <v>4</v>
      </c>
      <c r="K147">
        <v>2</v>
      </c>
      <c r="L147" s="186">
        <v>203</v>
      </c>
      <c r="M147" s="187">
        <v>188.79</v>
      </c>
      <c r="N147" s="188">
        <v>217.21</v>
      </c>
      <c r="O147" s="179">
        <v>346</v>
      </c>
      <c r="P147" s="179">
        <v>348</v>
      </c>
      <c r="Q147" s="179">
        <v>335</v>
      </c>
      <c r="R147" s="179">
        <v>301</v>
      </c>
      <c r="S147" s="179"/>
      <c r="T147" s="179">
        <v>217</v>
      </c>
      <c r="U147" s="179">
        <v>209</v>
      </c>
      <c r="V147" s="179">
        <v>210</v>
      </c>
      <c r="W147" s="179">
        <v>206</v>
      </c>
      <c r="X147" s="179"/>
      <c r="Y147" s="153">
        <v>142</v>
      </c>
      <c r="Z147" s="153">
        <v>142</v>
      </c>
      <c r="AA147" s="179">
        <v>297</v>
      </c>
      <c r="AB147" s="179">
        <v>295</v>
      </c>
      <c r="AC147" s="179">
        <v>287</v>
      </c>
      <c r="AD147" s="179">
        <v>298</v>
      </c>
      <c r="AE147" s="179">
        <v>296</v>
      </c>
      <c r="AF147" s="179">
        <v>213</v>
      </c>
      <c r="AG147" s="179">
        <v>198</v>
      </c>
      <c r="AH147" s="179">
        <v>196</v>
      </c>
      <c r="AI147" s="179">
        <v>203</v>
      </c>
      <c r="AJ147" s="179">
        <v>197</v>
      </c>
      <c r="AK147" s="153">
        <v>147</v>
      </c>
      <c r="AL147" s="153">
        <v>145</v>
      </c>
      <c r="AM147" s="179">
        <v>311.39999999999998</v>
      </c>
      <c r="AN147" s="179">
        <v>205.4</v>
      </c>
      <c r="AO147" s="215">
        <v>0.5</v>
      </c>
      <c r="AP147" s="168">
        <v>88</v>
      </c>
      <c r="AQ147" s="169">
        <v>164</v>
      </c>
      <c r="AR147" s="167">
        <v>100</v>
      </c>
      <c r="AS147" s="167">
        <v>144</v>
      </c>
      <c r="AT147" s="170">
        <v>6</v>
      </c>
      <c r="AU147" s="170">
        <v>2</v>
      </c>
      <c r="AV147" s="170">
        <v>4</v>
      </c>
      <c r="AW147" s="170"/>
      <c r="AX147" s="170"/>
      <c r="AY147" s="170"/>
      <c r="AZ147" s="170"/>
      <c r="BA147" s="170"/>
      <c r="BB147" s="170"/>
      <c r="BC147" s="171">
        <v>12</v>
      </c>
      <c r="BD147" s="166">
        <v>1572</v>
      </c>
      <c r="BE147" s="271">
        <v>0.02</v>
      </c>
      <c r="BF147" s="172">
        <v>8.0000000000000002E-3</v>
      </c>
      <c r="BG147" s="154">
        <v>1</v>
      </c>
      <c r="BH147" s="154">
        <v>0.1</v>
      </c>
      <c r="BI147" s="154">
        <v>7.7</v>
      </c>
      <c r="BJ147" s="154">
        <v>2.5</v>
      </c>
      <c r="BK147" s="154">
        <v>322.89999999999998</v>
      </c>
      <c r="BL147" s="24" t="s">
        <v>478</v>
      </c>
      <c r="BM147" s="248" t="s">
        <v>479</v>
      </c>
      <c r="BN147" s="248" t="s">
        <v>493</v>
      </c>
      <c r="BO147" s="248"/>
      <c r="BP147" s="248">
        <v>31</v>
      </c>
      <c r="BQ147" s="248"/>
      <c r="BR147" s="248"/>
      <c r="BS147" s="248"/>
      <c r="BT147" s="248"/>
      <c r="BU147" s="248">
        <f t="shared" si="2"/>
        <v>1.7</v>
      </c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  <c r="CH147" s="248"/>
      <c r="CI147" s="248"/>
      <c r="CJ147" s="248"/>
      <c r="CK147" s="248"/>
      <c r="CL147" s="248"/>
      <c r="CM147" s="248"/>
      <c r="CN147" s="248"/>
      <c r="CO147" s="248"/>
      <c r="CP147" s="248"/>
      <c r="CQ147" s="248"/>
      <c r="CR147" s="248"/>
      <c r="CS147" s="248"/>
      <c r="CT147" s="248"/>
      <c r="CU147" s="248"/>
      <c r="CV147" s="248"/>
      <c r="CW147" s="248"/>
      <c r="CX147" s="248"/>
      <c r="CY147" s="248"/>
      <c r="CZ147" s="248"/>
      <c r="DA147" s="248"/>
      <c r="DB147" s="248"/>
    </row>
    <row r="148" spans="1:106" s="185" customFormat="1" ht="31.5" customHeight="1" x14ac:dyDescent="0.35">
      <c r="A148" s="180">
        <v>2021</v>
      </c>
      <c r="B148" s="152">
        <v>8</v>
      </c>
      <c r="C148" s="270">
        <v>44416</v>
      </c>
      <c r="D148" s="152">
        <v>32</v>
      </c>
      <c r="E148" s="152">
        <v>92</v>
      </c>
      <c r="F148" s="152">
        <v>2</v>
      </c>
      <c r="G148" s="184" t="s">
        <v>288</v>
      </c>
      <c r="H148" t="s">
        <v>289</v>
      </c>
      <c r="I148" t="s">
        <v>471</v>
      </c>
      <c r="J148">
        <v>2</v>
      </c>
      <c r="K148">
        <v>3</v>
      </c>
      <c r="L148" s="186">
        <v>361</v>
      </c>
      <c r="M148" s="187">
        <v>335.73</v>
      </c>
      <c r="N148" s="188">
        <v>386.27</v>
      </c>
      <c r="O148" s="179"/>
      <c r="P148" s="179">
        <v>662</v>
      </c>
      <c r="Q148" s="179">
        <v>427</v>
      </c>
      <c r="R148" s="179">
        <v>433</v>
      </c>
      <c r="S148" s="179"/>
      <c r="T148" s="179"/>
      <c r="U148" s="179">
        <v>511</v>
      </c>
      <c r="V148" s="179">
        <v>351</v>
      </c>
      <c r="W148" s="179">
        <v>338</v>
      </c>
      <c r="X148" s="179"/>
      <c r="Y148" s="153">
        <v>122</v>
      </c>
      <c r="Z148" s="153">
        <v>140</v>
      </c>
      <c r="AA148" s="179">
        <v>410</v>
      </c>
      <c r="AB148" s="179">
        <v>405</v>
      </c>
      <c r="AC148" s="179">
        <v>386</v>
      </c>
      <c r="AD148" s="179">
        <v>420</v>
      </c>
      <c r="AE148" s="179">
        <v>415</v>
      </c>
      <c r="AF148" s="179">
        <v>370</v>
      </c>
      <c r="AG148" s="179">
        <v>381</v>
      </c>
      <c r="AH148" s="179">
        <v>340</v>
      </c>
      <c r="AI148" s="179">
        <v>400</v>
      </c>
      <c r="AJ148" s="179">
        <v>335</v>
      </c>
      <c r="AK148" s="153">
        <v>125</v>
      </c>
      <c r="AL148" s="153">
        <v>125</v>
      </c>
      <c r="AM148" s="179">
        <v>444.8</v>
      </c>
      <c r="AN148" s="179">
        <v>378.3</v>
      </c>
      <c r="AO148" s="215">
        <v>0.2</v>
      </c>
      <c r="AP148" s="168">
        <v>74</v>
      </c>
      <c r="AQ148" s="169">
        <v>97</v>
      </c>
      <c r="AR148" s="167">
        <v>56</v>
      </c>
      <c r="AS148" s="167">
        <v>128</v>
      </c>
      <c r="AT148" s="170">
        <v>9</v>
      </c>
      <c r="AU148" s="170">
        <v>5</v>
      </c>
      <c r="AV148" s="170">
        <v>5</v>
      </c>
      <c r="AW148" s="170"/>
      <c r="AX148" s="170"/>
      <c r="AY148" s="170"/>
      <c r="AZ148" s="170"/>
      <c r="BA148" s="170"/>
      <c r="BB148" s="170"/>
      <c r="BC148" s="171">
        <v>19</v>
      </c>
      <c r="BD148" s="166">
        <v>203</v>
      </c>
      <c r="BE148" s="271">
        <v>1.4999999999999999E-2</v>
      </c>
      <c r="BF148" s="172">
        <v>9.4E-2</v>
      </c>
      <c r="BG148" s="154"/>
      <c r="BH148" s="154">
        <v>0.1</v>
      </c>
      <c r="BI148" s="154">
        <v>0.6</v>
      </c>
      <c r="BJ148" s="154">
        <v>7.2</v>
      </c>
      <c r="BK148" s="154">
        <v>76.8</v>
      </c>
      <c r="BL148" s="24" t="s">
        <v>478</v>
      </c>
      <c r="BM148" s="248" t="s">
        <v>481</v>
      </c>
      <c r="BN148" s="248" t="s">
        <v>505</v>
      </c>
      <c r="BO148" s="248" t="s">
        <v>506</v>
      </c>
      <c r="BP148" s="248">
        <v>31</v>
      </c>
      <c r="BQ148" s="248"/>
      <c r="BR148" s="248"/>
      <c r="BS148" s="248"/>
      <c r="BT148" s="248"/>
      <c r="BU148" s="248">
        <f t="shared" si="2"/>
        <v>12.2</v>
      </c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  <c r="CH148" s="248"/>
      <c r="CI148" s="248"/>
      <c r="CJ148" s="248"/>
      <c r="CK148" s="248"/>
      <c r="CL148" s="248"/>
      <c r="CM148" s="248"/>
      <c r="CN148" s="248"/>
      <c r="CO148" s="248"/>
      <c r="CP148" s="248"/>
      <c r="CQ148" s="248"/>
      <c r="CR148" s="248"/>
      <c r="CS148" s="248"/>
      <c r="CT148" s="248"/>
      <c r="CU148" s="248"/>
      <c r="CV148" s="248"/>
      <c r="CW148" s="248"/>
      <c r="CX148" s="248"/>
      <c r="CY148" s="248"/>
      <c r="CZ148" s="248"/>
      <c r="DA148" s="248"/>
      <c r="DB148" s="248"/>
    </row>
    <row r="149" spans="1:106" s="185" customFormat="1" ht="31.5" customHeight="1" x14ac:dyDescent="0.35">
      <c r="A149" s="180">
        <v>2021</v>
      </c>
      <c r="B149" s="152">
        <v>8</v>
      </c>
      <c r="C149" s="270">
        <v>44416</v>
      </c>
      <c r="D149" s="152">
        <v>32</v>
      </c>
      <c r="E149" s="152">
        <v>93</v>
      </c>
      <c r="F149" s="152">
        <v>2</v>
      </c>
      <c r="G149" s="184" t="s">
        <v>291</v>
      </c>
      <c r="H149" t="s">
        <v>292</v>
      </c>
      <c r="I149" t="s">
        <v>471</v>
      </c>
      <c r="J149">
        <v>2</v>
      </c>
      <c r="K149">
        <v>3</v>
      </c>
      <c r="L149" s="186">
        <v>59</v>
      </c>
      <c r="M149" s="187">
        <v>54.87</v>
      </c>
      <c r="N149" s="188">
        <v>63.13</v>
      </c>
      <c r="O149" s="179"/>
      <c r="P149" s="179">
        <v>105</v>
      </c>
      <c r="Q149" s="179">
        <v>72</v>
      </c>
      <c r="R149" s="179">
        <v>74</v>
      </c>
      <c r="S149" s="179"/>
      <c r="T149" s="179"/>
      <c r="U149" s="179">
        <v>67</v>
      </c>
      <c r="V149" s="179">
        <v>60</v>
      </c>
      <c r="W149" s="179">
        <v>56</v>
      </c>
      <c r="X149" s="179"/>
      <c r="Y149" s="153">
        <v>122</v>
      </c>
      <c r="Z149" s="153">
        <v>140</v>
      </c>
      <c r="AA149" s="179"/>
      <c r="AB149" s="179">
        <v>105</v>
      </c>
      <c r="AC149" s="179">
        <v>72</v>
      </c>
      <c r="AD149" s="179">
        <v>74</v>
      </c>
      <c r="AE149" s="179"/>
      <c r="AF149" s="179"/>
      <c r="AG149" s="179">
        <v>67</v>
      </c>
      <c r="AH149" s="179">
        <v>60</v>
      </c>
      <c r="AI149" s="179">
        <v>56</v>
      </c>
      <c r="AJ149" s="179"/>
      <c r="AK149" s="153">
        <v>125</v>
      </c>
      <c r="AL149" s="153">
        <v>125</v>
      </c>
      <c r="AM149" s="179">
        <v>83.7</v>
      </c>
      <c r="AN149" s="179">
        <v>61</v>
      </c>
      <c r="AO149" s="215">
        <v>0.4</v>
      </c>
      <c r="AP149" s="168">
        <v>74</v>
      </c>
      <c r="AQ149" s="169">
        <v>97</v>
      </c>
      <c r="AR149" s="167">
        <v>56</v>
      </c>
      <c r="AS149" s="167">
        <v>128</v>
      </c>
      <c r="AT149" s="170">
        <v>9</v>
      </c>
      <c r="AU149" s="170">
        <v>7</v>
      </c>
      <c r="AV149" s="170">
        <v>7</v>
      </c>
      <c r="AW149" s="170"/>
      <c r="AX149" s="170"/>
      <c r="AY149" s="170"/>
      <c r="AZ149" s="170"/>
      <c r="BA149" s="170"/>
      <c r="BB149" s="170"/>
      <c r="BC149" s="171">
        <v>23</v>
      </c>
      <c r="BD149" s="166">
        <v>725</v>
      </c>
      <c r="BE149" s="271">
        <v>1.4999999999999999E-2</v>
      </c>
      <c r="BF149" s="172">
        <v>3.2000000000000001E-2</v>
      </c>
      <c r="BG149" s="154"/>
      <c r="BH149" s="154">
        <v>0.4</v>
      </c>
      <c r="BI149" s="154">
        <v>12.3</v>
      </c>
      <c r="BJ149" s="154">
        <v>1.4</v>
      </c>
      <c r="BK149" s="154">
        <v>44.2</v>
      </c>
      <c r="BL149" s="24" t="s">
        <v>478</v>
      </c>
      <c r="BM149" s="248" t="s">
        <v>481</v>
      </c>
      <c r="BN149" s="248" t="s">
        <v>507</v>
      </c>
      <c r="BO149" s="248" t="s">
        <v>506</v>
      </c>
      <c r="BP149" s="248">
        <v>31</v>
      </c>
      <c r="BQ149" s="248"/>
      <c r="BR149" s="248"/>
      <c r="BS149" s="248"/>
      <c r="BT149" s="248"/>
      <c r="BU149" s="248">
        <f t="shared" si="2"/>
        <v>1.4</v>
      </c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  <c r="CH149" s="248"/>
      <c r="CI149" s="248"/>
      <c r="CJ149" s="248"/>
      <c r="CK149" s="248"/>
      <c r="CL149" s="248"/>
      <c r="CM149" s="248"/>
      <c r="CN149" s="248"/>
      <c r="CO149" s="248"/>
      <c r="CP149" s="248"/>
      <c r="CQ149" s="248"/>
      <c r="CR149" s="248"/>
      <c r="CS149" s="248"/>
      <c r="CT149" s="248"/>
      <c r="CU149" s="248"/>
      <c r="CV149" s="248"/>
      <c r="CW149" s="248"/>
      <c r="CX149" s="248"/>
      <c r="CY149" s="248"/>
      <c r="CZ149" s="248"/>
      <c r="DA149" s="248"/>
      <c r="DB149" s="248"/>
    </row>
    <row r="150" spans="1:106" s="185" customFormat="1" ht="31.5" customHeight="1" x14ac:dyDescent="0.35">
      <c r="A150" s="180">
        <v>2021</v>
      </c>
      <c r="B150" s="152">
        <v>8</v>
      </c>
      <c r="C150" s="270">
        <v>44416</v>
      </c>
      <c r="D150" s="152">
        <v>32</v>
      </c>
      <c r="E150" s="152">
        <v>94</v>
      </c>
      <c r="F150" s="152">
        <v>2</v>
      </c>
      <c r="G150" s="184" t="s">
        <v>367</v>
      </c>
      <c r="H150" t="s">
        <v>368</v>
      </c>
      <c r="I150" t="s">
        <v>471</v>
      </c>
      <c r="J150">
        <v>2</v>
      </c>
      <c r="K150">
        <v>3</v>
      </c>
      <c r="L150" s="186">
        <v>19</v>
      </c>
      <c r="M150" s="187">
        <v>17.670000000000002</v>
      </c>
      <c r="N150" s="188">
        <v>20.329999999999998</v>
      </c>
      <c r="O150" s="179"/>
      <c r="P150" s="179">
        <v>35</v>
      </c>
      <c r="Q150" s="179">
        <v>22</v>
      </c>
      <c r="R150" s="179">
        <v>22</v>
      </c>
      <c r="S150" s="179"/>
      <c r="T150" s="179"/>
      <c r="U150" s="179">
        <v>21</v>
      </c>
      <c r="V150" s="179">
        <v>18</v>
      </c>
      <c r="W150" s="179">
        <v>18</v>
      </c>
      <c r="X150" s="179"/>
      <c r="Y150" s="153">
        <v>122</v>
      </c>
      <c r="Z150" s="153">
        <v>140</v>
      </c>
      <c r="AA150" s="179">
        <v>21</v>
      </c>
      <c r="AB150" s="179">
        <v>23</v>
      </c>
      <c r="AC150" s="179"/>
      <c r="AD150" s="179"/>
      <c r="AE150" s="179"/>
      <c r="AF150" s="179">
        <v>17</v>
      </c>
      <c r="AG150" s="179">
        <v>17</v>
      </c>
      <c r="AH150" s="179"/>
      <c r="AI150" s="179"/>
      <c r="AJ150" s="179"/>
      <c r="AK150" s="153">
        <v>125</v>
      </c>
      <c r="AL150" s="153">
        <v>125</v>
      </c>
      <c r="AM150" s="179">
        <v>24.6</v>
      </c>
      <c r="AN150" s="179">
        <v>18.2</v>
      </c>
      <c r="AO150" s="215">
        <v>0.3</v>
      </c>
      <c r="AP150" s="168">
        <v>74</v>
      </c>
      <c r="AQ150" s="169">
        <v>97</v>
      </c>
      <c r="AR150" s="167">
        <v>56</v>
      </c>
      <c r="AS150" s="167">
        <v>128</v>
      </c>
      <c r="AT150" s="170">
        <v>13</v>
      </c>
      <c r="AU150" s="170">
        <v>7</v>
      </c>
      <c r="AV150" s="170">
        <v>22</v>
      </c>
      <c r="AW150" s="170"/>
      <c r="AX150" s="170"/>
      <c r="AY150" s="170"/>
      <c r="AZ150" s="170"/>
      <c r="BA150" s="170"/>
      <c r="BB150" s="170"/>
      <c r="BC150" s="171">
        <v>42</v>
      </c>
      <c r="BD150" s="166">
        <v>234</v>
      </c>
      <c r="BE150" s="271">
        <v>1.4999999999999999E-2</v>
      </c>
      <c r="BF150" s="172">
        <v>0.17899999999999999</v>
      </c>
      <c r="BG150" s="154"/>
      <c r="BH150" s="154">
        <v>2.2000000000000002</v>
      </c>
      <c r="BI150" s="154">
        <v>12.3</v>
      </c>
      <c r="BJ150" s="154">
        <v>0.8</v>
      </c>
      <c r="BK150" s="154">
        <v>4.3</v>
      </c>
      <c r="BL150" s="24" t="s">
        <v>478</v>
      </c>
      <c r="BM150" s="248" t="s">
        <v>481</v>
      </c>
      <c r="BN150" s="248" t="s">
        <v>508</v>
      </c>
      <c r="BO150" s="248" t="s">
        <v>506</v>
      </c>
      <c r="BP150" s="248">
        <v>31</v>
      </c>
      <c r="BQ150" s="248"/>
      <c r="BR150" s="248"/>
      <c r="BS150" s="248"/>
      <c r="BT150" s="248"/>
      <c r="BU150" s="248">
        <f t="shared" si="2"/>
        <v>0.6</v>
      </c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  <c r="CH150" s="248"/>
      <c r="CI150" s="248"/>
      <c r="CJ150" s="248"/>
      <c r="CK150" s="248"/>
      <c r="CL150" s="248"/>
      <c r="CM150" s="248"/>
      <c r="CN150" s="248"/>
      <c r="CO150" s="248"/>
      <c r="CP150" s="248"/>
      <c r="CQ150" s="248"/>
      <c r="CR150" s="248"/>
      <c r="CS150" s="248"/>
      <c r="CT150" s="248"/>
      <c r="CU150" s="248"/>
      <c r="CV150" s="248"/>
      <c r="CW150" s="248"/>
      <c r="CX150" s="248"/>
      <c r="CY150" s="248"/>
      <c r="CZ150" s="248"/>
      <c r="DA150" s="248"/>
      <c r="DB150" s="248"/>
    </row>
    <row r="151" spans="1:106" s="185" customFormat="1" ht="31.5" customHeight="1" x14ac:dyDescent="0.35">
      <c r="A151" s="180">
        <v>2021</v>
      </c>
      <c r="B151" s="152">
        <v>8</v>
      </c>
      <c r="C151" s="270">
        <v>44416</v>
      </c>
      <c r="D151" s="152">
        <v>381</v>
      </c>
      <c r="E151" s="152">
        <v>445</v>
      </c>
      <c r="F151" s="152">
        <v>3</v>
      </c>
      <c r="G151" s="184" t="s">
        <v>376</v>
      </c>
      <c r="H151" t="s">
        <v>377</v>
      </c>
      <c r="I151" t="s">
        <v>471</v>
      </c>
      <c r="J151">
        <v>3</v>
      </c>
      <c r="K151">
        <v>4</v>
      </c>
      <c r="L151" s="186">
        <v>28</v>
      </c>
      <c r="M151" s="187">
        <v>25.2</v>
      </c>
      <c r="N151" s="188">
        <v>30.8</v>
      </c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/>
      <c r="AN151" s="179"/>
      <c r="AO151" s="215"/>
      <c r="AP151" s="168">
        <v>60</v>
      </c>
      <c r="AQ151" s="169">
        <v>180</v>
      </c>
      <c r="AR151" s="167"/>
      <c r="AS151" s="167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1"/>
      <c r="BD151" s="166"/>
      <c r="BE151" s="271">
        <v>1.4999999999999999E-2</v>
      </c>
      <c r="BF151" s="172"/>
      <c r="BG151" s="154"/>
      <c r="BH151" s="154"/>
      <c r="BI151" s="154"/>
      <c r="BJ151" s="154"/>
      <c r="BK151" s="154"/>
      <c r="BL151" s="24" t="s">
        <v>478</v>
      </c>
      <c r="BM151" s="248" t="s">
        <v>481</v>
      </c>
      <c r="BN151" s="248" t="s">
        <v>494</v>
      </c>
      <c r="BO151" s="248"/>
      <c r="BP151" s="248">
        <v>31</v>
      </c>
      <c r="BQ151" s="248"/>
      <c r="BR151" s="248"/>
      <c r="BS151" s="248"/>
      <c r="BT151" s="248"/>
      <c r="BU151" s="248" t="str">
        <f t="shared" si="2"/>
        <v/>
      </c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  <c r="CH151" s="248"/>
      <c r="CI151" s="248"/>
      <c r="CJ151" s="248"/>
      <c r="CK151" s="248"/>
      <c r="CL151" s="248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248"/>
      <c r="CW151" s="248"/>
      <c r="CX151" s="248"/>
      <c r="CY151" s="248"/>
      <c r="CZ151" s="248"/>
      <c r="DA151" s="248"/>
      <c r="DB151" s="248"/>
    </row>
    <row r="152" spans="1:106" s="185" customFormat="1" ht="31.5" customHeight="1" x14ac:dyDescent="0.35">
      <c r="A152" s="180">
        <v>2021</v>
      </c>
      <c r="B152" s="152">
        <v>8</v>
      </c>
      <c r="C152" s="270">
        <v>44416</v>
      </c>
      <c r="D152" s="152">
        <v>381</v>
      </c>
      <c r="E152" s="152">
        <v>446</v>
      </c>
      <c r="F152" s="152">
        <v>3</v>
      </c>
      <c r="G152" s="184" t="s">
        <v>379</v>
      </c>
      <c r="H152" t="s">
        <v>380</v>
      </c>
      <c r="I152" t="s">
        <v>471</v>
      </c>
      <c r="J152">
        <v>3</v>
      </c>
      <c r="K152">
        <v>4</v>
      </c>
      <c r="L152" s="186">
        <v>167</v>
      </c>
      <c r="M152" s="187">
        <v>150.30000000000001</v>
      </c>
      <c r="N152" s="188">
        <v>183.7</v>
      </c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53"/>
      <c r="Z152" s="153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53"/>
      <c r="AL152" s="153"/>
      <c r="AM152" s="179"/>
      <c r="AN152" s="179"/>
      <c r="AO152" s="215"/>
      <c r="AP152" s="168">
        <v>60</v>
      </c>
      <c r="AQ152" s="169">
        <v>180</v>
      </c>
      <c r="AR152" s="167"/>
      <c r="AS152" s="167"/>
      <c r="AT152" s="170"/>
      <c r="AU152" s="170"/>
      <c r="AV152" s="170"/>
      <c r="AW152" s="170"/>
      <c r="AX152" s="170"/>
      <c r="AY152" s="170"/>
      <c r="AZ152" s="170"/>
      <c r="BA152" s="170"/>
      <c r="BB152" s="170"/>
      <c r="BC152" s="171"/>
      <c r="BD152" s="166"/>
      <c r="BE152" s="271">
        <v>1.4999999999999999E-2</v>
      </c>
      <c r="BF152" s="172"/>
      <c r="BG152" s="154"/>
      <c r="BH152" s="154"/>
      <c r="BI152" s="154"/>
      <c r="BJ152" s="154"/>
      <c r="BK152" s="154"/>
      <c r="BL152" s="24" t="s">
        <v>478</v>
      </c>
      <c r="BM152" s="248" t="s">
        <v>481</v>
      </c>
      <c r="BN152" s="248" t="s">
        <v>495</v>
      </c>
      <c r="BO152" s="248"/>
      <c r="BP152" s="248">
        <v>31</v>
      </c>
      <c r="BQ152" s="248"/>
      <c r="BR152" s="248"/>
      <c r="BS152" s="248"/>
      <c r="BT152" s="248"/>
      <c r="BU152" s="248" t="str">
        <f t="shared" si="2"/>
        <v/>
      </c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  <c r="CH152" s="248"/>
      <c r="CI152" s="248"/>
      <c r="CJ152" s="248"/>
      <c r="CK152" s="248"/>
      <c r="CL152" s="248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248"/>
      <c r="CW152" s="248"/>
      <c r="CX152" s="248"/>
      <c r="CY152" s="248"/>
      <c r="CZ152" s="248"/>
      <c r="DA152" s="248"/>
      <c r="DB152" s="248"/>
    </row>
    <row r="153" spans="1:106" s="185" customFormat="1" ht="31.5" customHeight="1" x14ac:dyDescent="0.35">
      <c r="A153" s="180">
        <v>2021</v>
      </c>
      <c r="B153" s="152">
        <v>8</v>
      </c>
      <c r="C153" s="270">
        <v>44416</v>
      </c>
      <c r="D153" s="152">
        <v>381</v>
      </c>
      <c r="E153" s="152">
        <v>447</v>
      </c>
      <c r="F153" s="152">
        <v>3</v>
      </c>
      <c r="G153" s="184" t="s">
        <v>382</v>
      </c>
      <c r="H153" t="s">
        <v>383</v>
      </c>
      <c r="I153" t="s">
        <v>471</v>
      </c>
      <c r="J153">
        <v>3</v>
      </c>
      <c r="K153">
        <v>4</v>
      </c>
      <c r="L153" s="186">
        <v>177</v>
      </c>
      <c r="M153" s="187">
        <v>159.30000000000001</v>
      </c>
      <c r="N153" s="188">
        <v>194.7</v>
      </c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53"/>
      <c r="Z153" s="153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53"/>
      <c r="AL153" s="153"/>
      <c r="AM153" s="179"/>
      <c r="AN153" s="179"/>
      <c r="AO153" s="215"/>
      <c r="AP153" s="168">
        <v>60</v>
      </c>
      <c r="AQ153" s="169">
        <v>180</v>
      </c>
      <c r="AR153" s="167"/>
      <c r="AS153" s="167"/>
      <c r="AT153" s="170"/>
      <c r="AU153" s="170"/>
      <c r="AV153" s="170"/>
      <c r="AW153" s="170"/>
      <c r="AX153" s="170"/>
      <c r="AY153" s="170"/>
      <c r="AZ153" s="170"/>
      <c r="BA153" s="170"/>
      <c r="BB153" s="170"/>
      <c r="BC153" s="171"/>
      <c r="BD153" s="166"/>
      <c r="BE153" s="271">
        <v>1.4999999999999999E-2</v>
      </c>
      <c r="BF153" s="172"/>
      <c r="BG153" s="154"/>
      <c r="BH153" s="154"/>
      <c r="BI153" s="154"/>
      <c r="BJ153" s="154"/>
      <c r="BK153" s="154"/>
      <c r="BL153" s="24" t="s">
        <v>478</v>
      </c>
      <c r="BM153" s="248" t="s">
        <v>481</v>
      </c>
      <c r="BN153" s="248" t="s">
        <v>496</v>
      </c>
      <c r="BO153" s="248"/>
      <c r="BP153" s="248">
        <v>31</v>
      </c>
      <c r="BQ153" s="248"/>
      <c r="BR153" s="248"/>
      <c r="BS153" s="248"/>
      <c r="BT153" s="248"/>
      <c r="BU153" s="248" t="str">
        <f t="shared" si="2"/>
        <v/>
      </c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  <c r="CH153" s="248"/>
      <c r="CI153" s="248"/>
      <c r="CJ153" s="248"/>
      <c r="CK153" s="248"/>
      <c r="CL153" s="248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248"/>
      <c r="CW153" s="248"/>
      <c r="CX153" s="248"/>
      <c r="CY153" s="248"/>
      <c r="CZ153" s="248"/>
      <c r="DA153" s="248"/>
      <c r="DB153" s="248"/>
    </row>
    <row r="154" spans="1:106" s="185" customFormat="1" ht="31.5" customHeight="1" x14ac:dyDescent="0.35">
      <c r="A154" s="180">
        <v>2021</v>
      </c>
      <c r="B154" s="152">
        <v>8</v>
      </c>
      <c r="C154" s="270">
        <v>44416</v>
      </c>
      <c r="D154" s="152">
        <v>381</v>
      </c>
      <c r="E154" s="152">
        <v>448</v>
      </c>
      <c r="F154" s="152">
        <v>3</v>
      </c>
      <c r="G154" s="184" t="s">
        <v>385</v>
      </c>
      <c r="H154" t="s">
        <v>386</v>
      </c>
      <c r="I154" t="s">
        <v>471</v>
      </c>
      <c r="J154">
        <v>3</v>
      </c>
      <c r="K154">
        <v>4</v>
      </c>
      <c r="L154" s="186">
        <v>23</v>
      </c>
      <c r="M154" s="187">
        <v>20.7</v>
      </c>
      <c r="N154" s="188">
        <v>25.3</v>
      </c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>
        <v>60</v>
      </c>
      <c r="AQ154" s="169">
        <v>180</v>
      </c>
      <c r="AR154" s="167"/>
      <c r="AS154" s="167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/>
      <c r="BD154" s="166"/>
      <c r="BE154" s="271">
        <v>1.4999999999999999E-2</v>
      </c>
      <c r="BF154" s="172"/>
      <c r="BG154" s="154"/>
      <c r="BH154" s="154"/>
      <c r="BI154" s="154"/>
      <c r="BJ154" s="154"/>
      <c r="BK154" s="154"/>
      <c r="BL154" s="24" t="s">
        <v>478</v>
      </c>
      <c r="BM154" s="248" t="s">
        <v>481</v>
      </c>
      <c r="BN154" s="248" t="s">
        <v>497</v>
      </c>
      <c r="BO154" s="248"/>
      <c r="BP154" s="248">
        <v>31</v>
      </c>
      <c r="BQ154" s="248"/>
      <c r="BR154" s="248"/>
      <c r="BS154" s="248"/>
      <c r="BT154" s="248"/>
      <c r="BU154" s="248" t="str">
        <f t="shared" si="2"/>
        <v/>
      </c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  <c r="CH154" s="248"/>
      <c r="CI154" s="248"/>
      <c r="CJ154" s="248"/>
      <c r="CK154" s="248"/>
      <c r="CL154" s="248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248"/>
      <c r="CW154" s="248"/>
      <c r="CX154" s="248"/>
      <c r="CY154" s="248"/>
      <c r="CZ154" s="248"/>
      <c r="DA154" s="248"/>
      <c r="DB154" s="248"/>
    </row>
    <row r="155" spans="1:106" s="185" customFormat="1" ht="31.5" customHeight="1" x14ac:dyDescent="0.35">
      <c r="A155" s="180">
        <v>2021</v>
      </c>
      <c r="B155" s="152">
        <v>8</v>
      </c>
      <c r="C155" s="270">
        <v>44416</v>
      </c>
      <c r="D155" s="152">
        <v>423</v>
      </c>
      <c r="E155" s="152">
        <v>669</v>
      </c>
      <c r="F155" s="152">
        <v>3</v>
      </c>
      <c r="G155" s="184" t="s">
        <v>351</v>
      </c>
      <c r="H155" t="s">
        <v>352</v>
      </c>
      <c r="I155" t="s">
        <v>471</v>
      </c>
      <c r="J155">
        <v>2</v>
      </c>
      <c r="K155">
        <v>2</v>
      </c>
      <c r="L155" s="186">
        <v>954</v>
      </c>
      <c r="M155" s="187">
        <v>897.71400000000006</v>
      </c>
      <c r="N155" s="188">
        <v>1021.734</v>
      </c>
      <c r="O155" s="179"/>
      <c r="P155" s="179">
        <v>1489</v>
      </c>
      <c r="Q155" s="179"/>
      <c r="R155" s="179">
        <v>1345</v>
      </c>
      <c r="S155" s="179"/>
      <c r="T155" s="179"/>
      <c r="U155" s="179">
        <v>1143</v>
      </c>
      <c r="V155" s="179"/>
      <c r="W155" s="179">
        <v>1031</v>
      </c>
      <c r="X155" s="179"/>
      <c r="Y155" s="153">
        <v>213</v>
      </c>
      <c r="Z155" s="153">
        <v>172</v>
      </c>
      <c r="AA155" s="179">
        <v>1381</v>
      </c>
      <c r="AB155" s="179">
        <v>1355</v>
      </c>
      <c r="AC155" s="179">
        <v>1361</v>
      </c>
      <c r="AD155" s="179">
        <v>1413</v>
      </c>
      <c r="AE155" s="179">
        <v>1398</v>
      </c>
      <c r="AF155" s="179">
        <v>1116</v>
      </c>
      <c r="AG155" s="179">
        <v>1004</v>
      </c>
      <c r="AH155" s="179">
        <v>997</v>
      </c>
      <c r="AI155" s="179">
        <v>997</v>
      </c>
      <c r="AJ155" s="179">
        <v>999</v>
      </c>
      <c r="AK155" s="153">
        <v>154</v>
      </c>
      <c r="AL155" s="153">
        <v>154</v>
      </c>
      <c r="AM155" s="179">
        <v>1391.7</v>
      </c>
      <c r="AN155" s="179">
        <v>1041</v>
      </c>
      <c r="AO155" s="215">
        <v>0.5</v>
      </c>
      <c r="AP155" s="168">
        <v>40</v>
      </c>
      <c r="AQ155" s="169">
        <v>180</v>
      </c>
      <c r="AR155" s="167">
        <v>42</v>
      </c>
      <c r="AS155" s="167">
        <v>173</v>
      </c>
      <c r="AT155" s="170">
        <v>7</v>
      </c>
      <c r="AU155" s="170">
        <v>10</v>
      </c>
      <c r="AV155" s="170">
        <v>7</v>
      </c>
      <c r="AW155" s="170"/>
      <c r="AX155" s="170"/>
      <c r="AY155" s="170"/>
      <c r="AZ155" s="170"/>
      <c r="BA155" s="170"/>
      <c r="BB155" s="170"/>
      <c r="BC155" s="171">
        <v>23</v>
      </c>
      <c r="BD155" s="166">
        <v>251</v>
      </c>
      <c r="BE155" s="271">
        <v>1.4999999999999999E-2</v>
      </c>
      <c r="BF155" s="172">
        <v>9.1999999999999998E-2</v>
      </c>
      <c r="BG155" s="154"/>
      <c r="BH155" s="154">
        <v>0</v>
      </c>
      <c r="BI155" s="154">
        <v>0.3</v>
      </c>
      <c r="BJ155" s="154">
        <v>23.9</v>
      </c>
      <c r="BK155" s="154">
        <v>261.3</v>
      </c>
      <c r="BL155" s="24" t="s">
        <v>474</v>
      </c>
      <c r="BM155" s="248" t="s">
        <v>475</v>
      </c>
      <c r="BN155" s="248" t="s">
        <v>516</v>
      </c>
      <c r="BO155" s="248" t="s">
        <v>477</v>
      </c>
      <c r="BP155" s="248">
        <v>31</v>
      </c>
      <c r="BQ155" s="248"/>
      <c r="BR155" s="248"/>
      <c r="BS155" s="248"/>
      <c r="BT155" s="248"/>
      <c r="BU155" s="248">
        <f t="shared" si="2"/>
        <v>61.5</v>
      </c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  <c r="CH155" s="248"/>
      <c r="CI155" s="248"/>
      <c r="CJ155" s="248"/>
      <c r="CK155" s="248"/>
      <c r="CL155" s="248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248"/>
      <c r="CW155" s="248"/>
      <c r="CX155" s="248"/>
      <c r="CY155" s="248"/>
      <c r="CZ155" s="248"/>
      <c r="DA155" s="248"/>
      <c r="DB155" s="248"/>
    </row>
    <row r="156" spans="1:106" s="185" customFormat="1" ht="31.5" customHeight="1" x14ac:dyDescent="0.35">
      <c r="A156" s="180">
        <v>2021</v>
      </c>
      <c r="B156" s="152">
        <v>8</v>
      </c>
      <c r="C156" s="270">
        <v>44416</v>
      </c>
      <c r="D156" s="152">
        <v>417</v>
      </c>
      <c r="E156" s="152">
        <v>660</v>
      </c>
      <c r="F156" s="152">
        <v>4</v>
      </c>
      <c r="G156" s="184" t="s">
        <v>270</v>
      </c>
      <c r="H156" t="s">
        <v>271</v>
      </c>
      <c r="I156" t="s">
        <v>471</v>
      </c>
      <c r="J156">
        <v>1</v>
      </c>
      <c r="K156">
        <v>6</v>
      </c>
      <c r="L156" s="186">
        <v>1265</v>
      </c>
      <c r="M156" s="187">
        <v>1190.365</v>
      </c>
      <c r="N156" s="188">
        <v>1354.8150000000001</v>
      </c>
      <c r="O156" s="179"/>
      <c r="P156" s="179">
        <v>1758</v>
      </c>
      <c r="Q156" s="179">
        <v>1545</v>
      </c>
      <c r="R156" s="179">
        <v>1529</v>
      </c>
      <c r="S156" s="179"/>
      <c r="T156" s="179"/>
      <c r="U156" s="179">
        <v>1431</v>
      </c>
      <c r="V156" s="179">
        <v>1304</v>
      </c>
      <c r="W156" s="179">
        <v>1253</v>
      </c>
      <c r="X156" s="179"/>
      <c r="Y156" s="153">
        <v>179</v>
      </c>
      <c r="Z156" s="153">
        <v>125</v>
      </c>
      <c r="AA156" s="179">
        <v>1622</v>
      </c>
      <c r="AB156" s="179">
        <v>1605</v>
      </c>
      <c r="AC156" s="179">
        <v>1604</v>
      </c>
      <c r="AD156" s="179">
        <v>1560</v>
      </c>
      <c r="AE156" s="179">
        <v>1537</v>
      </c>
      <c r="AF156" s="179">
        <v>1310</v>
      </c>
      <c r="AG156" s="179">
        <v>1389</v>
      </c>
      <c r="AH156" s="179">
        <v>1343</v>
      </c>
      <c r="AI156" s="179">
        <v>1368</v>
      </c>
      <c r="AJ156" s="179">
        <v>1343</v>
      </c>
      <c r="AK156" s="153">
        <v>149</v>
      </c>
      <c r="AL156" s="153">
        <v>149</v>
      </c>
      <c r="AM156" s="179">
        <v>1595</v>
      </c>
      <c r="AN156" s="179">
        <v>1342.6</v>
      </c>
      <c r="AO156" s="215">
        <v>0.3</v>
      </c>
      <c r="AP156" s="168">
        <v>20</v>
      </c>
      <c r="AQ156" s="169">
        <v>180</v>
      </c>
      <c r="AR156" s="167">
        <v>24</v>
      </c>
      <c r="AS156" s="167">
        <v>151</v>
      </c>
      <c r="AT156" s="170">
        <v>2</v>
      </c>
      <c r="AU156" s="170">
        <v>3</v>
      </c>
      <c r="AV156" s="170">
        <v>3</v>
      </c>
      <c r="AW156" s="170"/>
      <c r="AX156" s="170"/>
      <c r="AY156" s="170"/>
      <c r="AZ156" s="170"/>
      <c r="BA156" s="170"/>
      <c r="BB156" s="170"/>
      <c r="BC156" s="171">
        <v>8</v>
      </c>
      <c r="BD156" s="166">
        <v>269</v>
      </c>
      <c r="BE156" s="271">
        <v>1.4999999999999999E-2</v>
      </c>
      <c r="BF156" s="172">
        <v>0.03</v>
      </c>
      <c r="BG156" s="154"/>
      <c r="BH156" s="154">
        <v>0</v>
      </c>
      <c r="BI156" s="154">
        <v>0.2</v>
      </c>
      <c r="BJ156" s="154">
        <v>10.7</v>
      </c>
      <c r="BK156" s="154">
        <v>361.2</v>
      </c>
      <c r="BL156" s="24" t="s">
        <v>474</v>
      </c>
      <c r="BM156" s="248" t="s">
        <v>475</v>
      </c>
      <c r="BN156" s="248" t="s">
        <v>509</v>
      </c>
      <c r="BO156" s="248" t="s">
        <v>477</v>
      </c>
      <c r="BP156" s="248">
        <v>31</v>
      </c>
      <c r="BQ156" s="248"/>
      <c r="BR156" s="248"/>
      <c r="BS156" s="248"/>
      <c r="BT156" s="248"/>
      <c r="BU156" s="248">
        <f t="shared" si="2"/>
        <v>54.9</v>
      </c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  <c r="CH156" s="248"/>
      <c r="CI156" s="248"/>
      <c r="CJ156" s="248"/>
      <c r="CK156" s="248"/>
      <c r="CL156" s="248"/>
      <c r="CM156" s="248"/>
      <c r="CN156" s="248"/>
      <c r="CO156" s="248"/>
      <c r="CP156" s="248"/>
      <c r="CQ156" s="248"/>
      <c r="CR156" s="248"/>
      <c r="CS156" s="248"/>
      <c r="CT156" s="248"/>
      <c r="CU156" s="248"/>
      <c r="CV156" s="248"/>
      <c r="CW156" s="248"/>
      <c r="CX156" s="248"/>
      <c r="CY156" s="248"/>
      <c r="CZ156" s="248"/>
      <c r="DA156" s="248"/>
      <c r="DB156" s="248"/>
    </row>
    <row r="157" spans="1:106" s="185" customFormat="1" ht="31.5" customHeight="1" x14ac:dyDescent="0.35">
      <c r="A157" s="180">
        <v>2021</v>
      </c>
      <c r="B157" s="152">
        <v>8</v>
      </c>
      <c r="C157" s="270">
        <v>44416</v>
      </c>
      <c r="D157" s="152">
        <v>417</v>
      </c>
      <c r="E157" s="152">
        <v>661</v>
      </c>
      <c r="F157" s="152">
        <v>4</v>
      </c>
      <c r="G157" s="184" t="s">
        <v>273</v>
      </c>
      <c r="H157" t="s">
        <v>274</v>
      </c>
      <c r="I157" t="s">
        <v>471</v>
      </c>
      <c r="J157">
        <v>1</v>
      </c>
      <c r="K157">
        <v>6</v>
      </c>
      <c r="L157" s="186">
        <v>138</v>
      </c>
      <c r="M157" s="187">
        <v>129.858</v>
      </c>
      <c r="N157" s="188">
        <v>147.798</v>
      </c>
      <c r="O157" s="179"/>
      <c r="P157" s="179">
        <v>180</v>
      </c>
      <c r="Q157" s="179">
        <v>160</v>
      </c>
      <c r="R157" s="179">
        <v>162</v>
      </c>
      <c r="S157" s="179"/>
      <c r="T157" s="179"/>
      <c r="U157" s="179">
        <v>144</v>
      </c>
      <c r="V157" s="179">
        <v>138</v>
      </c>
      <c r="W157" s="179">
        <v>133</v>
      </c>
      <c r="X157" s="179"/>
      <c r="Y157" s="153">
        <v>179</v>
      </c>
      <c r="Z157" s="153">
        <v>125</v>
      </c>
      <c r="AA157" s="179">
        <v>184</v>
      </c>
      <c r="AB157" s="179">
        <v>180</v>
      </c>
      <c r="AC157" s="179">
        <v>187</v>
      </c>
      <c r="AD157" s="179">
        <v>176</v>
      </c>
      <c r="AE157" s="179">
        <v>177</v>
      </c>
      <c r="AF157" s="179">
        <v>142</v>
      </c>
      <c r="AG157" s="179">
        <v>152</v>
      </c>
      <c r="AH157" s="179">
        <v>150</v>
      </c>
      <c r="AI157" s="179">
        <v>146</v>
      </c>
      <c r="AJ157" s="179">
        <v>147</v>
      </c>
      <c r="AK157" s="153">
        <v>149</v>
      </c>
      <c r="AL157" s="153">
        <v>149</v>
      </c>
      <c r="AM157" s="179">
        <v>175.8</v>
      </c>
      <c r="AN157" s="179">
        <v>144</v>
      </c>
      <c r="AO157" s="215">
        <v>0.3</v>
      </c>
      <c r="AP157" s="168">
        <v>20</v>
      </c>
      <c r="AQ157" s="169">
        <v>180</v>
      </c>
      <c r="AR157" s="167">
        <v>24</v>
      </c>
      <c r="AS157" s="167">
        <v>151</v>
      </c>
      <c r="AT157" s="170">
        <v>2</v>
      </c>
      <c r="AU157" s="170">
        <v>3</v>
      </c>
      <c r="AV157" s="170">
        <v>3</v>
      </c>
      <c r="AW157" s="170"/>
      <c r="AX157" s="170"/>
      <c r="AY157" s="170"/>
      <c r="AZ157" s="170"/>
      <c r="BA157" s="170"/>
      <c r="BB157" s="170"/>
      <c r="BC157" s="171">
        <v>8</v>
      </c>
      <c r="BD157" s="166">
        <v>269</v>
      </c>
      <c r="BE157" s="271">
        <v>1.4999999999999999E-2</v>
      </c>
      <c r="BF157" s="172">
        <v>0.03</v>
      </c>
      <c r="BG157" s="154"/>
      <c r="BH157" s="154">
        <v>0.1</v>
      </c>
      <c r="BI157" s="154">
        <v>1.9</v>
      </c>
      <c r="BJ157" s="154">
        <v>1.2</v>
      </c>
      <c r="BK157" s="154">
        <v>38.700000000000003</v>
      </c>
      <c r="BL157" s="24" t="s">
        <v>474</v>
      </c>
      <c r="BM157" s="248" t="s">
        <v>475</v>
      </c>
      <c r="BN157" s="248" t="s">
        <v>510</v>
      </c>
      <c r="BO157" s="248" t="s">
        <v>477</v>
      </c>
      <c r="BP157" s="248">
        <v>31</v>
      </c>
      <c r="BQ157" s="248"/>
      <c r="BR157" s="248"/>
      <c r="BS157" s="248"/>
      <c r="BT157" s="248"/>
      <c r="BU157" s="248">
        <f t="shared" si="2"/>
        <v>4.2</v>
      </c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  <c r="CH157" s="248"/>
      <c r="CI157" s="248"/>
      <c r="CJ157" s="248"/>
      <c r="CK157" s="248"/>
      <c r="CL157" s="248"/>
      <c r="CM157" s="248"/>
      <c r="CN157" s="248"/>
      <c r="CO157" s="248"/>
      <c r="CP157" s="248"/>
      <c r="CQ157" s="248"/>
      <c r="CR157" s="248"/>
      <c r="CS157" s="248"/>
      <c r="CT157" s="248"/>
      <c r="CU157" s="248"/>
      <c r="CV157" s="248"/>
      <c r="CW157" s="248"/>
      <c r="CX157" s="248"/>
      <c r="CY157" s="248"/>
      <c r="CZ157" s="248"/>
      <c r="DA157" s="248"/>
      <c r="DB157" s="248"/>
    </row>
    <row r="158" spans="1:106" s="185" customFormat="1" ht="31.5" customHeight="1" x14ac:dyDescent="0.35">
      <c r="A158" s="180">
        <v>2021</v>
      </c>
      <c r="B158" s="152">
        <v>8</v>
      </c>
      <c r="C158" s="270">
        <v>44416</v>
      </c>
      <c r="D158" s="152">
        <v>375</v>
      </c>
      <c r="E158" s="152">
        <v>437</v>
      </c>
      <c r="F158" s="152">
        <v>5</v>
      </c>
      <c r="G158" s="184" t="s">
        <v>213</v>
      </c>
      <c r="H158" t="s">
        <v>214</v>
      </c>
      <c r="I158" t="s">
        <v>471</v>
      </c>
      <c r="J158">
        <v>4</v>
      </c>
      <c r="K158">
        <v>2</v>
      </c>
      <c r="L158" s="186">
        <v>168</v>
      </c>
      <c r="M158" s="187">
        <v>158.08799999999999</v>
      </c>
      <c r="N158" s="188">
        <v>179.928</v>
      </c>
      <c r="O158" s="179"/>
      <c r="P158" s="179">
        <v>278</v>
      </c>
      <c r="Q158" s="179">
        <v>269</v>
      </c>
      <c r="R158" s="179">
        <v>262</v>
      </c>
      <c r="S158" s="179"/>
      <c r="T158" s="179"/>
      <c r="U158" s="179">
        <v>203</v>
      </c>
      <c r="V158" s="179">
        <v>174</v>
      </c>
      <c r="W158" s="179">
        <v>173</v>
      </c>
      <c r="X158" s="179"/>
      <c r="Y158" s="153">
        <v>149</v>
      </c>
      <c r="Z158" s="153">
        <v>125</v>
      </c>
      <c r="AA158" s="179">
        <v>276</v>
      </c>
      <c r="AB158" s="179">
        <v>261</v>
      </c>
      <c r="AC158" s="179">
        <v>269</v>
      </c>
      <c r="AD158" s="179">
        <v>249</v>
      </c>
      <c r="AE158" s="179">
        <v>258</v>
      </c>
      <c r="AF158" s="179">
        <v>171</v>
      </c>
      <c r="AG158" s="179">
        <v>166</v>
      </c>
      <c r="AH158" s="179">
        <v>167</v>
      </c>
      <c r="AI158" s="179">
        <v>169</v>
      </c>
      <c r="AJ158" s="179">
        <v>190</v>
      </c>
      <c r="AK158" s="153">
        <v>114</v>
      </c>
      <c r="AL158" s="153">
        <v>114</v>
      </c>
      <c r="AM158" s="179">
        <v>265.3</v>
      </c>
      <c r="AN158" s="179">
        <v>176.6</v>
      </c>
      <c r="AO158" s="215">
        <v>0.6</v>
      </c>
      <c r="AP158" s="168">
        <v>120</v>
      </c>
      <c r="AQ158" s="169">
        <v>120</v>
      </c>
      <c r="AR158" s="167">
        <v>115</v>
      </c>
      <c r="AS158" s="167">
        <v>126</v>
      </c>
      <c r="AT158" s="170">
        <v>7</v>
      </c>
      <c r="AU158" s="170">
        <v>10</v>
      </c>
      <c r="AV158" s="170">
        <v>7</v>
      </c>
      <c r="AW158" s="170"/>
      <c r="AX158" s="170"/>
      <c r="AY158" s="170"/>
      <c r="AZ158" s="170"/>
      <c r="BA158" s="170"/>
      <c r="BB158" s="170"/>
      <c r="BC158" s="171">
        <v>24</v>
      </c>
      <c r="BD158" s="166">
        <v>3874</v>
      </c>
      <c r="BE158" s="271">
        <v>1.4999999999999999E-2</v>
      </c>
      <c r="BF158" s="172">
        <v>6.0000000000000001E-3</v>
      </c>
      <c r="BG158" s="154">
        <v>1</v>
      </c>
      <c r="BH158" s="154">
        <v>0.1</v>
      </c>
      <c r="BI158" s="154">
        <v>23.1</v>
      </c>
      <c r="BJ158" s="154">
        <v>4.2</v>
      </c>
      <c r="BK158" s="154">
        <v>684.1</v>
      </c>
      <c r="BL158" s="24" t="s">
        <v>474</v>
      </c>
      <c r="BM158" s="248" t="s">
        <v>475</v>
      </c>
      <c r="BN158" s="248" t="s">
        <v>511</v>
      </c>
      <c r="BO158" s="248" t="s">
        <v>477</v>
      </c>
      <c r="BP158" s="248">
        <v>31</v>
      </c>
      <c r="BQ158" s="248"/>
      <c r="BR158" s="248"/>
      <c r="BS158" s="248"/>
      <c r="BT158" s="248"/>
      <c r="BU158" s="248">
        <f t="shared" si="2"/>
        <v>6.1</v>
      </c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  <c r="CH158" s="248"/>
      <c r="CI158" s="248"/>
      <c r="CJ158" s="248"/>
      <c r="CK158" s="248"/>
      <c r="CL158" s="248"/>
      <c r="CM158" s="248"/>
      <c r="CN158" s="248"/>
      <c r="CO158" s="248"/>
      <c r="CP158" s="248"/>
      <c r="CQ158" s="248"/>
      <c r="CR158" s="248"/>
      <c r="CS158" s="248"/>
      <c r="CT158" s="248"/>
      <c r="CU158" s="248"/>
      <c r="CV158" s="248"/>
      <c r="CW158" s="248"/>
      <c r="CX158" s="248"/>
      <c r="CY158" s="248"/>
      <c r="CZ158" s="248"/>
      <c r="DA158" s="248"/>
      <c r="DB158" s="248"/>
    </row>
    <row r="159" spans="1:106" s="185" customFormat="1" ht="31.5" customHeight="1" x14ac:dyDescent="0.35">
      <c r="A159" s="180">
        <v>2021</v>
      </c>
      <c r="B159" s="152">
        <v>8</v>
      </c>
      <c r="C159" s="270">
        <v>44416</v>
      </c>
      <c r="D159" s="152">
        <v>383</v>
      </c>
      <c r="E159" s="152">
        <v>550</v>
      </c>
      <c r="F159" s="152">
        <v>5</v>
      </c>
      <c r="G159" s="184" t="s">
        <v>167</v>
      </c>
      <c r="H159" t="s">
        <v>168</v>
      </c>
      <c r="I159" t="s">
        <v>471</v>
      </c>
      <c r="J159">
        <v>3</v>
      </c>
      <c r="K159">
        <v>1</v>
      </c>
      <c r="L159" s="186">
        <v>35</v>
      </c>
      <c r="M159" s="187">
        <v>32.024999999999999</v>
      </c>
      <c r="N159" s="188">
        <v>38.045000000000002</v>
      </c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/>
      <c r="AN159" s="179"/>
      <c r="AO159" s="215"/>
      <c r="AP159" s="168">
        <v>108</v>
      </c>
      <c r="AQ159" s="169">
        <v>100</v>
      </c>
      <c r="AR159" s="167"/>
      <c r="AS159" s="167"/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1"/>
      <c r="BD159" s="166"/>
      <c r="BE159" s="271">
        <v>1.4999999999999999E-2</v>
      </c>
      <c r="BF159" s="172"/>
      <c r="BG159" s="154"/>
      <c r="BH159" s="154"/>
      <c r="BI159" s="154"/>
      <c r="BJ159" s="154"/>
      <c r="BK159" s="154"/>
      <c r="BL159" s="24" t="s">
        <v>474</v>
      </c>
      <c r="BM159" s="248" t="s">
        <v>475</v>
      </c>
      <c r="BN159" s="248" t="s">
        <v>503</v>
      </c>
      <c r="BO159" s="248" t="s">
        <v>477</v>
      </c>
      <c r="BP159" s="248">
        <v>31</v>
      </c>
      <c r="BQ159" s="248"/>
      <c r="BR159" s="248"/>
      <c r="BS159" s="248"/>
      <c r="BT159" s="248"/>
      <c r="BU159" s="248" t="str">
        <f t="shared" si="2"/>
        <v/>
      </c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  <c r="CH159" s="248"/>
      <c r="CI159" s="248"/>
      <c r="CJ159" s="248"/>
      <c r="CK159" s="248"/>
      <c r="CL159" s="248"/>
      <c r="CM159" s="248"/>
      <c r="CN159" s="248"/>
      <c r="CO159" s="248"/>
      <c r="CP159" s="248"/>
      <c r="CQ159" s="248"/>
      <c r="CR159" s="248"/>
      <c r="CS159" s="248"/>
      <c r="CT159" s="248"/>
      <c r="CU159" s="248"/>
      <c r="CV159" s="248"/>
      <c r="CW159" s="248"/>
      <c r="CX159" s="248"/>
      <c r="CY159" s="248"/>
      <c r="CZ159" s="248"/>
      <c r="DA159" s="248"/>
      <c r="DB159" s="248"/>
    </row>
    <row r="160" spans="1:106" s="185" customFormat="1" ht="31.5" customHeight="1" x14ac:dyDescent="0.35">
      <c r="A160" s="180">
        <v>2021</v>
      </c>
      <c r="B160" s="152">
        <v>8</v>
      </c>
      <c r="C160" s="270">
        <v>44416</v>
      </c>
      <c r="D160" s="152">
        <v>182</v>
      </c>
      <c r="E160" s="152">
        <v>331</v>
      </c>
      <c r="F160" s="152">
        <v>6</v>
      </c>
      <c r="G160" s="184" t="s">
        <v>185</v>
      </c>
      <c r="H160" t="s">
        <v>186</v>
      </c>
      <c r="I160" t="s">
        <v>471</v>
      </c>
      <c r="J160">
        <v>4</v>
      </c>
      <c r="K160">
        <v>2</v>
      </c>
      <c r="L160" s="186">
        <v>325</v>
      </c>
      <c r="M160" s="187">
        <v>305.82499999999999</v>
      </c>
      <c r="N160" s="188">
        <v>348.07499999999999</v>
      </c>
      <c r="O160" s="179"/>
      <c r="P160" s="179"/>
      <c r="Q160" s="179">
        <v>522</v>
      </c>
      <c r="R160" s="179">
        <v>512</v>
      </c>
      <c r="S160" s="179"/>
      <c r="T160" s="179"/>
      <c r="U160" s="179"/>
      <c r="V160" s="179">
        <v>361</v>
      </c>
      <c r="W160" s="179">
        <v>347</v>
      </c>
      <c r="X160" s="179"/>
      <c r="Y160" s="153">
        <v>95</v>
      </c>
      <c r="Z160" s="153">
        <v>126</v>
      </c>
      <c r="AA160" s="179">
        <v>480</v>
      </c>
      <c r="AB160" s="179">
        <v>464</v>
      </c>
      <c r="AC160" s="179"/>
      <c r="AD160" s="179"/>
      <c r="AE160" s="179"/>
      <c r="AF160" s="179">
        <v>324</v>
      </c>
      <c r="AG160" s="179">
        <v>304</v>
      </c>
      <c r="AH160" s="179"/>
      <c r="AI160" s="179"/>
      <c r="AJ160" s="179"/>
      <c r="AK160" s="153">
        <v>111</v>
      </c>
      <c r="AL160" s="153"/>
      <c r="AM160" s="179">
        <v>494.5</v>
      </c>
      <c r="AN160" s="179">
        <v>334</v>
      </c>
      <c r="AO160" s="215">
        <v>0.5</v>
      </c>
      <c r="AP160" s="168">
        <v>110</v>
      </c>
      <c r="AQ160" s="169">
        <v>131</v>
      </c>
      <c r="AR160" s="167">
        <v>130</v>
      </c>
      <c r="AS160" s="167">
        <v>111</v>
      </c>
      <c r="AT160" s="170">
        <v>10</v>
      </c>
      <c r="AU160" s="170">
        <v>10</v>
      </c>
      <c r="AV160" s="170">
        <v>11</v>
      </c>
      <c r="AW160" s="170"/>
      <c r="AX160" s="170"/>
      <c r="AY160" s="170"/>
      <c r="AZ160" s="170"/>
      <c r="BA160" s="170"/>
      <c r="BB160" s="170"/>
      <c r="BC160" s="171">
        <v>30</v>
      </c>
      <c r="BD160" s="166">
        <v>426</v>
      </c>
      <c r="BE160" s="271">
        <v>1.4999999999999999E-2</v>
      </c>
      <c r="BF160" s="172">
        <v>7.0000000000000007E-2</v>
      </c>
      <c r="BG160" s="154"/>
      <c r="BH160" s="154">
        <v>0.1</v>
      </c>
      <c r="BI160" s="154">
        <v>1.3</v>
      </c>
      <c r="BJ160" s="154">
        <v>10</v>
      </c>
      <c r="BK160" s="154">
        <v>142.30000000000001</v>
      </c>
      <c r="BL160" s="24" t="s">
        <v>474</v>
      </c>
      <c r="BM160" s="248" t="s">
        <v>475</v>
      </c>
      <c r="BN160" s="248" t="s">
        <v>521</v>
      </c>
      <c r="BO160" s="248" t="s">
        <v>477</v>
      </c>
      <c r="BP160" s="248">
        <v>31</v>
      </c>
      <c r="BQ160" s="248"/>
      <c r="BR160" s="248"/>
      <c r="BS160" s="248"/>
      <c r="BT160" s="248"/>
      <c r="BU160" s="248">
        <f t="shared" si="2"/>
        <v>6.4</v>
      </c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  <c r="CH160" s="248"/>
      <c r="CI160" s="248"/>
      <c r="CJ160" s="248"/>
      <c r="CK160" s="248"/>
      <c r="CL160" s="248"/>
      <c r="CM160" s="248"/>
      <c r="CN160" s="248"/>
      <c r="CO160" s="248"/>
      <c r="CP160" s="248"/>
      <c r="CQ160" s="248"/>
      <c r="CR160" s="248"/>
      <c r="CS160" s="248"/>
      <c r="CT160" s="248"/>
      <c r="CU160" s="248"/>
      <c r="CV160" s="248"/>
      <c r="CW160" s="248"/>
      <c r="CX160" s="248"/>
      <c r="CY160" s="248"/>
      <c r="CZ160" s="248"/>
      <c r="DA160" s="248"/>
      <c r="DB160" s="248"/>
    </row>
    <row r="161" spans="1:106" s="185" customFormat="1" ht="31.5" customHeight="1" x14ac:dyDescent="0.35">
      <c r="A161" s="180">
        <v>2021</v>
      </c>
      <c r="B161" s="152">
        <v>8</v>
      </c>
      <c r="C161" s="270">
        <v>44416</v>
      </c>
      <c r="D161" s="152">
        <v>406</v>
      </c>
      <c r="E161" s="152">
        <v>623</v>
      </c>
      <c r="F161" s="152">
        <v>6</v>
      </c>
      <c r="G161" s="184" t="s">
        <v>301</v>
      </c>
      <c r="H161" t="s">
        <v>302</v>
      </c>
      <c r="I161" t="s">
        <v>471</v>
      </c>
      <c r="J161">
        <v>1</v>
      </c>
      <c r="K161">
        <v>5</v>
      </c>
      <c r="L161" s="186">
        <v>599</v>
      </c>
      <c r="M161" s="187">
        <v>551.02009999999996</v>
      </c>
      <c r="N161" s="188">
        <v>646.97990000000004</v>
      </c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53"/>
      <c r="Z161" s="153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53"/>
      <c r="AL161" s="153"/>
      <c r="AM161" s="179"/>
      <c r="AN161" s="179"/>
      <c r="AO161" s="215"/>
      <c r="AP161" s="168">
        <v>18</v>
      </c>
      <c r="AQ161" s="169">
        <v>200</v>
      </c>
      <c r="AR161" s="167"/>
      <c r="AS161" s="167"/>
      <c r="AT161" s="170"/>
      <c r="AU161" s="170"/>
      <c r="AV161" s="170"/>
      <c r="AW161" s="170"/>
      <c r="AX161" s="170"/>
      <c r="AY161" s="170"/>
      <c r="AZ161" s="170"/>
      <c r="BA161" s="170"/>
      <c r="BB161" s="170"/>
      <c r="BC161" s="171"/>
      <c r="BD161" s="166"/>
      <c r="BE161" s="271">
        <v>1.4999999999999999E-2</v>
      </c>
      <c r="BF161" s="172"/>
      <c r="BG161" s="154"/>
      <c r="BH161" s="154"/>
      <c r="BI161" s="154"/>
      <c r="BJ161" s="154"/>
      <c r="BK161" s="154"/>
      <c r="BL161" s="24" t="s">
        <v>478</v>
      </c>
      <c r="BM161" s="248" t="s">
        <v>481</v>
      </c>
      <c r="BN161" s="248" t="s">
        <v>482</v>
      </c>
      <c r="BO161" s="248"/>
      <c r="BP161" s="248">
        <v>31</v>
      </c>
      <c r="BQ161" s="248"/>
      <c r="BR161" s="248"/>
      <c r="BS161" s="248"/>
      <c r="BT161" s="248"/>
      <c r="BU161" s="248" t="str">
        <f t="shared" si="2"/>
        <v/>
      </c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  <c r="CH161" s="248"/>
      <c r="CI161" s="248"/>
      <c r="CJ161" s="248"/>
      <c r="CK161" s="248"/>
      <c r="CL161" s="248"/>
      <c r="CM161" s="248"/>
      <c r="CN161" s="248"/>
      <c r="CO161" s="248"/>
      <c r="CP161" s="248"/>
      <c r="CQ161" s="248"/>
      <c r="CR161" s="248"/>
      <c r="CS161" s="248"/>
      <c r="CT161" s="248"/>
      <c r="CU161" s="248"/>
      <c r="CV161" s="248"/>
      <c r="CW161" s="248"/>
      <c r="CX161" s="248"/>
      <c r="CY161" s="248"/>
      <c r="CZ161" s="248"/>
      <c r="DA161" s="248"/>
      <c r="DB161" s="248"/>
    </row>
    <row r="162" spans="1:106" s="185" customFormat="1" ht="31.5" customHeight="1" x14ac:dyDescent="0.35">
      <c r="A162" s="180">
        <v>2021</v>
      </c>
      <c r="B162" s="152">
        <v>8</v>
      </c>
      <c r="C162" s="270">
        <v>44416</v>
      </c>
      <c r="D162" s="152">
        <v>406</v>
      </c>
      <c r="E162" s="152">
        <v>624</v>
      </c>
      <c r="F162" s="152">
        <v>6</v>
      </c>
      <c r="G162" s="184" t="s">
        <v>304</v>
      </c>
      <c r="H162" t="s">
        <v>305</v>
      </c>
      <c r="I162" t="s">
        <v>471</v>
      </c>
      <c r="J162">
        <v>1</v>
      </c>
      <c r="K162">
        <v>5</v>
      </c>
      <c r="L162" s="186">
        <v>374</v>
      </c>
      <c r="M162" s="187">
        <v>344.04259999999999</v>
      </c>
      <c r="N162" s="188">
        <v>403.95740000000001</v>
      </c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53"/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/>
      <c r="AN162" s="179"/>
      <c r="AO162" s="215"/>
      <c r="AP162" s="168">
        <v>18</v>
      </c>
      <c r="AQ162" s="169">
        <v>200</v>
      </c>
      <c r="AR162" s="167"/>
      <c r="AS162" s="167"/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1"/>
      <c r="BD162" s="166"/>
      <c r="BE162" s="271">
        <v>1.4999999999999999E-2</v>
      </c>
      <c r="BF162" s="172"/>
      <c r="BG162" s="154"/>
      <c r="BH162" s="154"/>
      <c r="BI162" s="154"/>
      <c r="BJ162" s="154"/>
      <c r="BK162" s="154"/>
      <c r="BL162" s="24" t="s">
        <v>478</v>
      </c>
      <c r="BM162" s="248" t="s">
        <v>481</v>
      </c>
      <c r="BN162" s="248" t="s">
        <v>483</v>
      </c>
      <c r="BO162" s="248"/>
      <c r="BP162" s="248">
        <v>31</v>
      </c>
      <c r="BQ162" s="248"/>
      <c r="BR162" s="248"/>
      <c r="BS162" s="248"/>
      <c r="BT162" s="248"/>
      <c r="BU162" s="248" t="str">
        <f t="shared" si="2"/>
        <v/>
      </c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  <c r="CH162" s="248"/>
      <c r="CI162" s="248"/>
      <c r="CJ162" s="248"/>
      <c r="CK162" s="248"/>
      <c r="CL162" s="248"/>
      <c r="CM162" s="248"/>
      <c r="CN162" s="248"/>
      <c r="CO162" s="248"/>
      <c r="CP162" s="248"/>
      <c r="CQ162" s="248"/>
      <c r="CR162" s="248"/>
      <c r="CS162" s="248"/>
      <c r="CT162" s="248"/>
      <c r="CU162" s="248"/>
      <c r="CV162" s="248"/>
      <c r="CW162" s="248"/>
      <c r="CX162" s="248"/>
      <c r="CY162" s="248"/>
      <c r="CZ162" s="248"/>
      <c r="DA162" s="248"/>
      <c r="DB162" s="248"/>
    </row>
    <row r="163" spans="1:106" s="185" customFormat="1" ht="31.5" customHeight="1" x14ac:dyDescent="0.35">
      <c r="A163" s="180">
        <v>2021</v>
      </c>
      <c r="B163" s="152">
        <v>8</v>
      </c>
      <c r="C163" s="270">
        <v>44416</v>
      </c>
      <c r="D163" s="152">
        <v>406</v>
      </c>
      <c r="E163" s="152">
        <v>625</v>
      </c>
      <c r="F163" s="152">
        <v>6</v>
      </c>
      <c r="G163" s="184" t="s">
        <v>307</v>
      </c>
      <c r="H163" t="s">
        <v>308</v>
      </c>
      <c r="I163" t="s">
        <v>471</v>
      </c>
      <c r="J163">
        <v>1</v>
      </c>
      <c r="K163">
        <v>5</v>
      </c>
      <c r="L163" s="186">
        <v>140</v>
      </c>
      <c r="M163" s="187">
        <v>129.01</v>
      </c>
      <c r="N163" s="188">
        <v>150.99</v>
      </c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53"/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/>
      <c r="AN163" s="179"/>
      <c r="AO163" s="215"/>
      <c r="AP163" s="168">
        <v>18</v>
      </c>
      <c r="AQ163" s="169">
        <v>200</v>
      </c>
      <c r="AR163" s="167"/>
      <c r="AS163" s="167"/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1"/>
      <c r="BD163" s="166"/>
      <c r="BE163" s="271">
        <v>1.4999999999999999E-2</v>
      </c>
      <c r="BF163" s="172"/>
      <c r="BG163" s="154"/>
      <c r="BH163" s="154"/>
      <c r="BI163" s="154"/>
      <c r="BJ163" s="154"/>
      <c r="BK163" s="154"/>
      <c r="BL163" s="24" t="s">
        <v>478</v>
      </c>
      <c r="BM163" s="248" t="s">
        <v>481</v>
      </c>
      <c r="BN163" s="248" t="s">
        <v>483</v>
      </c>
      <c r="BO163" s="248"/>
      <c r="BP163" s="248">
        <v>31</v>
      </c>
      <c r="BQ163" s="248"/>
      <c r="BR163" s="248"/>
      <c r="BS163" s="248"/>
      <c r="BT163" s="248"/>
      <c r="BU163" s="248" t="str">
        <f t="shared" si="2"/>
        <v/>
      </c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  <c r="CH163" s="248"/>
      <c r="CI163" s="248"/>
      <c r="CJ163" s="248"/>
      <c r="CK163" s="248"/>
      <c r="CL163" s="248"/>
      <c r="CM163" s="248"/>
      <c r="CN163" s="248"/>
      <c r="CO163" s="248"/>
      <c r="CP163" s="248"/>
      <c r="CQ163" s="248"/>
      <c r="CR163" s="248"/>
      <c r="CS163" s="248"/>
      <c r="CT163" s="248"/>
      <c r="CU163" s="248"/>
      <c r="CV163" s="248"/>
      <c r="CW163" s="248"/>
      <c r="CX163" s="248"/>
      <c r="CY163" s="248"/>
      <c r="CZ163" s="248"/>
      <c r="DA163" s="248"/>
      <c r="DB163" s="248"/>
    </row>
    <row r="164" spans="1:106" s="185" customFormat="1" ht="31.5" customHeight="1" x14ac:dyDescent="0.35">
      <c r="A164" s="180">
        <v>2021</v>
      </c>
      <c r="B164" s="152">
        <v>8</v>
      </c>
      <c r="C164" s="270">
        <v>44416</v>
      </c>
      <c r="D164" s="152">
        <v>406</v>
      </c>
      <c r="E164" s="152">
        <v>626</v>
      </c>
      <c r="F164" s="152">
        <v>6</v>
      </c>
      <c r="G164" s="184" t="s">
        <v>310</v>
      </c>
      <c r="H164" t="s">
        <v>311</v>
      </c>
      <c r="I164" t="s">
        <v>471</v>
      </c>
      <c r="J164">
        <v>1</v>
      </c>
      <c r="K164">
        <v>5</v>
      </c>
      <c r="L164" s="186">
        <v>276</v>
      </c>
      <c r="M164" s="187">
        <v>254.05799999999999</v>
      </c>
      <c r="N164" s="188">
        <v>297.94200000000001</v>
      </c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53"/>
      <c r="Z164" s="153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53"/>
      <c r="AL164" s="153"/>
      <c r="AM164" s="179"/>
      <c r="AN164" s="179"/>
      <c r="AO164" s="215"/>
      <c r="AP164" s="168">
        <v>18</v>
      </c>
      <c r="AQ164" s="169">
        <v>200</v>
      </c>
      <c r="AR164" s="167"/>
      <c r="AS164" s="167"/>
      <c r="AT164" s="170"/>
      <c r="AU164" s="170"/>
      <c r="AV164" s="170"/>
      <c r="AW164" s="170"/>
      <c r="AX164" s="170"/>
      <c r="AY164" s="170"/>
      <c r="AZ164" s="170"/>
      <c r="BA164" s="170"/>
      <c r="BB164" s="170"/>
      <c r="BC164" s="171"/>
      <c r="BD164" s="166"/>
      <c r="BE164" s="271">
        <v>1.4999999999999999E-2</v>
      </c>
      <c r="BF164" s="172"/>
      <c r="BG164" s="154"/>
      <c r="BH164" s="154"/>
      <c r="BI164" s="154"/>
      <c r="BJ164" s="154"/>
      <c r="BK164" s="154"/>
      <c r="BL164" s="24" t="s">
        <v>478</v>
      </c>
      <c r="BM164" s="248" t="s">
        <v>481</v>
      </c>
      <c r="BN164" s="248" t="s">
        <v>483</v>
      </c>
      <c r="BO164" s="248"/>
      <c r="BP164" s="248">
        <v>31</v>
      </c>
      <c r="BQ164" s="248"/>
      <c r="BR164" s="248"/>
      <c r="BS164" s="248"/>
      <c r="BT164" s="248"/>
      <c r="BU164" s="248" t="str">
        <f t="shared" si="2"/>
        <v/>
      </c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  <c r="CH164" s="248"/>
      <c r="CI164" s="248"/>
      <c r="CJ164" s="248"/>
      <c r="CK164" s="248"/>
      <c r="CL164" s="248"/>
      <c r="CM164" s="248"/>
      <c r="CN164" s="248"/>
      <c r="CO164" s="248"/>
      <c r="CP164" s="248"/>
      <c r="CQ164" s="248"/>
      <c r="CR164" s="248"/>
      <c r="CS164" s="248"/>
      <c r="CT164" s="248"/>
      <c r="CU164" s="248"/>
      <c r="CV164" s="248"/>
      <c r="CW164" s="248"/>
      <c r="CX164" s="248"/>
      <c r="CY164" s="248"/>
      <c r="CZ164" s="248"/>
      <c r="DA164" s="248"/>
      <c r="DB164" s="248"/>
    </row>
    <row r="165" spans="1:106" s="185" customFormat="1" ht="31.5" customHeight="1" x14ac:dyDescent="0.35">
      <c r="A165" s="180">
        <v>2021</v>
      </c>
      <c r="B165" s="152">
        <v>8</v>
      </c>
      <c r="C165" s="270">
        <v>44416</v>
      </c>
      <c r="D165" s="152">
        <v>422</v>
      </c>
      <c r="E165" s="152">
        <v>668</v>
      </c>
      <c r="F165" s="152">
        <v>6</v>
      </c>
      <c r="G165" s="184" t="s">
        <v>362</v>
      </c>
      <c r="H165" t="s">
        <v>363</v>
      </c>
      <c r="I165" t="s">
        <v>471</v>
      </c>
      <c r="J165">
        <v>2</v>
      </c>
      <c r="K165">
        <v>1</v>
      </c>
      <c r="L165" s="186">
        <v>103</v>
      </c>
      <c r="M165" s="187">
        <v>96.923000000000002</v>
      </c>
      <c r="N165" s="188">
        <v>110.313</v>
      </c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/>
      <c r="Z165" s="153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53"/>
      <c r="AL165" s="153"/>
      <c r="AM165" s="179"/>
      <c r="AN165" s="179"/>
      <c r="AO165" s="215"/>
      <c r="AP165" s="168">
        <v>103</v>
      </c>
      <c r="AQ165" s="169">
        <v>70</v>
      </c>
      <c r="AR165" s="167"/>
      <c r="AS165" s="167"/>
      <c r="AT165" s="170"/>
      <c r="AU165" s="170"/>
      <c r="AV165" s="170"/>
      <c r="AW165" s="170"/>
      <c r="AX165" s="170"/>
      <c r="AY165" s="170"/>
      <c r="AZ165" s="170"/>
      <c r="BA165" s="170"/>
      <c r="BB165" s="170"/>
      <c r="BC165" s="171"/>
      <c r="BD165" s="166">
        <v>80</v>
      </c>
      <c r="BE165" s="271">
        <v>1.4999999999999999E-2</v>
      </c>
      <c r="BF165" s="172"/>
      <c r="BG165" s="154"/>
      <c r="BH165" s="154"/>
      <c r="BI165" s="154">
        <v>0.8</v>
      </c>
      <c r="BJ165" s="154"/>
      <c r="BK165" s="154"/>
      <c r="BL165" s="24" t="s">
        <v>474</v>
      </c>
      <c r="BM165" s="248" t="s">
        <v>475</v>
      </c>
      <c r="BN165" s="248" t="s">
        <v>512</v>
      </c>
      <c r="BO165" s="248" t="s">
        <v>477</v>
      </c>
      <c r="BP165" s="248">
        <v>31</v>
      </c>
      <c r="BQ165" s="248"/>
      <c r="BR165" s="248"/>
      <c r="BS165" s="248"/>
      <c r="BT165" s="248"/>
      <c r="BU165" s="248" t="str">
        <f t="shared" si="2"/>
        <v/>
      </c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  <c r="CH165" s="248"/>
      <c r="CI165" s="248"/>
      <c r="CJ165" s="248"/>
      <c r="CK165" s="248"/>
      <c r="CL165" s="248"/>
      <c r="CM165" s="248"/>
      <c r="CN165" s="248"/>
      <c r="CO165" s="248"/>
      <c r="CP165" s="248"/>
      <c r="CQ165" s="248"/>
      <c r="CR165" s="248"/>
      <c r="CS165" s="248"/>
      <c r="CT165" s="248"/>
      <c r="CU165" s="248"/>
      <c r="CV165" s="248"/>
      <c r="CW165" s="248"/>
      <c r="CX165" s="248"/>
      <c r="CY165" s="248"/>
      <c r="CZ165" s="248"/>
      <c r="DA165" s="248"/>
      <c r="DB165" s="248"/>
    </row>
    <row r="166" spans="1:106" s="185" customFormat="1" ht="31.5" customHeight="1" x14ac:dyDescent="0.35">
      <c r="A166" s="180">
        <v>2021</v>
      </c>
      <c r="B166" s="152">
        <v>8</v>
      </c>
      <c r="C166" s="270">
        <v>44416</v>
      </c>
      <c r="D166" s="152">
        <v>384</v>
      </c>
      <c r="E166" s="152">
        <v>556</v>
      </c>
      <c r="F166" s="152">
        <v>7</v>
      </c>
      <c r="G166" s="184" t="s">
        <v>197</v>
      </c>
      <c r="H166" t="s">
        <v>198</v>
      </c>
      <c r="I166" t="s">
        <v>471</v>
      </c>
      <c r="J166">
        <v>1</v>
      </c>
      <c r="K166">
        <v>6</v>
      </c>
      <c r="L166" s="186">
        <v>1066</v>
      </c>
      <c r="M166" s="187">
        <v>1003.106</v>
      </c>
      <c r="N166" s="188">
        <v>1141.6859999999999</v>
      </c>
      <c r="O166" s="179"/>
      <c r="P166" s="179">
        <v>1249</v>
      </c>
      <c r="Q166" s="179">
        <v>1328</v>
      </c>
      <c r="R166" s="179">
        <v>1303</v>
      </c>
      <c r="S166" s="179"/>
      <c r="T166" s="179"/>
      <c r="U166" s="179">
        <v>1015</v>
      </c>
      <c r="V166" s="179">
        <v>1104</v>
      </c>
      <c r="W166" s="179">
        <v>1084</v>
      </c>
      <c r="X166" s="179"/>
      <c r="Y166" s="153">
        <v>181</v>
      </c>
      <c r="Z166" s="153">
        <v>186</v>
      </c>
      <c r="AA166" s="179">
        <v>1347</v>
      </c>
      <c r="AB166" s="179">
        <v>1331</v>
      </c>
      <c r="AC166" s="179">
        <v>1354</v>
      </c>
      <c r="AD166" s="179">
        <v>1318</v>
      </c>
      <c r="AE166" s="179">
        <v>1312</v>
      </c>
      <c r="AF166" s="179">
        <v>1090</v>
      </c>
      <c r="AG166" s="179">
        <v>1129</v>
      </c>
      <c r="AH166" s="179">
        <v>1098</v>
      </c>
      <c r="AI166" s="179">
        <v>1077</v>
      </c>
      <c r="AJ166" s="179">
        <v>1079</v>
      </c>
      <c r="AK166" s="153">
        <v>130</v>
      </c>
      <c r="AL166" s="153">
        <v>141</v>
      </c>
      <c r="AM166" s="179">
        <v>1317.8</v>
      </c>
      <c r="AN166" s="179">
        <v>1084.5</v>
      </c>
      <c r="AO166" s="215">
        <v>0.2</v>
      </c>
      <c r="AP166" s="168">
        <v>20</v>
      </c>
      <c r="AQ166" s="169">
        <v>180</v>
      </c>
      <c r="AR166" s="167">
        <v>23</v>
      </c>
      <c r="AS166" s="167">
        <v>160</v>
      </c>
      <c r="AT166" s="170">
        <v>1</v>
      </c>
      <c r="AU166" s="170">
        <v>2</v>
      </c>
      <c r="AV166" s="170">
        <v>2</v>
      </c>
      <c r="AW166" s="170"/>
      <c r="AX166" s="170"/>
      <c r="AY166" s="170"/>
      <c r="AZ166" s="170"/>
      <c r="BA166" s="170"/>
      <c r="BB166" s="170"/>
      <c r="BC166" s="171">
        <v>5</v>
      </c>
      <c r="BD166" s="166">
        <v>245</v>
      </c>
      <c r="BE166" s="271">
        <v>1.4999999999999999E-2</v>
      </c>
      <c r="BF166" s="172">
        <v>0.02</v>
      </c>
      <c r="BG166" s="154"/>
      <c r="BH166" s="154">
        <v>0</v>
      </c>
      <c r="BI166" s="154">
        <v>0.2</v>
      </c>
      <c r="BJ166" s="154">
        <v>5.4</v>
      </c>
      <c r="BK166" s="154">
        <v>265.7</v>
      </c>
      <c r="BL166" s="24" t="s">
        <v>474</v>
      </c>
      <c r="BM166" s="248" t="s">
        <v>475</v>
      </c>
      <c r="BN166" s="248" t="s">
        <v>517</v>
      </c>
      <c r="BO166" s="248"/>
      <c r="BP166" s="248">
        <v>31</v>
      </c>
      <c r="BQ166" s="248"/>
      <c r="BR166" s="248"/>
      <c r="BS166" s="248"/>
      <c r="BT166" s="248"/>
      <c r="BU166" s="248">
        <f t="shared" si="2"/>
        <v>13.1</v>
      </c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  <c r="CH166" s="248"/>
      <c r="CI166" s="248"/>
      <c r="CJ166" s="248"/>
      <c r="CK166" s="248"/>
      <c r="CL166" s="248"/>
      <c r="CM166" s="248"/>
      <c r="CN166" s="248"/>
      <c r="CO166" s="248"/>
      <c r="CP166" s="248"/>
      <c r="CQ166" s="248"/>
      <c r="CR166" s="248"/>
      <c r="CS166" s="248"/>
      <c r="CT166" s="248"/>
      <c r="CU166" s="248"/>
      <c r="CV166" s="248"/>
      <c r="CW166" s="248"/>
      <c r="CX166" s="248"/>
      <c r="CY166" s="248"/>
      <c r="CZ166" s="248"/>
      <c r="DA166" s="248"/>
      <c r="DB166" s="248"/>
    </row>
    <row r="167" spans="1:106" s="185" customFormat="1" ht="31.5" customHeight="1" x14ac:dyDescent="0.35">
      <c r="A167" s="180">
        <v>2021</v>
      </c>
      <c r="B167" s="152">
        <v>8</v>
      </c>
      <c r="C167" s="270">
        <v>44416</v>
      </c>
      <c r="D167" s="152">
        <v>384</v>
      </c>
      <c r="E167" s="152">
        <v>557</v>
      </c>
      <c r="F167" s="152">
        <v>7</v>
      </c>
      <c r="G167" s="184" t="s">
        <v>200</v>
      </c>
      <c r="H167" t="s">
        <v>201</v>
      </c>
      <c r="I167" t="s">
        <v>471</v>
      </c>
      <c r="J167">
        <v>1</v>
      </c>
      <c r="K167">
        <v>6</v>
      </c>
      <c r="L167" s="186">
        <v>182</v>
      </c>
      <c r="M167" s="187">
        <v>171.262</v>
      </c>
      <c r="N167" s="188">
        <v>194.922</v>
      </c>
      <c r="O167" s="179"/>
      <c r="P167" s="179">
        <v>230</v>
      </c>
      <c r="Q167" s="179">
        <v>247</v>
      </c>
      <c r="R167" s="179">
        <v>238</v>
      </c>
      <c r="S167" s="179"/>
      <c r="T167" s="179"/>
      <c r="U167" s="179">
        <v>186</v>
      </c>
      <c r="V167" s="179">
        <v>196</v>
      </c>
      <c r="W167" s="179">
        <v>181</v>
      </c>
      <c r="X167" s="179"/>
      <c r="Y167" s="153">
        <v>181</v>
      </c>
      <c r="Z167" s="153">
        <v>186</v>
      </c>
      <c r="AA167" s="179">
        <v>254</v>
      </c>
      <c r="AB167" s="179">
        <v>255</v>
      </c>
      <c r="AC167" s="179">
        <v>260</v>
      </c>
      <c r="AD167" s="179">
        <v>130</v>
      </c>
      <c r="AE167" s="179">
        <v>260</v>
      </c>
      <c r="AF167" s="179">
        <v>185</v>
      </c>
      <c r="AG167" s="179">
        <v>208</v>
      </c>
      <c r="AH167" s="179">
        <v>223</v>
      </c>
      <c r="AI167" s="179">
        <v>221</v>
      </c>
      <c r="AJ167" s="179">
        <v>201</v>
      </c>
      <c r="AK167" s="153">
        <v>130</v>
      </c>
      <c r="AL167" s="153">
        <v>141</v>
      </c>
      <c r="AM167" s="179">
        <v>249.6</v>
      </c>
      <c r="AN167" s="179">
        <v>200.1</v>
      </c>
      <c r="AO167" s="215">
        <v>0.4</v>
      </c>
      <c r="AP167" s="168">
        <v>20</v>
      </c>
      <c r="AQ167" s="169">
        <v>180</v>
      </c>
      <c r="AR167" s="167">
        <v>23</v>
      </c>
      <c r="AS167" s="167">
        <v>160</v>
      </c>
      <c r="AT167" s="170">
        <v>2</v>
      </c>
      <c r="AU167" s="170">
        <v>3</v>
      </c>
      <c r="AV167" s="170">
        <v>3</v>
      </c>
      <c r="AW167" s="170"/>
      <c r="AX167" s="170"/>
      <c r="AY167" s="170"/>
      <c r="AZ167" s="170"/>
      <c r="BA167" s="170"/>
      <c r="BB167" s="170"/>
      <c r="BC167" s="171">
        <v>7</v>
      </c>
      <c r="BD167" s="166">
        <v>247</v>
      </c>
      <c r="BE167" s="271">
        <v>1.4999999999999999E-2</v>
      </c>
      <c r="BF167" s="172">
        <v>2.8000000000000001E-2</v>
      </c>
      <c r="BG167" s="154"/>
      <c r="BH167" s="154">
        <v>0</v>
      </c>
      <c r="BI167" s="154">
        <v>1.4</v>
      </c>
      <c r="BJ167" s="154">
        <v>1.4</v>
      </c>
      <c r="BK167" s="154">
        <v>49.4</v>
      </c>
      <c r="BL167" s="24" t="s">
        <v>474</v>
      </c>
      <c r="BM167" s="248" t="s">
        <v>475</v>
      </c>
      <c r="BN167" s="248" t="s">
        <v>517</v>
      </c>
      <c r="BO167" s="248" t="s">
        <v>518</v>
      </c>
      <c r="BP167" s="248">
        <v>31</v>
      </c>
      <c r="BQ167" s="248"/>
      <c r="BR167" s="248"/>
      <c r="BS167" s="248"/>
      <c r="BT167" s="248"/>
      <c r="BU167" s="248">
        <f t="shared" si="2"/>
        <v>12.8</v>
      </c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  <c r="CH167" s="248"/>
      <c r="CI167" s="248"/>
      <c r="CJ167" s="248"/>
      <c r="CK167" s="248"/>
      <c r="CL167" s="248"/>
      <c r="CM167" s="248"/>
      <c r="CN167" s="248"/>
      <c r="CO167" s="248"/>
      <c r="CP167" s="248"/>
      <c r="CQ167" s="248"/>
      <c r="CR167" s="248"/>
      <c r="CS167" s="248"/>
      <c r="CT167" s="248"/>
      <c r="CU167" s="248"/>
      <c r="CV167" s="248"/>
      <c r="CW167" s="248"/>
      <c r="CX167" s="248"/>
      <c r="CY167" s="248"/>
      <c r="CZ167" s="248"/>
      <c r="DA167" s="248"/>
      <c r="DB167" s="248"/>
    </row>
    <row r="168" spans="1:106" s="185" customFormat="1" ht="31.5" customHeight="1" x14ac:dyDescent="0.35">
      <c r="A168" s="180">
        <v>2021</v>
      </c>
      <c r="B168" s="152">
        <v>8</v>
      </c>
      <c r="C168" s="270">
        <v>44416</v>
      </c>
      <c r="D168" s="152">
        <v>18</v>
      </c>
      <c r="E168" s="152">
        <v>49</v>
      </c>
      <c r="F168" s="152">
        <v>8</v>
      </c>
      <c r="G168" s="184" t="s">
        <v>191</v>
      </c>
      <c r="H168" t="s">
        <v>192</v>
      </c>
      <c r="I168" t="s">
        <v>513</v>
      </c>
      <c r="J168">
        <v>2</v>
      </c>
      <c r="K168">
        <v>3</v>
      </c>
      <c r="L168" s="186">
        <v>100</v>
      </c>
      <c r="M168" s="187">
        <v>95.5</v>
      </c>
      <c r="N168" s="188">
        <v>104.5</v>
      </c>
      <c r="O168" s="179"/>
      <c r="P168" s="179">
        <v>154</v>
      </c>
      <c r="Q168" s="179"/>
      <c r="R168" s="179">
        <v>131</v>
      </c>
      <c r="S168" s="179"/>
      <c r="T168" s="179"/>
      <c r="U168" s="179">
        <v>123</v>
      </c>
      <c r="V168" s="179"/>
      <c r="W168" s="179">
        <v>102</v>
      </c>
      <c r="X168" s="179"/>
      <c r="Y168" s="153">
        <v>138</v>
      </c>
      <c r="Z168" s="153">
        <v>138</v>
      </c>
      <c r="AA168" s="179">
        <v>130</v>
      </c>
      <c r="AB168" s="179">
        <v>142</v>
      </c>
      <c r="AC168" s="179">
        <v>95</v>
      </c>
      <c r="AD168" s="179">
        <v>129</v>
      </c>
      <c r="AE168" s="179">
        <v>127</v>
      </c>
      <c r="AF168" s="179">
        <v>100</v>
      </c>
      <c r="AG168" s="179">
        <v>102</v>
      </c>
      <c r="AH168" s="179">
        <v>104</v>
      </c>
      <c r="AI168" s="179">
        <v>106</v>
      </c>
      <c r="AJ168" s="179">
        <v>101</v>
      </c>
      <c r="AK168" s="153">
        <v>119</v>
      </c>
      <c r="AL168" s="153">
        <v>119</v>
      </c>
      <c r="AM168" s="179">
        <v>129.69999999999999</v>
      </c>
      <c r="AN168" s="179">
        <v>105.4</v>
      </c>
      <c r="AO168" s="215">
        <v>0.3</v>
      </c>
      <c r="AP168" s="168">
        <v>101</v>
      </c>
      <c r="AQ168" s="169">
        <v>107</v>
      </c>
      <c r="AR168" s="167">
        <v>56</v>
      </c>
      <c r="AS168" s="167">
        <v>129</v>
      </c>
      <c r="AT168" s="170">
        <v>6</v>
      </c>
      <c r="AU168" s="170">
        <v>6</v>
      </c>
      <c r="AV168" s="170">
        <v>4</v>
      </c>
      <c r="AW168" s="170"/>
      <c r="AX168" s="170"/>
      <c r="AY168" s="170"/>
      <c r="AZ168" s="170"/>
      <c r="BA168" s="170"/>
      <c r="BB168" s="170"/>
      <c r="BC168" s="171">
        <v>16</v>
      </c>
      <c r="BD168" s="166">
        <v>2284</v>
      </c>
      <c r="BE168" s="271">
        <v>1.4999999999999999E-2</v>
      </c>
      <c r="BF168" s="172">
        <v>7.0000000000000001E-3</v>
      </c>
      <c r="BG168" s="154">
        <v>1</v>
      </c>
      <c r="BH168" s="154">
        <v>0.2</v>
      </c>
      <c r="BI168" s="154">
        <v>22.8</v>
      </c>
      <c r="BJ168" s="154">
        <v>1.7</v>
      </c>
      <c r="BK168" s="154">
        <v>240.7</v>
      </c>
      <c r="BL168" s="24" t="s">
        <v>474</v>
      </c>
      <c r="BM168" s="248" t="s">
        <v>475</v>
      </c>
      <c r="BN168" s="248" t="s">
        <v>519</v>
      </c>
      <c r="BO168" s="248" t="s">
        <v>515</v>
      </c>
      <c r="BP168" s="248">
        <v>31</v>
      </c>
      <c r="BQ168" s="248"/>
      <c r="BR168" s="248"/>
      <c r="BS168" s="248"/>
      <c r="BT168" s="248"/>
      <c r="BU168" s="248">
        <f t="shared" si="2"/>
        <v>3.8</v>
      </c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  <c r="CH168" s="248"/>
      <c r="CI168" s="248"/>
      <c r="CJ168" s="248"/>
      <c r="CK168" s="248"/>
      <c r="CL168" s="248"/>
      <c r="CM168" s="248"/>
      <c r="CN168" s="248"/>
      <c r="CO168" s="248"/>
      <c r="CP168" s="248"/>
      <c r="CQ168" s="248"/>
      <c r="CR168" s="248"/>
      <c r="CS168" s="248"/>
      <c r="CT168" s="248"/>
      <c r="CU168" s="248"/>
      <c r="CV168" s="248"/>
      <c r="CW168" s="248"/>
      <c r="CX168" s="248"/>
      <c r="CY168" s="248"/>
      <c r="CZ168" s="248"/>
      <c r="DA168" s="248"/>
      <c r="DB168" s="248"/>
    </row>
    <row r="169" spans="1:106" s="185" customFormat="1" ht="31.5" customHeight="1" x14ac:dyDescent="0.35">
      <c r="A169" s="180">
        <v>2021</v>
      </c>
      <c r="B169" s="152">
        <v>8</v>
      </c>
      <c r="C169" s="270">
        <v>44416</v>
      </c>
      <c r="D169" s="152">
        <v>18</v>
      </c>
      <c r="E169" s="152">
        <v>50</v>
      </c>
      <c r="F169" s="152">
        <v>8</v>
      </c>
      <c r="G169" s="184" t="s">
        <v>194</v>
      </c>
      <c r="H169" t="s">
        <v>195</v>
      </c>
      <c r="I169" t="s">
        <v>513</v>
      </c>
      <c r="J169">
        <v>2</v>
      </c>
      <c r="K169">
        <v>3</v>
      </c>
      <c r="L169" s="186">
        <v>54</v>
      </c>
      <c r="M169" s="187">
        <v>51.57</v>
      </c>
      <c r="N169" s="188">
        <v>56.43</v>
      </c>
      <c r="O169" s="179"/>
      <c r="P169" s="179">
        <v>81</v>
      </c>
      <c r="Q169" s="179"/>
      <c r="R169" s="179">
        <v>62</v>
      </c>
      <c r="S169" s="179"/>
      <c r="T169" s="179"/>
      <c r="U169" s="179">
        <v>67</v>
      </c>
      <c r="V169" s="179"/>
      <c r="W169" s="179">
        <v>55</v>
      </c>
      <c r="X169" s="179"/>
      <c r="Y169" s="153">
        <v>138</v>
      </c>
      <c r="Z169" s="153">
        <v>138</v>
      </c>
      <c r="AA169" s="179">
        <v>72</v>
      </c>
      <c r="AB169" s="179">
        <v>80</v>
      </c>
      <c r="AC169" s="179">
        <v>60</v>
      </c>
      <c r="AD169" s="179">
        <v>62</v>
      </c>
      <c r="AE169" s="179">
        <v>71</v>
      </c>
      <c r="AF169" s="179">
        <v>50</v>
      </c>
      <c r="AG169" s="179">
        <v>61</v>
      </c>
      <c r="AH169" s="179">
        <v>54</v>
      </c>
      <c r="AI169" s="179">
        <v>56</v>
      </c>
      <c r="AJ169" s="179">
        <v>52</v>
      </c>
      <c r="AK169" s="153">
        <v>119</v>
      </c>
      <c r="AL169" s="153">
        <v>119</v>
      </c>
      <c r="AM169" s="179">
        <v>69.7</v>
      </c>
      <c r="AN169" s="179">
        <v>56.4</v>
      </c>
      <c r="AO169" s="215">
        <v>0.3</v>
      </c>
      <c r="AP169" s="168">
        <v>101</v>
      </c>
      <c r="AQ169" s="169">
        <v>107</v>
      </c>
      <c r="AR169" s="167">
        <v>56</v>
      </c>
      <c r="AS169" s="167">
        <v>129</v>
      </c>
      <c r="AT169" s="170">
        <v>10</v>
      </c>
      <c r="AU169" s="170">
        <v>8</v>
      </c>
      <c r="AV169" s="170">
        <v>14</v>
      </c>
      <c r="AW169" s="170"/>
      <c r="AX169" s="170"/>
      <c r="AY169" s="170"/>
      <c r="AZ169" s="170"/>
      <c r="BA169" s="170"/>
      <c r="BB169" s="170"/>
      <c r="BC169" s="171">
        <v>32</v>
      </c>
      <c r="BD169" s="166">
        <v>2300</v>
      </c>
      <c r="BE169" s="271">
        <v>1.4999999999999999E-2</v>
      </c>
      <c r="BF169" s="172">
        <v>1.4E-2</v>
      </c>
      <c r="BG169" s="154">
        <v>1</v>
      </c>
      <c r="BH169" s="154">
        <v>0.6</v>
      </c>
      <c r="BI169" s="154">
        <v>42.6</v>
      </c>
      <c r="BJ169" s="154">
        <v>1.8</v>
      </c>
      <c r="BK169" s="154">
        <v>129.69999999999999</v>
      </c>
      <c r="BL169" s="24" t="s">
        <v>474</v>
      </c>
      <c r="BM169" s="248" t="s">
        <v>475</v>
      </c>
      <c r="BN169" s="248" t="s">
        <v>520</v>
      </c>
      <c r="BO169" s="248" t="s">
        <v>515</v>
      </c>
      <c r="BP169" s="248">
        <v>31</v>
      </c>
      <c r="BQ169" s="248"/>
      <c r="BR169" s="248"/>
      <c r="BS169" s="248"/>
      <c r="BT169" s="248"/>
      <c r="BU169" s="248">
        <f t="shared" si="2"/>
        <v>1.7</v>
      </c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  <c r="CH169" s="248"/>
      <c r="CI169" s="248"/>
      <c r="CJ169" s="248"/>
      <c r="CK169" s="248"/>
      <c r="CL169" s="248"/>
      <c r="CM169" s="248"/>
      <c r="CN169" s="248"/>
      <c r="CO169" s="248"/>
      <c r="CP169" s="248"/>
      <c r="CQ169" s="248"/>
      <c r="CR169" s="248"/>
      <c r="CS169" s="248"/>
      <c r="CT169" s="248"/>
      <c r="CU169" s="248"/>
      <c r="CV169" s="248"/>
      <c r="CW169" s="248"/>
      <c r="CX169" s="248"/>
      <c r="CY169" s="248"/>
      <c r="CZ169" s="248"/>
      <c r="DA169" s="248"/>
      <c r="DB169" s="248"/>
    </row>
    <row r="170" spans="1:106" s="185" customFormat="1" ht="31.5" customHeight="1" x14ac:dyDescent="0.35">
      <c r="A170" s="180">
        <v>2021</v>
      </c>
      <c r="B170" s="152">
        <v>8</v>
      </c>
      <c r="C170" s="270">
        <v>44416</v>
      </c>
      <c r="D170" s="152">
        <v>48</v>
      </c>
      <c r="E170" s="152">
        <v>124</v>
      </c>
      <c r="F170" s="152">
        <v>26</v>
      </c>
      <c r="G170" s="184" t="s">
        <v>236</v>
      </c>
      <c r="H170" t="s">
        <v>237</v>
      </c>
      <c r="I170" t="s">
        <v>486</v>
      </c>
      <c r="J170">
        <v>4</v>
      </c>
      <c r="K170">
        <v>1</v>
      </c>
      <c r="L170" s="186">
        <v>18.664735230000002</v>
      </c>
      <c r="M170" s="187">
        <v>17.358203759999999</v>
      </c>
      <c r="N170" s="188">
        <v>19.97126669</v>
      </c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53"/>
      <c r="Z170" s="153"/>
      <c r="AA170" s="179"/>
      <c r="AB170" s="179"/>
      <c r="AC170" s="179"/>
      <c r="AD170" s="179">
        <v>31</v>
      </c>
      <c r="AE170" s="179">
        <v>33</v>
      </c>
      <c r="AF170" s="179"/>
      <c r="AG170" s="179"/>
      <c r="AH170" s="179"/>
      <c r="AI170" s="179">
        <v>19</v>
      </c>
      <c r="AJ170" s="179">
        <v>20</v>
      </c>
      <c r="AK170" s="153"/>
      <c r="AL170" s="153">
        <v>106</v>
      </c>
      <c r="AM170" s="179">
        <v>32</v>
      </c>
      <c r="AN170" s="179">
        <v>19.399999999999999</v>
      </c>
      <c r="AO170" s="215">
        <v>0.7</v>
      </c>
      <c r="AP170" s="168">
        <v>126</v>
      </c>
      <c r="AQ170" s="169">
        <v>114</v>
      </c>
      <c r="AR170" s="167">
        <v>136</v>
      </c>
      <c r="AS170" s="167">
        <v>106</v>
      </c>
      <c r="AT170" s="170"/>
      <c r="AU170" s="170">
        <v>15</v>
      </c>
      <c r="AV170" s="170">
        <v>10</v>
      </c>
      <c r="AW170" s="170"/>
      <c r="AX170" s="170"/>
      <c r="AY170" s="170"/>
      <c r="AZ170" s="170"/>
      <c r="BA170" s="170"/>
      <c r="BB170" s="170"/>
      <c r="BC170" s="171">
        <v>25</v>
      </c>
      <c r="BD170" s="166">
        <v>25</v>
      </c>
      <c r="BE170" s="271">
        <v>0.02</v>
      </c>
      <c r="BF170" s="172">
        <v>1</v>
      </c>
      <c r="BG170" s="154"/>
      <c r="BH170" s="154">
        <v>1.3</v>
      </c>
      <c r="BI170" s="154">
        <v>1.3</v>
      </c>
      <c r="BJ170" s="154">
        <v>0.5</v>
      </c>
      <c r="BK170" s="154">
        <v>0.5</v>
      </c>
      <c r="BL170" s="24" t="s">
        <v>472</v>
      </c>
      <c r="BM170" s="248" t="s">
        <v>472</v>
      </c>
      <c r="BN170" s="248"/>
      <c r="BO170" s="248"/>
      <c r="BP170" s="248">
        <v>31</v>
      </c>
      <c r="BQ170" s="248"/>
      <c r="BR170" s="248"/>
      <c r="BS170" s="248"/>
      <c r="BT170" s="248"/>
      <c r="BU170" s="248">
        <f t="shared" si="2"/>
        <v>0.5</v>
      </c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  <c r="CH170" s="248"/>
      <c r="CI170" s="248"/>
      <c r="CJ170" s="248"/>
      <c r="CK170" s="248"/>
      <c r="CL170" s="248"/>
      <c r="CM170" s="248"/>
      <c r="CN170" s="248"/>
      <c r="CO170" s="248"/>
      <c r="CP170" s="248"/>
      <c r="CQ170" s="248"/>
      <c r="CR170" s="248"/>
      <c r="CS170" s="248"/>
      <c r="CT170" s="248"/>
      <c r="CU170" s="248"/>
      <c r="CV170" s="248"/>
      <c r="CW170" s="248"/>
      <c r="CX170" s="248"/>
      <c r="CY170" s="248"/>
      <c r="CZ170" s="248"/>
      <c r="DA170" s="248"/>
      <c r="DB170" s="248"/>
    </row>
    <row r="171" spans="1:106" s="185" customFormat="1" ht="31.5" customHeight="1" x14ac:dyDescent="0.35">
      <c r="A171" s="180">
        <v>2021</v>
      </c>
      <c r="B171" s="152">
        <v>8</v>
      </c>
      <c r="C171" s="270">
        <v>44416</v>
      </c>
      <c r="D171" s="152">
        <v>123</v>
      </c>
      <c r="E171" s="152">
        <v>645</v>
      </c>
      <c r="F171" s="152">
        <v>30</v>
      </c>
      <c r="G171" s="184" t="s">
        <v>313</v>
      </c>
      <c r="H171" t="s">
        <v>314</v>
      </c>
      <c r="I171" t="s">
        <v>489</v>
      </c>
      <c r="J171">
        <v>4</v>
      </c>
      <c r="K171">
        <v>1</v>
      </c>
      <c r="L171" s="186">
        <v>133</v>
      </c>
      <c r="M171" s="187">
        <v>123.69</v>
      </c>
      <c r="N171" s="188">
        <v>142.31</v>
      </c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>
        <v>161</v>
      </c>
      <c r="AB171" s="179">
        <v>159</v>
      </c>
      <c r="AC171" s="179">
        <v>193</v>
      </c>
      <c r="AD171" s="179">
        <v>195</v>
      </c>
      <c r="AE171" s="179">
        <v>189</v>
      </c>
      <c r="AF171" s="179">
        <v>140</v>
      </c>
      <c r="AG171" s="179">
        <v>141</v>
      </c>
      <c r="AH171" s="179">
        <v>152</v>
      </c>
      <c r="AI171" s="179">
        <v>155</v>
      </c>
      <c r="AJ171" s="179">
        <v>152</v>
      </c>
      <c r="AK171" s="153">
        <v>172</v>
      </c>
      <c r="AL171" s="153">
        <v>171</v>
      </c>
      <c r="AM171" s="179">
        <v>179.4</v>
      </c>
      <c r="AN171" s="179">
        <v>148</v>
      </c>
      <c r="AO171" s="215">
        <v>0.3</v>
      </c>
      <c r="AP171" s="168">
        <v>80</v>
      </c>
      <c r="AQ171" s="169">
        <v>180</v>
      </c>
      <c r="AR171" s="167">
        <v>84</v>
      </c>
      <c r="AS171" s="167">
        <v>172</v>
      </c>
      <c r="AT171" s="170">
        <v>4</v>
      </c>
      <c r="AU171" s="170"/>
      <c r="AV171" s="170">
        <v>6</v>
      </c>
      <c r="AW171" s="170"/>
      <c r="AX171" s="170"/>
      <c r="AY171" s="170"/>
      <c r="AZ171" s="170"/>
      <c r="BA171" s="170"/>
      <c r="BB171" s="170"/>
      <c r="BC171" s="171">
        <v>10</v>
      </c>
      <c r="BD171" s="166">
        <v>310</v>
      </c>
      <c r="BE171" s="271">
        <v>0.02</v>
      </c>
      <c r="BF171" s="172">
        <v>3.2000000000000001E-2</v>
      </c>
      <c r="BG171" s="154"/>
      <c r="BH171" s="154">
        <v>0.1</v>
      </c>
      <c r="BI171" s="154">
        <v>2.2999999999999998</v>
      </c>
      <c r="BJ171" s="154">
        <v>1.5</v>
      </c>
      <c r="BK171" s="154">
        <v>45.9</v>
      </c>
      <c r="BL171" s="24" t="s">
        <v>472</v>
      </c>
      <c r="BM171" s="248" t="s">
        <v>472</v>
      </c>
      <c r="BN171" s="248"/>
      <c r="BO171" s="248"/>
      <c r="BP171" s="248">
        <v>31</v>
      </c>
      <c r="BQ171" s="248"/>
      <c r="BR171" s="248"/>
      <c r="BS171" s="248"/>
      <c r="BT171" s="248"/>
      <c r="BU171" s="248">
        <f t="shared" si="2"/>
        <v>10.6</v>
      </c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  <c r="CH171" s="248"/>
      <c r="CI171" s="248"/>
      <c r="CJ171" s="248"/>
      <c r="CK171" s="248"/>
      <c r="CL171" s="248"/>
      <c r="CM171" s="248"/>
      <c r="CN171" s="248"/>
      <c r="CO171" s="248"/>
      <c r="CP171" s="248"/>
      <c r="CQ171" s="248"/>
      <c r="CR171" s="248"/>
      <c r="CS171" s="248"/>
      <c r="CT171" s="248"/>
      <c r="CU171" s="248"/>
      <c r="CV171" s="248"/>
      <c r="CW171" s="248"/>
      <c r="CX171" s="248"/>
      <c r="CY171" s="248"/>
      <c r="CZ171" s="248"/>
      <c r="DA171" s="248"/>
      <c r="DB171" s="248"/>
    </row>
    <row r="172" spans="1:106" s="185" customFormat="1" ht="31.5" customHeight="1" x14ac:dyDescent="0.35">
      <c r="A172" s="180">
        <v>2021</v>
      </c>
      <c r="B172" s="152">
        <v>8</v>
      </c>
      <c r="C172" s="270">
        <v>44416</v>
      </c>
      <c r="D172" s="152">
        <v>415</v>
      </c>
      <c r="E172" s="152">
        <v>655</v>
      </c>
      <c r="F172" s="152">
        <v>46</v>
      </c>
      <c r="G172" s="184" t="s">
        <v>339</v>
      </c>
      <c r="H172" t="s">
        <v>340</v>
      </c>
      <c r="I172" t="s">
        <v>490</v>
      </c>
      <c r="J172">
        <v>3</v>
      </c>
      <c r="K172">
        <v>1</v>
      </c>
      <c r="L172" s="186">
        <v>148</v>
      </c>
      <c r="M172" s="187">
        <v>137.63999999999999</v>
      </c>
      <c r="N172" s="188">
        <v>158.36000000000001</v>
      </c>
      <c r="O172" s="179"/>
      <c r="P172" s="179"/>
      <c r="Q172" s="179"/>
      <c r="R172" s="179">
        <v>174</v>
      </c>
      <c r="S172" s="179"/>
      <c r="T172" s="179"/>
      <c r="U172" s="179"/>
      <c r="V172" s="179"/>
      <c r="W172" s="179">
        <v>135</v>
      </c>
      <c r="X172" s="179"/>
      <c r="Y172" s="153"/>
      <c r="Z172" s="153"/>
      <c r="AA172" s="179"/>
      <c r="AB172" s="179"/>
      <c r="AC172" s="179">
        <v>144</v>
      </c>
      <c r="AD172" s="179">
        <v>158</v>
      </c>
      <c r="AE172" s="179">
        <v>155</v>
      </c>
      <c r="AF172" s="179"/>
      <c r="AG172" s="179"/>
      <c r="AH172" s="179">
        <v>133</v>
      </c>
      <c r="AI172" s="179">
        <v>145</v>
      </c>
      <c r="AJ172" s="179">
        <v>141</v>
      </c>
      <c r="AK172" s="153"/>
      <c r="AL172" s="153">
        <v>177</v>
      </c>
      <c r="AM172" s="179">
        <v>157.4</v>
      </c>
      <c r="AN172" s="179">
        <v>138.4</v>
      </c>
      <c r="AO172" s="215">
        <v>0.1</v>
      </c>
      <c r="AP172" s="168">
        <v>60</v>
      </c>
      <c r="AQ172" s="169">
        <v>180</v>
      </c>
      <c r="AR172" s="167">
        <v>61</v>
      </c>
      <c r="AS172" s="167">
        <v>177</v>
      </c>
      <c r="AT172" s="170">
        <v>14</v>
      </c>
      <c r="AU172" s="170">
        <v>8</v>
      </c>
      <c r="AV172" s="170">
        <v>12</v>
      </c>
      <c r="AW172" s="170"/>
      <c r="AX172" s="170"/>
      <c r="AY172" s="170"/>
      <c r="AZ172" s="170"/>
      <c r="BA172" s="170"/>
      <c r="BB172" s="170"/>
      <c r="BC172" s="171">
        <v>34</v>
      </c>
      <c r="BD172" s="166">
        <v>514</v>
      </c>
      <c r="BE172" s="271">
        <v>0.02</v>
      </c>
      <c r="BF172" s="172">
        <v>6.6000000000000003E-2</v>
      </c>
      <c r="BG172" s="154"/>
      <c r="BH172" s="154">
        <v>0.2</v>
      </c>
      <c r="BI172" s="154">
        <v>3.5</v>
      </c>
      <c r="BJ172" s="154">
        <v>4.7</v>
      </c>
      <c r="BK172" s="154">
        <v>71.099999999999994</v>
      </c>
      <c r="BL172" s="24" t="s">
        <v>478</v>
      </c>
      <c r="BM172" s="248" t="s">
        <v>481</v>
      </c>
      <c r="BN172" s="248" t="s">
        <v>522</v>
      </c>
      <c r="BO172" s="248"/>
      <c r="BP172" s="248">
        <v>31</v>
      </c>
      <c r="BQ172" s="248"/>
      <c r="BR172" s="248"/>
      <c r="BS172" s="248"/>
      <c r="BT172" s="248"/>
      <c r="BU172" s="248">
        <f t="shared" si="2"/>
        <v>6.8</v>
      </c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  <c r="CH172" s="248"/>
      <c r="CI172" s="248"/>
      <c r="CJ172" s="248"/>
      <c r="CK172" s="248"/>
      <c r="CL172" s="248"/>
      <c r="CM172" s="248"/>
      <c r="CN172" s="248"/>
      <c r="CO172" s="248"/>
      <c r="CP172" s="248"/>
      <c r="CQ172" s="248"/>
      <c r="CR172" s="248"/>
      <c r="CS172" s="248"/>
      <c r="CT172" s="248"/>
      <c r="CU172" s="248"/>
      <c r="CV172" s="248"/>
      <c r="CW172" s="248"/>
      <c r="CX172" s="248"/>
      <c r="CY172" s="248"/>
      <c r="CZ172" s="248"/>
      <c r="DA172" s="248"/>
      <c r="DB172" s="248"/>
    </row>
    <row r="173" spans="1:106" s="185" customFormat="1" ht="31.5" customHeight="1" x14ac:dyDescent="0.35">
      <c r="A173" s="180">
        <v>2021</v>
      </c>
      <c r="B173" s="152">
        <v>8</v>
      </c>
      <c r="C173" s="270">
        <v>44416</v>
      </c>
      <c r="D173" s="152">
        <v>415</v>
      </c>
      <c r="E173" s="152">
        <v>656</v>
      </c>
      <c r="F173" s="152">
        <v>46</v>
      </c>
      <c r="G173" s="184" t="s">
        <v>342</v>
      </c>
      <c r="H173" t="s">
        <v>343</v>
      </c>
      <c r="I173" t="s">
        <v>490</v>
      </c>
      <c r="J173">
        <v>3</v>
      </c>
      <c r="K173">
        <v>1</v>
      </c>
      <c r="L173" s="186">
        <v>148</v>
      </c>
      <c r="M173" s="187">
        <v>137.63999999999999</v>
      </c>
      <c r="N173" s="188">
        <v>158.36000000000001</v>
      </c>
      <c r="O173" s="179"/>
      <c r="P173" s="179"/>
      <c r="Q173" s="179"/>
      <c r="R173" s="179">
        <v>174</v>
      </c>
      <c r="S173" s="179"/>
      <c r="T173" s="179"/>
      <c r="U173" s="179"/>
      <c r="V173" s="179"/>
      <c r="W173" s="179">
        <v>135</v>
      </c>
      <c r="X173" s="179"/>
      <c r="Y173" s="153"/>
      <c r="Z173" s="153"/>
      <c r="AA173" s="179"/>
      <c r="AB173" s="179"/>
      <c r="AC173" s="179">
        <v>144</v>
      </c>
      <c r="AD173" s="179">
        <v>158</v>
      </c>
      <c r="AE173" s="179">
        <v>155</v>
      </c>
      <c r="AF173" s="179"/>
      <c r="AG173" s="179"/>
      <c r="AH173" s="179">
        <v>133</v>
      </c>
      <c r="AI173" s="179">
        <v>145</v>
      </c>
      <c r="AJ173" s="179">
        <v>141</v>
      </c>
      <c r="AK173" s="153"/>
      <c r="AL173" s="153">
        <v>177</v>
      </c>
      <c r="AM173" s="179">
        <v>157.4</v>
      </c>
      <c r="AN173" s="179">
        <v>138.4</v>
      </c>
      <c r="AO173" s="215">
        <v>0.1</v>
      </c>
      <c r="AP173" s="168">
        <v>60</v>
      </c>
      <c r="AQ173" s="169">
        <v>180</v>
      </c>
      <c r="AR173" s="167">
        <v>61</v>
      </c>
      <c r="AS173" s="167">
        <v>177</v>
      </c>
      <c r="AT173" s="170">
        <v>14</v>
      </c>
      <c r="AU173" s="170">
        <v>8</v>
      </c>
      <c r="AV173" s="170">
        <v>12</v>
      </c>
      <c r="AW173" s="170"/>
      <c r="AX173" s="170"/>
      <c r="AY173" s="170"/>
      <c r="AZ173" s="170"/>
      <c r="BA173" s="170"/>
      <c r="BB173" s="170"/>
      <c r="BC173" s="171">
        <v>34</v>
      </c>
      <c r="BD173" s="166">
        <v>514</v>
      </c>
      <c r="BE173" s="271">
        <v>0.02</v>
      </c>
      <c r="BF173" s="172">
        <v>6.6000000000000003E-2</v>
      </c>
      <c r="BG173" s="154"/>
      <c r="BH173" s="154">
        <v>0.2</v>
      </c>
      <c r="BI173" s="154">
        <v>3.5</v>
      </c>
      <c r="BJ173" s="154">
        <v>4.7</v>
      </c>
      <c r="BK173" s="154">
        <v>71.099999999999994</v>
      </c>
      <c r="BL173" s="24" t="s">
        <v>478</v>
      </c>
      <c r="BM173" s="248" t="s">
        <v>481</v>
      </c>
      <c r="BN173" s="248" t="s">
        <v>523</v>
      </c>
      <c r="BO173" s="248"/>
      <c r="BP173" s="248">
        <v>31</v>
      </c>
      <c r="BQ173" s="248"/>
      <c r="BR173" s="248"/>
      <c r="BS173" s="248"/>
      <c r="BT173" s="248"/>
      <c r="BU173" s="248">
        <f t="shared" si="2"/>
        <v>6.8</v>
      </c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  <c r="CH173" s="248"/>
      <c r="CI173" s="248"/>
      <c r="CJ173" s="248"/>
      <c r="CK173" s="248"/>
      <c r="CL173" s="248"/>
      <c r="CM173" s="248"/>
      <c r="CN173" s="248"/>
      <c r="CO173" s="248"/>
      <c r="CP173" s="248"/>
      <c r="CQ173" s="248"/>
      <c r="CR173" s="248"/>
      <c r="CS173" s="248"/>
      <c r="CT173" s="248"/>
      <c r="CU173" s="248"/>
      <c r="CV173" s="248"/>
      <c r="CW173" s="248"/>
      <c r="CX173" s="248"/>
      <c r="CY173" s="248"/>
      <c r="CZ173" s="248"/>
      <c r="DA173" s="248"/>
      <c r="DB173" s="248"/>
    </row>
    <row r="174" spans="1:106" s="185" customFormat="1" ht="31.5" customHeight="1" x14ac:dyDescent="0.35">
      <c r="A174" s="180">
        <v>2021</v>
      </c>
      <c r="B174" s="152">
        <v>8</v>
      </c>
      <c r="C174" s="270">
        <v>44416</v>
      </c>
      <c r="D174" s="152">
        <v>415</v>
      </c>
      <c r="E174" s="152">
        <v>657</v>
      </c>
      <c r="F174" s="152">
        <v>46</v>
      </c>
      <c r="G174" s="184" t="s">
        <v>345</v>
      </c>
      <c r="H174" t="s">
        <v>346</v>
      </c>
      <c r="I174" t="s">
        <v>490</v>
      </c>
      <c r="J174">
        <v>3</v>
      </c>
      <c r="K174">
        <v>1</v>
      </c>
      <c r="L174" s="186">
        <v>90</v>
      </c>
      <c r="M174" s="187">
        <v>83.7</v>
      </c>
      <c r="N174" s="188">
        <v>96.3</v>
      </c>
      <c r="O174" s="179"/>
      <c r="P174" s="179"/>
      <c r="Q174" s="179"/>
      <c r="R174" s="179">
        <v>124</v>
      </c>
      <c r="S174" s="179"/>
      <c r="T174" s="179"/>
      <c r="U174" s="179"/>
      <c r="V174" s="179"/>
      <c r="W174" s="179">
        <v>96</v>
      </c>
      <c r="X174" s="179"/>
      <c r="Y174" s="153"/>
      <c r="Z174" s="153"/>
      <c r="AA174" s="179"/>
      <c r="AB174" s="179"/>
      <c r="AC174" s="179">
        <v>101</v>
      </c>
      <c r="AD174" s="179">
        <v>111</v>
      </c>
      <c r="AE174" s="179">
        <v>110</v>
      </c>
      <c r="AF174" s="179"/>
      <c r="AG174" s="179"/>
      <c r="AH174" s="179">
        <v>86</v>
      </c>
      <c r="AI174" s="179">
        <v>97</v>
      </c>
      <c r="AJ174" s="179">
        <v>98</v>
      </c>
      <c r="AK174" s="153"/>
      <c r="AL174" s="153">
        <v>177</v>
      </c>
      <c r="AM174" s="179">
        <v>111.4</v>
      </c>
      <c r="AN174" s="179">
        <v>94.1</v>
      </c>
      <c r="AO174" s="215">
        <v>0.2</v>
      </c>
      <c r="AP174" s="168">
        <v>60</v>
      </c>
      <c r="AQ174" s="169">
        <v>180</v>
      </c>
      <c r="AR174" s="167">
        <v>61</v>
      </c>
      <c r="AS174" s="167">
        <v>177</v>
      </c>
      <c r="AT174" s="170">
        <v>14</v>
      </c>
      <c r="AU174" s="170">
        <v>8</v>
      </c>
      <c r="AV174" s="170">
        <v>18</v>
      </c>
      <c r="AW174" s="170"/>
      <c r="AX174" s="170"/>
      <c r="AY174" s="170"/>
      <c r="AZ174" s="170"/>
      <c r="BA174" s="170"/>
      <c r="BB174" s="170"/>
      <c r="BC174" s="171">
        <v>40</v>
      </c>
      <c r="BD174" s="166">
        <v>535</v>
      </c>
      <c r="BE174" s="271">
        <v>0.02</v>
      </c>
      <c r="BF174" s="172">
        <v>7.4999999999999997E-2</v>
      </c>
      <c r="BG174" s="154"/>
      <c r="BH174" s="154">
        <v>0.4</v>
      </c>
      <c r="BI174" s="154">
        <v>5.9</v>
      </c>
      <c r="BJ174" s="154">
        <v>3.8</v>
      </c>
      <c r="BK174" s="154">
        <v>50.3</v>
      </c>
      <c r="BL174" s="24" t="s">
        <v>478</v>
      </c>
      <c r="BM174" s="248" t="s">
        <v>481</v>
      </c>
      <c r="BN174" s="248" t="s">
        <v>524</v>
      </c>
      <c r="BO174" s="248"/>
      <c r="BP174" s="248">
        <v>31</v>
      </c>
      <c r="BQ174" s="248"/>
      <c r="BR174" s="248"/>
      <c r="BS174" s="248"/>
      <c r="BT174" s="248"/>
      <c r="BU174" s="248">
        <f t="shared" si="2"/>
        <v>2.9</v>
      </c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  <c r="CH174" s="248"/>
      <c r="CI174" s="248"/>
      <c r="CJ174" s="248"/>
      <c r="CK174" s="248"/>
      <c r="CL174" s="248"/>
      <c r="CM174" s="248"/>
      <c r="CN174" s="248"/>
      <c r="CO174" s="248"/>
      <c r="CP174" s="248"/>
      <c r="CQ174" s="248"/>
      <c r="CR174" s="248"/>
      <c r="CS174" s="248"/>
      <c r="CT174" s="248"/>
      <c r="CU174" s="248"/>
      <c r="CV174" s="248"/>
      <c r="CW174" s="248"/>
      <c r="CX174" s="248"/>
      <c r="CY174" s="248"/>
      <c r="CZ174" s="248"/>
      <c r="DA174" s="248"/>
      <c r="DB174" s="248"/>
    </row>
    <row r="175" spans="1:106" s="185" customFormat="1" ht="31.5" customHeight="1" x14ac:dyDescent="0.35">
      <c r="A175" s="180">
        <v>2021</v>
      </c>
      <c r="B175" s="152">
        <v>8</v>
      </c>
      <c r="C175" s="270">
        <v>44416</v>
      </c>
      <c r="D175" s="152">
        <v>415</v>
      </c>
      <c r="E175" s="152">
        <v>658</v>
      </c>
      <c r="F175" s="152">
        <v>46</v>
      </c>
      <c r="G175" s="184" t="s">
        <v>348</v>
      </c>
      <c r="H175" t="s">
        <v>349</v>
      </c>
      <c r="I175" t="s">
        <v>490</v>
      </c>
      <c r="J175">
        <v>3</v>
      </c>
      <c r="K175">
        <v>1</v>
      </c>
      <c r="L175" s="186">
        <v>90</v>
      </c>
      <c r="M175" s="187">
        <v>83.7</v>
      </c>
      <c r="N175" s="188">
        <v>96.3</v>
      </c>
      <c r="O175" s="179"/>
      <c r="P175" s="179"/>
      <c r="Q175" s="179"/>
      <c r="R175" s="179">
        <v>124</v>
      </c>
      <c r="S175" s="179"/>
      <c r="T175" s="179"/>
      <c r="U175" s="179"/>
      <c r="V175" s="179"/>
      <c r="W175" s="179">
        <v>96</v>
      </c>
      <c r="X175" s="179"/>
      <c r="Y175" s="153"/>
      <c r="Z175" s="153"/>
      <c r="AA175" s="179"/>
      <c r="AB175" s="179"/>
      <c r="AC175" s="179">
        <v>101</v>
      </c>
      <c r="AD175" s="179">
        <v>111</v>
      </c>
      <c r="AE175" s="179">
        <v>110</v>
      </c>
      <c r="AF175" s="179"/>
      <c r="AG175" s="179"/>
      <c r="AH175" s="179">
        <v>86</v>
      </c>
      <c r="AI175" s="179">
        <v>97</v>
      </c>
      <c r="AJ175" s="179">
        <v>98</v>
      </c>
      <c r="AK175" s="153"/>
      <c r="AL175" s="153">
        <v>177</v>
      </c>
      <c r="AM175" s="179">
        <v>111.4</v>
      </c>
      <c r="AN175" s="179">
        <v>94.1</v>
      </c>
      <c r="AO175" s="215">
        <v>0.2</v>
      </c>
      <c r="AP175" s="168">
        <v>60</v>
      </c>
      <c r="AQ175" s="169">
        <v>180</v>
      </c>
      <c r="AR175" s="167">
        <v>61</v>
      </c>
      <c r="AS175" s="167">
        <v>177</v>
      </c>
      <c r="AT175" s="170">
        <v>14</v>
      </c>
      <c r="AU175" s="170">
        <v>8</v>
      </c>
      <c r="AV175" s="170">
        <v>18</v>
      </c>
      <c r="AW175" s="170"/>
      <c r="AX175" s="170"/>
      <c r="AY175" s="170"/>
      <c r="AZ175" s="170"/>
      <c r="BA175" s="170"/>
      <c r="BB175" s="170"/>
      <c r="BC175" s="171">
        <v>40</v>
      </c>
      <c r="BD175" s="166">
        <v>535</v>
      </c>
      <c r="BE175" s="271">
        <v>0.02</v>
      </c>
      <c r="BF175" s="172">
        <v>7.4999999999999997E-2</v>
      </c>
      <c r="BG175" s="154"/>
      <c r="BH175" s="154">
        <v>0.4</v>
      </c>
      <c r="BI175" s="154">
        <v>5.9</v>
      </c>
      <c r="BJ175" s="154">
        <v>3.8</v>
      </c>
      <c r="BK175" s="154">
        <v>50.3</v>
      </c>
      <c r="BL175" s="24" t="s">
        <v>478</v>
      </c>
      <c r="BM175" s="248" t="s">
        <v>481</v>
      </c>
      <c r="BN175" s="248" t="s">
        <v>525</v>
      </c>
      <c r="BO175" s="248"/>
      <c r="BP175" s="248">
        <v>31</v>
      </c>
      <c r="BQ175" s="248"/>
      <c r="BR175" s="248"/>
      <c r="BS175" s="248"/>
      <c r="BT175" s="248"/>
      <c r="BU175" s="248">
        <f t="shared" si="2"/>
        <v>2.9</v>
      </c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  <c r="CH175" s="248"/>
      <c r="CI175" s="248"/>
      <c r="CJ175" s="248"/>
      <c r="CK175" s="248"/>
      <c r="CL175" s="248"/>
      <c r="CM175" s="248"/>
      <c r="CN175" s="248"/>
      <c r="CO175" s="248"/>
      <c r="CP175" s="248"/>
      <c r="CQ175" s="248"/>
      <c r="CR175" s="248"/>
      <c r="CS175" s="248"/>
      <c r="CT175" s="248"/>
      <c r="CU175" s="248"/>
      <c r="CV175" s="248"/>
      <c r="CW175" s="248"/>
      <c r="CX175" s="248"/>
      <c r="CY175" s="248"/>
      <c r="CZ175" s="248"/>
      <c r="DA175" s="248"/>
      <c r="DB175" s="248"/>
    </row>
    <row r="176" spans="1:106" s="185" customFormat="1" ht="31.5" customHeight="1" x14ac:dyDescent="0.35">
      <c r="A176" s="180">
        <v>2021</v>
      </c>
      <c r="B176" s="152">
        <v>8</v>
      </c>
      <c r="C176" s="270">
        <v>44416</v>
      </c>
      <c r="D176" s="152">
        <v>334</v>
      </c>
      <c r="E176" s="152">
        <v>254</v>
      </c>
      <c r="F176" s="152">
        <v>49</v>
      </c>
      <c r="G176" s="184" t="s">
        <v>431</v>
      </c>
      <c r="H176" t="s">
        <v>331</v>
      </c>
      <c r="I176" t="s">
        <v>490</v>
      </c>
      <c r="J176">
        <v>4</v>
      </c>
      <c r="K176">
        <v>2</v>
      </c>
      <c r="L176" s="186">
        <v>203</v>
      </c>
      <c r="M176" s="187">
        <v>188.79</v>
      </c>
      <c r="N176" s="188">
        <v>217.21</v>
      </c>
      <c r="O176" s="179"/>
      <c r="P176" s="179">
        <v>322</v>
      </c>
      <c r="Q176" s="179">
        <v>350</v>
      </c>
      <c r="R176" s="179">
        <v>324</v>
      </c>
      <c r="S176" s="179"/>
      <c r="T176" s="179"/>
      <c r="U176" s="179">
        <v>210</v>
      </c>
      <c r="V176" s="179">
        <v>219</v>
      </c>
      <c r="W176" s="179">
        <v>199</v>
      </c>
      <c r="X176" s="179"/>
      <c r="Y176" s="153"/>
      <c r="Z176" s="153">
        <v>142</v>
      </c>
      <c r="AA176" s="179">
        <v>346</v>
      </c>
      <c r="AB176" s="179">
        <v>341</v>
      </c>
      <c r="AC176" s="179">
        <v>362</v>
      </c>
      <c r="AD176" s="179">
        <v>375</v>
      </c>
      <c r="AE176" s="179">
        <v>371</v>
      </c>
      <c r="AF176" s="179">
        <v>210</v>
      </c>
      <c r="AG176" s="179">
        <v>213</v>
      </c>
      <c r="AH176" s="179">
        <v>212</v>
      </c>
      <c r="AI176" s="179">
        <v>276</v>
      </c>
      <c r="AJ176" s="179">
        <v>213</v>
      </c>
      <c r="AK176" s="153">
        <v>141</v>
      </c>
      <c r="AL176" s="153">
        <v>140</v>
      </c>
      <c r="AM176" s="179">
        <v>348.9</v>
      </c>
      <c r="AN176" s="179">
        <v>219</v>
      </c>
      <c r="AO176" s="215">
        <v>0.7</v>
      </c>
      <c r="AP176" s="168">
        <v>88</v>
      </c>
      <c r="AQ176" s="169">
        <v>164</v>
      </c>
      <c r="AR176" s="167">
        <v>102</v>
      </c>
      <c r="AS176" s="167">
        <v>141</v>
      </c>
      <c r="AT176" s="170">
        <v>5</v>
      </c>
      <c r="AU176" s="170">
        <v>4</v>
      </c>
      <c r="AV176" s="170">
        <v>6</v>
      </c>
      <c r="AW176" s="170"/>
      <c r="AX176" s="170"/>
      <c r="AY176" s="170"/>
      <c r="AZ176" s="170"/>
      <c r="BA176" s="170"/>
      <c r="BB176" s="170"/>
      <c r="BC176" s="171">
        <v>14</v>
      </c>
      <c r="BD176" s="166">
        <v>1634</v>
      </c>
      <c r="BE176" s="271">
        <v>0.02</v>
      </c>
      <c r="BF176" s="172">
        <v>8.9999999999999993E-3</v>
      </c>
      <c r="BG176" s="154">
        <v>1</v>
      </c>
      <c r="BH176" s="154">
        <v>0.1</v>
      </c>
      <c r="BI176" s="154">
        <v>8</v>
      </c>
      <c r="BJ176" s="154">
        <v>3.1</v>
      </c>
      <c r="BK176" s="154">
        <v>357.8</v>
      </c>
      <c r="BL176" s="24" t="s">
        <v>478</v>
      </c>
      <c r="BM176" s="248" t="s">
        <v>479</v>
      </c>
      <c r="BN176" s="248" t="s">
        <v>493</v>
      </c>
      <c r="BO176" s="248"/>
      <c r="BP176" s="248">
        <v>31</v>
      </c>
      <c r="BQ176" s="248"/>
      <c r="BR176" s="248"/>
      <c r="BS176" s="248"/>
      <c r="BT176" s="248"/>
      <c r="BU176" s="248">
        <f t="shared" si="2"/>
        <v>11.3</v>
      </c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  <c r="CH176" s="248"/>
      <c r="CI176" s="248"/>
      <c r="CJ176" s="248"/>
      <c r="CK176" s="248"/>
      <c r="CL176" s="248"/>
      <c r="CM176" s="248"/>
      <c r="CN176" s="248"/>
      <c r="CO176" s="248"/>
      <c r="CP176" s="248"/>
      <c r="CQ176" s="248"/>
      <c r="CR176" s="248"/>
      <c r="CS176" s="248"/>
      <c r="CT176" s="248"/>
      <c r="CU176" s="248"/>
      <c r="CV176" s="248"/>
      <c r="CW176" s="248"/>
      <c r="CX176" s="248"/>
      <c r="CY176" s="248"/>
      <c r="CZ176" s="248"/>
      <c r="DA176" s="248"/>
      <c r="DB176" s="248"/>
    </row>
    <row r="177" spans="1:106" s="185" customFormat="1" ht="31.5" customHeight="1" x14ac:dyDescent="0.35">
      <c r="A177" s="180">
        <v>2021</v>
      </c>
      <c r="B177" s="152">
        <v>8</v>
      </c>
      <c r="C177" s="270">
        <v>44417</v>
      </c>
      <c r="D177" s="152">
        <v>32</v>
      </c>
      <c r="E177" s="152">
        <v>92</v>
      </c>
      <c r="F177" s="152">
        <v>2</v>
      </c>
      <c r="G177" s="184" t="s">
        <v>288</v>
      </c>
      <c r="H177" t="s">
        <v>289</v>
      </c>
      <c r="I177" t="s">
        <v>471</v>
      </c>
      <c r="J177">
        <v>2</v>
      </c>
      <c r="K177">
        <v>3</v>
      </c>
      <c r="L177" s="186">
        <v>361</v>
      </c>
      <c r="M177" s="187">
        <v>335.73</v>
      </c>
      <c r="N177" s="188">
        <v>386.27</v>
      </c>
      <c r="O177" s="179">
        <v>405</v>
      </c>
      <c r="P177" s="179">
        <v>411</v>
      </c>
      <c r="Q177" s="179">
        <v>502</v>
      </c>
      <c r="R177" s="179">
        <v>492</v>
      </c>
      <c r="S177" s="179"/>
      <c r="T177" s="179">
        <v>340</v>
      </c>
      <c r="U177" s="179">
        <v>336</v>
      </c>
      <c r="V177" s="179">
        <v>378</v>
      </c>
      <c r="W177" s="179">
        <v>337</v>
      </c>
      <c r="X177" s="179"/>
      <c r="Y177" s="153">
        <v>125</v>
      </c>
      <c r="Z177" s="153">
        <v>125</v>
      </c>
      <c r="AA177" s="179">
        <v>424</v>
      </c>
      <c r="AB177" s="179">
        <v>391</v>
      </c>
      <c r="AC177" s="179">
        <v>385</v>
      </c>
      <c r="AD177" s="179">
        <v>477</v>
      </c>
      <c r="AE177" s="179">
        <v>462</v>
      </c>
      <c r="AF177" s="179">
        <v>349</v>
      </c>
      <c r="AG177" s="179">
        <v>345</v>
      </c>
      <c r="AH177" s="179">
        <v>314</v>
      </c>
      <c r="AI177" s="179">
        <v>379</v>
      </c>
      <c r="AJ177" s="179">
        <v>327</v>
      </c>
      <c r="AK177" s="153">
        <v>125</v>
      </c>
      <c r="AL177" s="153">
        <v>126</v>
      </c>
      <c r="AM177" s="179">
        <v>438.8</v>
      </c>
      <c r="AN177" s="179">
        <v>345</v>
      </c>
      <c r="AO177" s="215">
        <v>0.2</v>
      </c>
      <c r="AP177" s="168">
        <v>74</v>
      </c>
      <c r="AQ177" s="169">
        <v>97</v>
      </c>
      <c r="AR177" s="167">
        <v>57</v>
      </c>
      <c r="AS177" s="167">
        <v>125</v>
      </c>
      <c r="AT177" s="170">
        <v>6</v>
      </c>
      <c r="AU177" s="170">
        <v>4</v>
      </c>
      <c r="AV177" s="170">
        <v>10</v>
      </c>
      <c r="AW177" s="170"/>
      <c r="AX177" s="170"/>
      <c r="AY177" s="170"/>
      <c r="AZ177" s="170"/>
      <c r="BA177" s="170"/>
      <c r="BB177" s="170"/>
      <c r="BC177" s="171">
        <v>20</v>
      </c>
      <c r="BD177" s="166">
        <v>1388</v>
      </c>
      <c r="BE177" s="271">
        <v>1.4999999999999999E-2</v>
      </c>
      <c r="BF177" s="172">
        <v>1.4E-2</v>
      </c>
      <c r="BG177" s="154">
        <v>1</v>
      </c>
      <c r="BH177" s="154">
        <v>0.1</v>
      </c>
      <c r="BI177" s="154">
        <v>3.8</v>
      </c>
      <c r="BJ177" s="154">
        <v>6.9</v>
      </c>
      <c r="BK177" s="154">
        <v>478.9</v>
      </c>
      <c r="BL177" s="24" t="s">
        <v>478</v>
      </c>
      <c r="BM177" s="248" t="s">
        <v>481</v>
      </c>
      <c r="BN177" s="248" t="s">
        <v>505</v>
      </c>
      <c r="BO177" s="248" t="s">
        <v>506</v>
      </c>
      <c r="BP177" s="248">
        <v>32</v>
      </c>
      <c r="BQ177" s="248"/>
      <c r="BR177" s="248"/>
      <c r="BS177" s="248"/>
      <c r="BT177" s="248"/>
      <c r="BU177" s="248">
        <f t="shared" si="2"/>
        <v>11.3</v>
      </c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  <c r="CH177" s="248"/>
      <c r="CI177" s="248"/>
      <c r="CJ177" s="248"/>
      <c r="CK177" s="248"/>
      <c r="CL177" s="248"/>
      <c r="CM177" s="248"/>
      <c r="CN177" s="248"/>
      <c r="CO177" s="248"/>
      <c r="CP177" s="248"/>
      <c r="CQ177" s="248"/>
      <c r="CR177" s="248"/>
      <c r="CS177" s="248"/>
      <c r="CT177" s="248"/>
      <c r="CU177" s="248"/>
      <c r="CV177" s="248"/>
      <c r="CW177" s="248"/>
      <c r="CX177" s="248"/>
      <c r="CY177" s="248"/>
      <c r="CZ177" s="248"/>
      <c r="DA177" s="248"/>
      <c r="DB177" s="248"/>
    </row>
    <row r="178" spans="1:106" s="185" customFormat="1" ht="31.5" customHeight="1" x14ac:dyDescent="0.35">
      <c r="A178" s="180">
        <v>2021</v>
      </c>
      <c r="B178" s="152">
        <v>8</v>
      </c>
      <c r="C178" s="270">
        <v>44417</v>
      </c>
      <c r="D178" s="152">
        <v>32</v>
      </c>
      <c r="E178" s="152">
        <v>93</v>
      </c>
      <c r="F178" s="152">
        <v>2</v>
      </c>
      <c r="G178" s="184" t="s">
        <v>291</v>
      </c>
      <c r="H178" t="s">
        <v>292</v>
      </c>
      <c r="I178" t="s">
        <v>471</v>
      </c>
      <c r="J178">
        <v>2</v>
      </c>
      <c r="K178">
        <v>3</v>
      </c>
      <c r="L178" s="186">
        <v>59</v>
      </c>
      <c r="M178" s="187">
        <v>54.87</v>
      </c>
      <c r="N178" s="188">
        <v>63.13</v>
      </c>
      <c r="O178" s="179">
        <v>74</v>
      </c>
      <c r="P178" s="179">
        <v>83</v>
      </c>
      <c r="Q178" s="179">
        <v>96</v>
      </c>
      <c r="R178" s="179">
        <v>94</v>
      </c>
      <c r="S178" s="179"/>
      <c r="T178" s="179">
        <v>57</v>
      </c>
      <c r="U178" s="179">
        <v>51</v>
      </c>
      <c r="V178" s="179">
        <v>61</v>
      </c>
      <c r="W178" s="179">
        <v>51</v>
      </c>
      <c r="X178" s="179"/>
      <c r="Y178" s="153">
        <v>125</v>
      </c>
      <c r="Z178" s="153">
        <v>125</v>
      </c>
      <c r="AA178" s="179">
        <v>76</v>
      </c>
      <c r="AB178" s="179">
        <v>67</v>
      </c>
      <c r="AC178" s="179">
        <v>71</v>
      </c>
      <c r="AD178" s="179">
        <v>79</v>
      </c>
      <c r="AE178" s="179">
        <v>75</v>
      </c>
      <c r="AF178" s="179">
        <v>59</v>
      </c>
      <c r="AG178" s="179">
        <v>50</v>
      </c>
      <c r="AH178" s="179">
        <v>52</v>
      </c>
      <c r="AI178" s="179">
        <v>55</v>
      </c>
      <c r="AJ178" s="179">
        <v>55</v>
      </c>
      <c r="AK178" s="153">
        <v>125</v>
      </c>
      <c r="AL178" s="153">
        <v>126</v>
      </c>
      <c r="AM178" s="179">
        <v>79.3</v>
      </c>
      <c r="AN178" s="179">
        <v>54.4</v>
      </c>
      <c r="AO178" s="215">
        <v>0.3</v>
      </c>
      <c r="AP178" s="168">
        <v>74</v>
      </c>
      <c r="AQ178" s="169">
        <v>97</v>
      </c>
      <c r="AR178" s="167">
        <v>57</v>
      </c>
      <c r="AS178" s="167">
        <v>125</v>
      </c>
      <c r="AT178" s="170">
        <v>9</v>
      </c>
      <c r="AU178" s="170">
        <v>8</v>
      </c>
      <c r="AV178" s="170">
        <v>7</v>
      </c>
      <c r="AW178" s="170"/>
      <c r="AX178" s="170"/>
      <c r="AY178" s="170"/>
      <c r="AZ178" s="170"/>
      <c r="BA178" s="170"/>
      <c r="BB178" s="170"/>
      <c r="BC178" s="171">
        <v>24</v>
      </c>
      <c r="BD178" s="166">
        <v>402</v>
      </c>
      <c r="BE178" s="271">
        <v>1.4999999999999999E-2</v>
      </c>
      <c r="BF178" s="172">
        <v>0.06</v>
      </c>
      <c r="BG178" s="154"/>
      <c r="BH178" s="154">
        <v>0.4</v>
      </c>
      <c r="BI178" s="154">
        <v>6.8</v>
      </c>
      <c r="BJ178" s="154">
        <v>1.3</v>
      </c>
      <c r="BK178" s="154">
        <v>21.9</v>
      </c>
      <c r="BL178" s="24" t="s">
        <v>478</v>
      </c>
      <c r="BM178" s="248" t="s">
        <v>481</v>
      </c>
      <c r="BN178" s="248" t="s">
        <v>507</v>
      </c>
      <c r="BO178" s="248" t="s">
        <v>506</v>
      </c>
      <c r="BP178" s="248">
        <v>32</v>
      </c>
      <c r="BQ178" s="248"/>
      <c r="BR178" s="248"/>
      <c r="BS178" s="248"/>
      <c r="BT178" s="248"/>
      <c r="BU178" s="248">
        <f t="shared" si="2"/>
        <v>3.3</v>
      </c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  <c r="CH178" s="248"/>
      <c r="CI178" s="248"/>
      <c r="CJ178" s="248"/>
      <c r="CK178" s="248"/>
      <c r="CL178" s="248"/>
      <c r="CM178" s="248"/>
      <c r="CN178" s="248"/>
      <c r="CO178" s="248"/>
      <c r="CP178" s="248"/>
      <c r="CQ178" s="248"/>
      <c r="CR178" s="248"/>
      <c r="CS178" s="248"/>
      <c r="CT178" s="248"/>
      <c r="CU178" s="248"/>
      <c r="CV178" s="248"/>
      <c r="CW178" s="248"/>
      <c r="CX178" s="248"/>
      <c r="CY178" s="248"/>
      <c r="CZ178" s="248"/>
      <c r="DA178" s="248"/>
      <c r="DB178" s="248"/>
    </row>
    <row r="179" spans="1:106" s="185" customFormat="1" ht="31.5" customHeight="1" x14ac:dyDescent="0.35">
      <c r="A179" s="180">
        <v>2021</v>
      </c>
      <c r="B179" s="152">
        <v>8</v>
      </c>
      <c r="C179" s="270">
        <v>44417</v>
      </c>
      <c r="D179" s="152">
        <v>423</v>
      </c>
      <c r="E179" s="152">
        <v>669</v>
      </c>
      <c r="F179" s="152">
        <v>3</v>
      </c>
      <c r="G179" s="184" t="s">
        <v>351</v>
      </c>
      <c r="H179" t="s">
        <v>352</v>
      </c>
      <c r="I179" t="s">
        <v>471</v>
      </c>
      <c r="J179">
        <v>2</v>
      </c>
      <c r="K179">
        <v>2</v>
      </c>
      <c r="L179" s="186">
        <v>954</v>
      </c>
      <c r="M179" s="187">
        <v>897.71400000000006</v>
      </c>
      <c r="N179" s="188">
        <v>1021.734</v>
      </c>
      <c r="O179" s="179">
        <v>1316</v>
      </c>
      <c r="P179" s="179">
        <v>1450</v>
      </c>
      <c r="Q179" s="179">
        <v>1418</v>
      </c>
      <c r="R179" s="179">
        <v>1486</v>
      </c>
      <c r="S179" s="179"/>
      <c r="T179" s="179">
        <v>1026</v>
      </c>
      <c r="U179" s="179">
        <v>1048</v>
      </c>
      <c r="V179" s="179">
        <v>1112</v>
      </c>
      <c r="W179" s="179">
        <v>959</v>
      </c>
      <c r="X179" s="179"/>
      <c r="Y179" s="153">
        <v>168</v>
      </c>
      <c r="Z179" s="153">
        <v>188</v>
      </c>
      <c r="AA179" s="179">
        <v>1370</v>
      </c>
      <c r="AB179" s="179">
        <v>1432</v>
      </c>
      <c r="AC179" s="179">
        <v>1755</v>
      </c>
      <c r="AD179" s="179">
        <v>1375</v>
      </c>
      <c r="AE179" s="179">
        <v>1330</v>
      </c>
      <c r="AF179" s="179">
        <v>998</v>
      </c>
      <c r="AG179" s="179">
        <v>1373</v>
      </c>
      <c r="AH179" s="179">
        <v>1080</v>
      </c>
      <c r="AI179" s="179">
        <v>943</v>
      </c>
      <c r="AJ179" s="179">
        <v>978</v>
      </c>
      <c r="AK179" s="153">
        <v>156</v>
      </c>
      <c r="AL179" s="153">
        <v>156</v>
      </c>
      <c r="AM179" s="179">
        <v>1436.9</v>
      </c>
      <c r="AN179" s="179">
        <v>1057.4000000000001</v>
      </c>
      <c r="AO179" s="215">
        <v>0.5</v>
      </c>
      <c r="AP179" s="168">
        <v>40</v>
      </c>
      <c r="AQ179" s="169">
        <v>180</v>
      </c>
      <c r="AR179" s="167">
        <v>43</v>
      </c>
      <c r="AS179" s="167">
        <v>167</v>
      </c>
      <c r="AT179" s="170">
        <v>4</v>
      </c>
      <c r="AU179" s="170">
        <v>9</v>
      </c>
      <c r="AV179" s="170">
        <v>9</v>
      </c>
      <c r="AW179" s="170"/>
      <c r="AX179" s="170"/>
      <c r="AY179" s="170"/>
      <c r="AZ179" s="170"/>
      <c r="BA179" s="170"/>
      <c r="BB179" s="170"/>
      <c r="BC179" s="171">
        <v>22</v>
      </c>
      <c r="BD179" s="166">
        <v>592</v>
      </c>
      <c r="BE179" s="271">
        <v>1.4999999999999999E-2</v>
      </c>
      <c r="BF179" s="172">
        <v>3.6999999999999998E-2</v>
      </c>
      <c r="BG179" s="154"/>
      <c r="BH179" s="154">
        <v>0</v>
      </c>
      <c r="BI179" s="154">
        <v>0.6</v>
      </c>
      <c r="BJ179" s="154">
        <v>23.3</v>
      </c>
      <c r="BK179" s="154">
        <v>626</v>
      </c>
      <c r="BL179" s="24" t="s">
        <v>474</v>
      </c>
      <c r="BM179" s="248" t="s">
        <v>475</v>
      </c>
      <c r="BN179" s="248" t="s">
        <v>516</v>
      </c>
      <c r="BO179" s="248" t="s">
        <v>477</v>
      </c>
      <c r="BP179" s="248">
        <v>32</v>
      </c>
      <c r="BQ179" s="248"/>
      <c r="BR179" s="248"/>
      <c r="BS179" s="248"/>
      <c r="BT179" s="248"/>
      <c r="BU179" s="248">
        <f t="shared" si="2"/>
        <v>73.099999999999994</v>
      </c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  <c r="CH179" s="248"/>
      <c r="CI179" s="248"/>
      <c r="CJ179" s="248"/>
      <c r="CK179" s="248"/>
      <c r="CL179" s="248"/>
      <c r="CM179" s="248"/>
      <c r="CN179" s="248"/>
      <c r="CO179" s="248"/>
      <c r="CP179" s="248"/>
      <c r="CQ179" s="248"/>
      <c r="CR179" s="248"/>
      <c r="CS179" s="248"/>
      <c r="CT179" s="248"/>
      <c r="CU179" s="248"/>
      <c r="CV179" s="248"/>
      <c r="CW179" s="248"/>
      <c r="CX179" s="248"/>
      <c r="CY179" s="248"/>
      <c r="CZ179" s="248"/>
      <c r="DA179" s="248"/>
      <c r="DB179" s="248"/>
    </row>
    <row r="180" spans="1:106" s="185" customFormat="1" ht="31.5" customHeight="1" x14ac:dyDescent="0.35">
      <c r="A180" s="180">
        <v>2021</v>
      </c>
      <c r="B180" s="152">
        <v>8</v>
      </c>
      <c r="C180" s="270">
        <v>44417</v>
      </c>
      <c r="D180" s="152">
        <v>417</v>
      </c>
      <c r="E180" s="152">
        <v>660</v>
      </c>
      <c r="F180" s="152">
        <v>4</v>
      </c>
      <c r="G180" s="184" t="s">
        <v>270</v>
      </c>
      <c r="H180" t="s">
        <v>271</v>
      </c>
      <c r="I180" t="s">
        <v>471</v>
      </c>
      <c r="J180">
        <v>1</v>
      </c>
      <c r="K180">
        <v>6</v>
      </c>
      <c r="L180" s="186">
        <v>1265</v>
      </c>
      <c r="M180" s="187">
        <v>1190.365</v>
      </c>
      <c r="N180" s="188">
        <v>1354.8150000000001</v>
      </c>
      <c r="O180" s="179">
        <v>1481</v>
      </c>
      <c r="P180" s="179">
        <v>1605</v>
      </c>
      <c r="Q180" s="179">
        <v>1679</v>
      </c>
      <c r="R180" s="179">
        <v>1649</v>
      </c>
      <c r="S180" s="179"/>
      <c r="T180" s="179">
        <v>1263</v>
      </c>
      <c r="U180" s="179">
        <v>1346</v>
      </c>
      <c r="V180" s="179">
        <v>1347</v>
      </c>
      <c r="W180" s="179">
        <v>1297</v>
      </c>
      <c r="X180" s="179"/>
      <c r="Y180" s="153">
        <v>127</v>
      </c>
      <c r="Z180" s="153">
        <v>162</v>
      </c>
      <c r="AA180" s="179">
        <v>1551</v>
      </c>
      <c r="AB180" s="179">
        <v>1509</v>
      </c>
      <c r="AC180" s="179">
        <v>1554</v>
      </c>
      <c r="AD180" s="179">
        <v>1522</v>
      </c>
      <c r="AE180" s="179">
        <v>1506</v>
      </c>
      <c r="AF180" s="179">
        <v>1378</v>
      </c>
      <c r="AG180" s="179">
        <v>1291</v>
      </c>
      <c r="AH180" s="179">
        <v>1276</v>
      </c>
      <c r="AI180" s="179">
        <v>1215</v>
      </c>
      <c r="AJ180" s="179">
        <v>1300</v>
      </c>
      <c r="AK180" s="153">
        <v>161</v>
      </c>
      <c r="AL180" s="153">
        <v>161</v>
      </c>
      <c r="AM180" s="179">
        <v>1561.8</v>
      </c>
      <c r="AN180" s="179">
        <v>1301.4000000000001</v>
      </c>
      <c r="AO180" s="215">
        <v>0.2</v>
      </c>
      <c r="AP180" s="168">
        <v>20</v>
      </c>
      <c r="AQ180" s="169">
        <v>180</v>
      </c>
      <c r="AR180" s="167">
        <v>24</v>
      </c>
      <c r="AS180" s="167">
        <v>153</v>
      </c>
      <c r="AT180" s="170">
        <v>2</v>
      </c>
      <c r="AU180" s="170">
        <v>2</v>
      </c>
      <c r="AV180" s="170">
        <v>1</v>
      </c>
      <c r="AW180" s="170"/>
      <c r="AX180" s="170">
        <v>0</v>
      </c>
      <c r="AY180" s="170"/>
      <c r="AZ180" s="170"/>
      <c r="BA180" s="170"/>
      <c r="BB180" s="170"/>
      <c r="BC180" s="171">
        <v>5</v>
      </c>
      <c r="BD180" s="166">
        <v>185</v>
      </c>
      <c r="BE180" s="271">
        <v>1.4999999999999999E-2</v>
      </c>
      <c r="BF180" s="172">
        <v>2.7E-2</v>
      </c>
      <c r="BG180" s="154"/>
      <c r="BH180" s="154">
        <v>0</v>
      </c>
      <c r="BI180" s="154">
        <v>0.1</v>
      </c>
      <c r="BJ180" s="154">
        <v>6.5</v>
      </c>
      <c r="BK180" s="154">
        <v>240.8</v>
      </c>
      <c r="BL180" s="24" t="s">
        <v>474</v>
      </c>
      <c r="BM180" s="248" t="s">
        <v>475</v>
      </c>
      <c r="BN180" s="248" t="s">
        <v>509</v>
      </c>
      <c r="BO180" s="248" t="s">
        <v>477</v>
      </c>
      <c r="BP180" s="248">
        <v>32</v>
      </c>
      <c r="BQ180" s="248"/>
      <c r="BR180" s="248"/>
      <c r="BS180" s="248"/>
      <c r="BT180" s="248"/>
      <c r="BU180" s="248">
        <f t="shared" si="2"/>
        <v>25.7</v>
      </c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  <c r="CH180" s="248"/>
      <c r="CI180" s="248"/>
      <c r="CJ180" s="248"/>
      <c r="CK180" s="248"/>
      <c r="CL180" s="248"/>
      <c r="CM180" s="248"/>
      <c r="CN180" s="248"/>
      <c r="CO180" s="248"/>
      <c r="CP180" s="248"/>
      <c r="CQ180" s="248"/>
      <c r="CR180" s="248"/>
      <c r="CS180" s="248"/>
      <c r="CT180" s="248"/>
      <c r="CU180" s="248"/>
      <c r="CV180" s="248"/>
      <c r="CW180" s="248"/>
      <c r="CX180" s="248"/>
      <c r="CY180" s="248"/>
      <c r="CZ180" s="248"/>
      <c r="DA180" s="248"/>
      <c r="DB180" s="248"/>
    </row>
    <row r="181" spans="1:106" s="185" customFormat="1" ht="31.5" customHeight="1" x14ac:dyDescent="0.35">
      <c r="A181" s="180">
        <v>2021</v>
      </c>
      <c r="B181" s="152">
        <v>8</v>
      </c>
      <c r="C181" s="270">
        <v>44417</v>
      </c>
      <c r="D181" s="152">
        <v>417</v>
      </c>
      <c r="E181" s="152">
        <v>661</v>
      </c>
      <c r="F181" s="152">
        <v>4</v>
      </c>
      <c r="G181" s="184" t="s">
        <v>273</v>
      </c>
      <c r="H181" t="s">
        <v>274</v>
      </c>
      <c r="I181" t="s">
        <v>471</v>
      </c>
      <c r="J181">
        <v>1</v>
      </c>
      <c r="K181">
        <v>6</v>
      </c>
      <c r="L181" s="186">
        <v>138</v>
      </c>
      <c r="M181" s="187">
        <v>129.858</v>
      </c>
      <c r="N181" s="188">
        <v>147.798</v>
      </c>
      <c r="O181" s="179">
        <v>158</v>
      </c>
      <c r="P181" s="179">
        <v>171</v>
      </c>
      <c r="Q181" s="179">
        <v>181</v>
      </c>
      <c r="R181" s="179">
        <v>178</v>
      </c>
      <c r="S181" s="179"/>
      <c r="T181" s="179">
        <v>135</v>
      </c>
      <c r="U181" s="179">
        <v>142</v>
      </c>
      <c r="V181" s="179">
        <v>145</v>
      </c>
      <c r="W181" s="179">
        <v>142</v>
      </c>
      <c r="X181" s="179"/>
      <c r="Y181" s="153">
        <v>127</v>
      </c>
      <c r="Z181" s="153">
        <v>162</v>
      </c>
      <c r="AA181" s="179">
        <v>162</v>
      </c>
      <c r="AB181" s="179">
        <v>165</v>
      </c>
      <c r="AC181" s="179">
        <v>164</v>
      </c>
      <c r="AD181" s="179">
        <v>164</v>
      </c>
      <c r="AE181" s="179">
        <v>162</v>
      </c>
      <c r="AF181" s="179">
        <v>143</v>
      </c>
      <c r="AG181" s="179">
        <v>143</v>
      </c>
      <c r="AH181" s="179">
        <v>138</v>
      </c>
      <c r="AI181" s="179">
        <v>135</v>
      </c>
      <c r="AJ181" s="179">
        <v>141</v>
      </c>
      <c r="AK181" s="153">
        <v>161</v>
      </c>
      <c r="AL181" s="153">
        <v>161</v>
      </c>
      <c r="AM181" s="179">
        <v>167.2</v>
      </c>
      <c r="AN181" s="179">
        <v>140.4</v>
      </c>
      <c r="AO181" s="215">
        <v>0.2</v>
      </c>
      <c r="AP181" s="168">
        <v>20</v>
      </c>
      <c r="AQ181" s="169">
        <v>180</v>
      </c>
      <c r="AR181" s="167">
        <v>24</v>
      </c>
      <c r="AS181" s="167">
        <v>153</v>
      </c>
      <c r="AT181" s="170">
        <v>7</v>
      </c>
      <c r="AU181" s="170">
        <v>2</v>
      </c>
      <c r="AV181" s="170">
        <v>1</v>
      </c>
      <c r="AW181" s="170"/>
      <c r="AX181" s="170">
        <v>0</v>
      </c>
      <c r="AY181" s="170"/>
      <c r="AZ181" s="170"/>
      <c r="BA181" s="170"/>
      <c r="BB181" s="170"/>
      <c r="BC181" s="171">
        <v>10</v>
      </c>
      <c r="BD181" s="166">
        <v>190</v>
      </c>
      <c r="BE181" s="271">
        <v>1.4999999999999999E-2</v>
      </c>
      <c r="BF181" s="172">
        <v>5.2999999999999999E-2</v>
      </c>
      <c r="BG181" s="154"/>
      <c r="BH181" s="154">
        <v>0.1</v>
      </c>
      <c r="BI181" s="154">
        <v>1.4</v>
      </c>
      <c r="BJ181" s="154">
        <v>1.4</v>
      </c>
      <c r="BK181" s="154">
        <v>26.7</v>
      </c>
      <c r="BL181" s="24" t="s">
        <v>474</v>
      </c>
      <c r="BM181" s="248" t="s">
        <v>475</v>
      </c>
      <c r="BN181" s="248" t="s">
        <v>510</v>
      </c>
      <c r="BO181" s="248" t="s">
        <v>477</v>
      </c>
      <c r="BP181" s="248">
        <v>32</v>
      </c>
      <c r="BQ181" s="248"/>
      <c r="BR181" s="248"/>
      <c r="BS181" s="248"/>
      <c r="BT181" s="248"/>
      <c r="BU181" s="248">
        <f t="shared" si="2"/>
        <v>1.7</v>
      </c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  <c r="CH181" s="248"/>
      <c r="CI181" s="248"/>
      <c r="CJ181" s="248"/>
      <c r="CK181" s="248"/>
      <c r="CL181" s="248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248"/>
      <c r="CW181" s="248"/>
      <c r="CX181" s="248"/>
      <c r="CY181" s="248"/>
      <c r="CZ181" s="248"/>
      <c r="DA181" s="248"/>
      <c r="DB181" s="248"/>
    </row>
    <row r="182" spans="1:106" s="185" customFormat="1" ht="31.5" customHeight="1" x14ac:dyDescent="0.35">
      <c r="A182" s="180">
        <v>2021</v>
      </c>
      <c r="B182" s="152">
        <v>8</v>
      </c>
      <c r="C182" s="270">
        <v>44417</v>
      </c>
      <c r="D182" s="152">
        <v>331</v>
      </c>
      <c r="E182" s="152">
        <v>253</v>
      </c>
      <c r="F182" s="152">
        <v>5</v>
      </c>
      <c r="G182" s="184" t="s">
        <v>330</v>
      </c>
      <c r="H182" t="s">
        <v>331</v>
      </c>
      <c r="I182" t="s">
        <v>471</v>
      </c>
      <c r="J182">
        <v>3</v>
      </c>
      <c r="K182">
        <v>2</v>
      </c>
      <c r="L182" s="186">
        <v>203</v>
      </c>
      <c r="M182" s="187">
        <v>188.79</v>
      </c>
      <c r="N182" s="188">
        <v>217.21</v>
      </c>
      <c r="O182" s="179"/>
      <c r="P182" s="179">
        <v>323</v>
      </c>
      <c r="Q182" s="179">
        <v>352</v>
      </c>
      <c r="R182" s="179">
        <v>341</v>
      </c>
      <c r="S182" s="179"/>
      <c r="T182" s="179"/>
      <c r="U182" s="179">
        <v>211</v>
      </c>
      <c r="V182" s="179">
        <v>219</v>
      </c>
      <c r="W182" s="179">
        <v>206</v>
      </c>
      <c r="X182" s="179"/>
      <c r="Y182" s="153"/>
      <c r="Z182" s="153">
        <v>105</v>
      </c>
      <c r="AA182" s="179">
        <v>283</v>
      </c>
      <c r="AB182" s="179">
        <v>275</v>
      </c>
      <c r="AC182" s="179">
        <v>279</v>
      </c>
      <c r="AD182" s="179">
        <v>281</v>
      </c>
      <c r="AE182" s="179">
        <v>273</v>
      </c>
      <c r="AF182" s="179">
        <v>205</v>
      </c>
      <c r="AG182" s="179">
        <v>200</v>
      </c>
      <c r="AH182" s="179">
        <v>188</v>
      </c>
      <c r="AI182" s="179">
        <v>193</v>
      </c>
      <c r="AJ182" s="179">
        <v>214</v>
      </c>
      <c r="AK182" s="153">
        <v>95</v>
      </c>
      <c r="AL182" s="153">
        <v>99</v>
      </c>
      <c r="AM182" s="179">
        <v>300.89999999999998</v>
      </c>
      <c r="AN182" s="179">
        <v>204.5</v>
      </c>
      <c r="AO182" s="215">
        <v>0.5</v>
      </c>
      <c r="AP182" s="168">
        <v>121</v>
      </c>
      <c r="AQ182" s="169">
        <v>89</v>
      </c>
      <c r="AR182" s="167">
        <v>108</v>
      </c>
      <c r="AS182" s="167">
        <v>100</v>
      </c>
      <c r="AT182" s="170">
        <v>5</v>
      </c>
      <c r="AU182" s="170">
        <v>3</v>
      </c>
      <c r="AV182" s="170">
        <v>11</v>
      </c>
      <c r="AW182" s="170"/>
      <c r="AX182" s="170"/>
      <c r="AY182" s="170"/>
      <c r="AZ182" s="170"/>
      <c r="BA182" s="170"/>
      <c r="BB182" s="170"/>
      <c r="BC182" s="171">
        <v>19</v>
      </c>
      <c r="BD182" s="166">
        <v>1819</v>
      </c>
      <c r="BE182" s="271">
        <v>1.4999999999999999E-2</v>
      </c>
      <c r="BF182" s="172">
        <v>0.01</v>
      </c>
      <c r="BG182" s="154">
        <v>1</v>
      </c>
      <c r="BH182" s="154">
        <v>0.1</v>
      </c>
      <c r="BI182" s="154">
        <v>9</v>
      </c>
      <c r="BJ182" s="154">
        <v>3.9</v>
      </c>
      <c r="BK182" s="154">
        <v>372</v>
      </c>
      <c r="BL182" s="24" t="s">
        <v>478</v>
      </c>
      <c r="BM182" s="248" t="s">
        <v>479</v>
      </c>
      <c r="BN182" s="248" t="s">
        <v>493</v>
      </c>
      <c r="BO182" s="248"/>
      <c r="BP182" s="248">
        <v>32</v>
      </c>
      <c r="BQ182" s="248"/>
      <c r="BR182" s="248"/>
      <c r="BS182" s="248"/>
      <c r="BT182" s="248"/>
      <c r="BU182" s="248">
        <f t="shared" si="2"/>
        <v>1.1000000000000001</v>
      </c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  <c r="CH182" s="248"/>
      <c r="CI182" s="248"/>
      <c r="CJ182" s="248"/>
      <c r="CK182" s="248"/>
      <c r="CL182" s="248"/>
      <c r="CM182" s="248"/>
      <c r="CN182" s="248"/>
      <c r="CO182" s="248"/>
      <c r="CP182" s="248"/>
      <c r="CQ182" s="248"/>
      <c r="CR182" s="248"/>
      <c r="CS182" s="248"/>
      <c r="CT182" s="248"/>
      <c r="CU182" s="248"/>
      <c r="CV182" s="248"/>
      <c r="CW182" s="248"/>
      <c r="CX182" s="248"/>
      <c r="CY182" s="248"/>
      <c r="CZ182" s="248"/>
      <c r="DA182" s="248"/>
      <c r="DB182" s="248"/>
    </row>
    <row r="183" spans="1:106" s="185" customFormat="1" ht="31.5" customHeight="1" x14ac:dyDescent="0.35">
      <c r="A183" s="180">
        <v>2021</v>
      </c>
      <c r="B183" s="152">
        <v>8</v>
      </c>
      <c r="C183" s="270">
        <v>44417</v>
      </c>
      <c r="D183" s="152">
        <v>375</v>
      </c>
      <c r="E183" s="152">
        <v>437</v>
      </c>
      <c r="F183" s="152">
        <v>5</v>
      </c>
      <c r="G183" s="184" t="s">
        <v>213</v>
      </c>
      <c r="H183" t="s">
        <v>214</v>
      </c>
      <c r="I183" t="s">
        <v>471</v>
      </c>
      <c r="J183">
        <v>4</v>
      </c>
      <c r="K183">
        <v>2</v>
      </c>
      <c r="L183" s="186">
        <v>168</v>
      </c>
      <c r="M183" s="187">
        <v>158.08799999999999</v>
      </c>
      <c r="N183" s="188">
        <v>179.928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>
        <v>120</v>
      </c>
      <c r="AQ183" s="169">
        <v>120</v>
      </c>
      <c r="AR183" s="167"/>
      <c r="AS183" s="167"/>
      <c r="AT183" s="170">
        <v>1</v>
      </c>
      <c r="AU183" s="170">
        <v>1</v>
      </c>
      <c r="AV183" s="170">
        <v>1</v>
      </c>
      <c r="AW183" s="170"/>
      <c r="AX183" s="170"/>
      <c r="AY183" s="170"/>
      <c r="AZ183" s="170"/>
      <c r="BA183" s="170"/>
      <c r="BB183" s="170"/>
      <c r="BC183" s="171">
        <v>2</v>
      </c>
      <c r="BD183" s="166">
        <v>502</v>
      </c>
      <c r="BE183" s="271">
        <v>1.4999999999999999E-2</v>
      </c>
      <c r="BF183" s="172">
        <v>4.0000000000000001E-3</v>
      </c>
      <c r="BG183" s="154">
        <v>1</v>
      </c>
      <c r="BH183" s="154">
        <v>0</v>
      </c>
      <c r="BI183" s="154">
        <v>3</v>
      </c>
      <c r="BJ183" s="154"/>
      <c r="BK183" s="154"/>
      <c r="BL183" s="24" t="s">
        <v>474</v>
      </c>
      <c r="BM183" s="248" t="s">
        <v>475</v>
      </c>
      <c r="BN183" s="248" t="s">
        <v>511</v>
      </c>
      <c r="BO183" s="248" t="s">
        <v>477</v>
      </c>
      <c r="BP183" s="248">
        <v>32</v>
      </c>
      <c r="BQ183" s="248"/>
      <c r="BR183" s="248"/>
      <c r="BS183" s="248"/>
      <c r="BT183" s="248"/>
      <c r="BU183" s="248" t="str">
        <f t="shared" si="2"/>
        <v/>
      </c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  <c r="CH183" s="248"/>
      <c r="CI183" s="248"/>
      <c r="CJ183" s="248"/>
      <c r="CK183" s="248"/>
      <c r="CL183" s="248"/>
      <c r="CM183" s="248"/>
      <c r="CN183" s="248"/>
      <c r="CO183" s="248"/>
      <c r="CP183" s="248"/>
      <c r="CQ183" s="248"/>
      <c r="CR183" s="248"/>
      <c r="CS183" s="248"/>
      <c r="CT183" s="248"/>
      <c r="CU183" s="248"/>
      <c r="CV183" s="248"/>
      <c r="CW183" s="248"/>
      <c r="CX183" s="248"/>
      <c r="CY183" s="248"/>
      <c r="CZ183" s="248"/>
      <c r="DA183" s="248"/>
      <c r="DB183" s="248"/>
    </row>
    <row r="184" spans="1:106" s="185" customFormat="1" ht="31.5" customHeight="1" x14ac:dyDescent="0.35">
      <c r="A184" s="180">
        <v>2021</v>
      </c>
      <c r="B184" s="152">
        <v>8</v>
      </c>
      <c r="C184" s="270">
        <v>44417</v>
      </c>
      <c r="D184" s="152">
        <v>47</v>
      </c>
      <c r="E184" s="152">
        <v>122</v>
      </c>
      <c r="F184" s="152">
        <v>6</v>
      </c>
      <c r="G184" s="184" t="s">
        <v>216</v>
      </c>
      <c r="H184" t="s">
        <v>217</v>
      </c>
      <c r="I184" t="s">
        <v>513</v>
      </c>
      <c r="J184">
        <v>2</v>
      </c>
      <c r="K184">
        <v>1</v>
      </c>
      <c r="L184" s="186">
        <v>280</v>
      </c>
      <c r="M184" s="187">
        <v>267.39999999999998</v>
      </c>
      <c r="N184" s="188">
        <v>292.60000000000002</v>
      </c>
      <c r="O184" s="179">
        <v>390</v>
      </c>
      <c r="P184" s="179">
        <v>403</v>
      </c>
      <c r="Q184" s="179">
        <v>405</v>
      </c>
      <c r="R184" s="179">
        <v>407</v>
      </c>
      <c r="S184" s="179"/>
      <c r="T184" s="179">
        <v>272</v>
      </c>
      <c r="U184" s="179">
        <v>280</v>
      </c>
      <c r="V184" s="179">
        <v>290</v>
      </c>
      <c r="W184" s="179">
        <v>269</v>
      </c>
      <c r="X184" s="179"/>
      <c r="Y184" s="153">
        <v>107</v>
      </c>
      <c r="Z184" s="153">
        <v>106</v>
      </c>
      <c r="AA184" s="179">
        <v>287</v>
      </c>
      <c r="AB184" s="179">
        <v>328</v>
      </c>
      <c r="AC184" s="179">
        <v>311</v>
      </c>
      <c r="AD184" s="179">
        <v>325</v>
      </c>
      <c r="AE184" s="179">
        <v>319</v>
      </c>
      <c r="AF184" s="179">
        <v>245</v>
      </c>
      <c r="AG184" s="179">
        <v>266</v>
      </c>
      <c r="AH184" s="179">
        <v>261</v>
      </c>
      <c r="AI184" s="179">
        <v>267</v>
      </c>
      <c r="AJ184" s="179">
        <v>264</v>
      </c>
      <c r="AK184" s="153">
        <v>115</v>
      </c>
      <c r="AL184" s="153">
        <v>115</v>
      </c>
      <c r="AM184" s="179">
        <v>352.8</v>
      </c>
      <c r="AN184" s="179">
        <v>268.2</v>
      </c>
      <c r="AO184" s="215">
        <v>0.3</v>
      </c>
      <c r="AP184" s="168">
        <v>63</v>
      </c>
      <c r="AQ184" s="169">
        <v>115</v>
      </c>
      <c r="AR184" s="167">
        <v>65</v>
      </c>
      <c r="AS184" s="167">
        <v>111</v>
      </c>
      <c r="AT184" s="170">
        <v>4</v>
      </c>
      <c r="AU184" s="170">
        <v>2</v>
      </c>
      <c r="AV184" s="170">
        <v>6</v>
      </c>
      <c r="AW184" s="170"/>
      <c r="AX184" s="170"/>
      <c r="AY184" s="170"/>
      <c r="AZ184" s="170"/>
      <c r="BA184" s="170"/>
      <c r="BB184" s="170"/>
      <c r="BC184" s="171">
        <v>12</v>
      </c>
      <c r="BD184" s="166">
        <v>512</v>
      </c>
      <c r="BE184" s="271">
        <v>1.4999999999999999E-2</v>
      </c>
      <c r="BF184" s="172">
        <v>2.3E-2</v>
      </c>
      <c r="BG184" s="154"/>
      <c r="BH184" s="154">
        <v>0</v>
      </c>
      <c r="BI184" s="154">
        <v>1.8</v>
      </c>
      <c r="BJ184" s="154">
        <v>3.2</v>
      </c>
      <c r="BK184" s="154">
        <v>137.30000000000001</v>
      </c>
      <c r="BL184" s="24" t="s">
        <v>474</v>
      </c>
      <c r="BM184" s="248" t="s">
        <v>475</v>
      </c>
      <c r="BN184" s="248" t="s">
        <v>526</v>
      </c>
      <c r="BO184" s="248" t="s">
        <v>515</v>
      </c>
      <c r="BP184" s="248">
        <v>32</v>
      </c>
      <c r="BQ184" s="248"/>
      <c r="BR184" s="248"/>
      <c r="BS184" s="248"/>
      <c r="BT184" s="248"/>
      <c r="BU184" s="248">
        <f t="shared" si="2"/>
        <v>8.3000000000000007</v>
      </c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  <c r="CH184" s="248"/>
      <c r="CI184" s="248"/>
      <c r="CJ184" s="248"/>
      <c r="CK184" s="248"/>
      <c r="CL184" s="248"/>
      <c r="CM184" s="248"/>
      <c r="CN184" s="248"/>
      <c r="CO184" s="248"/>
      <c r="CP184" s="248"/>
      <c r="CQ184" s="248"/>
      <c r="CR184" s="248"/>
      <c r="CS184" s="248"/>
      <c r="CT184" s="248"/>
      <c r="CU184" s="248"/>
      <c r="CV184" s="248"/>
      <c r="CW184" s="248"/>
      <c r="CX184" s="248"/>
      <c r="CY184" s="248"/>
      <c r="CZ184" s="248"/>
      <c r="DA184" s="248"/>
      <c r="DB184" s="248"/>
    </row>
    <row r="185" spans="1:106" s="185" customFormat="1" ht="31.5" customHeight="1" x14ac:dyDescent="0.35">
      <c r="A185" s="180">
        <v>2021</v>
      </c>
      <c r="B185" s="152">
        <v>8</v>
      </c>
      <c r="C185" s="270">
        <v>44417</v>
      </c>
      <c r="D185" s="152">
        <v>182</v>
      </c>
      <c r="E185" s="152">
        <v>331</v>
      </c>
      <c r="F185" s="152">
        <v>6</v>
      </c>
      <c r="G185" s="184" t="s">
        <v>185</v>
      </c>
      <c r="H185" t="s">
        <v>186</v>
      </c>
      <c r="I185" t="s">
        <v>471</v>
      </c>
      <c r="J185">
        <v>4</v>
      </c>
      <c r="K185">
        <v>2</v>
      </c>
      <c r="L185" s="186">
        <v>325</v>
      </c>
      <c r="M185" s="187">
        <v>305.82499999999999</v>
      </c>
      <c r="N185" s="188">
        <v>348.07499999999999</v>
      </c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53"/>
      <c r="Z185" s="153"/>
      <c r="AA185" s="179"/>
      <c r="AB185" s="179"/>
      <c r="AC185" s="179"/>
      <c r="AD185" s="179"/>
      <c r="AE185" s="179"/>
      <c r="AF185" s="179"/>
      <c r="AG185" s="179"/>
      <c r="AH185" s="179"/>
      <c r="AI185" s="179"/>
      <c r="AJ185" s="179"/>
      <c r="AK185" s="153"/>
      <c r="AL185" s="153"/>
      <c r="AM185" s="179"/>
      <c r="AN185" s="179"/>
      <c r="AO185" s="215"/>
      <c r="AP185" s="168">
        <v>110</v>
      </c>
      <c r="AQ185" s="169">
        <v>131</v>
      </c>
      <c r="AR185" s="167"/>
      <c r="AS185" s="167"/>
      <c r="AT185" s="170"/>
      <c r="AU185" s="170"/>
      <c r="AV185" s="170"/>
      <c r="AW185" s="170"/>
      <c r="AX185" s="170"/>
      <c r="AY185" s="170"/>
      <c r="AZ185" s="170"/>
      <c r="BA185" s="170"/>
      <c r="BB185" s="170"/>
      <c r="BC185" s="171"/>
      <c r="BD185" s="166">
        <v>120</v>
      </c>
      <c r="BE185" s="271">
        <v>1.4999999999999999E-2</v>
      </c>
      <c r="BF185" s="172"/>
      <c r="BG185" s="154"/>
      <c r="BH185" s="154"/>
      <c r="BI185" s="154">
        <v>0.4</v>
      </c>
      <c r="BJ185" s="154"/>
      <c r="BK185" s="154"/>
      <c r="BL185" s="24" t="s">
        <v>474</v>
      </c>
      <c r="BM185" s="248" t="s">
        <v>475</v>
      </c>
      <c r="BN185" s="248" t="s">
        <v>521</v>
      </c>
      <c r="BO185" s="248" t="s">
        <v>477</v>
      </c>
      <c r="BP185" s="248">
        <v>32</v>
      </c>
      <c r="BQ185" s="248"/>
      <c r="BR185" s="248"/>
      <c r="BS185" s="248"/>
      <c r="BT185" s="248"/>
      <c r="BU185" s="248" t="str">
        <f t="shared" si="2"/>
        <v/>
      </c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  <c r="CH185" s="248"/>
      <c r="CI185" s="248"/>
      <c r="CJ185" s="248"/>
      <c r="CK185" s="248"/>
      <c r="CL185" s="248"/>
      <c r="CM185" s="248"/>
      <c r="CN185" s="248"/>
      <c r="CO185" s="248"/>
      <c r="CP185" s="248"/>
      <c r="CQ185" s="248"/>
      <c r="CR185" s="248"/>
      <c r="CS185" s="248"/>
      <c r="CT185" s="248"/>
      <c r="CU185" s="248"/>
      <c r="CV185" s="248"/>
      <c r="CW185" s="248"/>
      <c r="CX185" s="248"/>
      <c r="CY185" s="248"/>
      <c r="CZ185" s="248"/>
      <c r="DA185" s="248"/>
      <c r="DB185" s="248"/>
    </row>
    <row r="186" spans="1:106" s="185" customFormat="1" ht="31.5" customHeight="1" x14ac:dyDescent="0.35">
      <c r="A186" s="180">
        <v>2021</v>
      </c>
      <c r="B186" s="152">
        <v>8</v>
      </c>
      <c r="C186" s="270">
        <v>44417</v>
      </c>
      <c r="D186" s="152">
        <v>384</v>
      </c>
      <c r="E186" s="152">
        <v>556</v>
      </c>
      <c r="F186" s="152">
        <v>7</v>
      </c>
      <c r="G186" s="184" t="s">
        <v>197</v>
      </c>
      <c r="H186" t="s">
        <v>198</v>
      </c>
      <c r="I186" t="s">
        <v>471</v>
      </c>
      <c r="J186">
        <v>1</v>
      </c>
      <c r="K186">
        <v>6</v>
      </c>
      <c r="L186" s="186">
        <v>1066</v>
      </c>
      <c r="M186" s="187">
        <v>1003.106</v>
      </c>
      <c r="N186" s="188">
        <v>1141.6859999999999</v>
      </c>
      <c r="O186" s="179">
        <v>1217</v>
      </c>
      <c r="P186" s="179">
        <v>1270</v>
      </c>
      <c r="Q186" s="179"/>
      <c r="R186" s="179">
        <v>1245</v>
      </c>
      <c r="S186" s="179"/>
      <c r="T186" s="179">
        <v>1028</v>
      </c>
      <c r="U186" s="179">
        <v>1108</v>
      </c>
      <c r="V186" s="179"/>
      <c r="W186" s="179">
        <v>1081</v>
      </c>
      <c r="X186" s="179"/>
      <c r="Y186" s="153">
        <v>173</v>
      </c>
      <c r="Z186" s="153">
        <v>171</v>
      </c>
      <c r="AA186" s="179">
        <v>1160</v>
      </c>
      <c r="AB186" s="179">
        <v>1294</v>
      </c>
      <c r="AC186" s="179">
        <v>1256</v>
      </c>
      <c r="AD186" s="179">
        <v>1293</v>
      </c>
      <c r="AE186" s="179">
        <v>1292</v>
      </c>
      <c r="AF186" s="179">
        <v>1056</v>
      </c>
      <c r="AG186" s="179">
        <v>1089</v>
      </c>
      <c r="AH186" s="179">
        <v>1066</v>
      </c>
      <c r="AI186" s="179">
        <v>1080</v>
      </c>
      <c r="AJ186" s="179">
        <v>1041</v>
      </c>
      <c r="AK186" s="153">
        <v>139</v>
      </c>
      <c r="AL186" s="153">
        <v>140</v>
      </c>
      <c r="AM186" s="179">
        <v>1253.4000000000001</v>
      </c>
      <c r="AN186" s="179">
        <v>1068.5999999999999</v>
      </c>
      <c r="AO186" s="215">
        <v>0.2</v>
      </c>
      <c r="AP186" s="168">
        <v>20</v>
      </c>
      <c r="AQ186" s="169">
        <v>180</v>
      </c>
      <c r="AR186" s="167">
        <v>23</v>
      </c>
      <c r="AS186" s="167">
        <v>156</v>
      </c>
      <c r="AT186" s="170">
        <v>3</v>
      </c>
      <c r="AU186" s="170">
        <v>4</v>
      </c>
      <c r="AV186" s="170">
        <v>3</v>
      </c>
      <c r="AW186" s="170"/>
      <c r="AX186" s="170"/>
      <c r="AY186" s="170"/>
      <c r="AZ186" s="170"/>
      <c r="BA186" s="170"/>
      <c r="BB186" s="170"/>
      <c r="BC186" s="171">
        <v>10</v>
      </c>
      <c r="BD186" s="166">
        <v>442</v>
      </c>
      <c r="BE186" s="271">
        <v>1.4999999999999999E-2</v>
      </c>
      <c r="BF186" s="172">
        <v>2.3E-2</v>
      </c>
      <c r="BG186" s="154"/>
      <c r="BH186" s="154">
        <v>0</v>
      </c>
      <c r="BI186" s="154">
        <v>0.4</v>
      </c>
      <c r="BJ186" s="154">
        <v>10.7</v>
      </c>
      <c r="BK186" s="154">
        <v>472.3</v>
      </c>
      <c r="BL186" s="24" t="s">
        <v>474</v>
      </c>
      <c r="BM186" s="248" t="s">
        <v>475</v>
      </c>
      <c r="BN186" s="248" t="s">
        <v>517</v>
      </c>
      <c r="BO186" s="248"/>
      <c r="BP186" s="248">
        <v>32</v>
      </c>
      <c r="BQ186" s="248"/>
      <c r="BR186" s="248"/>
      <c r="BS186" s="248"/>
      <c r="BT186" s="248"/>
      <c r="BU186" s="248">
        <f t="shared" si="2"/>
        <v>1.8</v>
      </c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  <c r="CH186" s="248"/>
      <c r="CI186" s="248"/>
      <c r="CJ186" s="248"/>
      <c r="CK186" s="248"/>
      <c r="CL186" s="248"/>
      <c r="CM186" s="248"/>
      <c r="CN186" s="248"/>
      <c r="CO186" s="248"/>
      <c r="CP186" s="248"/>
      <c r="CQ186" s="248"/>
      <c r="CR186" s="248"/>
      <c r="CS186" s="248"/>
      <c r="CT186" s="248"/>
      <c r="CU186" s="248"/>
      <c r="CV186" s="248"/>
      <c r="CW186" s="248"/>
      <c r="CX186" s="248"/>
      <c r="CY186" s="248"/>
      <c r="CZ186" s="248"/>
      <c r="DA186" s="248"/>
      <c r="DB186" s="248"/>
    </row>
    <row r="187" spans="1:106" s="185" customFormat="1" ht="31.5" customHeight="1" x14ac:dyDescent="0.35">
      <c r="A187" s="180">
        <v>2021</v>
      </c>
      <c r="B187" s="152">
        <v>8</v>
      </c>
      <c r="C187" s="270">
        <v>44417</v>
      </c>
      <c r="D187" s="152">
        <v>384</v>
      </c>
      <c r="E187" s="152">
        <v>557</v>
      </c>
      <c r="F187" s="152">
        <v>7</v>
      </c>
      <c r="G187" s="184" t="s">
        <v>200</v>
      </c>
      <c r="H187" t="s">
        <v>201</v>
      </c>
      <c r="I187" t="s">
        <v>471</v>
      </c>
      <c r="J187">
        <v>1</v>
      </c>
      <c r="K187">
        <v>6</v>
      </c>
      <c r="L187" s="186">
        <v>182</v>
      </c>
      <c r="M187" s="187">
        <v>171.262</v>
      </c>
      <c r="N187" s="188">
        <v>194.922</v>
      </c>
      <c r="O187" s="179">
        <v>236</v>
      </c>
      <c r="P187" s="179">
        <v>266</v>
      </c>
      <c r="Q187" s="179"/>
      <c r="R187" s="179">
        <v>276</v>
      </c>
      <c r="S187" s="179"/>
      <c r="T187" s="179">
        <v>192</v>
      </c>
      <c r="U187" s="179">
        <v>198</v>
      </c>
      <c r="V187" s="179"/>
      <c r="W187" s="179">
        <v>190</v>
      </c>
      <c r="X187" s="179"/>
      <c r="Y187" s="153">
        <v>173</v>
      </c>
      <c r="Z187" s="153">
        <v>171</v>
      </c>
      <c r="AA187" s="179">
        <v>216</v>
      </c>
      <c r="AB187" s="179">
        <v>220</v>
      </c>
      <c r="AC187" s="179">
        <v>202</v>
      </c>
      <c r="AD187" s="179">
        <v>216</v>
      </c>
      <c r="AE187" s="179">
        <v>196</v>
      </c>
      <c r="AF187" s="179">
        <v>216</v>
      </c>
      <c r="AG187" s="179">
        <v>240</v>
      </c>
      <c r="AH187" s="179">
        <v>250</v>
      </c>
      <c r="AI187" s="179">
        <v>224</v>
      </c>
      <c r="AJ187" s="179">
        <v>234</v>
      </c>
      <c r="AK187" s="153">
        <v>139</v>
      </c>
      <c r="AL187" s="153">
        <v>140</v>
      </c>
      <c r="AM187" s="179">
        <v>228.5</v>
      </c>
      <c r="AN187" s="179">
        <v>218</v>
      </c>
      <c r="AO187" s="215">
        <v>0.3</v>
      </c>
      <c r="AP187" s="168">
        <v>20</v>
      </c>
      <c r="AQ187" s="169">
        <v>180</v>
      </c>
      <c r="AR187" s="167">
        <v>23</v>
      </c>
      <c r="AS187" s="167">
        <v>156</v>
      </c>
      <c r="AT187" s="170">
        <v>6</v>
      </c>
      <c r="AU187" s="170">
        <v>8</v>
      </c>
      <c r="AV187" s="170">
        <v>6</v>
      </c>
      <c r="AW187" s="170"/>
      <c r="AX187" s="170"/>
      <c r="AY187" s="170"/>
      <c r="AZ187" s="170"/>
      <c r="BA187" s="170"/>
      <c r="BB187" s="170"/>
      <c r="BC187" s="171">
        <v>18</v>
      </c>
      <c r="BD187" s="166">
        <v>882</v>
      </c>
      <c r="BE187" s="271">
        <v>1.4999999999999999E-2</v>
      </c>
      <c r="BF187" s="172">
        <v>0.02</v>
      </c>
      <c r="BG187" s="154"/>
      <c r="BH187" s="154">
        <v>0.1</v>
      </c>
      <c r="BI187" s="154">
        <v>4.8</v>
      </c>
      <c r="BJ187" s="154">
        <v>3.9</v>
      </c>
      <c r="BK187" s="154">
        <v>192.3</v>
      </c>
      <c r="BL187" s="24" t="s">
        <v>474</v>
      </c>
      <c r="BM187" s="248" t="s">
        <v>475</v>
      </c>
      <c r="BN187" s="248" t="s">
        <v>517</v>
      </c>
      <c r="BO187" s="248" t="s">
        <v>518</v>
      </c>
      <c r="BP187" s="248">
        <v>32</v>
      </c>
      <c r="BQ187" s="248"/>
      <c r="BR187" s="248"/>
      <c r="BS187" s="248"/>
      <c r="BT187" s="248"/>
      <c r="BU187" s="248">
        <f t="shared" si="2"/>
        <v>25.5</v>
      </c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  <c r="CH187" s="248"/>
      <c r="CI187" s="248"/>
      <c r="CJ187" s="248"/>
      <c r="CK187" s="248"/>
      <c r="CL187" s="248"/>
      <c r="CM187" s="248"/>
      <c r="CN187" s="248"/>
      <c r="CO187" s="248"/>
      <c r="CP187" s="248"/>
      <c r="CQ187" s="248"/>
      <c r="CR187" s="248"/>
      <c r="CS187" s="248"/>
      <c r="CT187" s="248"/>
      <c r="CU187" s="248"/>
      <c r="CV187" s="248"/>
      <c r="CW187" s="248"/>
      <c r="CX187" s="248"/>
      <c r="CY187" s="248"/>
      <c r="CZ187" s="248"/>
      <c r="DA187" s="248"/>
      <c r="DB187" s="248"/>
    </row>
    <row r="188" spans="1:106" s="185" customFormat="1" ht="31.5" customHeight="1" x14ac:dyDescent="0.35">
      <c r="A188" s="180">
        <v>2021</v>
      </c>
      <c r="B188" s="152">
        <v>8</v>
      </c>
      <c r="C188" s="270">
        <v>44417</v>
      </c>
      <c r="D188" s="152">
        <v>18</v>
      </c>
      <c r="E188" s="152">
        <v>49</v>
      </c>
      <c r="F188" s="152">
        <v>8</v>
      </c>
      <c r="G188" s="184" t="s">
        <v>191</v>
      </c>
      <c r="H188" t="s">
        <v>192</v>
      </c>
      <c r="I188" t="s">
        <v>513</v>
      </c>
      <c r="J188">
        <v>2</v>
      </c>
      <c r="K188">
        <v>3</v>
      </c>
      <c r="L188" s="186">
        <v>100</v>
      </c>
      <c r="M188" s="187">
        <v>95.5</v>
      </c>
      <c r="N188" s="188">
        <v>104.5</v>
      </c>
      <c r="O188" s="179"/>
      <c r="P188" s="179">
        <v>124</v>
      </c>
      <c r="Q188" s="179">
        <v>127</v>
      </c>
      <c r="R188" s="179">
        <v>125</v>
      </c>
      <c r="S188" s="179"/>
      <c r="T188" s="179">
        <v>100</v>
      </c>
      <c r="U188" s="179">
        <v>120</v>
      </c>
      <c r="V188" s="179">
        <v>101</v>
      </c>
      <c r="W188" s="179"/>
      <c r="X188" s="179"/>
      <c r="Y188" s="153">
        <v>119</v>
      </c>
      <c r="Z188" s="153">
        <v>119</v>
      </c>
      <c r="AA188" s="179">
        <v>138</v>
      </c>
      <c r="AB188" s="179">
        <v>134</v>
      </c>
      <c r="AC188" s="179">
        <v>137</v>
      </c>
      <c r="AD188" s="179">
        <v>130</v>
      </c>
      <c r="AE188" s="179">
        <v>126</v>
      </c>
      <c r="AF188" s="179">
        <v>112</v>
      </c>
      <c r="AG188" s="179">
        <v>110</v>
      </c>
      <c r="AH188" s="179">
        <v>98</v>
      </c>
      <c r="AI188" s="179">
        <v>100</v>
      </c>
      <c r="AJ188" s="179">
        <v>96</v>
      </c>
      <c r="AK188" s="153">
        <v>119</v>
      </c>
      <c r="AL188" s="153">
        <v>119</v>
      </c>
      <c r="AM188" s="179">
        <v>130.1</v>
      </c>
      <c r="AN188" s="179">
        <v>104.6</v>
      </c>
      <c r="AO188" s="215">
        <v>0.3</v>
      </c>
      <c r="AP188" s="168">
        <v>101</v>
      </c>
      <c r="AQ188" s="169">
        <v>107</v>
      </c>
      <c r="AR188" s="167">
        <v>61</v>
      </c>
      <c r="AS188" s="167">
        <v>119</v>
      </c>
      <c r="AT188" s="170">
        <v>5</v>
      </c>
      <c r="AU188" s="170">
        <v>4</v>
      </c>
      <c r="AV188" s="170">
        <v>4</v>
      </c>
      <c r="AW188" s="170"/>
      <c r="AX188" s="170"/>
      <c r="AY188" s="170"/>
      <c r="AZ188" s="170"/>
      <c r="BA188" s="170"/>
      <c r="BB188" s="170"/>
      <c r="BC188" s="171">
        <v>13</v>
      </c>
      <c r="BD188" s="166">
        <v>853</v>
      </c>
      <c r="BE188" s="271">
        <v>1.4999999999999999E-2</v>
      </c>
      <c r="BF188" s="172">
        <v>1.4999999999999999E-2</v>
      </c>
      <c r="BG188" s="154">
        <v>1</v>
      </c>
      <c r="BH188" s="154">
        <v>0.1</v>
      </c>
      <c r="BI188" s="154">
        <v>8.5</v>
      </c>
      <c r="BJ188" s="154">
        <v>1.4</v>
      </c>
      <c r="BK188" s="154">
        <v>89.2</v>
      </c>
      <c r="BL188" s="24" t="s">
        <v>474</v>
      </c>
      <c r="BM188" s="248" t="s">
        <v>475</v>
      </c>
      <c r="BN188" s="248" t="s">
        <v>519</v>
      </c>
      <c r="BO188" s="248" t="s">
        <v>515</v>
      </c>
      <c r="BP188" s="248">
        <v>32</v>
      </c>
      <c r="BQ188" s="248"/>
      <c r="BR188" s="248"/>
      <c r="BS188" s="248"/>
      <c r="BT188" s="248"/>
      <c r="BU188" s="248">
        <f t="shared" si="2"/>
        <v>3.3</v>
      </c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  <c r="CH188" s="248"/>
      <c r="CI188" s="248"/>
      <c r="CJ188" s="248"/>
      <c r="CK188" s="248"/>
      <c r="CL188" s="248"/>
      <c r="CM188" s="248"/>
      <c r="CN188" s="248"/>
      <c r="CO188" s="248"/>
      <c r="CP188" s="248"/>
      <c r="CQ188" s="248"/>
      <c r="CR188" s="248"/>
      <c r="CS188" s="248"/>
      <c r="CT188" s="248"/>
      <c r="CU188" s="248"/>
      <c r="CV188" s="248"/>
      <c r="CW188" s="248"/>
      <c r="CX188" s="248"/>
      <c r="CY188" s="248"/>
      <c r="CZ188" s="248"/>
      <c r="DA188" s="248"/>
      <c r="DB188" s="248"/>
    </row>
    <row r="189" spans="1:106" s="185" customFormat="1" ht="31.5" customHeight="1" x14ac:dyDescent="0.35">
      <c r="A189" s="180">
        <v>2021</v>
      </c>
      <c r="B189" s="152">
        <v>8</v>
      </c>
      <c r="C189" s="270">
        <v>44417</v>
      </c>
      <c r="D189" s="152">
        <v>18</v>
      </c>
      <c r="E189" s="152">
        <v>50</v>
      </c>
      <c r="F189" s="152">
        <v>8</v>
      </c>
      <c r="G189" s="184" t="s">
        <v>194</v>
      </c>
      <c r="H189" t="s">
        <v>195</v>
      </c>
      <c r="I189" t="s">
        <v>513</v>
      </c>
      <c r="J189">
        <v>2</v>
      </c>
      <c r="K189">
        <v>3</v>
      </c>
      <c r="L189" s="186">
        <v>54</v>
      </c>
      <c r="M189" s="187">
        <v>51.57</v>
      </c>
      <c r="N189" s="188">
        <v>56.43</v>
      </c>
      <c r="O189" s="179"/>
      <c r="P189" s="179">
        <v>62</v>
      </c>
      <c r="Q189" s="179">
        <v>68</v>
      </c>
      <c r="R189" s="179">
        <v>71</v>
      </c>
      <c r="S189" s="179"/>
      <c r="T189" s="179">
        <v>52</v>
      </c>
      <c r="U189" s="179">
        <v>59</v>
      </c>
      <c r="V189" s="179">
        <v>55</v>
      </c>
      <c r="W189" s="179"/>
      <c r="X189" s="179"/>
      <c r="Y189" s="153">
        <v>119</v>
      </c>
      <c r="Z189" s="153">
        <v>119</v>
      </c>
      <c r="AA189" s="179">
        <v>72</v>
      </c>
      <c r="AB189" s="179">
        <v>81</v>
      </c>
      <c r="AC189" s="179">
        <v>77</v>
      </c>
      <c r="AD189" s="179">
        <v>61</v>
      </c>
      <c r="AE189" s="179">
        <v>67</v>
      </c>
      <c r="AF189" s="179">
        <v>61</v>
      </c>
      <c r="AG189" s="179">
        <v>73</v>
      </c>
      <c r="AH189" s="179">
        <v>58</v>
      </c>
      <c r="AI189" s="179">
        <v>54</v>
      </c>
      <c r="AJ189" s="179">
        <v>49</v>
      </c>
      <c r="AK189" s="153">
        <v>119</v>
      </c>
      <c r="AL189" s="153">
        <v>119</v>
      </c>
      <c r="AM189" s="179">
        <v>69.900000000000006</v>
      </c>
      <c r="AN189" s="179">
        <v>57.6</v>
      </c>
      <c r="AO189" s="215">
        <v>0.3</v>
      </c>
      <c r="AP189" s="168">
        <v>101</v>
      </c>
      <c r="AQ189" s="169">
        <v>107</v>
      </c>
      <c r="AR189" s="167">
        <v>61</v>
      </c>
      <c r="AS189" s="167">
        <v>119</v>
      </c>
      <c r="AT189" s="170">
        <v>3</v>
      </c>
      <c r="AU189" s="170">
        <v>2</v>
      </c>
      <c r="AV189" s="170">
        <v>5</v>
      </c>
      <c r="AW189" s="170"/>
      <c r="AX189" s="170"/>
      <c r="AY189" s="170"/>
      <c r="AZ189" s="170"/>
      <c r="BA189" s="170"/>
      <c r="BB189" s="170"/>
      <c r="BC189" s="171">
        <v>10</v>
      </c>
      <c r="BD189" s="166">
        <v>850</v>
      </c>
      <c r="BE189" s="271">
        <v>1.4999999999999999E-2</v>
      </c>
      <c r="BF189" s="172">
        <v>1.2E-2</v>
      </c>
      <c r="BG189" s="154">
        <v>1</v>
      </c>
      <c r="BH189" s="154">
        <v>0.2</v>
      </c>
      <c r="BI189" s="154">
        <v>15.7</v>
      </c>
      <c r="BJ189" s="154">
        <v>0.6</v>
      </c>
      <c r="BK189" s="154">
        <v>49</v>
      </c>
      <c r="BL189" s="24" t="s">
        <v>474</v>
      </c>
      <c r="BM189" s="248" t="s">
        <v>475</v>
      </c>
      <c r="BN189" s="248" t="s">
        <v>520</v>
      </c>
      <c r="BO189" s="248" t="s">
        <v>515</v>
      </c>
      <c r="BP189" s="248">
        <v>32</v>
      </c>
      <c r="BQ189" s="248"/>
      <c r="BR189" s="248"/>
      <c r="BS189" s="248"/>
      <c r="BT189" s="248"/>
      <c r="BU189" s="248">
        <f t="shared" si="2"/>
        <v>2.5</v>
      </c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  <c r="CH189" s="248"/>
      <c r="CI189" s="248"/>
      <c r="CJ189" s="248"/>
      <c r="CK189" s="248"/>
      <c r="CL189" s="248"/>
      <c r="CM189" s="248"/>
      <c r="CN189" s="248"/>
      <c r="CO189" s="248"/>
      <c r="CP189" s="248"/>
      <c r="CQ189" s="248"/>
      <c r="CR189" s="248"/>
      <c r="CS189" s="248"/>
      <c r="CT189" s="248"/>
      <c r="CU189" s="248"/>
      <c r="CV189" s="248"/>
      <c r="CW189" s="248"/>
      <c r="CX189" s="248"/>
      <c r="CY189" s="248"/>
      <c r="CZ189" s="248"/>
      <c r="DA189" s="248"/>
      <c r="DB189" s="248"/>
    </row>
    <row r="190" spans="1:106" s="185" customFormat="1" ht="31.5" customHeight="1" x14ac:dyDescent="0.35">
      <c r="A190" s="180">
        <v>2021</v>
      </c>
      <c r="B190" s="152">
        <v>8</v>
      </c>
      <c r="C190" s="270">
        <v>44417</v>
      </c>
      <c r="D190" s="152">
        <v>48</v>
      </c>
      <c r="E190" s="152">
        <v>124</v>
      </c>
      <c r="F190" s="152">
        <v>26</v>
      </c>
      <c r="G190" s="184" t="s">
        <v>236</v>
      </c>
      <c r="H190" t="s">
        <v>237</v>
      </c>
      <c r="I190" t="s">
        <v>486</v>
      </c>
      <c r="J190">
        <v>4</v>
      </c>
      <c r="K190">
        <v>1</v>
      </c>
      <c r="L190" s="186">
        <v>18.664735230000002</v>
      </c>
      <c r="M190" s="187">
        <v>17.358203759999999</v>
      </c>
      <c r="N190" s="188">
        <v>19.97126669</v>
      </c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53"/>
      <c r="Z190" s="153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53"/>
      <c r="AL190" s="153"/>
      <c r="AM190" s="179"/>
      <c r="AN190" s="179"/>
      <c r="AO190" s="215"/>
      <c r="AP190" s="168">
        <v>126</v>
      </c>
      <c r="AQ190" s="169">
        <v>114</v>
      </c>
      <c r="AR190" s="167"/>
      <c r="AS190" s="167"/>
      <c r="AT190" s="170"/>
      <c r="AU190" s="170"/>
      <c r="AV190" s="170"/>
      <c r="AW190" s="170"/>
      <c r="AX190" s="170"/>
      <c r="AY190" s="170"/>
      <c r="AZ190" s="170"/>
      <c r="BA190" s="170"/>
      <c r="BB190" s="170"/>
      <c r="BC190" s="171"/>
      <c r="BD190" s="166">
        <v>630</v>
      </c>
      <c r="BE190" s="271">
        <v>0.02</v>
      </c>
      <c r="BF190" s="172"/>
      <c r="BG190" s="154"/>
      <c r="BH190" s="154"/>
      <c r="BI190" s="154">
        <v>33.799999999999997</v>
      </c>
      <c r="BJ190" s="154"/>
      <c r="BK190" s="154"/>
      <c r="BL190" s="24" t="s">
        <v>472</v>
      </c>
      <c r="BM190" s="248" t="s">
        <v>472</v>
      </c>
      <c r="BN190" s="248"/>
      <c r="BO190" s="248"/>
      <c r="BP190" s="248">
        <v>32</v>
      </c>
      <c r="BQ190" s="248"/>
      <c r="BR190" s="248"/>
      <c r="BS190" s="248"/>
      <c r="BT190" s="248"/>
      <c r="BU190" s="248" t="str">
        <f t="shared" si="2"/>
        <v/>
      </c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  <c r="CH190" s="248"/>
      <c r="CI190" s="248"/>
      <c r="CJ190" s="248"/>
      <c r="CK190" s="248"/>
      <c r="CL190" s="248"/>
      <c r="CM190" s="248"/>
      <c r="CN190" s="248"/>
      <c r="CO190" s="248"/>
      <c r="CP190" s="248"/>
      <c r="CQ190" s="248"/>
      <c r="CR190" s="248"/>
      <c r="CS190" s="248"/>
      <c r="CT190" s="248"/>
      <c r="CU190" s="248"/>
      <c r="CV190" s="248"/>
      <c r="CW190" s="248"/>
      <c r="CX190" s="248"/>
      <c r="CY190" s="248"/>
      <c r="CZ190" s="248"/>
      <c r="DA190" s="248"/>
      <c r="DB190" s="248"/>
    </row>
    <row r="191" spans="1:106" s="185" customFormat="1" ht="31.5" customHeight="1" x14ac:dyDescent="0.35">
      <c r="A191" s="180">
        <v>2021</v>
      </c>
      <c r="B191" s="152">
        <v>8</v>
      </c>
      <c r="C191" s="270">
        <v>44417</v>
      </c>
      <c r="D191" s="152">
        <v>123</v>
      </c>
      <c r="E191" s="152">
        <v>645</v>
      </c>
      <c r="F191" s="152">
        <v>30</v>
      </c>
      <c r="G191" s="184" t="s">
        <v>313</v>
      </c>
      <c r="H191" t="s">
        <v>314</v>
      </c>
      <c r="I191" t="s">
        <v>489</v>
      </c>
      <c r="J191">
        <v>4</v>
      </c>
      <c r="K191">
        <v>1</v>
      </c>
      <c r="L191" s="186">
        <v>133</v>
      </c>
      <c r="M191" s="187">
        <v>123.69</v>
      </c>
      <c r="N191" s="188">
        <v>142.31</v>
      </c>
      <c r="O191" s="179">
        <v>161</v>
      </c>
      <c r="P191" s="179">
        <v>165</v>
      </c>
      <c r="Q191" s="179"/>
      <c r="R191" s="179">
        <v>162</v>
      </c>
      <c r="S191" s="179"/>
      <c r="T191" s="179">
        <v>132</v>
      </c>
      <c r="U191" s="179">
        <v>144</v>
      </c>
      <c r="V191" s="179"/>
      <c r="W191" s="179">
        <v>138</v>
      </c>
      <c r="X191" s="179"/>
      <c r="Y191" s="153">
        <v>139</v>
      </c>
      <c r="Z191" s="153">
        <v>150</v>
      </c>
      <c r="AA191" s="179">
        <v>183</v>
      </c>
      <c r="AB191" s="179"/>
      <c r="AC191" s="179"/>
      <c r="AD191" s="179"/>
      <c r="AE191" s="179"/>
      <c r="AF191" s="179">
        <v>151</v>
      </c>
      <c r="AG191" s="179"/>
      <c r="AH191" s="179"/>
      <c r="AI191" s="179"/>
      <c r="AJ191" s="179"/>
      <c r="AK191" s="153"/>
      <c r="AL191" s="153"/>
      <c r="AM191" s="179">
        <v>167.8</v>
      </c>
      <c r="AN191" s="179">
        <v>141.30000000000001</v>
      </c>
      <c r="AO191" s="215">
        <v>0.3</v>
      </c>
      <c r="AP191" s="168">
        <v>80</v>
      </c>
      <c r="AQ191" s="169">
        <v>180</v>
      </c>
      <c r="AR191" s="167">
        <v>100</v>
      </c>
      <c r="AS191" s="167">
        <v>145</v>
      </c>
      <c r="AT191" s="170">
        <v>22</v>
      </c>
      <c r="AU191" s="170">
        <v>30</v>
      </c>
      <c r="AV191" s="170">
        <v>4</v>
      </c>
      <c r="AW191" s="170"/>
      <c r="AX191" s="170"/>
      <c r="AY191" s="170"/>
      <c r="AZ191" s="170"/>
      <c r="BA191" s="170"/>
      <c r="BB191" s="170"/>
      <c r="BC191" s="171">
        <v>56</v>
      </c>
      <c r="BD191" s="166">
        <v>1276</v>
      </c>
      <c r="BE191" s="271">
        <v>0.02</v>
      </c>
      <c r="BF191" s="172">
        <v>4.3999999999999997E-2</v>
      </c>
      <c r="BG191" s="154"/>
      <c r="BH191" s="154">
        <v>0.4</v>
      </c>
      <c r="BI191" s="154">
        <v>9.6</v>
      </c>
      <c r="BJ191" s="154">
        <v>7.9</v>
      </c>
      <c r="BK191" s="154">
        <v>180.3</v>
      </c>
      <c r="BL191" s="24" t="s">
        <v>472</v>
      </c>
      <c r="BM191" s="248" t="s">
        <v>472</v>
      </c>
      <c r="BN191" s="248"/>
      <c r="BO191" s="248"/>
      <c r="BP191" s="248">
        <v>32</v>
      </c>
      <c r="BQ191" s="248"/>
      <c r="BR191" s="248"/>
      <c r="BS191" s="248"/>
      <c r="BT191" s="248"/>
      <c r="BU191" s="248">
        <f t="shared" si="2"/>
        <v>5.9</v>
      </c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  <c r="CH191" s="248"/>
      <c r="CI191" s="248"/>
      <c r="CJ191" s="248"/>
      <c r="CK191" s="248"/>
      <c r="CL191" s="248"/>
      <c r="CM191" s="248"/>
      <c r="CN191" s="248"/>
      <c r="CO191" s="248"/>
      <c r="CP191" s="248"/>
      <c r="CQ191" s="248"/>
      <c r="CR191" s="248"/>
      <c r="CS191" s="248"/>
      <c r="CT191" s="248"/>
      <c r="CU191" s="248"/>
      <c r="CV191" s="248"/>
      <c r="CW191" s="248"/>
      <c r="CX191" s="248"/>
      <c r="CY191" s="248"/>
      <c r="CZ191" s="248"/>
      <c r="DA191" s="248"/>
      <c r="DB191" s="248"/>
    </row>
    <row r="192" spans="1:106" s="185" customFormat="1" ht="31.5" customHeight="1" x14ac:dyDescent="0.35">
      <c r="A192" s="180">
        <v>2021</v>
      </c>
      <c r="B192" s="152">
        <v>8</v>
      </c>
      <c r="C192" s="270">
        <v>44417</v>
      </c>
      <c r="D192" s="152">
        <v>415</v>
      </c>
      <c r="E192" s="152">
        <v>655</v>
      </c>
      <c r="F192" s="152">
        <v>46</v>
      </c>
      <c r="G192" s="184" t="s">
        <v>339</v>
      </c>
      <c r="H192" t="s">
        <v>340</v>
      </c>
      <c r="I192" t="s">
        <v>490</v>
      </c>
      <c r="J192">
        <v>3</v>
      </c>
      <c r="K192">
        <v>1</v>
      </c>
      <c r="L192" s="186">
        <v>148</v>
      </c>
      <c r="M192" s="187">
        <v>137.63999999999999</v>
      </c>
      <c r="N192" s="188">
        <v>158.36000000000001</v>
      </c>
      <c r="O192" s="179">
        <v>154</v>
      </c>
      <c r="P192" s="179">
        <v>176</v>
      </c>
      <c r="Q192" s="179">
        <v>164</v>
      </c>
      <c r="R192" s="179">
        <v>158</v>
      </c>
      <c r="S192" s="179"/>
      <c r="T192" s="179">
        <v>134</v>
      </c>
      <c r="U192" s="179">
        <v>148</v>
      </c>
      <c r="V192" s="179">
        <v>147</v>
      </c>
      <c r="W192" s="179">
        <v>156</v>
      </c>
      <c r="X192" s="179"/>
      <c r="Y192" s="153">
        <v>189</v>
      </c>
      <c r="Z192" s="153">
        <v>165</v>
      </c>
      <c r="AA192" s="179">
        <v>167</v>
      </c>
      <c r="AB192" s="179">
        <v>172</v>
      </c>
      <c r="AC192" s="179">
        <v>170</v>
      </c>
      <c r="AD192" s="179">
        <v>162</v>
      </c>
      <c r="AE192" s="179">
        <v>159</v>
      </c>
      <c r="AF192" s="179">
        <v>133</v>
      </c>
      <c r="AG192" s="179">
        <v>143</v>
      </c>
      <c r="AH192" s="179">
        <v>136</v>
      </c>
      <c r="AI192" s="179">
        <v>144</v>
      </c>
      <c r="AJ192" s="179">
        <v>127</v>
      </c>
      <c r="AK192" s="153">
        <v>164</v>
      </c>
      <c r="AL192" s="153">
        <v>172</v>
      </c>
      <c r="AM192" s="179">
        <v>164.3</v>
      </c>
      <c r="AN192" s="179">
        <v>140.69999999999999</v>
      </c>
      <c r="AO192" s="215">
        <v>0.1</v>
      </c>
      <c r="AP192" s="168">
        <v>60</v>
      </c>
      <c r="AQ192" s="169">
        <v>180</v>
      </c>
      <c r="AR192" s="167">
        <v>63</v>
      </c>
      <c r="AS192" s="167">
        <v>173</v>
      </c>
      <c r="AT192" s="170">
        <v>6</v>
      </c>
      <c r="AU192" s="170">
        <v>2</v>
      </c>
      <c r="AV192" s="170">
        <v>6</v>
      </c>
      <c r="AW192" s="170"/>
      <c r="AX192" s="170"/>
      <c r="AY192" s="170"/>
      <c r="AZ192" s="170"/>
      <c r="BA192" s="170"/>
      <c r="BB192" s="170"/>
      <c r="BC192" s="171">
        <v>14</v>
      </c>
      <c r="BD192" s="166">
        <v>1534</v>
      </c>
      <c r="BE192" s="271">
        <v>0.02</v>
      </c>
      <c r="BF192" s="172">
        <v>8.9999999999999993E-3</v>
      </c>
      <c r="BG192" s="154">
        <v>1</v>
      </c>
      <c r="BH192" s="154">
        <v>0.1</v>
      </c>
      <c r="BI192" s="154">
        <v>10.4</v>
      </c>
      <c r="BJ192" s="154">
        <v>2</v>
      </c>
      <c r="BK192" s="154">
        <v>215.8</v>
      </c>
      <c r="BL192" s="24" t="s">
        <v>478</v>
      </c>
      <c r="BM192" s="248" t="s">
        <v>481</v>
      </c>
      <c r="BN192" s="248" t="s">
        <v>522</v>
      </c>
      <c r="BO192" s="248"/>
      <c r="BP192" s="248">
        <v>32</v>
      </c>
      <c r="BQ192" s="248"/>
      <c r="BR192" s="248"/>
      <c r="BS192" s="248"/>
      <c r="BT192" s="248"/>
      <c r="BU192" s="248">
        <f t="shared" si="2"/>
        <v>5.2</v>
      </c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  <c r="CH192" s="248"/>
      <c r="CI192" s="248"/>
      <c r="CJ192" s="248"/>
      <c r="CK192" s="248"/>
      <c r="CL192" s="248"/>
      <c r="CM192" s="248"/>
      <c r="CN192" s="248"/>
      <c r="CO192" s="248"/>
      <c r="CP192" s="248"/>
      <c r="CQ192" s="248"/>
      <c r="CR192" s="248"/>
      <c r="CS192" s="248"/>
      <c r="CT192" s="248"/>
      <c r="CU192" s="248"/>
      <c r="CV192" s="248"/>
      <c r="CW192" s="248"/>
      <c r="CX192" s="248"/>
      <c r="CY192" s="248"/>
      <c r="CZ192" s="248"/>
      <c r="DA192" s="248"/>
      <c r="DB192" s="248"/>
    </row>
    <row r="193" spans="1:106" s="185" customFormat="1" ht="31.5" customHeight="1" x14ac:dyDescent="0.35">
      <c r="A193" s="180">
        <v>2021</v>
      </c>
      <c r="B193" s="152">
        <v>8</v>
      </c>
      <c r="C193" s="270">
        <v>44417</v>
      </c>
      <c r="D193" s="152">
        <v>415</v>
      </c>
      <c r="E193" s="152">
        <v>656</v>
      </c>
      <c r="F193" s="152">
        <v>46</v>
      </c>
      <c r="G193" s="184" t="s">
        <v>342</v>
      </c>
      <c r="H193" t="s">
        <v>343</v>
      </c>
      <c r="I193" t="s">
        <v>490</v>
      </c>
      <c r="J193">
        <v>3</v>
      </c>
      <c r="K193">
        <v>1</v>
      </c>
      <c r="L193" s="186">
        <v>148</v>
      </c>
      <c r="M193" s="187">
        <v>137.63999999999999</v>
      </c>
      <c r="N193" s="188">
        <v>158.36000000000001</v>
      </c>
      <c r="O193" s="179">
        <v>154</v>
      </c>
      <c r="P193" s="179">
        <v>176</v>
      </c>
      <c r="Q193" s="179">
        <v>164</v>
      </c>
      <c r="R193" s="179">
        <v>158</v>
      </c>
      <c r="S193" s="179"/>
      <c r="T193" s="179">
        <v>134</v>
      </c>
      <c r="U193" s="179">
        <v>148</v>
      </c>
      <c r="V193" s="179">
        <v>147</v>
      </c>
      <c r="W193" s="179">
        <v>156</v>
      </c>
      <c r="X193" s="179"/>
      <c r="Y193" s="153">
        <v>189</v>
      </c>
      <c r="Z193" s="153">
        <v>165</v>
      </c>
      <c r="AA193" s="179">
        <v>167</v>
      </c>
      <c r="AB193" s="179">
        <v>172</v>
      </c>
      <c r="AC193" s="179">
        <v>170</v>
      </c>
      <c r="AD193" s="179">
        <v>162</v>
      </c>
      <c r="AE193" s="179">
        <v>159</v>
      </c>
      <c r="AF193" s="179">
        <v>133</v>
      </c>
      <c r="AG193" s="179">
        <v>143</v>
      </c>
      <c r="AH193" s="179">
        <v>136</v>
      </c>
      <c r="AI193" s="179">
        <v>144</v>
      </c>
      <c r="AJ193" s="179">
        <v>127</v>
      </c>
      <c r="AK193" s="153">
        <v>164</v>
      </c>
      <c r="AL193" s="153">
        <v>172</v>
      </c>
      <c r="AM193" s="179">
        <v>164.3</v>
      </c>
      <c r="AN193" s="179">
        <v>140.69999999999999</v>
      </c>
      <c r="AO193" s="215">
        <v>0.1</v>
      </c>
      <c r="AP193" s="168">
        <v>60</v>
      </c>
      <c r="AQ193" s="169">
        <v>180</v>
      </c>
      <c r="AR193" s="167">
        <v>63</v>
      </c>
      <c r="AS193" s="167">
        <v>173</v>
      </c>
      <c r="AT193" s="170">
        <v>6</v>
      </c>
      <c r="AU193" s="170">
        <v>2</v>
      </c>
      <c r="AV193" s="170">
        <v>6</v>
      </c>
      <c r="AW193" s="170"/>
      <c r="AX193" s="170"/>
      <c r="AY193" s="170"/>
      <c r="AZ193" s="170"/>
      <c r="BA193" s="170"/>
      <c r="BB193" s="170"/>
      <c r="BC193" s="171">
        <v>14</v>
      </c>
      <c r="BD193" s="166">
        <v>1534</v>
      </c>
      <c r="BE193" s="271">
        <v>0.02</v>
      </c>
      <c r="BF193" s="172">
        <v>8.9999999999999993E-3</v>
      </c>
      <c r="BG193" s="154">
        <v>1</v>
      </c>
      <c r="BH193" s="154">
        <v>0.1</v>
      </c>
      <c r="BI193" s="154">
        <v>10.4</v>
      </c>
      <c r="BJ193" s="154">
        <v>2</v>
      </c>
      <c r="BK193" s="154">
        <v>215.8</v>
      </c>
      <c r="BL193" s="24" t="s">
        <v>478</v>
      </c>
      <c r="BM193" s="248" t="s">
        <v>481</v>
      </c>
      <c r="BN193" s="248" t="s">
        <v>523</v>
      </c>
      <c r="BO193" s="248"/>
      <c r="BP193" s="248">
        <v>32</v>
      </c>
      <c r="BQ193" s="248"/>
      <c r="BR193" s="248"/>
      <c r="BS193" s="248"/>
      <c r="BT193" s="248"/>
      <c r="BU193" s="248">
        <f t="shared" si="2"/>
        <v>5.2</v>
      </c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  <c r="CH193" s="248"/>
      <c r="CI193" s="248"/>
      <c r="CJ193" s="248"/>
      <c r="CK193" s="248"/>
      <c r="CL193" s="248"/>
      <c r="CM193" s="248"/>
      <c r="CN193" s="248"/>
      <c r="CO193" s="248"/>
      <c r="CP193" s="248"/>
      <c r="CQ193" s="248"/>
      <c r="CR193" s="248"/>
      <c r="CS193" s="248"/>
      <c r="CT193" s="248"/>
      <c r="CU193" s="248"/>
      <c r="CV193" s="248"/>
      <c r="CW193" s="248"/>
      <c r="CX193" s="248"/>
      <c r="CY193" s="248"/>
      <c r="CZ193" s="248"/>
      <c r="DA193" s="248"/>
      <c r="DB193" s="248"/>
    </row>
    <row r="194" spans="1:106" s="185" customFormat="1" ht="31.5" customHeight="1" x14ac:dyDescent="0.35">
      <c r="A194" s="180">
        <v>2021</v>
      </c>
      <c r="B194" s="152">
        <v>8</v>
      </c>
      <c r="C194" s="270">
        <v>44417</v>
      </c>
      <c r="D194" s="152">
        <v>415</v>
      </c>
      <c r="E194" s="152">
        <v>657</v>
      </c>
      <c r="F194" s="152">
        <v>46</v>
      </c>
      <c r="G194" s="184" t="s">
        <v>345</v>
      </c>
      <c r="H194" t="s">
        <v>346</v>
      </c>
      <c r="I194" t="s">
        <v>490</v>
      </c>
      <c r="J194">
        <v>3</v>
      </c>
      <c r="K194">
        <v>1</v>
      </c>
      <c r="L194" s="186">
        <v>90</v>
      </c>
      <c r="M194" s="187">
        <v>83.7</v>
      </c>
      <c r="N194" s="188">
        <v>96.3</v>
      </c>
      <c r="O194" s="179">
        <v>115</v>
      </c>
      <c r="P194" s="179">
        <v>119</v>
      </c>
      <c r="Q194" s="179">
        <v>128</v>
      </c>
      <c r="R194" s="179">
        <v>122</v>
      </c>
      <c r="S194" s="179">
        <v>97</v>
      </c>
      <c r="T194" s="179">
        <v>101</v>
      </c>
      <c r="U194" s="179">
        <v>109</v>
      </c>
      <c r="V194" s="179">
        <v>95</v>
      </c>
      <c r="W194" s="179"/>
      <c r="X194" s="179"/>
      <c r="Y194" s="153">
        <v>189</v>
      </c>
      <c r="Z194" s="153">
        <v>165</v>
      </c>
      <c r="AA194" s="179">
        <v>119</v>
      </c>
      <c r="AB194" s="179">
        <v>117</v>
      </c>
      <c r="AC194" s="179">
        <v>119</v>
      </c>
      <c r="AD194" s="179">
        <v>121</v>
      </c>
      <c r="AE194" s="179">
        <v>123</v>
      </c>
      <c r="AF194" s="179">
        <v>100</v>
      </c>
      <c r="AG194" s="179">
        <v>101</v>
      </c>
      <c r="AH194" s="179">
        <v>91</v>
      </c>
      <c r="AI194" s="179">
        <v>96</v>
      </c>
      <c r="AJ194" s="179">
        <v>97</v>
      </c>
      <c r="AK194" s="153">
        <v>164</v>
      </c>
      <c r="AL194" s="153">
        <v>172</v>
      </c>
      <c r="AM194" s="179">
        <v>117.8</v>
      </c>
      <c r="AN194" s="179">
        <v>98.4</v>
      </c>
      <c r="AO194" s="215">
        <v>0.3</v>
      </c>
      <c r="AP194" s="168">
        <v>60</v>
      </c>
      <c r="AQ194" s="169">
        <v>180</v>
      </c>
      <c r="AR194" s="167">
        <v>63</v>
      </c>
      <c r="AS194" s="167">
        <v>173</v>
      </c>
      <c r="AT194" s="170">
        <v>4</v>
      </c>
      <c r="AU194" s="170">
        <v>4</v>
      </c>
      <c r="AV194" s="170">
        <v>6</v>
      </c>
      <c r="AW194" s="170"/>
      <c r="AX194" s="170"/>
      <c r="AY194" s="170"/>
      <c r="AZ194" s="170"/>
      <c r="BA194" s="170"/>
      <c r="BB194" s="170"/>
      <c r="BC194" s="171">
        <v>14</v>
      </c>
      <c r="BD194" s="166">
        <v>1589</v>
      </c>
      <c r="BE194" s="271">
        <v>0.02</v>
      </c>
      <c r="BF194" s="172">
        <v>8.9999999999999993E-3</v>
      </c>
      <c r="BG194" s="154">
        <v>1</v>
      </c>
      <c r="BH194" s="154">
        <v>0.2</v>
      </c>
      <c r="BI194" s="154">
        <v>17.7</v>
      </c>
      <c r="BJ194" s="154">
        <v>1.4</v>
      </c>
      <c r="BK194" s="154">
        <v>156.4</v>
      </c>
      <c r="BL194" s="24" t="s">
        <v>478</v>
      </c>
      <c r="BM194" s="248" t="s">
        <v>481</v>
      </c>
      <c r="BN194" s="248" t="s">
        <v>524</v>
      </c>
      <c r="BO194" s="248"/>
      <c r="BP194" s="248">
        <v>32</v>
      </c>
      <c r="BQ194" s="248"/>
      <c r="BR194" s="248"/>
      <c r="BS194" s="248"/>
      <c r="BT194" s="248"/>
      <c r="BU194" s="248">
        <f t="shared" si="2"/>
        <v>5.9</v>
      </c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  <c r="CH194" s="248"/>
      <c r="CI194" s="248"/>
      <c r="CJ194" s="248"/>
      <c r="CK194" s="248"/>
      <c r="CL194" s="248"/>
      <c r="CM194" s="248"/>
      <c r="CN194" s="248"/>
      <c r="CO194" s="248"/>
      <c r="CP194" s="248"/>
      <c r="CQ194" s="248"/>
      <c r="CR194" s="248"/>
      <c r="CS194" s="248"/>
      <c r="CT194" s="248"/>
      <c r="CU194" s="248"/>
      <c r="CV194" s="248"/>
      <c r="CW194" s="248"/>
      <c r="CX194" s="248"/>
      <c r="CY194" s="248"/>
      <c r="CZ194" s="248"/>
      <c r="DA194" s="248"/>
      <c r="DB194" s="248"/>
    </row>
    <row r="195" spans="1:106" s="185" customFormat="1" ht="31.5" customHeight="1" x14ac:dyDescent="0.35">
      <c r="A195" s="180">
        <v>2021</v>
      </c>
      <c r="B195" s="152">
        <v>8</v>
      </c>
      <c r="C195" s="270">
        <v>44417</v>
      </c>
      <c r="D195" s="152">
        <v>415</v>
      </c>
      <c r="E195" s="152">
        <v>658</v>
      </c>
      <c r="F195" s="152">
        <v>46</v>
      </c>
      <c r="G195" s="184" t="s">
        <v>348</v>
      </c>
      <c r="H195" t="s">
        <v>349</v>
      </c>
      <c r="I195" t="s">
        <v>490</v>
      </c>
      <c r="J195">
        <v>3</v>
      </c>
      <c r="K195">
        <v>1</v>
      </c>
      <c r="L195" s="186">
        <v>90</v>
      </c>
      <c r="M195" s="187">
        <v>83.7</v>
      </c>
      <c r="N195" s="188">
        <v>96.3</v>
      </c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53"/>
      <c r="Z195" s="153"/>
      <c r="AA195" s="179">
        <v>119</v>
      </c>
      <c r="AB195" s="179">
        <v>117</v>
      </c>
      <c r="AC195" s="179">
        <v>119</v>
      </c>
      <c r="AD195" s="179">
        <v>121</v>
      </c>
      <c r="AE195" s="179">
        <v>123</v>
      </c>
      <c r="AF195" s="179">
        <v>100</v>
      </c>
      <c r="AG195" s="179">
        <v>101</v>
      </c>
      <c r="AH195" s="179">
        <v>91</v>
      </c>
      <c r="AI195" s="179">
        <v>96</v>
      </c>
      <c r="AJ195" s="179">
        <v>97</v>
      </c>
      <c r="AK195" s="153">
        <v>164</v>
      </c>
      <c r="AL195" s="153">
        <v>172</v>
      </c>
      <c r="AM195" s="179">
        <v>119.5</v>
      </c>
      <c r="AN195" s="179">
        <v>96.6</v>
      </c>
      <c r="AO195" s="215">
        <v>0.3</v>
      </c>
      <c r="AP195" s="168">
        <v>60</v>
      </c>
      <c r="AQ195" s="169">
        <v>180</v>
      </c>
      <c r="AR195" s="167">
        <v>64</v>
      </c>
      <c r="AS195" s="167">
        <v>168</v>
      </c>
      <c r="AT195" s="170">
        <v>4</v>
      </c>
      <c r="AU195" s="170">
        <v>4</v>
      </c>
      <c r="AV195" s="170">
        <v>6</v>
      </c>
      <c r="AW195" s="170"/>
      <c r="AX195" s="170"/>
      <c r="AY195" s="170"/>
      <c r="AZ195" s="170"/>
      <c r="BA195" s="170"/>
      <c r="BB195" s="170"/>
      <c r="BC195" s="171">
        <v>14</v>
      </c>
      <c r="BD195" s="166">
        <v>1589</v>
      </c>
      <c r="BE195" s="271">
        <v>0.02</v>
      </c>
      <c r="BF195" s="172">
        <v>8.9999999999999993E-3</v>
      </c>
      <c r="BG195" s="154">
        <v>1</v>
      </c>
      <c r="BH195" s="154">
        <v>0.2</v>
      </c>
      <c r="BI195" s="154">
        <v>17.7</v>
      </c>
      <c r="BJ195" s="154">
        <v>1.4</v>
      </c>
      <c r="BK195" s="154">
        <v>153.5</v>
      </c>
      <c r="BL195" s="24" t="s">
        <v>478</v>
      </c>
      <c r="BM195" s="248" t="s">
        <v>481</v>
      </c>
      <c r="BN195" s="248" t="s">
        <v>525</v>
      </c>
      <c r="BO195" s="248"/>
      <c r="BP195" s="248">
        <v>32</v>
      </c>
      <c r="BQ195" s="248"/>
      <c r="BR195" s="248"/>
      <c r="BS195" s="248"/>
      <c r="BT195" s="248"/>
      <c r="BU195" s="248">
        <f t="shared" si="2"/>
        <v>4.7</v>
      </c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  <c r="CH195" s="248"/>
      <c r="CI195" s="248"/>
      <c r="CJ195" s="248"/>
      <c r="CK195" s="248"/>
      <c r="CL195" s="248"/>
      <c r="CM195" s="248"/>
      <c r="CN195" s="248"/>
      <c r="CO195" s="248"/>
      <c r="CP195" s="248"/>
      <c r="CQ195" s="248"/>
      <c r="CR195" s="248"/>
      <c r="CS195" s="248"/>
      <c r="CT195" s="248"/>
      <c r="CU195" s="248"/>
      <c r="CV195" s="248"/>
      <c r="CW195" s="248"/>
      <c r="CX195" s="248"/>
      <c r="CY195" s="248"/>
      <c r="CZ195" s="248"/>
      <c r="DA195" s="248"/>
      <c r="DB195" s="248"/>
    </row>
    <row r="196" spans="1:106" s="185" customFormat="1" ht="31.5" customHeight="1" x14ac:dyDescent="0.35">
      <c r="A196" s="180">
        <v>2021</v>
      </c>
      <c r="B196" s="152">
        <v>8</v>
      </c>
      <c r="C196" s="270">
        <v>44417</v>
      </c>
      <c r="D196" s="152">
        <v>372</v>
      </c>
      <c r="E196" s="152">
        <v>646</v>
      </c>
      <c r="F196" s="152">
        <v>48</v>
      </c>
      <c r="G196" s="184" t="s">
        <v>152</v>
      </c>
      <c r="H196" t="s">
        <v>153</v>
      </c>
      <c r="I196" t="s">
        <v>490</v>
      </c>
      <c r="J196">
        <v>2</v>
      </c>
      <c r="K196">
        <v>2</v>
      </c>
      <c r="L196" s="186">
        <v>212</v>
      </c>
      <c r="M196" s="187">
        <v>197.16</v>
      </c>
      <c r="N196" s="188">
        <v>226.84</v>
      </c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53"/>
      <c r="Z196" s="153"/>
      <c r="AA196" s="179"/>
      <c r="AB196" s="179"/>
      <c r="AC196" s="179"/>
      <c r="AD196" s="179">
        <v>277</v>
      </c>
      <c r="AE196" s="179">
        <v>268</v>
      </c>
      <c r="AF196" s="179"/>
      <c r="AG196" s="179"/>
      <c r="AH196" s="179"/>
      <c r="AI196" s="179">
        <v>227</v>
      </c>
      <c r="AJ196" s="179">
        <v>210</v>
      </c>
      <c r="AK196" s="153"/>
      <c r="AL196" s="153">
        <v>135</v>
      </c>
      <c r="AM196" s="179">
        <v>272.5</v>
      </c>
      <c r="AN196" s="179">
        <v>218.5</v>
      </c>
      <c r="AO196" s="215">
        <v>0.3</v>
      </c>
      <c r="AP196" s="168">
        <v>37</v>
      </c>
      <c r="AQ196" s="169">
        <v>195</v>
      </c>
      <c r="AR196" s="167">
        <v>53</v>
      </c>
      <c r="AS196" s="167">
        <v>135</v>
      </c>
      <c r="AT196" s="170">
        <v>3</v>
      </c>
      <c r="AU196" s="170"/>
      <c r="AV196" s="170">
        <v>3</v>
      </c>
      <c r="AW196" s="170"/>
      <c r="AX196" s="170"/>
      <c r="AY196" s="170"/>
      <c r="AZ196" s="170"/>
      <c r="BA196" s="170"/>
      <c r="BB196" s="170"/>
      <c r="BC196" s="171">
        <v>6</v>
      </c>
      <c r="BD196" s="166">
        <v>318</v>
      </c>
      <c r="BE196" s="271">
        <v>0.02</v>
      </c>
      <c r="BF196" s="172">
        <v>1.9E-2</v>
      </c>
      <c r="BG196" s="154">
        <v>1</v>
      </c>
      <c r="BH196" s="154">
        <v>0</v>
      </c>
      <c r="BI196" s="154">
        <v>1.5</v>
      </c>
      <c r="BJ196" s="154">
        <v>1.3</v>
      </c>
      <c r="BK196" s="154">
        <v>69.5</v>
      </c>
      <c r="BL196" s="24" t="s">
        <v>478</v>
      </c>
      <c r="BM196" s="248" t="s">
        <v>487</v>
      </c>
      <c r="BN196" s="248" t="s">
        <v>491</v>
      </c>
      <c r="BO196" s="248"/>
      <c r="BP196" s="248">
        <v>32</v>
      </c>
      <c r="BQ196" s="248"/>
      <c r="BR196" s="248"/>
      <c r="BS196" s="248"/>
      <c r="BT196" s="248"/>
      <c r="BU196" s="248">
        <f t="shared" ref="BU196:BU259" si="3">IFERROR(ROUND(STDEV(AN196,L196),1),"")</f>
        <v>4.5999999999999996</v>
      </c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  <c r="CH196" s="248"/>
      <c r="CI196" s="248"/>
      <c r="CJ196" s="248"/>
      <c r="CK196" s="248"/>
      <c r="CL196" s="248"/>
      <c r="CM196" s="248"/>
      <c r="CN196" s="248"/>
      <c r="CO196" s="248"/>
      <c r="CP196" s="248"/>
      <c r="CQ196" s="248"/>
      <c r="CR196" s="248"/>
      <c r="CS196" s="248"/>
      <c r="CT196" s="248"/>
      <c r="CU196" s="248"/>
      <c r="CV196" s="248"/>
      <c r="CW196" s="248"/>
      <c r="CX196" s="248"/>
      <c r="CY196" s="248"/>
      <c r="CZ196" s="248"/>
      <c r="DA196" s="248"/>
      <c r="DB196" s="248"/>
    </row>
    <row r="197" spans="1:106" s="185" customFormat="1" ht="31.5" customHeight="1" x14ac:dyDescent="0.35">
      <c r="A197" s="180">
        <v>2021</v>
      </c>
      <c r="B197" s="152">
        <v>8</v>
      </c>
      <c r="C197" s="270">
        <v>44417</v>
      </c>
      <c r="D197" s="152">
        <v>372</v>
      </c>
      <c r="E197" s="152">
        <v>647</v>
      </c>
      <c r="F197" s="152">
        <v>48</v>
      </c>
      <c r="G197" s="184" t="s">
        <v>155</v>
      </c>
      <c r="H197" t="s">
        <v>156</v>
      </c>
      <c r="I197" t="s">
        <v>490</v>
      </c>
      <c r="J197">
        <v>2</v>
      </c>
      <c r="K197">
        <v>2</v>
      </c>
      <c r="L197" s="186">
        <v>212</v>
      </c>
      <c r="M197" s="187">
        <v>197.16</v>
      </c>
      <c r="N197" s="188">
        <v>226.84</v>
      </c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53"/>
      <c r="Z197" s="153"/>
      <c r="AA197" s="179"/>
      <c r="AB197" s="179"/>
      <c r="AC197" s="179"/>
      <c r="AD197" s="179">
        <v>269</v>
      </c>
      <c r="AE197" s="179">
        <v>265</v>
      </c>
      <c r="AF197" s="179"/>
      <c r="AG197" s="179"/>
      <c r="AH197" s="179"/>
      <c r="AI197" s="179">
        <v>225</v>
      </c>
      <c r="AJ197" s="179">
        <v>205</v>
      </c>
      <c r="AK197" s="153"/>
      <c r="AL197" s="153">
        <v>135</v>
      </c>
      <c r="AM197" s="179">
        <v>267</v>
      </c>
      <c r="AN197" s="179">
        <v>215</v>
      </c>
      <c r="AO197" s="215">
        <v>0.3</v>
      </c>
      <c r="AP197" s="168">
        <v>37</v>
      </c>
      <c r="AQ197" s="169">
        <v>195</v>
      </c>
      <c r="AR197" s="167">
        <v>53</v>
      </c>
      <c r="AS197" s="167">
        <v>135</v>
      </c>
      <c r="AT197" s="170"/>
      <c r="AU197" s="170">
        <v>3</v>
      </c>
      <c r="AV197" s="170">
        <v>3</v>
      </c>
      <c r="AW197" s="170"/>
      <c r="AX197" s="170"/>
      <c r="AY197" s="170"/>
      <c r="AZ197" s="170"/>
      <c r="BA197" s="170"/>
      <c r="BB197" s="170"/>
      <c r="BC197" s="171">
        <v>6</v>
      </c>
      <c r="BD197" s="166">
        <v>318</v>
      </c>
      <c r="BE197" s="271">
        <v>0.02</v>
      </c>
      <c r="BF197" s="172">
        <v>1.9E-2</v>
      </c>
      <c r="BG197" s="154">
        <v>1</v>
      </c>
      <c r="BH197" s="154">
        <v>0</v>
      </c>
      <c r="BI197" s="154">
        <v>1.5</v>
      </c>
      <c r="BJ197" s="154">
        <v>1.3</v>
      </c>
      <c r="BK197" s="154">
        <v>68.400000000000006</v>
      </c>
      <c r="BL197" s="24" t="s">
        <v>478</v>
      </c>
      <c r="BM197" s="248" t="s">
        <v>487</v>
      </c>
      <c r="BN197" s="248" t="s">
        <v>492</v>
      </c>
      <c r="BO197" s="248"/>
      <c r="BP197" s="248">
        <v>32</v>
      </c>
      <c r="BQ197" s="248"/>
      <c r="BR197" s="248"/>
      <c r="BS197" s="248"/>
      <c r="BT197" s="248"/>
      <c r="BU197" s="248">
        <f t="shared" si="3"/>
        <v>2.1</v>
      </c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  <c r="CH197" s="248"/>
      <c r="CI197" s="248"/>
      <c r="CJ197" s="248"/>
      <c r="CK197" s="248"/>
      <c r="CL197" s="248"/>
      <c r="CM197" s="248"/>
      <c r="CN197" s="248"/>
      <c r="CO197" s="248"/>
      <c r="CP197" s="248"/>
      <c r="CQ197" s="248"/>
      <c r="CR197" s="248"/>
      <c r="CS197" s="248"/>
      <c r="CT197" s="248"/>
      <c r="CU197" s="248"/>
      <c r="CV197" s="248"/>
      <c r="CW197" s="248"/>
      <c r="CX197" s="248"/>
      <c r="CY197" s="248"/>
      <c r="CZ197" s="248"/>
      <c r="DA197" s="248"/>
      <c r="DB197" s="248"/>
    </row>
    <row r="198" spans="1:106" s="185" customFormat="1" ht="31.5" customHeight="1" x14ac:dyDescent="0.35">
      <c r="A198" s="180">
        <v>2021</v>
      </c>
      <c r="B198" s="152">
        <v>8</v>
      </c>
      <c r="C198" s="270">
        <v>44417</v>
      </c>
      <c r="D198" s="152">
        <v>334</v>
      </c>
      <c r="E198" s="152">
        <v>254</v>
      </c>
      <c r="F198" s="152">
        <v>49</v>
      </c>
      <c r="G198" s="184" t="s">
        <v>431</v>
      </c>
      <c r="H198" t="s">
        <v>331</v>
      </c>
      <c r="I198" t="s">
        <v>490</v>
      </c>
      <c r="J198">
        <v>4</v>
      </c>
      <c r="K198">
        <v>2</v>
      </c>
      <c r="L198" s="186">
        <v>203</v>
      </c>
      <c r="M198" s="187">
        <v>188.79</v>
      </c>
      <c r="N198" s="188">
        <v>217.21</v>
      </c>
      <c r="O198" s="179">
        <v>385</v>
      </c>
      <c r="P198" s="179">
        <v>347</v>
      </c>
      <c r="Q198" s="179">
        <v>292</v>
      </c>
      <c r="R198" s="179">
        <v>308</v>
      </c>
      <c r="S198" s="179"/>
      <c r="T198" s="179">
        <v>201</v>
      </c>
      <c r="U198" s="179">
        <v>203</v>
      </c>
      <c r="V198" s="179">
        <v>205</v>
      </c>
      <c r="W198" s="179">
        <v>211</v>
      </c>
      <c r="X198" s="179"/>
      <c r="Y198" s="153">
        <v>142</v>
      </c>
      <c r="Z198" s="153">
        <v>153</v>
      </c>
      <c r="AA198" s="179">
        <v>270</v>
      </c>
      <c r="AB198" s="179">
        <v>306</v>
      </c>
      <c r="AC198" s="179">
        <v>305</v>
      </c>
      <c r="AD198" s="179">
        <v>313</v>
      </c>
      <c r="AE198" s="179">
        <v>310</v>
      </c>
      <c r="AF198" s="179">
        <v>210</v>
      </c>
      <c r="AG198" s="179">
        <v>215</v>
      </c>
      <c r="AH198" s="179">
        <v>198</v>
      </c>
      <c r="AI198" s="179">
        <v>217</v>
      </c>
      <c r="AJ198" s="179">
        <v>215</v>
      </c>
      <c r="AK198" s="153">
        <v>132</v>
      </c>
      <c r="AL198" s="153">
        <v>132</v>
      </c>
      <c r="AM198" s="179">
        <v>315.10000000000002</v>
      </c>
      <c r="AN198" s="179">
        <v>208.3</v>
      </c>
      <c r="AO198" s="215">
        <v>0.6</v>
      </c>
      <c r="AP198" s="168">
        <v>88</v>
      </c>
      <c r="AQ198" s="169">
        <v>164</v>
      </c>
      <c r="AR198" s="167">
        <v>103</v>
      </c>
      <c r="AS198" s="167">
        <v>140</v>
      </c>
      <c r="AT198" s="170">
        <v>4</v>
      </c>
      <c r="AU198" s="170">
        <v>2</v>
      </c>
      <c r="AV198" s="170">
        <v>5</v>
      </c>
      <c r="AW198" s="170"/>
      <c r="AX198" s="170"/>
      <c r="AY198" s="170"/>
      <c r="AZ198" s="170"/>
      <c r="BA198" s="170"/>
      <c r="BB198" s="170"/>
      <c r="BC198" s="171">
        <v>11</v>
      </c>
      <c r="BD198" s="166">
        <v>2171</v>
      </c>
      <c r="BE198" s="271">
        <v>0.02</v>
      </c>
      <c r="BF198" s="172">
        <v>5.0000000000000001E-3</v>
      </c>
      <c r="BG198" s="154">
        <v>1</v>
      </c>
      <c r="BH198" s="154">
        <v>0.1</v>
      </c>
      <c r="BI198" s="154">
        <v>10.7</v>
      </c>
      <c r="BJ198" s="154">
        <v>2.2999999999999998</v>
      </c>
      <c r="BK198" s="154">
        <v>452.2</v>
      </c>
      <c r="BL198" s="24" t="s">
        <v>478</v>
      </c>
      <c r="BM198" s="248" t="s">
        <v>479</v>
      </c>
      <c r="BN198" s="248" t="s">
        <v>493</v>
      </c>
      <c r="BO198" s="248"/>
      <c r="BP198" s="248">
        <v>32</v>
      </c>
      <c r="BQ198" s="248"/>
      <c r="BR198" s="248"/>
      <c r="BS198" s="248"/>
      <c r="BT198" s="248"/>
      <c r="BU198" s="248">
        <f t="shared" si="3"/>
        <v>3.7</v>
      </c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  <c r="CH198" s="248"/>
      <c r="CI198" s="248"/>
      <c r="CJ198" s="248"/>
      <c r="CK198" s="248"/>
      <c r="CL198" s="248"/>
      <c r="CM198" s="248"/>
      <c r="CN198" s="248"/>
      <c r="CO198" s="248"/>
      <c r="CP198" s="248"/>
      <c r="CQ198" s="248"/>
      <c r="CR198" s="248"/>
      <c r="CS198" s="248"/>
      <c r="CT198" s="248"/>
      <c r="CU198" s="248"/>
      <c r="CV198" s="248"/>
      <c r="CW198" s="248"/>
      <c r="CX198" s="248"/>
      <c r="CY198" s="248"/>
      <c r="CZ198" s="248"/>
      <c r="DA198" s="248"/>
      <c r="DB198" s="248"/>
    </row>
    <row r="199" spans="1:106" s="185" customFormat="1" ht="31.5" customHeight="1" x14ac:dyDescent="0.35">
      <c r="A199" s="180">
        <v>2021</v>
      </c>
      <c r="B199" s="152">
        <v>8</v>
      </c>
      <c r="C199" s="270">
        <v>44418</v>
      </c>
      <c r="D199" s="152">
        <v>32</v>
      </c>
      <c r="E199" s="152">
        <v>92</v>
      </c>
      <c r="F199" s="152">
        <v>2</v>
      </c>
      <c r="G199" s="184" t="s">
        <v>288</v>
      </c>
      <c r="H199" t="s">
        <v>289</v>
      </c>
      <c r="I199" t="s">
        <v>471</v>
      </c>
      <c r="J199">
        <v>2</v>
      </c>
      <c r="K199">
        <v>3</v>
      </c>
      <c r="L199" s="186">
        <v>361</v>
      </c>
      <c r="M199" s="187">
        <v>335.73</v>
      </c>
      <c r="N199" s="188">
        <v>386.27</v>
      </c>
      <c r="O199" s="179">
        <v>618</v>
      </c>
      <c r="P199" s="179"/>
      <c r="Q199" s="179"/>
      <c r="R199" s="179">
        <v>562</v>
      </c>
      <c r="S199" s="179">
        <v>525</v>
      </c>
      <c r="T199" s="179">
        <v>475</v>
      </c>
      <c r="U199" s="179"/>
      <c r="V199" s="179">
        <v>487</v>
      </c>
      <c r="W199" s="179">
        <v>445</v>
      </c>
      <c r="X199" s="179"/>
      <c r="Y199" s="153"/>
      <c r="Z199" s="153">
        <v>125</v>
      </c>
      <c r="AA199" s="179">
        <v>622</v>
      </c>
      <c r="AB199" s="179">
        <v>518</v>
      </c>
      <c r="AC199" s="179">
        <v>510</v>
      </c>
      <c r="AD199" s="179">
        <v>500</v>
      </c>
      <c r="AE199" s="179">
        <v>505</v>
      </c>
      <c r="AF199" s="179">
        <v>242</v>
      </c>
      <c r="AG199" s="179">
        <v>380</v>
      </c>
      <c r="AH199" s="179">
        <v>362</v>
      </c>
      <c r="AI199" s="179">
        <v>354</v>
      </c>
      <c r="AJ199" s="179">
        <v>365</v>
      </c>
      <c r="AK199" s="153">
        <v>125</v>
      </c>
      <c r="AL199" s="153">
        <v>126</v>
      </c>
      <c r="AM199" s="179">
        <v>545</v>
      </c>
      <c r="AN199" s="179">
        <v>388.8</v>
      </c>
      <c r="AO199" s="215">
        <v>0.5</v>
      </c>
      <c r="AP199" s="168">
        <v>74</v>
      </c>
      <c r="AQ199" s="169">
        <v>97</v>
      </c>
      <c r="AR199" s="167">
        <v>57</v>
      </c>
      <c r="AS199" s="167">
        <v>125</v>
      </c>
      <c r="AT199" s="170">
        <v>5</v>
      </c>
      <c r="AU199" s="170">
        <v>6</v>
      </c>
      <c r="AV199" s="170">
        <v>12</v>
      </c>
      <c r="AW199" s="170"/>
      <c r="AX199" s="170"/>
      <c r="AY199" s="170"/>
      <c r="AZ199" s="170"/>
      <c r="BA199" s="170"/>
      <c r="BB199" s="170"/>
      <c r="BC199" s="171">
        <v>23</v>
      </c>
      <c r="BD199" s="166">
        <v>943</v>
      </c>
      <c r="BE199" s="271">
        <v>1.4999999999999999E-2</v>
      </c>
      <c r="BF199" s="172">
        <v>2.4E-2</v>
      </c>
      <c r="BG199" s="154"/>
      <c r="BH199" s="154">
        <v>0.1</v>
      </c>
      <c r="BI199" s="154">
        <v>2.6</v>
      </c>
      <c r="BJ199" s="154">
        <v>8.9</v>
      </c>
      <c r="BK199" s="154">
        <v>366.6</v>
      </c>
      <c r="BL199" s="24" t="s">
        <v>478</v>
      </c>
      <c r="BM199" s="248" t="s">
        <v>481</v>
      </c>
      <c r="BN199" s="248" t="s">
        <v>505</v>
      </c>
      <c r="BO199" s="248" t="s">
        <v>506</v>
      </c>
      <c r="BP199" s="248">
        <v>32</v>
      </c>
      <c r="BQ199" s="248"/>
      <c r="BR199" s="248"/>
      <c r="BS199" s="248"/>
      <c r="BT199" s="248"/>
      <c r="BU199" s="248">
        <f t="shared" si="3"/>
        <v>19.7</v>
      </c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  <c r="CH199" s="248"/>
      <c r="CI199" s="248"/>
      <c r="CJ199" s="248"/>
      <c r="CK199" s="248"/>
      <c r="CL199" s="248"/>
      <c r="CM199" s="248"/>
      <c r="CN199" s="248"/>
      <c r="CO199" s="248"/>
      <c r="CP199" s="248"/>
      <c r="CQ199" s="248"/>
      <c r="CR199" s="248"/>
      <c r="CS199" s="248"/>
      <c r="CT199" s="248"/>
      <c r="CU199" s="248"/>
      <c r="CV199" s="248"/>
      <c r="CW199" s="248"/>
      <c r="CX199" s="248"/>
      <c r="CY199" s="248"/>
      <c r="CZ199" s="248"/>
      <c r="DA199" s="248"/>
      <c r="DB199" s="248"/>
    </row>
    <row r="200" spans="1:106" s="185" customFormat="1" ht="31.5" customHeight="1" x14ac:dyDescent="0.35">
      <c r="A200" s="180">
        <v>2021</v>
      </c>
      <c r="B200" s="152">
        <v>8</v>
      </c>
      <c r="C200" s="270">
        <v>44418</v>
      </c>
      <c r="D200" s="152">
        <v>32</v>
      </c>
      <c r="E200" s="152">
        <v>93</v>
      </c>
      <c r="F200" s="152">
        <v>2</v>
      </c>
      <c r="G200" s="184" t="s">
        <v>291</v>
      </c>
      <c r="H200" t="s">
        <v>292</v>
      </c>
      <c r="I200" t="s">
        <v>471</v>
      </c>
      <c r="J200">
        <v>2</v>
      </c>
      <c r="K200">
        <v>3</v>
      </c>
      <c r="L200" s="186">
        <v>59</v>
      </c>
      <c r="M200" s="187">
        <v>54.87</v>
      </c>
      <c r="N200" s="188">
        <v>63.13</v>
      </c>
      <c r="O200" s="179">
        <v>95</v>
      </c>
      <c r="P200" s="179"/>
      <c r="Q200" s="179"/>
      <c r="R200" s="179">
        <v>108</v>
      </c>
      <c r="S200" s="179">
        <v>107</v>
      </c>
      <c r="T200" s="179">
        <v>75</v>
      </c>
      <c r="U200" s="179"/>
      <c r="V200" s="179">
        <v>64</v>
      </c>
      <c r="W200" s="179">
        <v>80</v>
      </c>
      <c r="X200" s="179"/>
      <c r="Y200" s="153"/>
      <c r="Z200" s="153">
        <v>125</v>
      </c>
      <c r="AA200" s="179">
        <v>95</v>
      </c>
      <c r="AB200" s="179">
        <v>89</v>
      </c>
      <c r="AC200" s="179">
        <v>86</v>
      </c>
      <c r="AD200" s="179">
        <v>92</v>
      </c>
      <c r="AE200" s="179">
        <v>89</v>
      </c>
      <c r="AF200" s="179">
        <v>66</v>
      </c>
      <c r="AG200" s="179">
        <v>51</v>
      </c>
      <c r="AH200" s="179">
        <v>59</v>
      </c>
      <c r="AI200" s="179">
        <v>61</v>
      </c>
      <c r="AJ200" s="179">
        <v>57</v>
      </c>
      <c r="AK200" s="153">
        <v>125</v>
      </c>
      <c r="AL200" s="153">
        <v>126</v>
      </c>
      <c r="AM200" s="179">
        <v>95</v>
      </c>
      <c r="AN200" s="179">
        <v>64</v>
      </c>
      <c r="AO200" s="215">
        <v>0.6</v>
      </c>
      <c r="AP200" s="168">
        <v>74</v>
      </c>
      <c r="AQ200" s="169">
        <v>97</v>
      </c>
      <c r="AR200" s="167">
        <v>57</v>
      </c>
      <c r="AS200" s="167">
        <v>125</v>
      </c>
      <c r="AT200" s="170">
        <v>12</v>
      </c>
      <c r="AU200" s="170">
        <v>12</v>
      </c>
      <c r="AV200" s="170">
        <v>12</v>
      </c>
      <c r="AW200" s="170"/>
      <c r="AX200" s="170"/>
      <c r="AY200" s="170"/>
      <c r="AZ200" s="170"/>
      <c r="BA200" s="170"/>
      <c r="BB200" s="170"/>
      <c r="BC200" s="171">
        <v>36</v>
      </c>
      <c r="BD200" s="166">
        <v>2034</v>
      </c>
      <c r="BE200" s="271">
        <v>1.4999999999999999E-2</v>
      </c>
      <c r="BF200" s="172">
        <v>1.7999999999999999E-2</v>
      </c>
      <c r="BG200" s="154"/>
      <c r="BH200" s="154">
        <v>0.6</v>
      </c>
      <c r="BI200" s="154">
        <v>34.5</v>
      </c>
      <c r="BJ200" s="154">
        <v>2.2999999999999998</v>
      </c>
      <c r="BK200" s="154">
        <v>130.19999999999999</v>
      </c>
      <c r="BL200" s="24" t="s">
        <v>478</v>
      </c>
      <c r="BM200" s="248" t="s">
        <v>481</v>
      </c>
      <c r="BN200" s="248" t="s">
        <v>507</v>
      </c>
      <c r="BO200" s="248" t="s">
        <v>506</v>
      </c>
      <c r="BP200" s="248">
        <v>32</v>
      </c>
      <c r="BQ200" s="248"/>
      <c r="BR200" s="248"/>
      <c r="BS200" s="248"/>
      <c r="BT200" s="248"/>
      <c r="BU200" s="248">
        <f t="shared" si="3"/>
        <v>3.5</v>
      </c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  <c r="CH200" s="248"/>
      <c r="CI200" s="248"/>
      <c r="CJ200" s="248"/>
      <c r="CK200" s="248"/>
      <c r="CL200" s="248"/>
      <c r="CM200" s="248"/>
      <c r="CN200" s="248"/>
      <c r="CO200" s="248"/>
      <c r="CP200" s="248"/>
      <c r="CQ200" s="248"/>
      <c r="CR200" s="248"/>
      <c r="CS200" s="248"/>
      <c r="CT200" s="248"/>
      <c r="CU200" s="248"/>
      <c r="CV200" s="248"/>
      <c r="CW200" s="248"/>
      <c r="CX200" s="248"/>
      <c r="CY200" s="248"/>
      <c r="CZ200" s="248"/>
      <c r="DA200" s="248"/>
      <c r="DB200" s="248"/>
    </row>
    <row r="201" spans="1:106" s="185" customFormat="1" ht="31.5" customHeight="1" x14ac:dyDescent="0.35">
      <c r="A201" s="180">
        <v>2021</v>
      </c>
      <c r="B201" s="152">
        <v>8</v>
      </c>
      <c r="C201" s="270">
        <v>44418</v>
      </c>
      <c r="D201" s="152">
        <v>423</v>
      </c>
      <c r="E201" s="152">
        <v>669</v>
      </c>
      <c r="F201" s="152">
        <v>3</v>
      </c>
      <c r="G201" s="184" t="s">
        <v>351</v>
      </c>
      <c r="H201" t="s">
        <v>352</v>
      </c>
      <c r="I201" t="s">
        <v>471</v>
      </c>
      <c r="J201">
        <v>2</v>
      </c>
      <c r="K201">
        <v>2</v>
      </c>
      <c r="L201" s="186">
        <v>954</v>
      </c>
      <c r="M201" s="187">
        <v>897.71400000000006</v>
      </c>
      <c r="N201" s="188">
        <v>1021.734</v>
      </c>
      <c r="O201" s="179">
        <v>1663</v>
      </c>
      <c r="P201" s="179">
        <v>1643</v>
      </c>
      <c r="Q201" s="179">
        <v>1606</v>
      </c>
      <c r="R201" s="179">
        <v>1565</v>
      </c>
      <c r="S201" s="179">
        <v>1401</v>
      </c>
      <c r="T201" s="179">
        <v>1215</v>
      </c>
      <c r="U201" s="179">
        <v>1071</v>
      </c>
      <c r="V201" s="179">
        <v>1083</v>
      </c>
      <c r="W201" s="179">
        <v>1166</v>
      </c>
      <c r="X201" s="179">
        <v>542</v>
      </c>
      <c r="Y201" s="153">
        <v>162</v>
      </c>
      <c r="Z201" s="153">
        <v>173</v>
      </c>
      <c r="AA201" s="179">
        <v>1611</v>
      </c>
      <c r="AB201" s="179">
        <v>1463</v>
      </c>
      <c r="AC201" s="179">
        <v>1470</v>
      </c>
      <c r="AD201" s="179">
        <v>1607</v>
      </c>
      <c r="AE201" s="179">
        <v>1596</v>
      </c>
      <c r="AF201" s="179">
        <v>1061</v>
      </c>
      <c r="AG201" s="179">
        <v>999</v>
      </c>
      <c r="AH201" s="179">
        <v>946</v>
      </c>
      <c r="AI201" s="179">
        <v>980</v>
      </c>
      <c r="AJ201" s="179">
        <v>993</v>
      </c>
      <c r="AK201" s="153">
        <v>173</v>
      </c>
      <c r="AL201" s="153">
        <v>173</v>
      </c>
      <c r="AM201" s="179">
        <v>1562.5</v>
      </c>
      <c r="AN201" s="179">
        <v>1057</v>
      </c>
      <c r="AO201" s="215">
        <v>0.6</v>
      </c>
      <c r="AP201" s="168">
        <v>40</v>
      </c>
      <c r="AQ201" s="169">
        <v>180</v>
      </c>
      <c r="AR201" s="167">
        <v>42</v>
      </c>
      <c r="AS201" s="167">
        <v>170</v>
      </c>
      <c r="AT201" s="170">
        <v>6</v>
      </c>
      <c r="AU201" s="170">
        <v>4</v>
      </c>
      <c r="AV201" s="170">
        <v>3</v>
      </c>
      <c r="AW201" s="170"/>
      <c r="AX201" s="170"/>
      <c r="AY201" s="170"/>
      <c r="AZ201" s="170"/>
      <c r="BA201" s="170"/>
      <c r="BB201" s="170"/>
      <c r="BC201" s="171">
        <v>12</v>
      </c>
      <c r="BD201" s="166">
        <v>852</v>
      </c>
      <c r="BE201" s="271">
        <v>1.4999999999999999E-2</v>
      </c>
      <c r="BF201" s="172">
        <v>1.4E-2</v>
      </c>
      <c r="BG201" s="154">
        <v>1</v>
      </c>
      <c r="BH201" s="154">
        <v>0</v>
      </c>
      <c r="BI201" s="154">
        <v>0.9</v>
      </c>
      <c r="BJ201" s="154">
        <v>12.7</v>
      </c>
      <c r="BK201" s="154">
        <v>900.6</v>
      </c>
      <c r="BL201" s="24" t="s">
        <v>474</v>
      </c>
      <c r="BM201" s="248" t="s">
        <v>475</v>
      </c>
      <c r="BN201" s="248" t="s">
        <v>516</v>
      </c>
      <c r="BO201" s="248" t="s">
        <v>477</v>
      </c>
      <c r="BP201" s="248">
        <v>32</v>
      </c>
      <c r="BQ201" s="248"/>
      <c r="BR201" s="248"/>
      <c r="BS201" s="248"/>
      <c r="BT201" s="248"/>
      <c r="BU201" s="248">
        <f t="shared" si="3"/>
        <v>72.8</v>
      </c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  <c r="CH201" s="248"/>
      <c r="CI201" s="248"/>
      <c r="CJ201" s="248"/>
      <c r="CK201" s="248"/>
      <c r="CL201" s="248"/>
      <c r="CM201" s="248"/>
      <c r="CN201" s="248"/>
      <c r="CO201" s="248"/>
      <c r="CP201" s="248"/>
      <c r="CQ201" s="248"/>
      <c r="CR201" s="248"/>
      <c r="CS201" s="248"/>
      <c r="CT201" s="248"/>
      <c r="CU201" s="248"/>
      <c r="CV201" s="248"/>
      <c r="CW201" s="248"/>
      <c r="CX201" s="248"/>
      <c r="CY201" s="248"/>
      <c r="CZ201" s="248"/>
      <c r="DA201" s="248"/>
      <c r="DB201" s="248"/>
    </row>
    <row r="202" spans="1:106" s="185" customFormat="1" ht="31.5" customHeight="1" x14ac:dyDescent="0.35">
      <c r="A202" s="180">
        <v>2021</v>
      </c>
      <c r="B202" s="152">
        <v>8</v>
      </c>
      <c r="C202" s="270">
        <v>44418</v>
      </c>
      <c r="D202" s="152">
        <v>417</v>
      </c>
      <c r="E202" s="152">
        <v>660</v>
      </c>
      <c r="F202" s="152">
        <v>4</v>
      </c>
      <c r="G202" s="184" t="s">
        <v>270</v>
      </c>
      <c r="H202" t="s">
        <v>271</v>
      </c>
      <c r="I202" t="s">
        <v>471</v>
      </c>
      <c r="J202">
        <v>1</v>
      </c>
      <c r="K202">
        <v>6</v>
      </c>
      <c r="L202" s="186">
        <v>1265</v>
      </c>
      <c r="M202" s="187">
        <v>1190.365</v>
      </c>
      <c r="N202" s="188">
        <v>1354.8150000000001</v>
      </c>
      <c r="O202" s="179">
        <v>1597</v>
      </c>
      <c r="P202" s="179">
        <v>1525</v>
      </c>
      <c r="Q202" s="179">
        <v>1715</v>
      </c>
      <c r="R202" s="179"/>
      <c r="S202" s="179"/>
      <c r="T202" s="179">
        <v>1365</v>
      </c>
      <c r="U202" s="179">
        <v>1337</v>
      </c>
      <c r="V202" s="179">
        <v>1355</v>
      </c>
      <c r="W202" s="179"/>
      <c r="X202" s="179"/>
      <c r="Y202" s="153">
        <v>153</v>
      </c>
      <c r="Z202" s="153">
        <v>161</v>
      </c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53"/>
      <c r="AL202" s="153"/>
      <c r="AM202" s="179">
        <v>1612.3</v>
      </c>
      <c r="AN202" s="179">
        <v>1352.3</v>
      </c>
      <c r="AO202" s="215">
        <v>0.3</v>
      </c>
      <c r="AP202" s="168">
        <v>20</v>
      </c>
      <c r="AQ202" s="169">
        <v>180</v>
      </c>
      <c r="AR202" s="167">
        <v>23</v>
      </c>
      <c r="AS202" s="167">
        <v>157</v>
      </c>
      <c r="AT202" s="170">
        <v>1</v>
      </c>
      <c r="AU202" s="170">
        <v>1</v>
      </c>
      <c r="AV202" s="170">
        <v>1</v>
      </c>
      <c r="AW202" s="170"/>
      <c r="AX202" s="170"/>
      <c r="AY202" s="170"/>
      <c r="AZ202" s="170"/>
      <c r="BA202" s="170"/>
      <c r="BB202" s="170"/>
      <c r="BC202" s="171">
        <v>4</v>
      </c>
      <c r="BD202" s="166">
        <v>247</v>
      </c>
      <c r="BE202" s="271">
        <v>1.4999999999999999E-2</v>
      </c>
      <c r="BF202" s="172">
        <v>1.6E-2</v>
      </c>
      <c r="BG202" s="154"/>
      <c r="BH202" s="154">
        <v>0</v>
      </c>
      <c r="BI202" s="154">
        <v>0.2</v>
      </c>
      <c r="BJ202" s="154">
        <v>5.4</v>
      </c>
      <c r="BK202" s="154">
        <v>334</v>
      </c>
      <c r="BL202" s="24" t="s">
        <v>474</v>
      </c>
      <c r="BM202" s="248" t="s">
        <v>475</v>
      </c>
      <c r="BN202" s="248" t="s">
        <v>509</v>
      </c>
      <c r="BO202" s="248" t="s">
        <v>477</v>
      </c>
      <c r="BP202" s="248">
        <v>32</v>
      </c>
      <c r="BQ202" s="248"/>
      <c r="BR202" s="248"/>
      <c r="BS202" s="248"/>
      <c r="BT202" s="248"/>
      <c r="BU202" s="248">
        <f t="shared" si="3"/>
        <v>61.7</v>
      </c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  <c r="CH202" s="248"/>
      <c r="CI202" s="248"/>
      <c r="CJ202" s="248"/>
      <c r="CK202" s="248"/>
      <c r="CL202" s="248"/>
      <c r="CM202" s="248"/>
      <c r="CN202" s="248"/>
      <c r="CO202" s="248"/>
      <c r="CP202" s="248"/>
      <c r="CQ202" s="248"/>
      <c r="CR202" s="248"/>
      <c r="CS202" s="248"/>
      <c r="CT202" s="248"/>
      <c r="CU202" s="248"/>
      <c r="CV202" s="248"/>
      <c r="CW202" s="248"/>
      <c r="CX202" s="248"/>
      <c r="CY202" s="248"/>
      <c r="CZ202" s="248"/>
      <c r="DA202" s="248"/>
      <c r="DB202" s="248"/>
    </row>
    <row r="203" spans="1:106" s="185" customFormat="1" ht="31.5" customHeight="1" x14ac:dyDescent="0.35">
      <c r="A203" s="180">
        <v>2021</v>
      </c>
      <c r="B203" s="152">
        <v>8</v>
      </c>
      <c r="C203" s="270">
        <v>44418</v>
      </c>
      <c r="D203" s="152">
        <v>417</v>
      </c>
      <c r="E203" s="152">
        <v>661</v>
      </c>
      <c r="F203" s="152">
        <v>4</v>
      </c>
      <c r="G203" s="184" t="s">
        <v>273</v>
      </c>
      <c r="H203" t="s">
        <v>274</v>
      </c>
      <c r="I203" t="s">
        <v>471</v>
      </c>
      <c r="J203">
        <v>1</v>
      </c>
      <c r="K203">
        <v>6</v>
      </c>
      <c r="L203" s="186">
        <v>138</v>
      </c>
      <c r="M203" s="187">
        <v>129.858</v>
      </c>
      <c r="N203" s="188">
        <v>147.798</v>
      </c>
      <c r="O203" s="179">
        <v>171</v>
      </c>
      <c r="P203" s="179">
        <v>162</v>
      </c>
      <c r="Q203" s="179">
        <v>180</v>
      </c>
      <c r="R203" s="179"/>
      <c r="S203" s="179"/>
      <c r="T203" s="179">
        <v>145</v>
      </c>
      <c r="U203" s="179">
        <v>142</v>
      </c>
      <c r="V203" s="179">
        <v>140</v>
      </c>
      <c r="W203" s="179"/>
      <c r="X203" s="179"/>
      <c r="Y203" s="153">
        <v>153</v>
      </c>
      <c r="Z203" s="153">
        <v>161</v>
      </c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53"/>
      <c r="AL203" s="153"/>
      <c r="AM203" s="179">
        <v>171</v>
      </c>
      <c r="AN203" s="179">
        <v>142.30000000000001</v>
      </c>
      <c r="AO203" s="215">
        <v>0.2</v>
      </c>
      <c r="AP203" s="168">
        <v>20</v>
      </c>
      <c r="AQ203" s="169">
        <v>180</v>
      </c>
      <c r="AR203" s="167">
        <v>23</v>
      </c>
      <c r="AS203" s="167">
        <v>157</v>
      </c>
      <c r="AT203" s="170">
        <v>1</v>
      </c>
      <c r="AU203" s="170">
        <v>1</v>
      </c>
      <c r="AV203" s="170">
        <v>1</v>
      </c>
      <c r="AW203" s="170"/>
      <c r="AX203" s="170"/>
      <c r="AY203" s="170"/>
      <c r="AZ203" s="170"/>
      <c r="BA203" s="170"/>
      <c r="BB203" s="170"/>
      <c r="BC203" s="171">
        <v>4</v>
      </c>
      <c r="BD203" s="166">
        <v>247</v>
      </c>
      <c r="BE203" s="271">
        <v>1.4999999999999999E-2</v>
      </c>
      <c r="BF203" s="172">
        <v>1.6E-2</v>
      </c>
      <c r="BG203" s="154"/>
      <c r="BH203" s="154">
        <v>0</v>
      </c>
      <c r="BI203" s="154">
        <v>1.8</v>
      </c>
      <c r="BJ203" s="154">
        <v>0.6</v>
      </c>
      <c r="BK203" s="154">
        <v>35.1</v>
      </c>
      <c r="BL203" s="24" t="s">
        <v>474</v>
      </c>
      <c r="BM203" s="248" t="s">
        <v>475</v>
      </c>
      <c r="BN203" s="248" t="s">
        <v>510</v>
      </c>
      <c r="BO203" s="248" t="s">
        <v>477</v>
      </c>
      <c r="BP203" s="248">
        <v>32</v>
      </c>
      <c r="BQ203" s="248"/>
      <c r="BR203" s="248"/>
      <c r="BS203" s="248"/>
      <c r="BT203" s="248"/>
      <c r="BU203" s="248">
        <f t="shared" si="3"/>
        <v>3</v>
      </c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  <c r="CH203" s="248"/>
      <c r="CI203" s="248"/>
      <c r="CJ203" s="248"/>
      <c r="CK203" s="248"/>
      <c r="CL203" s="248"/>
      <c r="CM203" s="248"/>
      <c r="CN203" s="248"/>
      <c r="CO203" s="248"/>
      <c r="CP203" s="248"/>
      <c r="CQ203" s="248"/>
      <c r="CR203" s="248"/>
      <c r="CS203" s="248"/>
      <c r="CT203" s="248"/>
      <c r="CU203" s="248"/>
      <c r="CV203" s="248"/>
      <c r="CW203" s="248"/>
      <c r="CX203" s="248"/>
      <c r="CY203" s="248"/>
      <c r="CZ203" s="248"/>
      <c r="DA203" s="248"/>
      <c r="DB203" s="248"/>
    </row>
    <row r="204" spans="1:106" s="185" customFormat="1" ht="31.5" customHeight="1" x14ac:dyDescent="0.35">
      <c r="A204" s="180">
        <v>2021</v>
      </c>
      <c r="B204" s="152">
        <v>8</v>
      </c>
      <c r="C204" s="270">
        <v>44418</v>
      </c>
      <c r="D204" s="152">
        <v>421</v>
      </c>
      <c r="E204" s="152">
        <v>667</v>
      </c>
      <c r="F204" s="152">
        <v>4</v>
      </c>
      <c r="G204" s="184" t="s">
        <v>134</v>
      </c>
      <c r="H204" t="s">
        <v>135</v>
      </c>
      <c r="I204" t="s">
        <v>471</v>
      </c>
      <c r="J204">
        <v>1</v>
      </c>
      <c r="K204">
        <v>4</v>
      </c>
      <c r="L204" s="186">
        <v>1554</v>
      </c>
      <c r="M204" s="187">
        <v>1462.3140000000001</v>
      </c>
      <c r="N204" s="188">
        <v>1664.3340000000001</v>
      </c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53"/>
      <c r="Z204" s="153"/>
      <c r="AA204" s="179">
        <v>2189</v>
      </c>
      <c r="AB204" s="179">
        <v>2042</v>
      </c>
      <c r="AC204" s="179">
        <v>2059</v>
      </c>
      <c r="AD204" s="179">
        <v>2206</v>
      </c>
      <c r="AE204" s="179">
        <v>2030</v>
      </c>
      <c r="AF204" s="179">
        <v>1802</v>
      </c>
      <c r="AG204" s="179">
        <v>1673</v>
      </c>
      <c r="AH204" s="179">
        <v>1654</v>
      </c>
      <c r="AI204" s="179">
        <v>1764</v>
      </c>
      <c r="AJ204" s="179">
        <v>1698</v>
      </c>
      <c r="AK204" s="153">
        <v>162</v>
      </c>
      <c r="AL204" s="153">
        <v>162</v>
      </c>
      <c r="AM204" s="179">
        <v>2105.1999999999998</v>
      </c>
      <c r="AN204" s="179">
        <v>1718.2</v>
      </c>
      <c r="AO204" s="215">
        <v>0.4</v>
      </c>
      <c r="AP204" s="168">
        <v>18</v>
      </c>
      <c r="AQ204" s="169">
        <v>200</v>
      </c>
      <c r="AR204" s="167">
        <v>22</v>
      </c>
      <c r="AS204" s="167">
        <v>162</v>
      </c>
      <c r="AT204" s="170">
        <v>1</v>
      </c>
      <c r="AU204" s="170">
        <v>1</v>
      </c>
      <c r="AV204" s="170">
        <v>1</v>
      </c>
      <c r="AW204" s="170"/>
      <c r="AX204" s="170"/>
      <c r="AY204" s="170"/>
      <c r="AZ204" s="170"/>
      <c r="BA204" s="170"/>
      <c r="BB204" s="170"/>
      <c r="BC204" s="171">
        <v>3</v>
      </c>
      <c r="BD204" s="166">
        <v>3</v>
      </c>
      <c r="BE204" s="271">
        <v>1.4999999999999999E-2</v>
      </c>
      <c r="BF204" s="172">
        <v>1</v>
      </c>
      <c r="BG204" s="154"/>
      <c r="BH204" s="154">
        <v>0</v>
      </c>
      <c r="BI204" s="154">
        <v>0</v>
      </c>
      <c r="BJ204" s="154">
        <v>5.2</v>
      </c>
      <c r="BK204" s="154">
        <v>5.2</v>
      </c>
      <c r="BL204" s="24" t="s">
        <v>474</v>
      </c>
      <c r="BM204" s="248" t="s">
        <v>475</v>
      </c>
      <c r="BN204" s="248" t="s">
        <v>527</v>
      </c>
      <c r="BO204" s="248" t="s">
        <v>477</v>
      </c>
      <c r="BP204" s="248">
        <v>32</v>
      </c>
      <c r="BQ204" s="248"/>
      <c r="BR204" s="248"/>
      <c r="BS204" s="248"/>
      <c r="BT204" s="248"/>
      <c r="BU204" s="248">
        <f t="shared" si="3"/>
        <v>116.1</v>
      </c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  <c r="CH204" s="248"/>
      <c r="CI204" s="248"/>
      <c r="CJ204" s="248"/>
      <c r="CK204" s="248"/>
      <c r="CL204" s="248"/>
      <c r="CM204" s="248"/>
      <c r="CN204" s="248"/>
      <c r="CO204" s="248"/>
      <c r="CP204" s="248"/>
      <c r="CQ204" s="248"/>
      <c r="CR204" s="248"/>
      <c r="CS204" s="248"/>
      <c r="CT204" s="248"/>
      <c r="CU204" s="248"/>
      <c r="CV204" s="248"/>
      <c r="CW204" s="248"/>
      <c r="CX204" s="248"/>
      <c r="CY204" s="248"/>
      <c r="CZ204" s="248"/>
      <c r="DA204" s="248"/>
      <c r="DB204" s="248"/>
    </row>
    <row r="205" spans="1:106" s="185" customFormat="1" ht="31.5" customHeight="1" x14ac:dyDescent="0.35">
      <c r="A205" s="180">
        <v>2021</v>
      </c>
      <c r="B205" s="152">
        <v>8</v>
      </c>
      <c r="C205" s="270">
        <v>44418</v>
      </c>
      <c r="D205" s="152">
        <v>421</v>
      </c>
      <c r="E205" s="152">
        <v>673</v>
      </c>
      <c r="F205" s="152">
        <v>4</v>
      </c>
      <c r="G205" s="184" t="s">
        <v>137</v>
      </c>
      <c r="H205" t="s">
        <v>138</v>
      </c>
      <c r="I205" t="s">
        <v>471</v>
      </c>
      <c r="J205">
        <v>1</v>
      </c>
      <c r="K205">
        <v>4</v>
      </c>
      <c r="L205" s="186">
        <v>61.6</v>
      </c>
      <c r="M205" s="187">
        <v>57.965600000000002</v>
      </c>
      <c r="N205" s="188">
        <v>65.973600000000005</v>
      </c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53"/>
      <c r="Z205" s="153"/>
      <c r="AA205" s="179">
        <v>87</v>
      </c>
      <c r="AB205" s="179">
        <v>80</v>
      </c>
      <c r="AC205" s="179">
        <v>83</v>
      </c>
      <c r="AD205" s="179">
        <v>84</v>
      </c>
      <c r="AE205" s="179">
        <v>81</v>
      </c>
      <c r="AF205" s="179">
        <v>71</v>
      </c>
      <c r="AG205" s="179">
        <v>65</v>
      </c>
      <c r="AH205" s="179">
        <v>71</v>
      </c>
      <c r="AI205" s="179">
        <v>71</v>
      </c>
      <c r="AJ205" s="179">
        <v>68</v>
      </c>
      <c r="AK205" s="153">
        <v>162</v>
      </c>
      <c r="AL205" s="153">
        <v>162</v>
      </c>
      <c r="AM205" s="179">
        <v>83</v>
      </c>
      <c r="AN205" s="179">
        <v>69.2</v>
      </c>
      <c r="AO205" s="215">
        <v>0.3</v>
      </c>
      <c r="AP205" s="168">
        <v>18</v>
      </c>
      <c r="AQ205" s="169">
        <v>200</v>
      </c>
      <c r="AR205" s="167">
        <v>22</v>
      </c>
      <c r="AS205" s="167">
        <v>162</v>
      </c>
      <c r="AT205" s="170">
        <v>2</v>
      </c>
      <c r="AU205" s="170">
        <v>2</v>
      </c>
      <c r="AV205" s="170">
        <v>2</v>
      </c>
      <c r="AW205" s="170"/>
      <c r="AX205" s="170"/>
      <c r="AY205" s="170"/>
      <c r="AZ205" s="170"/>
      <c r="BA205" s="170"/>
      <c r="BB205" s="170"/>
      <c r="BC205" s="171">
        <v>6</v>
      </c>
      <c r="BD205" s="166">
        <v>6</v>
      </c>
      <c r="BE205" s="271">
        <v>1.4999999999999999E-2</v>
      </c>
      <c r="BF205" s="172">
        <v>1</v>
      </c>
      <c r="BG205" s="154"/>
      <c r="BH205" s="154">
        <v>0.1</v>
      </c>
      <c r="BI205" s="154">
        <v>0.1</v>
      </c>
      <c r="BJ205" s="154">
        <v>0.4</v>
      </c>
      <c r="BK205" s="154">
        <v>0.4</v>
      </c>
      <c r="BL205" s="24" t="s">
        <v>474</v>
      </c>
      <c r="BM205" s="248" t="s">
        <v>475</v>
      </c>
      <c r="BN205" s="248" t="s">
        <v>528</v>
      </c>
      <c r="BO205" s="248" t="s">
        <v>477</v>
      </c>
      <c r="BP205" s="248">
        <v>32</v>
      </c>
      <c r="BQ205" s="248"/>
      <c r="BR205" s="248"/>
      <c r="BS205" s="248"/>
      <c r="BT205" s="248"/>
      <c r="BU205" s="248">
        <f t="shared" si="3"/>
        <v>5.4</v>
      </c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  <c r="CH205" s="248"/>
      <c r="CI205" s="248"/>
      <c r="CJ205" s="248"/>
      <c r="CK205" s="248"/>
      <c r="CL205" s="248"/>
      <c r="CM205" s="248"/>
      <c r="CN205" s="248"/>
      <c r="CO205" s="248"/>
      <c r="CP205" s="248"/>
      <c r="CQ205" s="248"/>
      <c r="CR205" s="248"/>
      <c r="CS205" s="248"/>
      <c r="CT205" s="248"/>
      <c r="CU205" s="248"/>
      <c r="CV205" s="248"/>
      <c r="CW205" s="248"/>
      <c r="CX205" s="248"/>
      <c r="CY205" s="248"/>
      <c r="CZ205" s="248"/>
      <c r="DA205" s="248"/>
      <c r="DB205" s="248"/>
    </row>
    <row r="206" spans="1:106" s="185" customFormat="1" ht="31.5" customHeight="1" x14ac:dyDescent="0.35">
      <c r="A206" s="180">
        <v>2021</v>
      </c>
      <c r="B206" s="152">
        <v>8</v>
      </c>
      <c r="C206" s="270">
        <v>44418</v>
      </c>
      <c r="D206" s="152">
        <v>331</v>
      </c>
      <c r="E206" s="152">
        <v>253</v>
      </c>
      <c r="F206" s="152">
        <v>5</v>
      </c>
      <c r="G206" s="184" t="s">
        <v>330</v>
      </c>
      <c r="H206" t="s">
        <v>331</v>
      </c>
      <c r="I206" t="s">
        <v>471</v>
      </c>
      <c r="J206">
        <v>3</v>
      </c>
      <c r="K206">
        <v>2</v>
      </c>
      <c r="L206" s="186">
        <v>203</v>
      </c>
      <c r="M206" s="187">
        <v>188.79</v>
      </c>
      <c r="N206" s="188">
        <v>217.21</v>
      </c>
      <c r="O206" s="179">
        <v>342</v>
      </c>
      <c r="P206" s="179">
        <v>297</v>
      </c>
      <c r="Q206" s="179">
        <v>295</v>
      </c>
      <c r="R206" s="179">
        <v>343</v>
      </c>
      <c r="S206" s="179">
        <v>330</v>
      </c>
      <c r="T206" s="179">
        <v>213</v>
      </c>
      <c r="U206" s="179">
        <v>202</v>
      </c>
      <c r="V206" s="179">
        <v>209</v>
      </c>
      <c r="W206" s="179">
        <v>223</v>
      </c>
      <c r="X206" s="179">
        <v>220</v>
      </c>
      <c r="Y206" s="153">
        <v>100</v>
      </c>
      <c r="Z206" s="153">
        <v>100</v>
      </c>
      <c r="AA206" s="179">
        <v>348</v>
      </c>
      <c r="AB206" s="179">
        <v>345</v>
      </c>
      <c r="AC206" s="179">
        <v>346</v>
      </c>
      <c r="AD206" s="179">
        <v>333</v>
      </c>
      <c r="AE206" s="179">
        <v>341</v>
      </c>
      <c r="AF206" s="179">
        <v>236</v>
      </c>
      <c r="AG206" s="179">
        <v>232</v>
      </c>
      <c r="AH206" s="179">
        <v>201</v>
      </c>
      <c r="AI206" s="179">
        <v>195</v>
      </c>
      <c r="AJ206" s="179">
        <v>188</v>
      </c>
      <c r="AK206" s="153">
        <v>100</v>
      </c>
      <c r="AL206" s="153">
        <v>101</v>
      </c>
      <c r="AM206" s="179">
        <v>332</v>
      </c>
      <c r="AN206" s="179">
        <v>211.9</v>
      </c>
      <c r="AO206" s="215">
        <v>0.6</v>
      </c>
      <c r="AP206" s="168">
        <v>121</v>
      </c>
      <c r="AQ206" s="169">
        <v>89</v>
      </c>
      <c r="AR206" s="167">
        <v>108</v>
      </c>
      <c r="AS206" s="167">
        <v>100</v>
      </c>
      <c r="AT206" s="170">
        <v>3</v>
      </c>
      <c r="AU206" s="170">
        <v>4</v>
      </c>
      <c r="AV206" s="170">
        <v>3</v>
      </c>
      <c r="AW206" s="170"/>
      <c r="AX206" s="170"/>
      <c r="AY206" s="170"/>
      <c r="AZ206" s="170"/>
      <c r="BA206" s="170"/>
      <c r="BB206" s="170"/>
      <c r="BC206" s="171">
        <v>10</v>
      </c>
      <c r="BD206" s="166">
        <v>610</v>
      </c>
      <c r="BE206" s="271">
        <v>1.4999999999999999E-2</v>
      </c>
      <c r="BF206" s="172">
        <v>1.6E-2</v>
      </c>
      <c r="BG206" s="154"/>
      <c r="BH206" s="154">
        <v>0</v>
      </c>
      <c r="BI206" s="154">
        <v>3</v>
      </c>
      <c r="BJ206" s="154">
        <v>2.1</v>
      </c>
      <c r="BK206" s="154">
        <v>129.30000000000001</v>
      </c>
      <c r="BL206" s="24" t="s">
        <v>478</v>
      </c>
      <c r="BM206" s="248" t="s">
        <v>479</v>
      </c>
      <c r="BN206" s="248" t="s">
        <v>493</v>
      </c>
      <c r="BO206" s="248"/>
      <c r="BP206" s="248">
        <v>32</v>
      </c>
      <c r="BQ206" s="248"/>
      <c r="BR206" s="248"/>
      <c r="BS206" s="248"/>
      <c r="BT206" s="248"/>
      <c r="BU206" s="248">
        <f t="shared" si="3"/>
        <v>6.3</v>
      </c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  <c r="CH206" s="248"/>
      <c r="CI206" s="248"/>
      <c r="CJ206" s="248"/>
      <c r="CK206" s="248"/>
      <c r="CL206" s="248"/>
      <c r="CM206" s="248"/>
      <c r="CN206" s="248"/>
      <c r="CO206" s="248"/>
      <c r="CP206" s="248"/>
      <c r="CQ206" s="248"/>
      <c r="CR206" s="248"/>
      <c r="CS206" s="248"/>
      <c r="CT206" s="248"/>
      <c r="CU206" s="248"/>
      <c r="CV206" s="248"/>
      <c r="CW206" s="248"/>
      <c r="CX206" s="248"/>
      <c r="CY206" s="248"/>
      <c r="CZ206" s="248"/>
      <c r="DA206" s="248"/>
      <c r="DB206" s="248"/>
    </row>
    <row r="207" spans="1:106" s="185" customFormat="1" ht="31.5" customHeight="1" x14ac:dyDescent="0.35">
      <c r="A207" s="180">
        <v>2021</v>
      </c>
      <c r="B207" s="152">
        <v>8</v>
      </c>
      <c r="C207" s="270">
        <v>44418</v>
      </c>
      <c r="D207" s="152">
        <v>375</v>
      </c>
      <c r="E207" s="152">
        <v>437</v>
      </c>
      <c r="F207" s="152">
        <v>5</v>
      </c>
      <c r="G207" s="184" t="s">
        <v>213</v>
      </c>
      <c r="H207" t="s">
        <v>214</v>
      </c>
      <c r="I207" t="s">
        <v>471</v>
      </c>
      <c r="J207">
        <v>4</v>
      </c>
      <c r="K207">
        <v>2</v>
      </c>
      <c r="L207" s="186">
        <v>168</v>
      </c>
      <c r="M207" s="187">
        <v>158.08799999999999</v>
      </c>
      <c r="N207" s="188">
        <v>179.928</v>
      </c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53"/>
      <c r="Z207" s="153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53"/>
      <c r="AL207" s="153"/>
      <c r="AM207" s="179"/>
      <c r="AN207" s="179"/>
      <c r="AO207" s="215"/>
      <c r="AP207" s="168">
        <v>120</v>
      </c>
      <c r="AQ207" s="169">
        <v>120</v>
      </c>
      <c r="AR207" s="167"/>
      <c r="AS207" s="167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1"/>
      <c r="BD207" s="166">
        <v>200</v>
      </c>
      <c r="BE207" s="271">
        <v>1.4999999999999999E-2</v>
      </c>
      <c r="BF207" s="172"/>
      <c r="BG207" s="154"/>
      <c r="BH207" s="154"/>
      <c r="BI207" s="154">
        <v>1.2</v>
      </c>
      <c r="BJ207" s="154"/>
      <c r="BK207" s="154"/>
      <c r="BL207" s="24" t="s">
        <v>474</v>
      </c>
      <c r="BM207" s="248" t="s">
        <v>475</v>
      </c>
      <c r="BN207" s="248" t="s">
        <v>511</v>
      </c>
      <c r="BO207" s="248" t="s">
        <v>477</v>
      </c>
      <c r="BP207" s="248">
        <v>32</v>
      </c>
      <c r="BQ207" s="248"/>
      <c r="BR207" s="248"/>
      <c r="BS207" s="248"/>
      <c r="BT207" s="248"/>
      <c r="BU207" s="248" t="str">
        <f t="shared" si="3"/>
        <v/>
      </c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  <c r="CH207" s="248"/>
      <c r="CI207" s="248"/>
      <c r="CJ207" s="248"/>
      <c r="CK207" s="248"/>
      <c r="CL207" s="248"/>
      <c r="CM207" s="248"/>
      <c r="CN207" s="248"/>
      <c r="CO207" s="248"/>
      <c r="CP207" s="248"/>
      <c r="CQ207" s="248"/>
      <c r="CR207" s="248"/>
      <c r="CS207" s="248"/>
      <c r="CT207" s="248"/>
      <c r="CU207" s="248"/>
      <c r="CV207" s="248"/>
      <c r="CW207" s="248"/>
      <c r="CX207" s="248"/>
      <c r="CY207" s="248"/>
      <c r="CZ207" s="248"/>
      <c r="DA207" s="248"/>
      <c r="DB207" s="248"/>
    </row>
    <row r="208" spans="1:106" s="185" customFormat="1" ht="31.5" customHeight="1" x14ac:dyDescent="0.35">
      <c r="A208" s="180">
        <v>2021</v>
      </c>
      <c r="B208" s="152">
        <v>8</v>
      </c>
      <c r="C208" s="270">
        <v>44418</v>
      </c>
      <c r="D208" s="152">
        <v>47</v>
      </c>
      <c r="E208" s="152">
        <v>122</v>
      </c>
      <c r="F208" s="152">
        <v>6</v>
      </c>
      <c r="G208" s="184" t="s">
        <v>216</v>
      </c>
      <c r="H208" t="s">
        <v>217</v>
      </c>
      <c r="I208" t="s">
        <v>513</v>
      </c>
      <c r="J208">
        <v>2</v>
      </c>
      <c r="K208">
        <v>1</v>
      </c>
      <c r="L208" s="186">
        <v>280</v>
      </c>
      <c r="M208" s="187">
        <v>267.39999999999998</v>
      </c>
      <c r="N208" s="188">
        <v>292.60000000000002</v>
      </c>
      <c r="O208" s="179">
        <v>319</v>
      </c>
      <c r="P208" s="179">
        <v>300</v>
      </c>
      <c r="Q208" s="179">
        <v>319</v>
      </c>
      <c r="R208" s="179"/>
      <c r="S208" s="179">
        <v>332</v>
      </c>
      <c r="T208" s="179">
        <v>261</v>
      </c>
      <c r="U208" s="179">
        <v>245</v>
      </c>
      <c r="V208" s="179">
        <v>250</v>
      </c>
      <c r="W208" s="179"/>
      <c r="X208" s="179">
        <v>269</v>
      </c>
      <c r="Y208" s="153">
        <v>115</v>
      </c>
      <c r="Z208" s="153">
        <v>115</v>
      </c>
      <c r="AA208" s="179">
        <v>307</v>
      </c>
      <c r="AB208" s="179">
        <v>281</v>
      </c>
      <c r="AC208" s="179">
        <v>295</v>
      </c>
      <c r="AD208" s="179">
        <v>360</v>
      </c>
      <c r="AE208" s="179">
        <v>344</v>
      </c>
      <c r="AF208" s="179">
        <v>250</v>
      </c>
      <c r="AG208" s="179">
        <v>257</v>
      </c>
      <c r="AH208" s="179">
        <v>249</v>
      </c>
      <c r="AI208" s="179">
        <v>262</v>
      </c>
      <c r="AJ208" s="179">
        <v>273</v>
      </c>
      <c r="AK208" s="153">
        <v>115</v>
      </c>
      <c r="AL208" s="153">
        <v>115</v>
      </c>
      <c r="AM208" s="179">
        <v>317.39999999999998</v>
      </c>
      <c r="AN208" s="179">
        <v>257.3</v>
      </c>
      <c r="AO208" s="215">
        <v>0.1</v>
      </c>
      <c r="AP208" s="168">
        <v>63</v>
      </c>
      <c r="AQ208" s="169">
        <v>115</v>
      </c>
      <c r="AR208" s="167">
        <v>63</v>
      </c>
      <c r="AS208" s="167">
        <v>115</v>
      </c>
      <c r="AT208" s="170">
        <v>7</v>
      </c>
      <c r="AU208" s="170">
        <v>4</v>
      </c>
      <c r="AV208" s="170">
        <v>5</v>
      </c>
      <c r="AW208" s="170"/>
      <c r="AX208" s="170"/>
      <c r="AY208" s="170"/>
      <c r="AZ208" s="170"/>
      <c r="BA208" s="170"/>
      <c r="BB208" s="170"/>
      <c r="BC208" s="171">
        <v>16</v>
      </c>
      <c r="BD208" s="166">
        <v>716</v>
      </c>
      <c r="BE208" s="271">
        <v>1.4999999999999999E-2</v>
      </c>
      <c r="BF208" s="172">
        <v>2.1999999999999999E-2</v>
      </c>
      <c r="BG208" s="154"/>
      <c r="BH208" s="154">
        <v>0.1</v>
      </c>
      <c r="BI208" s="154">
        <v>2.6</v>
      </c>
      <c r="BJ208" s="154">
        <v>4.0999999999999996</v>
      </c>
      <c r="BK208" s="154">
        <v>184.2</v>
      </c>
      <c r="BL208" s="24" t="s">
        <v>474</v>
      </c>
      <c r="BM208" s="248" t="s">
        <v>475</v>
      </c>
      <c r="BN208" s="248" t="s">
        <v>526</v>
      </c>
      <c r="BO208" s="248" t="s">
        <v>515</v>
      </c>
      <c r="BP208" s="248">
        <v>32</v>
      </c>
      <c r="BQ208" s="248"/>
      <c r="BR208" s="248"/>
      <c r="BS208" s="248"/>
      <c r="BT208" s="248"/>
      <c r="BU208" s="248">
        <f t="shared" si="3"/>
        <v>16.100000000000001</v>
      </c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  <c r="CH208" s="248"/>
      <c r="CI208" s="248"/>
      <c r="CJ208" s="248"/>
      <c r="CK208" s="248"/>
      <c r="CL208" s="248"/>
      <c r="CM208" s="248"/>
      <c r="CN208" s="248"/>
      <c r="CO208" s="248"/>
      <c r="CP208" s="248"/>
      <c r="CQ208" s="248"/>
      <c r="CR208" s="248"/>
      <c r="CS208" s="248"/>
      <c r="CT208" s="248"/>
      <c r="CU208" s="248"/>
      <c r="CV208" s="248"/>
      <c r="CW208" s="248"/>
      <c r="CX208" s="248"/>
      <c r="CY208" s="248"/>
      <c r="CZ208" s="248"/>
      <c r="DA208" s="248"/>
      <c r="DB208" s="248"/>
    </row>
    <row r="209" spans="1:106" s="185" customFormat="1" ht="31.5" customHeight="1" x14ac:dyDescent="0.35">
      <c r="A209" s="180">
        <v>2021</v>
      </c>
      <c r="B209" s="152">
        <v>8</v>
      </c>
      <c r="C209" s="270">
        <v>44418</v>
      </c>
      <c r="D209" s="152">
        <v>425</v>
      </c>
      <c r="E209" s="152">
        <v>674</v>
      </c>
      <c r="F209" s="152">
        <v>6</v>
      </c>
      <c r="G209" s="184" t="s">
        <v>158</v>
      </c>
      <c r="H209" t="s">
        <v>159</v>
      </c>
      <c r="I209" t="s">
        <v>513</v>
      </c>
      <c r="J209">
        <v>2</v>
      </c>
      <c r="K209">
        <v>1</v>
      </c>
      <c r="L209" s="186">
        <v>256</v>
      </c>
      <c r="M209" s="187">
        <v>240.89599999999999</v>
      </c>
      <c r="N209" s="188">
        <v>274.17599999999999</v>
      </c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53"/>
      <c r="Z209" s="153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/>
      <c r="AN209" s="179"/>
      <c r="AO209" s="215"/>
      <c r="AP209" s="168">
        <v>40</v>
      </c>
      <c r="AQ209" s="169">
        <v>180</v>
      </c>
      <c r="AR209" s="167"/>
      <c r="AS209" s="167"/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1"/>
      <c r="BD209" s="166">
        <v>400</v>
      </c>
      <c r="BE209" s="271">
        <v>1.4999999999999999E-2</v>
      </c>
      <c r="BF209" s="172"/>
      <c r="BG209" s="154"/>
      <c r="BH209" s="154"/>
      <c r="BI209" s="154">
        <v>1.6</v>
      </c>
      <c r="BJ209" s="154"/>
      <c r="BK209" s="154"/>
      <c r="BL209" s="24" t="s">
        <v>474</v>
      </c>
      <c r="BM209" s="248" t="s">
        <v>475</v>
      </c>
      <c r="BN209" s="248" t="s">
        <v>514</v>
      </c>
      <c r="BO209" s="248" t="s">
        <v>515</v>
      </c>
      <c r="BP209" s="248">
        <v>32</v>
      </c>
      <c r="BQ209" s="248"/>
      <c r="BR209" s="248"/>
      <c r="BS209" s="248"/>
      <c r="BT209" s="248"/>
      <c r="BU209" s="248" t="str">
        <f t="shared" si="3"/>
        <v/>
      </c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  <c r="CH209" s="248"/>
      <c r="CI209" s="248"/>
      <c r="CJ209" s="248"/>
      <c r="CK209" s="248"/>
      <c r="CL209" s="248"/>
      <c r="CM209" s="248"/>
      <c r="CN209" s="248"/>
      <c r="CO209" s="248"/>
      <c r="CP209" s="248"/>
      <c r="CQ209" s="248"/>
      <c r="CR209" s="248"/>
      <c r="CS209" s="248"/>
      <c r="CT209" s="248"/>
      <c r="CU209" s="248"/>
      <c r="CV209" s="248"/>
      <c r="CW209" s="248"/>
      <c r="CX209" s="248"/>
      <c r="CY209" s="248"/>
      <c r="CZ209" s="248"/>
      <c r="DA209" s="248"/>
      <c r="DB209" s="248"/>
    </row>
    <row r="210" spans="1:106" s="185" customFormat="1" ht="31.5" customHeight="1" x14ac:dyDescent="0.35">
      <c r="A210" s="180">
        <v>2021</v>
      </c>
      <c r="B210" s="152">
        <v>8</v>
      </c>
      <c r="C210" s="270">
        <v>44418</v>
      </c>
      <c r="D210" s="152">
        <v>384</v>
      </c>
      <c r="E210" s="152">
        <v>556</v>
      </c>
      <c r="F210" s="152">
        <v>7</v>
      </c>
      <c r="G210" s="184" t="s">
        <v>197</v>
      </c>
      <c r="H210" t="s">
        <v>198</v>
      </c>
      <c r="I210" t="s">
        <v>471</v>
      </c>
      <c r="J210">
        <v>1</v>
      </c>
      <c r="K210">
        <v>6</v>
      </c>
      <c r="L210" s="186">
        <v>1066</v>
      </c>
      <c r="M210" s="187">
        <v>1003.106</v>
      </c>
      <c r="N210" s="188">
        <v>1141.6859999999999</v>
      </c>
      <c r="O210" s="179">
        <v>1456</v>
      </c>
      <c r="P210" s="179">
        <v>1685</v>
      </c>
      <c r="Q210" s="179">
        <v>1404</v>
      </c>
      <c r="R210" s="179">
        <v>1506</v>
      </c>
      <c r="S210" s="179">
        <v>1543</v>
      </c>
      <c r="T210" s="179">
        <v>1118</v>
      </c>
      <c r="U210" s="179">
        <v>1166</v>
      </c>
      <c r="V210" s="179">
        <v>1124</v>
      </c>
      <c r="W210" s="179">
        <v>1254</v>
      </c>
      <c r="X210" s="179">
        <v>1171</v>
      </c>
      <c r="Y210" s="153">
        <v>155</v>
      </c>
      <c r="Z210" s="153">
        <v>162</v>
      </c>
      <c r="AA210" s="179">
        <v>1555</v>
      </c>
      <c r="AB210" s="179">
        <v>1390</v>
      </c>
      <c r="AC210" s="179">
        <v>1380</v>
      </c>
      <c r="AD210" s="179">
        <v>1599</v>
      </c>
      <c r="AE210" s="179">
        <v>1564</v>
      </c>
      <c r="AF210" s="179">
        <v>1103</v>
      </c>
      <c r="AG210" s="179">
        <v>1059</v>
      </c>
      <c r="AH210" s="179">
        <v>1038</v>
      </c>
      <c r="AI210" s="179">
        <v>1097</v>
      </c>
      <c r="AJ210" s="179">
        <v>1116</v>
      </c>
      <c r="AK210" s="153">
        <v>148</v>
      </c>
      <c r="AL210" s="153">
        <v>145</v>
      </c>
      <c r="AM210" s="179">
        <v>1508.2</v>
      </c>
      <c r="AN210" s="179">
        <v>1124.5999999999999</v>
      </c>
      <c r="AO210" s="215">
        <v>0.4</v>
      </c>
      <c r="AP210" s="168">
        <v>20</v>
      </c>
      <c r="AQ210" s="169">
        <v>180</v>
      </c>
      <c r="AR210" s="167">
        <v>24</v>
      </c>
      <c r="AS210" s="167">
        <v>153</v>
      </c>
      <c r="AT210" s="170">
        <v>3</v>
      </c>
      <c r="AU210" s="170">
        <v>4</v>
      </c>
      <c r="AV210" s="170">
        <v>3</v>
      </c>
      <c r="AW210" s="170"/>
      <c r="AX210" s="170"/>
      <c r="AY210" s="170"/>
      <c r="AZ210" s="170"/>
      <c r="BA210" s="170"/>
      <c r="BB210" s="170"/>
      <c r="BC210" s="171">
        <v>9</v>
      </c>
      <c r="BD210" s="166">
        <v>465</v>
      </c>
      <c r="BE210" s="271">
        <v>1.4999999999999999E-2</v>
      </c>
      <c r="BF210" s="172">
        <v>1.9E-2</v>
      </c>
      <c r="BG210" s="154"/>
      <c r="BH210" s="154">
        <v>0</v>
      </c>
      <c r="BI210" s="154">
        <v>0.4</v>
      </c>
      <c r="BJ210" s="154">
        <v>10.1</v>
      </c>
      <c r="BK210" s="154">
        <v>522.9</v>
      </c>
      <c r="BL210" s="24" t="s">
        <v>474</v>
      </c>
      <c r="BM210" s="248" t="s">
        <v>475</v>
      </c>
      <c r="BN210" s="248" t="s">
        <v>517</v>
      </c>
      <c r="BO210" s="248"/>
      <c r="BP210" s="248">
        <v>32</v>
      </c>
      <c r="BQ210" s="248"/>
      <c r="BR210" s="248"/>
      <c r="BS210" s="248"/>
      <c r="BT210" s="248"/>
      <c r="BU210" s="248">
        <f t="shared" si="3"/>
        <v>41.4</v>
      </c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  <c r="CH210" s="248"/>
      <c r="CI210" s="248"/>
      <c r="CJ210" s="248"/>
      <c r="CK210" s="248"/>
      <c r="CL210" s="248"/>
      <c r="CM210" s="248"/>
      <c r="CN210" s="248"/>
      <c r="CO210" s="248"/>
      <c r="CP210" s="248"/>
      <c r="CQ210" s="248"/>
      <c r="CR210" s="248"/>
      <c r="CS210" s="248"/>
      <c r="CT210" s="248"/>
      <c r="CU210" s="248"/>
      <c r="CV210" s="248"/>
      <c r="CW210" s="248"/>
      <c r="CX210" s="248"/>
      <c r="CY210" s="248"/>
      <c r="CZ210" s="248"/>
      <c r="DA210" s="248"/>
      <c r="DB210" s="248"/>
    </row>
    <row r="211" spans="1:106" s="185" customFormat="1" ht="31.5" customHeight="1" x14ac:dyDescent="0.35">
      <c r="A211" s="180">
        <v>2021</v>
      </c>
      <c r="B211" s="152">
        <v>8</v>
      </c>
      <c r="C211" s="270">
        <v>44418</v>
      </c>
      <c r="D211" s="152">
        <v>384</v>
      </c>
      <c r="E211" s="152">
        <v>557</v>
      </c>
      <c r="F211" s="152">
        <v>7</v>
      </c>
      <c r="G211" s="184" t="s">
        <v>200</v>
      </c>
      <c r="H211" t="s">
        <v>201</v>
      </c>
      <c r="I211" t="s">
        <v>471</v>
      </c>
      <c r="J211">
        <v>1</v>
      </c>
      <c r="K211">
        <v>6</v>
      </c>
      <c r="L211" s="186">
        <v>182</v>
      </c>
      <c r="M211" s="187">
        <v>171.262</v>
      </c>
      <c r="N211" s="188">
        <v>194.922</v>
      </c>
      <c r="O211" s="179">
        <v>276</v>
      </c>
      <c r="P211" s="179">
        <v>354</v>
      </c>
      <c r="Q211" s="179">
        <v>258</v>
      </c>
      <c r="R211" s="179">
        <v>274</v>
      </c>
      <c r="S211" s="179">
        <v>264</v>
      </c>
      <c r="T211" s="179">
        <v>212</v>
      </c>
      <c r="U211" s="179">
        <v>196</v>
      </c>
      <c r="V211" s="179">
        <v>194</v>
      </c>
      <c r="W211" s="179">
        <v>234</v>
      </c>
      <c r="X211" s="179">
        <v>200</v>
      </c>
      <c r="Y211" s="153">
        <v>155</v>
      </c>
      <c r="Z211" s="153">
        <v>162</v>
      </c>
      <c r="AA211" s="179">
        <v>266</v>
      </c>
      <c r="AB211" s="179">
        <v>248</v>
      </c>
      <c r="AC211" s="179">
        <v>260</v>
      </c>
      <c r="AD211" s="179">
        <v>272</v>
      </c>
      <c r="AE211" s="179">
        <v>256</v>
      </c>
      <c r="AF211" s="179">
        <v>182</v>
      </c>
      <c r="AG211" s="179">
        <v>178</v>
      </c>
      <c r="AH211" s="179">
        <v>190</v>
      </c>
      <c r="AI211" s="179">
        <v>198</v>
      </c>
      <c r="AJ211" s="179">
        <v>200</v>
      </c>
      <c r="AK211" s="153">
        <v>148</v>
      </c>
      <c r="AL211" s="153">
        <v>145</v>
      </c>
      <c r="AM211" s="179">
        <v>272.8</v>
      </c>
      <c r="AN211" s="179">
        <v>198.4</v>
      </c>
      <c r="AO211" s="215">
        <v>0.5</v>
      </c>
      <c r="AP211" s="168">
        <v>20</v>
      </c>
      <c r="AQ211" s="169">
        <v>180</v>
      </c>
      <c r="AR211" s="167">
        <v>24</v>
      </c>
      <c r="AS211" s="167">
        <v>153</v>
      </c>
      <c r="AT211" s="170">
        <v>2</v>
      </c>
      <c r="AU211" s="170">
        <v>2</v>
      </c>
      <c r="AV211" s="170">
        <v>2</v>
      </c>
      <c r="AW211" s="170"/>
      <c r="AX211" s="170"/>
      <c r="AY211" s="170"/>
      <c r="AZ211" s="170"/>
      <c r="BA211" s="170"/>
      <c r="BB211" s="170"/>
      <c r="BC211" s="171">
        <v>6</v>
      </c>
      <c r="BD211" s="166">
        <v>534</v>
      </c>
      <c r="BE211" s="271">
        <v>1.4999999999999999E-2</v>
      </c>
      <c r="BF211" s="172">
        <v>1.0999999999999999E-2</v>
      </c>
      <c r="BG211" s="154">
        <v>1</v>
      </c>
      <c r="BH211" s="154">
        <v>0</v>
      </c>
      <c r="BI211" s="154">
        <v>2.9</v>
      </c>
      <c r="BJ211" s="154">
        <v>1.2</v>
      </c>
      <c r="BK211" s="154">
        <v>105.9</v>
      </c>
      <c r="BL211" s="24" t="s">
        <v>474</v>
      </c>
      <c r="BM211" s="248" t="s">
        <v>475</v>
      </c>
      <c r="BN211" s="248" t="s">
        <v>517</v>
      </c>
      <c r="BO211" s="248" t="s">
        <v>518</v>
      </c>
      <c r="BP211" s="248">
        <v>32</v>
      </c>
      <c r="BQ211" s="248"/>
      <c r="BR211" s="248"/>
      <c r="BS211" s="248"/>
      <c r="BT211" s="248"/>
      <c r="BU211" s="248">
        <f t="shared" si="3"/>
        <v>11.6</v>
      </c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  <c r="CH211" s="248"/>
      <c r="CI211" s="248"/>
      <c r="CJ211" s="248"/>
      <c r="CK211" s="248"/>
      <c r="CL211" s="248"/>
      <c r="CM211" s="248"/>
      <c r="CN211" s="248"/>
      <c r="CO211" s="248"/>
      <c r="CP211" s="248"/>
      <c r="CQ211" s="248"/>
      <c r="CR211" s="248"/>
      <c r="CS211" s="248"/>
      <c r="CT211" s="248"/>
      <c r="CU211" s="248"/>
      <c r="CV211" s="248"/>
      <c r="CW211" s="248"/>
      <c r="CX211" s="248"/>
      <c r="CY211" s="248"/>
      <c r="CZ211" s="248"/>
      <c r="DA211" s="248"/>
      <c r="DB211" s="248"/>
    </row>
    <row r="212" spans="1:106" s="185" customFormat="1" ht="31.5" customHeight="1" x14ac:dyDescent="0.35">
      <c r="A212" s="180">
        <v>2021</v>
      </c>
      <c r="B212" s="152">
        <v>8</v>
      </c>
      <c r="C212" s="270">
        <v>44418</v>
      </c>
      <c r="D212" s="152">
        <v>18</v>
      </c>
      <c r="E212" s="152">
        <v>49</v>
      </c>
      <c r="F212" s="152">
        <v>8</v>
      </c>
      <c r="G212" s="184" t="s">
        <v>191</v>
      </c>
      <c r="H212" t="s">
        <v>192</v>
      </c>
      <c r="I212" t="s">
        <v>513</v>
      </c>
      <c r="J212">
        <v>2</v>
      </c>
      <c r="K212">
        <v>3</v>
      </c>
      <c r="L212" s="186">
        <v>100</v>
      </c>
      <c r="M212" s="187">
        <v>95.5</v>
      </c>
      <c r="N212" s="188">
        <v>104.5</v>
      </c>
      <c r="O212" s="179">
        <v>160</v>
      </c>
      <c r="P212" s="179">
        <v>184</v>
      </c>
      <c r="Q212" s="179">
        <v>172</v>
      </c>
      <c r="R212" s="179">
        <v>126</v>
      </c>
      <c r="S212" s="179">
        <v>139</v>
      </c>
      <c r="T212" s="179">
        <v>117</v>
      </c>
      <c r="U212" s="179">
        <v>115</v>
      </c>
      <c r="V212" s="179">
        <v>114</v>
      </c>
      <c r="W212" s="179">
        <v>100</v>
      </c>
      <c r="X212" s="179">
        <v>98</v>
      </c>
      <c r="Y212" s="153">
        <v>119</v>
      </c>
      <c r="Z212" s="153">
        <v>119</v>
      </c>
      <c r="AA212" s="179">
        <v>123</v>
      </c>
      <c r="AB212" s="179">
        <v>114</v>
      </c>
      <c r="AC212" s="179">
        <v>113</v>
      </c>
      <c r="AD212" s="179">
        <v>128</v>
      </c>
      <c r="AE212" s="179">
        <v>119</v>
      </c>
      <c r="AF212" s="179">
        <v>99</v>
      </c>
      <c r="AG212" s="179">
        <v>99</v>
      </c>
      <c r="AH212" s="179">
        <v>93</v>
      </c>
      <c r="AI212" s="179">
        <v>103</v>
      </c>
      <c r="AJ212" s="179">
        <v>99</v>
      </c>
      <c r="AK212" s="153">
        <v>119</v>
      </c>
      <c r="AL212" s="153">
        <v>119</v>
      </c>
      <c r="AM212" s="179">
        <v>137.80000000000001</v>
      </c>
      <c r="AN212" s="179">
        <v>103.7</v>
      </c>
      <c r="AO212" s="215">
        <v>0.4</v>
      </c>
      <c r="AP212" s="168">
        <v>101</v>
      </c>
      <c r="AQ212" s="169">
        <v>107</v>
      </c>
      <c r="AR212" s="167">
        <v>61</v>
      </c>
      <c r="AS212" s="167">
        <v>119</v>
      </c>
      <c r="AT212" s="170">
        <v>5</v>
      </c>
      <c r="AU212" s="170">
        <v>4</v>
      </c>
      <c r="AV212" s="170">
        <v>7</v>
      </c>
      <c r="AW212" s="170"/>
      <c r="AX212" s="170"/>
      <c r="AY212" s="170"/>
      <c r="AZ212" s="170"/>
      <c r="BA212" s="170"/>
      <c r="BB212" s="170"/>
      <c r="BC212" s="171">
        <v>16</v>
      </c>
      <c r="BD212" s="166">
        <v>2760</v>
      </c>
      <c r="BE212" s="271">
        <v>1.4999999999999999E-2</v>
      </c>
      <c r="BF212" s="172">
        <v>6.0000000000000001E-3</v>
      </c>
      <c r="BG212" s="154">
        <v>1</v>
      </c>
      <c r="BH212" s="154">
        <v>0.2</v>
      </c>
      <c r="BI212" s="154">
        <v>27.6</v>
      </c>
      <c r="BJ212" s="154">
        <v>1.7</v>
      </c>
      <c r="BK212" s="154">
        <v>286.2</v>
      </c>
      <c r="BL212" s="24" t="s">
        <v>474</v>
      </c>
      <c r="BM212" s="248" t="s">
        <v>475</v>
      </c>
      <c r="BN212" s="248" t="s">
        <v>519</v>
      </c>
      <c r="BO212" s="248" t="s">
        <v>515</v>
      </c>
      <c r="BP212" s="248">
        <v>32</v>
      </c>
      <c r="BQ212" s="248"/>
      <c r="BR212" s="248"/>
      <c r="BS212" s="248"/>
      <c r="BT212" s="248"/>
      <c r="BU212" s="248">
        <f t="shared" si="3"/>
        <v>2.6</v>
      </c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  <c r="CH212" s="248"/>
      <c r="CI212" s="248"/>
      <c r="CJ212" s="248"/>
      <c r="CK212" s="248"/>
      <c r="CL212" s="248"/>
      <c r="CM212" s="248"/>
      <c r="CN212" s="248"/>
      <c r="CO212" s="248"/>
      <c r="CP212" s="248"/>
      <c r="CQ212" s="248"/>
      <c r="CR212" s="248"/>
      <c r="CS212" s="248"/>
      <c r="CT212" s="248"/>
      <c r="CU212" s="248"/>
      <c r="CV212" s="248"/>
      <c r="CW212" s="248"/>
      <c r="CX212" s="248"/>
      <c r="CY212" s="248"/>
      <c r="CZ212" s="248"/>
      <c r="DA212" s="248"/>
      <c r="DB212" s="248"/>
    </row>
    <row r="213" spans="1:106" s="185" customFormat="1" ht="31.5" customHeight="1" x14ac:dyDescent="0.35">
      <c r="A213" s="180">
        <v>2021</v>
      </c>
      <c r="B213" s="152">
        <v>8</v>
      </c>
      <c r="C213" s="270">
        <v>44418</v>
      </c>
      <c r="D213" s="152">
        <v>18</v>
      </c>
      <c r="E213" s="152">
        <v>50</v>
      </c>
      <c r="F213" s="152">
        <v>8</v>
      </c>
      <c r="G213" s="184" t="s">
        <v>194</v>
      </c>
      <c r="H213" t="s">
        <v>195</v>
      </c>
      <c r="I213" t="s">
        <v>513</v>
      </c>
      <c r="J213">
        <v>2</v>
      </c>
      <c r="K213">
        <v>3</v>
      </c>
      <c r="L213" s="186">
        <v>54</v>
      </c>
      <c r="M213" s="187">
        <v>51.57</v>
      </c>
      <c r="N213" s="188">
        <v>56.43</v>
      </c>
      <c r="O213" s="179">
        <v>81</v>
      </c>
      <c r="P213" s="179"/>
      <c r="Q213" s="179"/>
      <c r="R213" s="179"/>
      <c r="S213" s="179"/>
      <c r="T213" s="179">
        <v>61</v>
      </c>
      <c r="U213" s="179"/>
      <c r="V213" s="179"/>
      <c r="W213" s="179"/>
      <c r="X213" s="179"/>
      <c r="Y213" s="153">
        <v>119</v>
      </c>
      <c r="Z213" s="153">
        <v>119</v>
      </c>
      <c r="AA213" s="179">
        <v>81</v>
      </c>
      <c r="AB213" s="179"/>
      <c r="AC213" s="179"/>
      <c r="AD213" s="179"/>
      <c r="AE213" s="179"/>
      <c r="AF213" s="179">
        <v>61</v>
      </c>
      <c r="AG213" s="179"/>
      <c r="AH213" s="179"/>
      <c r="AI213" s="179"/>
      <c r="AJ213" s="179"/>
      <c r="AK213" s="153">
        <v>119</v>
      </c>
      <c r="AL213" s="153">
        <v>119</v>
      </c>
      <c r="AM213" s="179">
        <v>81</v>
      </c>
      <c r="AN213" s="179">
        <v>61</v>
      </c>
      <c r="AO213" s="215">
        <v>0.5</v>
      </c>
      <c r="AP213" s="168">
        <v>101</v>
      </c>
      <c r="AQ213" s="169">
        <v>107</v>
      </c>
      <c r="AR213" s="167">
        <v>61</v>
      </c>
      <c r="AS213" s="167">
        <v>119</v>
      </c>
      <c r="AT213" s="170"/>
      <c r="AU213" s="170"/>
      <c r="AV213" s="170"/>
      <c r="AW213" s="170"/>
      <c r="AX213" s="170"/>
      <c r="AY213" s="170"/>
      <c r="AZ213" s="170"/>
      <c r="BA213" s="170"/>
      <c r="BB213" s="170"/>
      <c r="BC213" s="171"/>
      <c r="BD213" s="166">
        <v>2604</v>
      </c>
      <c r="BE213" s="271">
        <v>1.4999999999999999E-2</v>
      </c>
      <c r="BF213" s="172"/>
      <c r="BG213" s="154"/>
      <c r="BH213" s="154"/>
      <c r="BI213" s="154">
        <v>48.2</v>
      </c>
      <c r="BJ213" s="154"/>
      <c r="BK213" s="154">
        <v>158.80000000000001</v>
      </c>
      <c r="BL213" s="24" t="s">
        <v>474</v>
      </c>
      <c r="BM213" s="248" t="s">
        <v>475</v>
      </c>
      <c r="BN213" s="248" t="s">
        <v>520</v>
      </c>
      <c r="BO213" s="248" t="s">
        <v>515</v>
      </c>
      <c r="BP213" s="248">
        <v>32</v>
      </c>
      <c r="BQ213" s="248"/>
      <c r="BR213" s="248"/>
      <c r="BS213" s="248"/>
      <c r="BT213" s="248"/>
      <c r="BU213" s="248">
        <f t="shared" si="3"/>
        <v>4.9000000000000004</v>
      </c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  <c r="CH213" s="248"/>
      <c r="CI213" s="248"/>
      <c r="CJ213" s="248"/>
      <c r="CK213" s="248"/>
      <c r="CL213" s="248"/>
      <c r="CM213" s="248"/>
      <c r="CN213" s="248"/>
      <c r="CO213" s="248"/>
      <c r="CP213" s="248"/>
      <c r="CQ213" s="248"/>
      <c r="CR213" s="248"/>
      <c r="CS213" s="248"/>
      <c r="CT213" s="248"/>
      <c r="CU213" s="248"/>
      <c r="CV213" s="248"/>
      <c r="CW213" s="248"/>
      <c r="CX213" s="248"/>
      <c r="CY213" s="248"/>
      <c r="CZ213" s="248"/>
      <c r="DA213" s="248"/>
      <c r="DB213" s="248"/>
    </row>
    <row r="214" spans="1:106" s="185" customFormat="1" ht="31.5" customHeight="1" x14ac:dyDescent="0.35">
      <c r="A214" s="180">
        <v>2021</v>
      </c>
      <c r="B214" s="152">
        <v>8</v>
      </c>
      <c r="C214" s="270">
        <v>44418</v>
      </c>
      <c r="D214" s="152">
        <v>376</v>
      </c>
      <c r="E214" s="152">
        <v>438</v>
      </c>
      <c r="F214" s="152">
        <v>8</v>
      </c>
      <c r="G214" s="184" t="s">
        <v>285</v>
      </c>
      <c r="H214" t="s">
        <v>286</v>
      </c>
      <c r="I214" t="s">
        <v>471</v>
      </c>
      <c r="J214">
        <v>3</v>
      </c>
      <c r="K214">
        <v>2</v>
      </c>
      <c r="L214" s="186">
        <v>336</v>
      </c>
      <c r="M214" s="187">
        <v>316.17599999999999</v>
      </c>
      <c r="N214" s="188">
        <v>359.85599999999999</v>
      </c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/>
      <c r="Z214" s="153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/>
      <c r="AL214" s="153"/>
      <c r="AM214" s="179"/>
      <c r="AN214" s="179"/>
      <c r="AO214" s="215"/>
      <c r="AP214" s="168">
        <v>67</v>
      </c>
      <c r="AQ214" s="169">
        <v>161</v>
      </c>
      <c r="AR214" s="167"/>
      <c r="AS214" s="167"/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1"/>
      <c r="BD214" s="166">
        <v>540</v>
      </c>
      <c r="BE214" s="271">
        <v>1.4999999999999999E-2</v>
      </c>
      <c r="BF214" s="172"/>
      <c r="BG214" s="154"/>
      <c r="BH214" s="154"/>
      <c r="BI214" s="154">
        <v>1.6</v>
      </c>
      <c r="BJ214" s="154"/>
      <c r="BK214" s="154"/>
      <c r="BL214" s="24" t="s">
        <v>474</v>
      </c>
      <c r="BM214" s="248" t="s">
        <v>475</v>
      </c>
      <c r="BN214" s="248" t="s">
        <v>529</v>
      </c>
      <c r="BO214" s="248" t="s">
        <v>477</v>
      </c>
      <c r="BP214" s="248">
        <v>32</v>
      </c>
      <c r="BQ214" s="248"/>
      <c r="BR214" s="248"/>
      <c r="BS214" s="248"/>
      <c r="BT214" s="248"/>
      <c r="BU214" s="248" t="str">
        <f t="shared" si="3"/>
        <v/>
      </c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  <c r="CH214" s="248"/>
      <c r="CI214" s="248"/>
      <c r="CJ214" s="248"/>
      <c r="CK214" s="248"/>
      <c r="CL214" s="248"/>
      <c r="CM214" s="248"/>
      <c r="CN214" s="248"/>
      <c r="CO214" s="248"/>
      <c r="CP214" s="248"/>
      <c r="CQ214" s="248"/>
      <c r="CR214" s="248"/>
      <c r="CS214" s="248"/>
      <c r="CT214" s="248"/>
      <c r="CU214" s="248"/>
      <c r="CV214" s="248"/>
      <c r="CW214" s="248"/>
      <c r="CX214" s="248"/>
      <c r="CY214" s="248"/>
      <c r="CZ214" s="248"/>
      <c r="DA214" s="248"/>
      <c r="DB214" s="248"/>
    </row>
    <row r="215" spans="1:106" s="185" customFormat="1" ht="31.5" customHeight="1" x14ac:dyDescent="0.35">
      <c r="A215" s="180">
        <v>2021</v>
      </c>
      <c r="B215" s="152">
        <v>8</v>
      </c>
      <c r="C215" s="270">
        <v>44418</v>
      </c>
      <c r="D215" s="152">
        <v>123</v>
      </c>
      <c r="E215" s="152">
        <v>645</v>
      </c>
      <c r="F215" s="152">
        <v>30</v>
      </c>
      <c r="G215" s="184" t="s">
        <v>313</v>
      </c>
      <c r="H215" t="s">
        <v>314</v>
      </c>
      <c r="I215" t="s">
        <v>489</v>
      </c>
      <c r="J215">
        <v>4</v>
      </c>
      <c r="K215">
        <v>1</v>
      </c>
      <c r="L215" s="186">
        <v>133</v>
      </c>
      <c r="M215" s="187">
        <v>123.69</v>
      </c>
      <c r="N215" s="188">
        <v>142.31</v>
      </c>
      <c r="O215" s="179"/>
      <c r="P215" s="179">
        <v>171</v>
      </c>
      <c r="Q215" s="179">
        <v>167</v>
      </c>
      <c r="R215" s="179">
        <v>176</v>
      </c>
      <c r="S215" s="179">
        <v>165</v>
      </c>
      <c r="T215" s="179"/>
      <c r="U215" s="179">
        <v>144</v>
      </c>
      <c r="V215" s="179">
        <v>151</v>
      </c>
      <c r="W215" s="179">
        <v>155</v>
      </c>
      <c r="X215" s="179">
        <v>154</v>
      </c>
      <c r="Y215" s="153">
        <v>150</v>
      </c>
      <c r="Z215" s="153">
        <v>149</v>
      </c>
      <c r="AA215" s="179">
        <v>187</v>
      </c>
      <c r="AB215" s="179">
        <v>173</v>
      </c>
      <c r="AC215" s="179">
        <v>175</v>
      </c>
      <c r="AD215" s="179">
        <v>174</v>
      </c>
      <c r="AE215" s="179">
        <v>172</v>
      </c>
      <c r="AF215" s="179">
        <v>150</v>
      </c>
      <c r="AG215" s="179">
        <v>141</v>
      </c>
      <c r="AH215" s="179">
        <v>140</v>
      </c>
      <c r="AI215" s="179">
        <v>140</v>
      </c>
      <c r="AJ215" s="179">
        <v>147</v>
      </c>
      <c r="AK215" s="153">
        <v>149</v>
      </c>
      <c r="AL215" s="153">
        <v>132</v>
      </c>
      <c r="AM215" s="179">
        <v>173.3</v>
      </c>
      <c r="AN215" s="179">
        <v>146.9</v>
      </c>
      <c r="AO215" s="215">
        <v>0.3</v>
      </c>
      <c r="AP215" s="168">
        <v>80</v>
      </c>
      <c r="AQ215" s="169">
        <v>180</v>
      </c>
      <c r="AR215" s="167">
        <v>99</v>
      </c>
      <c r="AS215" s="167">
        <v>145</v>
      </c>
      <c r="AT215" s="170">
        <v>5</v>
      </c>
      <c r="AU215" s="170">
        <v>3</v>
      </c>
      <c r="AV215" s="170">
        <v>4</v>
      </c>
      <c r="AW215" s="170"/>
      <c r="AX215" s="170"/>
      <c r="AY215" s="170"/>
      <c r="AZ215" s="170"/>
      <c r="BA215" s="170"/>
      <c r="BB215" s="170"/>
      <c r="BC215" s="171">
        <v>12</v>
      </c>
      <c r="BD215" s="166">
        <v>1892</v>
      </c>
      <c r="BE215" s="271">
        <v>0.02</v>
      </c>
      <c r="BF215" s="172">
        <v>6.0000000000000001E-3</v>
      </c>
      <c r="BG215" s="154">
        <v>1</v>
      </c>
      <c r="BH215" s="154">
        <v>0.1</v>
      </c>
      <c r="BI215" s="154">
        <v>14.2</v>
      </c>
      <c r="BJ215" s="154">
        <v>1.8</v>
      </c>
      <c r="BK215" s="154">
        <v>277.89999999999998</v>
      </c>
      <c r="BL215" s="24" t="s">
        <v>472</v>
      </c>
      <c r="BM215" s="248" t="s">
        <v>472</v>
      </c>
      <c r="BN215" s="248"/>
      <c r="BO215" s="248"/>
      <c r="BP215" s="248">
        <v>32</v>
      </c>
      <c r="BQ215" s="248"/>
      <c r="BR215" s="248"/>
      <c r="BS215" s="248"/>
      <c r="BT215" s="248"/>
      <c r="BU215" s="248">
        <f t="shared" si="3"/>
        <v>9.8000000000000007</v>
      </c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  <c r="CH215" s="248"/>
      <c r="CI215" s="248"/>
      <c r="CJ215" s="248"/>
      <c r="CK215" s="248"/>
      <c r="CL215" s="248"/>
      <c r="CM215" s="248"/>
      <c r="CN215" s="248"/>
      <c r="CO215" s="248"/>
      <c r="CP215" s="248"/>
      <c r="CQ215" s="248"/>
      <c r="CR215" s="248"/>
      <c r="CS215" s="248"/>
      <c r="CT215" s="248"/>
      <c r="CU215" s="248"/>
      <c r="CV215" s="248"/>
      <c r="CW215" s="248"/>
      <c r="CX215" s="248"/>
      <c r="CY215" s="248"/>
      <c r="CZ215" s="248"/>
      <c r="DA215" s="248"/>
      <c r="DB215" s="248"/>
    </row>
    <row r="216" spans="1:106" s="185" customFormat="1" ht="31.5" customHeight="1" x14ac:dyDescent="0.35">
      <c r="A216" s="180">
        <v>2021</v>
      </c>
      <c r="B216" s="152">
        <v>8</v>
      </c>
      <c r="C216" s="270">
        <v>44418</v>
      </c>
      <c r="D216" s="152">
        <v>415</v>
      </c>
      <c r="E216" s="152">
        <v>655</v>
      </c>
      <c r="F216" s="152">
        <v>46</v>
      </c>
      <c r="G216" s="184" t="s">
        <v>339</v>
      </c>
      <c r="H216" t="s">
        <v>340</v>
      </c>
      <c r="I216" t="s">
        <v>490</v>
      </c>
      <c r="J216">
        <v>3</v>
      </c>
      <c r="K216">
        <v>1</v>
      </c>
      <c r="L216" s="186">
        <v>148</v>
      </c>
      <c r="M216" s="187">
        <v>137.63999999999999</v>
      </c>
      <c r="N216" s="188">
        <v>158.36000000000001</v>
      </c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53"/>
      <c r="AL216" s="153"/>
      <c r="AM216" s="179"/>
      <c r="AN216" s="179"/>
      <c r="AO216" s="215"/>
      <c r="AP216" s="168">
        <v>60</v>
      </c>
      <c r="AQ216" s="169">
        <v>180</v>
      </c>
      <c r="AR216" s="167"/>
      <c r="AS216" s="167"/>
      <c r="AT216" s="170">
        <v>6</v>
      </c>
      <c r="AU216" s="170">
        <v>4</v>
      </c>
      <c r="AV216" s="170">
        <v>4</v>
      </c>
      <c r="AW216" s="170"/>
      <c r="AX216" s="170"/>
      <c r="AY216" s="170"/>
      <c r="AZ216" s="170"/>
      <c r="BA216" s="170"/>
      <c r="BB216" s="170"/>
      <c r="BC216" s="171">
        <v>14</v>
      </c>
      <c r="BD216" s="166">
        <v>214</v>
      </c>
      <c r="BE216" s="271">
        <v>0.02</v>
      </c>
      <c r="BF216" s="172">
        <v>6.5000000000000002E-2</v>
      </c>
      <c r="BG216" s="154"/>
      <c r="BH216" s="154">
        <v>0.1</v>
      </c>
      <c r="BI216" s="154">
        <v>1.4</v>
      </c>
      <c r="BJ216" s="154"/>
      <c r="BK216" s="154"/>
      <c r="BL216" s="24" t="s">
        <v>478</v>
      </c>
      <c r="BM216" s="248" t="s">
        <v>481</v>
      </c>
      <c r="BN216" s="248" t="s">
        <v>522</v>
      </c>
      <c r="BO216" s="248"/>
      <c r="BP216" s="248">
        <v>32</v>
      </c>
      <c r="BQ216" s="248"/>
      <c r="BR216" s="248"/>
      <c r="BS216" s="248"/>
      <c r="BT216" s="248"/>
      <c r="BU216" s="248" t="str">
        <f t="shared" si="3"/>
        <v/>
      </c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  <c r="CH216" s="248"/>
      <c r="CI216" s="248"/>
      <c r="CJ216" s="248"/>
      <c r="CK216" s="248"/>
      <c r="CL216" s="248"/>
      <c r="CM216" s="248"/>
      <c r="CN216" s="248"/>
      <c r="CO216" s="248"/>
      <c r="CP216" s="248"/>
      <c r="CQ216" s="248"/>
      <c r="CR216" s="248"/>
      <c r="CS216" s="248"/>
      <c r="CT216" s="248"/>
      <c r="CU216" s="248"/>
      <c r="CV216" s="248"/>
      <c r="CW216" s="248"/>
      <c r="CX216" s="248"/>
      <c r="CY216" s="248"/>
      <c r="CZ216" s="248"/>
      <c r="DA216" s="248"/>
      <c r="DB216" s="248"/>
    </row>
    <row r="217" spans="1:106" s="185" customFormat="1" ht="31.5" customHeight="1" x14ac:dyDescent="0.35">
      <c r="A217" s="180">
        <v>2021</v>
      </c>
      <c r="B217" s="152">
        <v>8</v>
      </c>
      <c r="C217" s="270">
        <v>44418</v>
      </c>
      <c r="D217" s="152">
        <v>415</v>
      </c>
      <c r="E217" s="152">
        <v>656</v>
      </c>
      <c r="F217" s="152">
        <v>46</v>
      </c>
      <c r="G217" s="184" t="s">
        <v>342</v>
      </c>
      <c r="H217" t="s">
        <v>343</v>
      </c>
      <c r="I217" t="s">
        <v>490</v>
      </c>
      <c r="J217">
        <v>3</v>
      </c>
      <c r="K217">
        <v>1</v>
      </c>
      <c r="L217" s="186">
        <v>148</v>
      </c>
      <c r="M217" s="187">
        <v>137.63999999999999</v>
      </c>
      <c r="N217" s="188">
        <v>158.36000000000001</v>
      </c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/>
      <c r="AO217" s="215"/>
      <c r="AP217" s="168">
        <v>60</v>
      </c>
      <c r="AQ217" s="169">
        <v>180</v>
      </c>
      <c r="AR217" s="167"/>
      <c r="AS217" s="167"/>
      <c r="AT217" s="170">
        <v>6</v>
      </c>
      <c r="AU217" s="170">
        <v>4</v>
      </c>
      <c r="AV217" s="170">
        <v>4</v>
      </c>
      <c r="AW217" s="170"/>
      <c r="AX217" s="170"/>
      <c r="AY217" s="170"/>
      <c r="AZ217" s="170"/>
      <c r="BA217" s="170"/>
      <c r="BB217" s="170"/>
      <c r="BC217" s="171">
        <v>14</v>
      </c>
      <c r="BD217" s="166">
        <v>214</v>
      </c>
      <c r="BE217" s="271">
        <v>0.02</v>
      </c>
      <c r="BF217" s="172">
        <v>6.5000000000000002E-2</v>
      </c>
      <c r="BG217" s="154"/>
      <c r="BH217" s="154">
        <v>0.1</v>
      </c>
      <c r="BI217" s="154">
        <v>1.4</v>
      </c>
      <c r="BJ217" s="154"/>
      <c r="BK217" s="154"/>
      <c r="BL217" s="24" t="s">
        <v>478</v>
      </c>
      <c r="BM217" s="248" t="s">
        <v>481</v>
      </c>
      <c r="BN217" s="248" t="s">
        <v>523</v>
      </c>
      <c r="BO217" s="248"/>
      <c r="BP217" s="248">
        <v>32</v>
      </c>
      <c r="BQ217" s="248"/>
      <c r="BR217" s="248"/>
      <c r="BS217" s="248"/>
      <c r="BT217" s="248"/>
      <c r="BU217" s="248" t="str">
        <f t="shared" si="3"/>
        <v/>
      </c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  <c r="CH217" s="248"/>
      <c r="CI217" s="248"/>
      <c r="CJ217" s="248"/>
      <c r="CK217" s="248"/>
      <c r="CL217" s="248"/>
      <c r="CM217" s="248"/>
      <c r="CN217" s="248"/>
      <c r="CO217" s="248"/>
      <c r="CP217" s="248"/>
      <c r="CQ217" s="248"/>
      <c r="CR217" s="248"/>
      <c r="CS217" s="248"/>
      <c r="CT217" s="248"/>
      <c r="CU217" s="248"/>
      <c r="CV217" s="248"/>
      <c r="CW217" s="248"/>
      <c r="CX217" s="248"/>
      <c r="CY217" s="248"/>
      <c r="CZ217" s="248"/>
      <c r="DA217" s="248"/>
      <c r="DB217" s="248"/>
    </row>
    <row r="218" spans="1:106" s="185" customFormat="1" ht="31.5" customHeight="1" x14ac:dyDescent="0.35">
      <c r="A218" s="180">
        <v>2021</v>
      </c>
      <c r="B218" s="152">
        <v>8</v>
      </c>
      <c r="C218" s="270">
        <v>44418</v>
      </c>
      <c r="D218" s="152">
        <v>415</v>
      </c>
      <c r="E218" s="152">
        <v>657</v>
      </c>
      <c r="F218" s="152">
        <v>46</v>
      </c>
      <c r="G218" s="184" t="s">
        <v>345</v>
      </c>
      <c r="H218" t="s">
        <v>346</v>
      </c>
      <c r="I218" t="s">
        <v>490</v>
      </c>
      <c r="J218">
        <v>3</v>
      </c>
      <c r="K218">
        <v>1</v>
      </c>
      <c r="L218" s="186">
        <v>90</v>
      </c>
      <c r="M218" s="187">
        <v>83.7</v>
      </c>
      <c r="N218" s="188">
        <v>96.3</v>
      </c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53"/>
      <c r="Z218" s="153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/>
      <c r="AO218" s="215"/>
      <c r="AP218" s="168">
        <v>60</v>
      </c>
      <c r="AQ218" s="169">
        <v>180</v>
      </c>
      <c r="AR218" s="167"/>
      <c r="AS218" s="167"/>
      <c r="AT218" s="170">
        <v>4</v>
      </c>
      <c r="AU218" s="170">
        <v>4</v>
      </c>
      <c r="AV218" s="170">
        <v>6</v>
      </c>
      <c r="AW218" s="170"/>
      <c r="AX218" s="170"/>
      <c r="AY218" s="170"/>
      <c r="AZ218" s="170"/>
      <c r="BA218" s="170"/>
      <c r="BB218" s="170"/>
      <c r="BC218" s="171">
        <v>14</v>
      </c>
      <c r="BD218" s="166">
        <v>164</v>
      </c>
      <c r="BE218" s="271">
        <v>0.02</v>
      </c>
      <c r="BF218" s="172">
        <v>8.5000000000000006E-2</v>
      </c>
      <c r="BG218" s="154"/>
      <c r="BH218" s="154">
        <v>0.2</v>
      </c>
      <c r="BI218" s="154">
        <v>1.8</v>
      </c>
      <c r="BJ218" s="154"/>
      <c r="BK218" s="154"/>
      <c r="BL218" s="24" t="s">
        <v>478</v>
      </c>
      <c r="BM218" s="248" t="s">
        <v>481</v>
      </c>
      <c r="BN218" s="248" t="s">
        <v>524</v>
      </c>
      <c r="BO218" s="248"/>
      <c r="BP218" s="248">
        <v>32</v>
      </c>
      <c r="BQ218" s="248"/>
      <c r="BR218" s="248"/>
      <c r="BS218" s="248"/>
      <c r="BT218" s="248"/>
      <c r="BU218" s="248" t="str">
        <f t="shared" si="3"/>
        <v/>
      </c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  <c r="CH218" s="248"/>
      <c r="CI218" s="248"/>
      <c r="CJ218" s="248"/>
      <c r="CK218" s="248"/>
      <c r="CL218" s="248"/>
      <c r="CM218" s="248"/>
      <c r="CN218" s="248"/>
      <c r="CO218" s="248"/>
      <c r="CP218" s="248"/>
      <c r="CQ218" s="248"/>
      <c r="CR218" s="248"/>
      <c r="CS218" s="248"/>
      <c r="CT218" s="248"/>
      <c r="CU218" s="248"/>
      <c r="CV218" s="248"/>
      <c r="CW218" s="248"/>
      <c r="CX218" s="248"/>
      <c r="CY218" s="248"/>
      <c r="CZ218" s="248"/>
      <c r="DA218" s="248"/>
      <c r="DB218" s="248"/>
    </row>
    <row r="219" spans="1:106" s="185" customFormat="1" ht="31.5" customHeight="1" x14ac:dyDescent="0.35">
      <c r="A219" s="180">
        <v>2021</v>
      </c>
      <c r="B219" s="152">
        <v>8</v>
      </c>
      <c r="C219" s="270">
        <v>44418</v>
      </c>
      <c r="D219" s="152">
        <v>415</v>
      </c>
      <c r="E219" s="152">
        <v>658</v>
      </c>
      <c r="F219" s="152">
        <v>46</v>
      </c>
      <c r="G219" s="184" t="s">
        <v>348</v>
      </c>
      <c r="H219" t="s">
        <v>349</v>
      </c>
      <c r="I219" t="s">
        <v>490</v>
      </c>
      <c r="J219">
        <v>3</v>
      </c>
      <c r="K219">
        <v>1</v>
      </c>
      <c r="L219" s="186">
        <v>90</v>
      </c>
      <c r="M219" s="187">
        <v>83.7</v>
      </c>
      <c r="N219" s="188">
        <v>96.3</v>
      </c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53"/>
      <c r="Z219" s="153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/>
      <c r="AN219" s="179"/>
      <c r="AO219" s="215"/>
      <c r="AP219" s="168">
        <v>60</v>
      </c>
      <c r="AQ219" s="169">
        <v>180</v>
      </c>
      <c r="AR219" s="167"/>
      <c r="AS219" s="167"/>
      <c r="AT219" s="170">
        <v>4</v>
      </c>
      <c r="AU219" s="170">
        <v>4</v>
      </c>
      <c r="AV219" s="170">
        <v>6</v>
      </c>
      <c r="AW219" s="170"/>
      <c r="AX219" s="170"/>
      <c r="AY219" s="170"/>
      <c r="AZ219" s="170"/>
      <c r="BA219" s="170"/>
      <c r="BB219" s="170"/>
      <c r="BC219" s="171">
        <v>14</v>
      </c>
      <c r="BD219" s="166">
        <v>164</v>
      </c>
      <c r="BE219" s="271">
        <v>0.02</v>
      </c>
      <c r="BF219" s="172">
        <v>8.5000000000000006E-2</v>
      </c>
      <c r="BG219" s="154"/>
      <c r="BH219" s="154">
        <v>0.2</v>
      </c>
      <c r="BI219" s="154">
        <v>1.8</v>
      </c>
      <c r="BJ219" s="154"/>
      <c r="BK219" s="154"/>
      <c r="BL219" s="24" t="s">
        <v>478</v>
      </c>
      <c r="BM219" s="248" t="s">
        <v>481</v>
      </c>
      <c r="BN219" s="248" t="s">
        <v>525</v>
      </c>
      <c r="BO219" s="248"/>
      <c r="BP219" s="248">
        <v>32</v>
      </c>
      <c r="BQ219" s="248"/>
      <c r="BR219" s="248"/>
      <c r="BS219" s="248"/>
      <c r="BT219" s="248"/>
      <c r="BU219" s="248" t="str">
        <f t="shared" si="3"/>
        <v/>
      </c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  <c r="CH219" s="248"/>
      <c r="CI219" s="248"/>
      <c r="CJ219" s="248"/>
      <c r="CK219" s="248"/>
      <c r="CL219" s="248"/>
      <c r="CM219" s="248"/>
      <c r="CN219" s="248"/>
      <c r="CO219" s="248"/>
      <c r="CP219" s="248"/>
      <c r="CQ219" s="248"/>
      <c r="CR219" s="248"/>
      <c r="CS219" s="248"/>
      <c r="CT219" s="248"/>
      <c r="CU219" s="248"/>
      <c r="CV219" s="248"/>
      <c r="CW219" s="248"/>
      <c r="CX219" s="248"/>
      <c r="CY219" s="248"/>
      <c r="CZ219" s="248"/>
      <c r="DA219" s="248"/>
      <c r="DB219" s="248"/>
    </row>
    <row r="220" spans="1:106" s="185" customFormat="1" ht="31.5" customHeight="1" x14ac:dyDescent="0.35">
      <c r="A220" s="180">
        <v>2021</v>
      </c>
      <c r="B220" s="152">
        <v>8</v>
      </c>
      <c r="C220" s="270">
        <v>44418</v>
      </c>
      <c r="D220" s="152">
        <v>214</v>
      </c>
      <c r="E220" s="152">
        <v>142</v>
      </c>
      <c r="F220" s="152">
        <v>47</v>
      </c>
      <c r="G220" s="184" t="s">
        <v>282</v>
      </c>
      <c r="H220" t="s">
        <v>283</v>
      </c>
      <c r="I220" t="s">
        <v>490</v>
      </c>
      <c r="J220">
        <v>4</v>
      </c>
      <c r="K220">
        <v>1</v>
      </c>
      <c r="L220" s="186">
        <v>351</v>
      </c>
      <c r="M220" s="187">
        <v>326.43</v>
      </c>
      <c r="N220" s="188">
        <v>375.57</v>
      </c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53"/>
      <c r="Z220" s="153"/>
      <c r="AA220" s="179"/>
      <c r="AB220" s="179"/>
      <c r="AC220" s="179">
        <v>373</v>
      </c>
      <c r="AD220" s="179">
        <v>383</v>
      </c>
      <c r="AE220" s="179">
        <v>379</v>
      </c>
      <c r="AF220" s="179">
        <v>340</v>
      </c>
      <c r="AG220" s="179">
        <v>352</v>
      </c>
      <c r="AH220" s="179">
        <v>331</v>
      </c>
      <c r="AI220" s="179"/>
      <c r="AJ220" s="179"/>
      <c r="AK220" s="153"/>
      <c r="AL220" s="153">
        <v>157</v>
      </c>
      <c r="AM220" s="179">
        <v>378.3</v>
      </c>
      <c r="AN220" s="179">
        <v>341</v>
      </c>
      <c r="AO220" s="215">
        <v>0.1</v>
      </c>
      <c r="AP220" s="168">
        <v>68</v>
      </c>
      <c r="AQ220" s="169">
        <v>212</v>
      </c>
      <c r="AR220" s="167">
        <v>92</v>
      </c>
      <c r="AS220" s="167">
        <v>157</v>
      </c>
      <c r="AT220" s="170">
        <v>2</v>
      </c>
      <c r="AU220" s="170">
        <v>3</v>
      </c>
      <c r="AV220" s="170">
        <v>1</v>
      </c>
      <c r="AW220" s="170"/>
      <c r="AX220" s="170"/>
      <c r="AY220" s="170"/>
      <c r="AZ220" s="170"/>
      <c r="BA220" s="170"/>
      <c r="BB220" s="170"/>
      <c r="BC220" s="171">
        <v>6</v>
      </c>
      <c r="BD220" s="166">
        <v>454</v>
      </c>
      <c r="BE220" s="271">
        <v>0.02</v>
      </c>
      <c r="BF220" s="172">
        <v>1.2999999999999999E-2</v>
      </c>
      <c r="BG220" s="154">
        <v>1</v>
      </c>
      <c r="BH220" s="154">
        <v>0</v>
      </c>
      <c r="BI220" s="154">
        <v>1.3</v>
      </c>
      <c r="BJ220" s="154">
        <v>2</v>
      </c>
      <c r="BK220" s="154">
        <v>154.80000000000001</v>
      </c>
      <c r="BL220" s="24" t="s">
        <v>478</v>
      </c>
      <c r="BM220" s="248" t="s">
        <v>487</v>
      </c>
      <c r="BN220" s="248" t="s">
        <v>530</v>
      </c>
      <c r="BO220" s="248"/>
      <c r="BP220" s="248">
        <v>32</v>
      </c>
      <c r="BQ220" s="248"/>
      <c r="BR220" s="248"/>
      <c r="BS220" s="248"/>
      <c r="BT220" s="248"/>
      <c r="BU220" s="248">
        <f t="shared" si="3"/>
        <v>7.1</v>
      </c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  <c r="CH220" s="248"/>
      <c r="CI220" s="248"/>
      <c r="CJ220" s="248"/>
      <c r="CK220" s="248"/>
      <c r="CL220" s="248"/>
      <c r="CM220" s="248"/>
      <c r="CN220" s="248"/>
      <c r="CO220" s="248"/>
      <c r="CP220" s="248"/>
      <c r="CQ220" s="248"/>
      <c r="CR220" s="248"/>
      <c r="CS220" s="248"/>
      <c r="CT220" s="248"/>
      <c r="CU220" s="248"/>
      <c r="CV220" s="248"/>
      <c r="CW220" s="248"/>
      <c r="CX220" s="248"/>
      <c r="CY220" s="248"/>
      <c r="CZ220" s="248"/>
      <c r="DA220" s="248"/>
      <c r="DB220" s="248"/>
    </row>
    <row r="221" spans="1:106" s="185" customFormat="1" ht="31.5" customHeight="1" x14ac:dyDescent="0.35">
      <c r="A221" s="180">
        <v>2021</v>
      </c>
      <c r="B221" s="152">
        <v>8</v>
      </c>
      <c r="C221" s="270">
        <v>44418</v>
      </c>
      <c r="D221" s="152">
        <v>372</v>
      </c>
      <c r="E221" s="152">
        <v>646</v>
      </c>
      <c r="F221" s="152">
        <v>48</v>
      </c>
      <c r="G221" s="184" t="s">
        <v>152</v>
      </c>
      <c r="H221" t="s">
        <v>153</v>
      </c>
      <c r="I221" t="s">
        <v>490</v>
      </c>
      <c r="J221">
        <v>2</v>
      </c>
      <c r="K221">
        <v>2</v>
      </c>
      <c r="L221" s="186">
        <v>212</v>
      </c>
      <c r="M221" s="187">
        <v>197.16</v>
      </c>
      <c r="N221" s="188">
        <v>226.84</v>
      </c>
      <c r="O221" s="179">
        <v>257</v>
      </c>
      <c r="P221" s="179">
        <v>269</v>
      </c>
      <c r="Q221" s="179">
        <v>237</v>
      </c>
      <c r="R221" s="179">
        <v>276</v>
      </c>
      <c r="S221" s="179">
        <v>264</v>
      </c>
      <c r="T221" s="179">
        <v>212</v>
      </c>
      <c r="U221" s="179">
        <v>222</v>
      </c>
      <c r="V221" s="179">
        <v>206</v>
      </c>
      <c r="W221" s="179">
        <v>232</v>
      </c>
      <c r="X221" s="179">
        <v>226</v>
      </c>
      <c r="Y221" s="153">
        <v>153</v>
      </c>
      <c r="Z221" s="153">
        <v>152</v>
      </c>
      <c r="AA221" s="179">
        <v>293</v>
      </c>
      <c r="AB221" s="179">
        <v>243</v>
      </c>
      <c r="AC221" s="179">
        <v>245</v>
      </c>
      <c r="AD221" s="179">
        <v>243</v>
      </c>
      <c r="AE221" s="179">
        <v>246</v>
      </c>
      <c r="AF221" s="179">
        <v>224</v>
      </c>
      <c r="AG221" s="179">
        <v>210</v>
      </c>
      <c r="AH221" s="179">
        <v>219</v>
      </c>
      <c r="AI221" s="179">
        <v>216</v>
      </c>
      <c r="AJ221" s="179">
        <v>208</v>
      </c>
      <c r="AK221" s="153">
        <v>138</v>
      </c>
      <c r="AL221" s="153">
        <v>135</v>
      </c>
      <c r="AM221" s="179">
        <v>257.3</v>
      </c>
      <c r="AN221" s="179">
        <v>217.5</v>
      </c>
      <c r="AO221" s="215">
        <v>0.2</v>
      </c>
      <c r="AP221" s="168">
        <v>37</v>
      </c>
      <c r="AQ221" s="169">
        <v>195</v>
      </c>
      <c r="AR221" s="167">
        <v>50</v>
      </c>
      <c r="AS221" s="167">
        <v>145</v>
      </c>
      <c r="AT221" s="170">
        <v>4</v>
      </c>
      <c r="AU221" s="170">
        <v>3</v>
      </c>
      <c r="AV221" s="170">
        <v>1</v>
      </c>
      <c r="AW221" s="170"/>
      <c r="AX221" s="170"/>
      <c r="AY221" s="170"/>
      <c r="AZ221" s="170"/>
      <c r="BA221" s="170"/>
      <c r="BB221" s="170"/>
      <c r="BC221" s="171">
        <v>8</v>
      </c>
      <c r="BD221" s="166">
        <v>960</v>
      </c>
      <c r="BE221" s="271">
        <v>0.02</v>
      </c>
      <c r="BF221" s="172">
        <v>8.0000000000000002E-3</v>
      </c>
      <c r="BG221" s="154">
        <v>1</v>
      </c>
      <c r="BH221" s="154">
        <v>0</v>
      </c>
      <c r="BI221" s="154">
        <v>4.5</v>
      </c>
      <c r="BJ221" s="154">
        <v>1.7</v>
      </c>
      <c r="BK221" s="154">
        <v>208.8</v>
      </c>
      <c r="BL221" s="24" t="s">
        <v>478</v>
      </c>
      <c r="BM221" s="248" t="s">
        <v>487</v>
      </c>
      <c r="BN221" s="248" t="s">
        <v>491</v>
      </c>
      <c r="BO221" s="248"/>
      <c r="BP221" s="248">
        <v>32</v>
      </c>
      <c r="BQ221" s="248"/>
      <c r="BR221" s="248"/>
      <c r="BS221" s="248"/>
      <c r="BT221" s="248"/>
      <c r="BU221" s="248">
        <f t="shared" si="3"/>
        <v>3.9</v>
      </c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  <c r="CH221" s="248"/>
      <c r="CI221" s="248"/>
      <c r="CJ221" s="248"/>
      <c r="CK221" s="248"/>
      <c r="CL221" s="248"/>
      <c r="CM221" s="248"/>
      <c r="CN221" s="248"/>
      <c r="CO221" s="248"/>
      <c r="CP221" s="248"/>
      <c r="CQ221" s="248"/>
      <c r="CR221" s="248"/>
      <c r="CS221" s="248"/>
      <c r="CT221" s="248"/>
      <c r="CU221" s="248"/>
      <c r="CV221" s="248"/>
      <c r="CW221" s="248"/>
      <c r="CX221" s="248"/>
      <c r="CY221" s="248"/>
      <c r="CZ221" s="248"/>
      <c r="DA221" s="248"/>
      <c r="DB221" s="248"/>
    </row>
    <row r="222" spans="1:106" s="185" customFormat="1" ht="31.5" customHeight="1" x14ac:dyDescent="0.35">
      <c r="A222" s="180">
        <v>2021</v>
      </c>
      <c r="B222" s="152">
        <v>8</v>
      </c>
      <c r="C222" s="270">
        <v>44418</v>
      </c>
      <c r="D222" s="152">
        <v>372</v>
      </c>
      <c r="E222" s="152">
        <v>647</v>
      </c>
      <c r="F222" s="152">
        <v>48</v>
      </c>
      <c r="G222" s="184" t="s">
        <v>155</v>
      </c>
      <c r="H222" t="s">
        <v>156</v>
      </c>
      <c r="I222" t="s">
        <v>490</v>
      </c>
      <c r="J222">
        <v>2</v>
      </c>
      <c r="K222">
        <v>2</v>
      </c>
      <c r="L222" s="186">
        <v>212</v>
      </c>
      <c r="M222" s="187">
        <v>197.16</v>
      </c>
      <c r="N222" s="188">
        <v>226.84</v>
      </c>
      <c r="O222" s="179">
        <v>236</v>
      </c>
      <c r="P222" s="179">
        <v>262</v>
      </c>
      <c r="Q222" s="179">
        <v>236</v>
      </c>
      <c r="R222" s="179">
        <v>273</v>
      </c>
      <c r="S222" s="179">
        <v>259</v>
      </c>
      <c r="T222" s="179">
        <v>209</v>
      </c>
      <c r="U222" s="179">
        <v>219</v>
      </c>
      <c r="V222" s="179">
        <v>203</v>
      </c>
      <c r="W222" s="179">
        <v>228</v>
      </c>
      <c r="X222" s="179">
        <v>224</v>
      </c>
      <c r="Y222" s="153">
        <v>153</v>
      </c>
      <c r="Z222" s="153">
        <v>152</v>
      </c>
      <c r="AA222" s="179">
        <v>299</v>
      </c>
      <c r="AB222" s="179">
        <v>241</v>
      </c>
      <c r="AC222" s="179">
        <v>244</v>
      </c>
      <c r="AD222" s="179">
        <v>262</v>
      </c>
      <c r="AE222" s="179">
        <v>259</v>
      </c>
      <c r="AF222" s="179">
        <v>222</v>
      </c>
      <c r="AG222" s="179">
        <v>205</v>
      </c>
      <c r="AH222" s="179">
        <v>217</v>
      </c>
      <c r="AI222" s="179">
        <v>221</v>
      </c>
      <c r="AJ222" s="179">
        <v>218</v>
      </c>
      <c r="AK222" s="153">
        <v>138</v>
      </c>
      <c r="AL222" s="153">
        <v>135</v>
      </c>
      <c r="AM222" s="179">
        <v>257.10000000000002</v>
      </c>
      <c r="AN222" s="179">
        <v>216.6</v>
      </c>
      <c r="AO222" s="215">
        <v>0.2</v>
      </c>
      <c r="AP222" s="168">
        <v>37</v>
      </c>
      <c r="AQ222" s="169">
        <v>195</v>
      </c>
      <c r="AR222" s="167">
        <v>50</v>
      </c>
      <c r="AS222" s="167">
        <v>145</v>
      </c>
      <c r="AT222" s="170">
        <v>3</v>
      </c>
      <c r="AU222" s="170">
        <v>2</v>
      </c>
      <c r="AV222" s="170">
        <v>2</v>
      </c>
      <c r="AW222" s="170"/>
      <c r="AX222" s="170"/>
      <c r="AY222" s="170"/>
      <c r="AZ222" s="170"/>
      <c r="BA222" s="170"/>
      <c r="BB222" s="170"/>
      <c r="BC222" s="171">
        <v>7</v>
      </c>
      <c r="BD222" s="166">
        <v>959</v>
      </c>
      <c r="BE222" s="271">
        <v>0.02</v>
      </c>
      <c r="BF222" s="172">
        <v>7.0000000000000001E-3</v>
      </c>
      <c r="BG222" s="154">
        <v>1</v>
      </c>
      <c r="BH222" s="154">
        <v>0</v>
      </c>
      <c r="BI222" s="154">
        <v>4.5</v>
      </c>
      <c r="BJ222" s="154">
        <v>1.5</v>
      </c>
      <c r="BK222" s="154">
        <v>207.7</v>
      </c>
      <c r="BL222" s="24" t="s">
        <v>478</v>
      </c>
      <c r="BM222" s="248" t="s">
        <v>487</v>
      </c>
      <c r="BN222" s="248" t="s">
        <v>492</v>
      </c>
      <c r="BO222" s="248"/>
      <c r="BP222" s="248">
        <v>32</v>
      </c>
      <c r="BQ222" s="248"/>
      <c r="BR222" s="248"/>
      <c r="BS222" s="248"/>
      <c r="BT222" s="248"/>
      <c r="BU222" s="248">
        <f t="shared" si="3"/>
        <v>3.3</v>
      </c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  <c r="CH222" s="248"/>
      <c r="CI222" s="248"/>
      <c r="CJ222" s="248"/>
      <c r="CK222" s="248"/>
      <c r="CL222" s="248"/>
      <c r="CM222" s="248"/>
      <c r="CN222" s="248"/>
      <c r="CO222" s="248"/>
      <c r="CP222" s="248"/>
      <c r="CQ222" s="248"/>
      <c r="CR222" s="248"/>
      <c r="CS222" s="248"/>
      <c r="CT222" s="248"/>
      <c r="CU222" s="248"/>
      <c r="CV222" s="248"/>
      <c r="CW222" s="248"/>
      <c r="CX222" s="248"/>
      <c r="CY222" s="248"/>
      <c r="CZ222" s="248"/>
      <c r="DA222" s="248"/>
      <c r="DB222" s="248"/>
    </row>
    <row r="223" spans="1:106" s="185" customFormat="1" ht="31.5" customHeight="1" x14ac:dyDescent="0.35">
      <c r="A223" s="180">
        <v>2021</v>
      </c>
      <c r="B223" s="152">
        <v>8</v>
      </c>
      <c r="C223" s="270">
        <v>44418</v>
      </c>
      <c r="D223" s="152">
        <v>334</v>
      </c>
      <c r="E223" s="152">
        <v>254</v>
      </c>
      <c r="F223" s="152">
        <v>49</v>
      </c>
      <c r="G223" s="184" t="s">
        <v>431</v>
      </c>
      <c r="H223" t="s">
        <v>331</v>
      </c>
      <c r="I223" t="s">
        <v>490</v>
      </c>
      <c r="J223">
        <v>4</v>
      </c>
      <c r="K223">
        <v>2</v>
      </c>
      <c r="L223" s="186">
        <v>203</v>
      </c>
      <c r="M223" s="187">
        <v>188.79</v>
      </c>
      <c r="N223" s="188">
        <v>217.21</v>
      </c>
      <c r="O223" s="179">
        <v>349</v>
      </c>
      <c r="P223" s="179">
        <v>282</v>
      </c>
      <c r="Q223" s="179">
        <v>310</v>
      </c>
      <c r="R223" s="179">
        <v>419</v>
      </c>
      <c r="S223" s="179">
        <v>352</v>
      </c>
      <c r="T223" s="179">
        <v>233</v>
      </c>
      <c r="U223" s="179">
        <v>192</v>
      </c>
      <c r="V223" s="179">
        <v>223</v>
      </c>
      <c r="W223" s="179">
        <v>268</v>
      </c>
      <c r="X223" s="179"/>
      <c r="Y223" s="153">
        <v>144</v>
      </c>
      <c r="Z223" s="153">
        <v>144</v>
      </c>
      <c r="AA223" s="179">
        <v>388</v>
      </c>
      <c r="AB223" s="179">
        <v>350</v>
      </c>
      <c r="AC223" s="179">
        <v>361</v>
      </c>
      <c r="AD223" s="179">
        <v>346</v>
      </c>
      <c r="AE223" s="179">
        <v>352</v>
      </c>
      <c r="AF223" s="179">
        <v>250</v>
      </c>
      <c r="AG223" s="179">
        <v>217</v>
      </c>
      <c r="AH223" s="179">
        <v>226</v>
      </c>
      <c r="AI223" s="179">
        <v>210</v>
      </c>
      <c r="AJ223" s="179">
        <v>195</v>
      </c>
      <c r="AK223" s="153">
        <v>138</v>
      </c>
      <c r="AL223" s="153">
        <v>135</v>
      </c>
      <c r="AM223" s="179">
        <v>350.9</v>
      </c>
      <c r="AN223" s="179">
        <v>223.8</v>
      </c>
      <c r="AO223" s="215">
        <v>0.7</v>
      </c>
      <c r="AP223" s="168">
        <v>88</v>
      </c>
      <c r="AQ223" s="169">
        <v>164</v>
      </c>
      <c r="AR223" s="167">
        <v>103</v>
      </c>
      <c r="AS223" s="167">
        <v>140</v>
      </c>
      <c r="AT223" s="170">
        <v>5</v>
      </c>
      <c r="AU223" s="170">
        <v>5</v>
      </c>
      <c r="AV223" s="170">
        <v>7</v>
      </c>
      <c r="AW223" s="170"/>
      <c r="AX223" s="170"/>
      <c r="AY223" s="170"/>
      <c r="AZ223" s="170"/>
      <c r="BA223" s="170"/>
      <c r="BB223" s="170"/>
      <c r="BC223" s="171">
        <v>17</v>
      </c>
      <c r="BD223" s="166">
        <v>1817</v>
      </c>
      <c r="BE223" s="271">
        <v>0.02</v>
      </c>
      <c r="BF223" s="172">
        <v>8.9999999999999993E-3</v>
      </c>
      <c r="BG223" s="154">
        <v>1</v>
      </c>
      <c r="BH223" s="154">
        <v>0.1</v>
      </c>
      <c r="BI223" s="154">
        <v>9</v>
      </c>
      <c r="BJ223" s="154">
        <v>3.8</v>
      </c>
      <c r="BK223" s="154">
        <v>406.6</v>
      </c>
      <c r="BL223" s="24" t="s">
        <v>478</v>
      </c>
      <c r="BM223" s="248" t="s">
        <v>479</v>
      </c>
      <c r="BN223" s="248" t="s">
        <v>493</v>
      </c>
      <c r="BO223" s="248"/>
      <c r="BP223" s="248">
        <v>32</v>
      </c>
      <c r="BQ223" s="248"/>
      <c r="BR223" s="248"/>
      <c r="BS223" s="248"/>
      <c r="BT223" s="248"/>
      <c r="BU223" s="248">
        <f t="shared" si="3"/>
        <v>14.7</v>
      </c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  <c r="CH223" s="248"/>
      <c r="CI223" s="248"/>
      <c r="CJ223" s="248"/>
      <c r="CK223" s="248"/>
      <c r="CL223" s="248"/>
      <c r="CM223" s="248"/>
      <c r="CN223" s="248"/>
      <c r="CO223" s="248"/>
      <c r="CP223" s="248"/>
      <c r="CQ223" s="248"/>
      <c r="CR223" s="248"/>
      <c r="CS223" s="248"/>
      <c r="CT223" s="248"/>
      <c r="CU223" s="248"/>
      <c r="CV223" s="248"/>
      <c r="CW223" s="248"/>
      <c r="CX223" s="248"/>
      <c r="CY223" s="248"/>
      <c r="CZ223" s="248"/>
      <c r="DA223" s="248"/>
      <c r="DB223" s="248"/>
    </row>
    <row r="224" spans="1:106" s="185" customFormat="1" ht="31.5" customHeight="1" x14ac:dyDescent="0.35">
      <c r="A224" s="180">
        <v>2021</v>
      </c>
      <c r="B224" s="152">
        <v>8</v>
      </c>
      <c r="C224" s="270">
        <v>44419</v>
      </c>
      <c r="D224" s="152">
        <v>32</v>
      </c>
      <c r="E224" s="152">
        <v>92</v>
      </c>
      <c r="F224" s="152">
        <v>2</v>
      </c>
      <c r="G224" s="184" t="s">
        <v>288</v>
      </c>
      <c r="H224" t="s">
        <v>289</v>
      </c>
      <c r="I224" t="s">
        <v>471</v>
      </c>
      <c r="J224">
        <v>2</v>
      </c>
      <c r="K224">
        <v>3</v>
      </c>
      <c r="L224" s="186">
        <v>361</v>
      </c>
      <c r="M224" s="187">
        <v>335.73</v>
      </c>
      <c r="N224" s="188">
        <v>386.27</v>
      </c>
      <c r="O224" s="179">
        <v>511</v>
      </c>
      <c r="P224" s="179">
        <v>433</v>
      </c>
      <c r="Q224" s="179">
        <v>431</v>
      </c>
      <c r="R224" s="179">
        <v>497</v>
      </c>
      <c r="S224" s="179"/>
      <c r="T224" s="179">
        <v>384</v>
      </c>
      <c r="U224" s="179">
        <v>360</v>
      </c>
      <c r="V224" s="179">
        <v>346</v>
      </c>
      <c r="W224" s="179">
        <v>341</v>
      </c>
      <c r="X224" s="179"/>
      <c r="Y224" s="153">
        <v>117</v>
      </c>
      <c r="Z224" s="153">
        <v>120</v>
      </c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>
        <v>468</v>
      </c>
      <c r="AN224" s="179">
        <v>357.8</v>
      </c>
      <c r="AO224" s="215">
        <v>0.3</v>
      </c>
      <c r="AP224" s="168">
        <v>74</v>
      </c>
      <c r="AQ224" s="169">
        <v>97</v>
      </c>
      <c r="AR224" s="167">
        <v>61</v>
      </c>
      <c r="AS224" s="167">
        <v>119</v>
      </c>
      <c r="AT224" s="170">
        <v>3</v>
      </c>
      <c r="AU224" s="170">
        <v>3</v>
      </c>
      <c r="AV224" s="170">
        <v>2</v>
      </c>
      <c r="AW224" s="170"/>
      <c r="AX224" s="170"/>
      <c r="AY224" s="170"/>
      <c r="AZ224" s="170"/>
      <c r="BA224" s="170"/>
      <c r="BB224" s="170"/>
      <c r="BC224" s="171">
        <v>8</v>
      </c>
      <c r="BD224" s="166">
        <v>1376</v>
      </c>
      <c r="BE224" s="271">
        <v>1.4999999999999999E-2</v>
      </c>
      <c r="BF224" s="172">
        <v>6.0000000000000001E-3</v>
      </c>
      <c r="BG224" s="154">
        <v>1</v>
      </c>
      <c r="BH224" s="154">
        <v>0</v>
      </c>
      <c r="BI224" s="154">
        <v>3.8</v>
      </c>
      <c r="BJ224" s="154">
        <v>2.9</v>
      </c>
      <c r="BK224" s="154">
        <v>492.3</v>
      </c>
      <c r="BL224" s="24" t="s">
        <v>478</v>
      </c>
      <c r="BM224" s="248" t="s">
        <v>481</v>
      </c>
      <c r="BN224" s="248" t="s">
        <v>505</v>
      </c>
      <c r="BO224" s="248" t="s">
        <v>506</v>
      </c>
      <c r="BP224" s="248">
        <v>32</v>
      </c>
      <c r="BQ224" s="248"/>
      <c r="BR224" s="248"/>
      <c r="BS224" s="248"/>
      <c r="BT224" s="248"/>
      <c r="BU224" s="248">
        <f t="shared" si="3"/>
        <v>2.2999999999999998</v>
      </c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  <c r="CH224" s="248"/>
      <c r="CI224" s="248"/>
      <c r="CJ224" s="248"/>
      <c r="CK224" s="248"/>
      <c r="CL224" s="248"/>
      <c r="CM224" s="248"/>
      <c r="CN224" s="248"/>
      <c r="CO224" s="248"/>
      <c r="CP224" s="248"/>
      <c r="CQ224" s="248"/>
      <c r="CR224" s="248"/>
      <c r="CS224" s="248"/>
      <c r="CT224" s="248"/>
      <c r="CU224" s="248"/>
      <c r="CV224" s="248"/>
      <c r="CW224" s="248"/>
      <c r="CX224" s="248"/>
      <c r="CY224" s="248"/>
      <c r="CZ224" s="248"/>
      <c r="DA224" s="248"/>
      <c r="DB224" s="248"/>
    </row>
    <row r="225" spans="1:106" s="185" customFormat="1" ht="31.5" customHeight="1" x14ac:dyDescent="0.35">
      <c r="A225" s="180">
        <v>2021</v>
      </c>
      <c r="B225" s="152">
        <v>8</v>
      </c>
      <c r="C225" s="270">
        <v>44419</v>
      </c>
      <c r="D225" s="152">
        <v>32</v>
      </c>
      <c r="E225" s="152">
        <v>93</v>
      </c>
      <c r="F225" s="152">
        <v>2</v>
      </c>
      <c r="G225" s="184" t="s">
        <v>291</v>
      </c>
      <c r="H225" t="s">
        <v>292</v>
      </c>
      <c r="I225" t="s">
        <v>471</v>
      </c>
      <c r="J225">
        <v>2</v>
      </c>
      <c r="K225">
        <v>3</v>
      </c>
      <c r="L225" s="186">
        <v>59</v>
      </c>
      <c r="M225" s="187">
        <v>54.87</v>
      </c>
      <c r="N225" s="188">
        <v>63.13</v>
      </c>
      <c r="O225" s="179">
        <v>85</v>
      </c>
      <c r="P225" s="179">
        <v>84</v>
      </c>
      <c r="Q225" s="179">
        <v>82</v>
      </c>
      <c r="R225" s="179">
        <v>80</v>
      </c>
      <c r="S225" s="179"/>
      <c r="T225" s="179">
        <v>63</v>
      </c>
      <c r="U225" s="179">
        <v>61</v>
      </c>
      <c r="V225" s="179">
        <v>55</v>
      </c>
      <c r="W225" s="179">
        <v>55</v>
      </c>
      <c r="X225" s="179"/>
      <c r="Y225" s="153">
        <v>117</v>
      </c>
      <c r="Z225" s="153">
        <v>120</v>
      </c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>
        <v>82.8</v>
      </c>
      <c r="AN225" s="179">
        <v>58.5</v>
      </c>
      <c r="AO225" s="215">
        <v>0.4</v>
      </c>
      <c r="AP225" s="168">
        <v>74</v>
      </c>
      <c r="AQ225" s="169">
        <v>97</v>
      </c>
      <c r="AR225" s="167">
        <v>61</v>
      </c>
      <c r="AS225" s="167">
        <v>119</v>
      </c>
      <c r="AT225" s="170">
        <v>4</v>
      </c>
      <c r="AU225" s="170">
        <v>4</v>
      </c>
      <c r="AV225" s="170">
        <v>6</v>
      </c>
      <c r="AW225" s="170"/>
      <c r="AX225" s="170"/>
      <c r="AY225" s="170"/>
      <c r="AZ225" s="170"/>
      <c r="BA225" s="170"/>
      <c r="BB225" s="170"/>
      <c r="BC225" s="171">
        <v>14</v>
      </c>
      <c r="BD225" s="166">
        <v>554</v>
      </c>
      <c r="BE225" s="271">
        <v>1.4999999999999999E-2</v>
      </c>
      <c r="BF225" s="172">
        <v>2.5000000000000001E-2</v>
      </c>
      <c r="BG225" s="154"/>
      <c r="BH225" s="154">
        <v>0.2</v>
      </c>
      <c r="BI225" s="154">
        <v>9.4</v>
      </c>
      <c r="BJ225" s="154">
        <v>0.8</v>
      </c>
      <c r="BK225" s="154">
        <v>32.4</v>
      </c>
      <c r="BL225" s="24" t="s">
        <v>478</v>
      </c>
      <c r="BM225" s="248" t="s">
        <v>481</v>
      </c>
      <c r="BN225" s="248" t="s">
        <v>507</v>
      </c>
      <c r="BO225" s="248" t="s">
        <v>506</v>
      </c>
      <c r="BP225" s="248">
        <v>32</v>
      </c>
      <c r="BQ225" s="248"/>
      <c r="BR225" s="248"/>
      <c r="BS225" s="248"/>
      <c r="BT225" s="248"/>
      <c r="BU225" s="248">
        <f t="shared" si="3"/>
        <v>0.4</v>
      </c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  <c r="CH225" s="248"/>
      <c r="CI225" s="248"/>
      <c r="CJ225" s="248"/>
      <c r="CK225" s="248"/>
      <c r="CL225" s="248"/>
      <c r="CM225" s="248"/>
      <c r="CN225" s="248"/>
      <c r="CO225" s="248"/>
      <c r="CP225" s="248"/>
      <c r="CQ225" s="248"/>
      <c r="CR225" s="248"/>
      <c r="CS225" s="248"/>
      <c r="CT225" s="248"/>
      <c r="CU225" s="248"/>
      <c r="CV225" s="248"/>
      <c r="CW225" s="248"/>
      <c r="CX225" s="248"/>
      <c r="CY225" s="248"/>
      <c r="CZ225" s="248"/>
      <c r="DA225" s="248"/>
      <c r="DB225" s="248"/>
    </row>
    <row r="226" spans="1:106" s="185" customFormat="1" ht="31.5" customHeight="1" x14ac:dyDescent="0.35">
      <c r="A226" s="180">
        <v>2021</v>
      </c>
      <c r="B226" s="152">
        <v>8</v>
      </c>
      <c r="C226" s="270">
        <v>44419</v>
      </c>
      <c r="D226" s="152">
        <v>137</v>
      </c>
      <c r="E226" s="152">
        <v>273</v>
      </c>
      <c r="F226" s="152">
        <v>2</v>
      </c>
      <c r="G226" s="184" t="s">
        <v>219</v>
      </c>
      <c r="H226" t="s">
        <v>220</v>
      </c>
      <c r="I226" t="s">
        <v>471</v>
      </c>
      <c r="J226">
        <v>3</v>
      </c>
      <c r="K226">
        <v>2</v>
      </c>
      <c r="L226" s="186">
        <v>564</v>
      </c>
      <c r="M226" s="187">
        <v>524.52</v>
      </c>
      <c r="N226" s="188">
        <v>603.48</v>
      </c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53"/>
      <c r="Z226" s="153"/>
      <c r="AA226" s="179"/>
      <c r="AB226" s="179"/>
      <c r="AC226" s="179">
        <v>808</v>
      </c>
      <c r="AD226" s="179">
        <v>794</v>
      </c>
      <c r="AE226" s="179">
        <v>784</v>
      </c>
      <c r="AF226" s="179"/>
      <c r="AG226" s="179"/>
      <c r="AH226" s="179">
        <v>752</v>
      </c>
      <c r="AI226" s="179">
        <v>600</v>
      </c>
      <c r="AJ226" s="179">
        <v>606</v>
      </c>
      <c r="AK226" s="153"/>
      <c r="AL226" s="153">
        <v>118</v>
      </c>
      <c r="AM226" s="179">
        <v>795.3</v>
      </c>
      <c r="AN226" s="179">
        <v>652.70000000000005</v>
      </c>
      <c r="AO226" s="215">
        <v>0.4</v>
      </c>
      <c r="AP226" s="168">
        <v>93</v>
      </c>
      <c r="AQ226" s="169">
        <v>116</v>
      </c>
      <c r="AR226" s="167">
        <v>92</v>
      </c>
      <c r="AS226" s="167">
        <v>118</v>
      </c>
      <c r="AT226" s="170">
        <v>1</v>
      </c>
      <c r="AU226" s="170">
        <v>1</v>
      </c>
      <c r="AV226" s="170">
        <v>1</v>
      </c>
      <c r="AW226" s="170"/>
      <c r="AX226" s="170"/>
      <c r="AY226" s="170"/>
      <c r="AZ226" s="170"/>
      <c r="BA226" s="170"/>
      <c r="BB226" s="170"/>
      <c r="BC226" s="171">
        <v>3</v>
      </c>
      <c r="BD226" s="166">
        <v>423</v>
      </c>
      <c r="BE226" s="271">
        <v>1.4999999999999999E-2</v>
      </c>
      <c r="BF226" s="172">
        <v>7.0000000000000001E-3</v>
      </c>
      <c r="BG226" s="154">
        <v>1</v>
      </c>
      <c r="BH226" s="154">
        <v>0</v>
      </c>
      <c r="BI226" s="154">
        <v>0.8</v>
      </c>
      <c r="BJ226" s="154">
        <v>2</v>
      </c>
      <c r="BK226" s="154">
        <v>276.10000000000002</v>
      </c>
      <c r="BL226" s="24" t="s">
        <v>473</v>
      </c>
      <c r="BM226" s="248"/>
      <c r="BN226" s="248"/>
      <c r="BO226" s="248"/>
      <c r="BP226" s="248">
        <v>32</v>
      </c>
      <c r="BQ226" s="248"/>
      <c r="BR226" s="248"/>
      <c r="BS226" s="248"/>
      <c r="BT226" s="248"/>
      <c r="BU226" s="248">
        <f t="shared" si="3"/>
        <v>62.7</v>
      </c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  <c r="CH226" s="248"/>
      <c r="CI226" s="248"/>
      <c r="CJ226" s="248"/>
      <c r="CK226" s="248"/>
      <c r="CL226" s="248"/>
      <c r="CM226" s="248"/>
      <c r="CN226" s="248"/>
      <c r="CO226" s="248"/>
      <c r="CP226" s="248"/>
      <c r="CQ226" s="248"/>
      <c r="CR226" s="248"/>
      <c r="CS226" s="248"/>
      <c r="CT226" s="248"/>
      <c r="CU226" s="248"/>
      <c r="CV226" s="248"/>
      <c r="CW226" s="248"/>
      <c r="CX226" s="248"/>
      <c r="CY226" s="248"/>
      <c r="CZ226" s="248"/>
      <c r="DA226" s="248"/>
      <c r="DB226" s="248"/>
    </row>
    <row r="227" spans="1:106" s="185" customFormat="1" ht="31.5" customHeight="1" x14ac:dyDescent="0.35">
      <c r="A227" s="180">
        <v>2021</v>
      </c>
      <c r="B227" s="152">
        <v>8</v>
      </c>
      <c r="C227" s="270">
        <v>44419</v>
      </c>
      <c r="D227" s="152">
        <v>423</v>
      </c>
      <c r="E227" s="152">
        <v>669</v>
      </c>
      <c r="F227" s="152">
        <v>3</v>
      </c>
      <c r="G227" s="184" t="s">
        <v>351</v>
      </c>
      <c r="H227" t="s">
        <v>352</v>
      </c>
      <c r="I227" t="s">
        <v>471</v>
      </c>
      <c r="J227">
        <v>2</v>
      </c>
      <c r="K227">
        <v>2</v>
      </c>
      <c r="L227" s="186">
        <v>954</v>
      </c>
      <c r="M227" s="187">
        <v>897.71400000000006</v>
      </c>
      <c r="N227" s="188">
        <v>1021.734</v>
      </c>
      <c r="O227" s="179">
        <v>1609</v>
      </c>
      <c r="P227" s="179">
        <v>1484</v>
      </c>
      <c r="Q227" s="179">
        <v>1392</v>
      </c>
      <c r="R227" s="179">
        <v>1573</v>
      </c>
      <c r="S227" s="179"/>
      <c r="T227" s="179">
        <v>1119</v>
      </c>
      <c r="U227" s="179">
        <v>1039</v>
      </c>
      <c r="V227" s="179">
        <v>993</v>
      </c>
      <c r="W227" s="179">
        <v>1200</v>
      </c>
      <c r="X227" s="179"/>
      <c r="Y227" s="153">
        <v>173</v>
      </c>
      <c r="Z227" s="153">
        <v>180</v>
      </c>
      <c r="AA227" s="179">
        <v>1698</v>
      </c>
      <c r="AB227" s="179">
        <v>1624</v>
      </c>
      <c r="AC227" s="179">
        <v>1676</v>
      </c>
      <c r="AD227" s="179">
        <v>1566</v>
      </c>
      <c r="AE227" s="179">
        <v>1571</v>
      </c>
      <c r="AF227" s="179">
        <v>700</v>
      </c>
      <c r="AG227" s="179">
        <v>1072</v>
      </c>
      <c r="AH227" s="179">
        <v>1132</v>
      </c>
      <c r="AI227" s="179">
        <v>1010</v>
      </c>
      <c r="AJ227" s="179">
        <v>1038</v>
      </c>
      <c r="AK227" s="153">
        <v>157</v>
      </c>
      <c r="AL227" s="153">
        <v>156</v>
      </c>
      <c r="AM227" s="179">
        <v>1577</v>
      </c>
      <c r="AN227" s="179">
        <v>1094.9000000000001</v>
      </c>
      <c r="AO227" s="215">
        <v>0.7</v>
      </c>
      <c r="AP227" s="168">
        <v>40</v>
      </c>
      <c r="AQ227" s="169">
        <v>180</v>
      </c>
      <c r="AR227" s="167">
        <v>43</v>
      </c>
      <c r="AS227" s="167">
        <v>167</v>
      </c>
      <c r="AT227" s="170">
        <v>3</v>
      </c>
      <c r="AU227" s="170">
        <v>5</v>
      </c>
      <c r="AV227" s="170">
        <v>4</v>
      </c>
      <c r="AW227" s="170"/>
      <c r="AX227" s="170"/>
      <c r="AY227" s="170"/>
      <c r="AZ227" s="170"/>
      <c r="BA227" s="170"/>
      <c r="BB227" s="170"/>
      <c r="BC227" s="171">
        <v>11</v>
      </c>
      <c r="BD227" s="166">
        <v>713</v>
      </c>
      <c r="BE227" s="271">
        <v>1.4999999999999999E-2</v>
      </c>
      <c r="BF227" s="172">
        <v>1.4999999999999999E-2</v>
      </c>
      <c r="BG227" s="154">
        <v>1</v>
      </c>
      <c r="BH227" s="154">
        <v>0</v>
      </c>
      <c r="BI227" s="154">
        <v>0.7</v>
      </c>
      <c r="BJ227" s="154">
        <v>12</v>
      </c>
      <c r="BK227" s="154">
        <v>780.7</v>
      </c>
      <c r="BL227" s="24" t="s">
        <v>474</v>
      </c>
      <c r="BM227" s="248" t="s">
        <v>475</v>
      </c>
      <c r="BN227" s="248" t="s">
        <v>516</v>
      </c>
      <c r="BO227" s="248" t="s">
        <v>477</v>
      </c>
      <c r="BP227" s="248">
        <v>32</v>
      </c>
      <c r="BQ227" s="248"/>
      <c r="BR227" s="248"/>
      <c r="BS227" s="248"/>
      <c r="BT227" s="248"/>
      <c r="BU227" s="248">
        <f t="shared" si="3"/>
        <v>99.6</v>
      </c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  <c r="CH227" s="248"/>
      <c r="CI227" s="248"/>
      <c r="CJ227" s="248"/>
      <c r="CK227" s="248"/>
      <c r="CL227" s="248"/>
      <c r="CM227" s="248"/>
      <c r="CN227" s="248"/>
      <c r="CO227" s="248"/>
      <c r="CP227" s="248"/>
      <c r="CQ227" s="248"/>
      <c r="CR227" s="248"/>
      <c r="CS227" s="248"/>
      <c r="CT227" s="248"/>
      <c r="CU227" s="248"/>
      <c r="CV227" s="248"/>
      <c r="CW227" s="248"/>
      <c r="CX227" s="248"/>
      <c r="CY227" s="248"/>
      <c r="CZ227" s="248"/>
      <c r="DA227" s="248"/>
      <c r="DB227" s="248"/>
    </row>
    <row r="228" spans="1:106" s="185" customFormat="1" ht="31.5" customHeight="1" x14ac:dyDescent="0.35">
      <c r="A228" s="180">
        <v>2021</v>
      </c>
      <c r="B228" s="152">
        <v>8</v>
      </c>
      <c r="C228" s="270">
        <v>44419</v>
      </c>
      <c r="D228" s="152">
        <v>417</v>
      </c>
      <c r="E228" s="152">
        <v>660</v>
      </c>
      <c r="F228" s="152">
        <v>4</v>
      </c>
      <c r="G228" s="184" t="s">
        <v>270</v>
      </c>
      <c r="H228" t="s">
        <v>271</v>
      </c>
      <c r="I228" t="s">
        <v>471</v>
      </c>
      <c r="J228">
        <v>1</v>
      </c>
      <c r="K228">
        <v>6</v>
      </c>
      <c r="L228" s="186">
        <v>1265</v>
      </c>
      <c r="M228" s="187">
        <v>1190.365</v>
      </c>
      <c r="N228" s="188">
        <v>1354.8150000000001</v>
      </c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/>
      <c r="AN228" s="179"/>
      <c r="AO228" s="215"/>
      <c r="AP228" s="168">
        <v>20</v>
      </c>
      <c r="AQ228" s="169">
        <v>180</v>
      </c>
      <c r="AR228" s="167"/>
      <c r="AS228" s="167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1"/>
      <c r="BD228" s="166">
        <v>153</v>
      </c>
      <c r="BE228" s="271">
        <v>1.4999999999999999E-2</v>
      </c>
      <c r="BF228" s="172"/>
      <c r="BG228" s="154"/>
      <c r="BH228" s="154"/>
      <c r="BI228" s="154">
        <v>0.1</v>
      </c>
      <c r="BJ228" s="154"/>
      <c r="BK228" s="154"/>
      <c r="BL228" s="24" t="s">
        <v>474</v>
      </c>
      <c r="BM228" s="248" t="s">
        <v>475</v>
      </c>
      <c r="BN228" s="248" t="s">
        <v>509</v>
      </c>
      <c r="BO228" s="248" t="s">
        <v>477</v>
      </c>
      <c r="BP228" s="248">
        <v>32</v>
      </c>
      <c r="BQ228" s="248"/>
      <c r="BR228" s="248"/>
      <c r="BS228" s="248"/>
      <c r="BT228" s="248"/>
      <c r="BU228" s="248" t="str">
        <f t="shared" si="3"/>
        <v/>
      </c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  <c r="CH228" s="248"/>
      <c r="CI228" s="248"/>
      <c r="CJ228" s="248"/>
      <c r="CK228" s="248"/>
      <c r="CL228" s="248"/>
      <c r="CM228" s="248"/>
      <c r="CN228" s="248"/>
      <c r="CO228" s="248"/>
      <c r="CP228" s="248"/>
      <c r="CQ228" s="248"/>
      <c r="CR228" s="248"/>
      <c r="CS228" s="248"/>
      <c r="CT228" s="248"/>
      <c r="CU228" s="248"/>
      <c r="CV228" s="248"/>
      <c r="CW228" s="248"/>
      <c r="CX228" s="248"/>
      <c r="CY228" s="248"/>
      <c r="CZ228" s="248"/>
      <c r="DA228" s="248"/>
      <c r="DB228" s="248"/>
    </row>
    <row r="229" spans="1:106" s="185" customFormat="1" ht="31.5" customHeight="1" x14ac:dyDescent="0.35">
      <c r="A229" s="180">
        <v>2021</v>
      </c>
      <c r="B229" s="152">
        <v>8</v>
      </c>
      <c r="C229" s="270">
        <v>44419</v>
      </c>
      <c r="D229" s="152">
        <v>417</v>
      </c>
      <c r="E229" s="152">
        <v>661</v>
      </c>
      <c r="F229" s="152">
        <v>4</v>
      </c>
      <c r="G229" s="184" t="s">
        <v>273</v>
      </c>
      <c r="H229" t="s">
        <v>274</v>
      </c>
      <c r="I229" t="s">
        <v>471</v>
      </c>
      <c r="J229">
        <v>1</v>
      </c>
      <c r="K229">
        <v>6</v>
      </c>
      <c r="L229" s="186">
        <v>138</v>
      </c>
      <c r="M229" s="187">
        <v>129.858</v>
      </c>
      <c r="N229" s="188">
        <v>147.798</v>
      </c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53"/>
      <c r="Z229" s="153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53"/>
      <c r="AL229" s="153"/>
      <c r="AM229" s="179"/>
      <c r="AN229" s="179"/>
      <c r="AO229" s="215"/>
      <c r="AP229" s="168">
        <v>20</v>
      </c>
      <c r="AQ229" s="169">
        <v>180</v>
      </c>
      <c r="AR229" s="167"/>
      <c r="AS229" s="167"/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1"/>
      <c r="BD229" s="166">
        <v>153</v>
      </c>
      <c r="BE229" s="271">
        <v>1.4999999999999999E-2</v>
      </c>
      <c r="BF229" s="172"/>
      <c r="BG229" s="154"/>
      <c r="BH229" s="154"/>
      <c r="BI229" s="154">
        <v>1.1000000000000001</v>
      </c>
      <c r="BJ229" s="154"/>
      <c r="BK229" s="154"/>
      <c r="BL229" s="24" t="s">
        <v>474</v>
      </c>
      <c r="BM229" s="248" t="s">
        <v>475</v>
      </c>
      <c r="BN229" s="248" t="s">
        <v>510</v>
      </c>
      <c r="BO229" s="248" t="s">
        <v>477</v>
      </c>
      <c r="BP229" s="248">
        <v>32</v>
      </c>
      <c r="BQ229" s="248"/>
      <c r="BR229" s="248"/>
      <c r="BS229" s="248"/>
      <c r="BT229" s="248"/>
      <c r="BU229" s="248" t="str">
        <f t="shared" si="3"/>
        <v/>
      </c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  <c r="CH229" s="248"/>
      <c r="CI229" s="248"/>
      <c r="CJ229" s="248"/>
      <c r="CK229" s="248"/>
      <c r="CL229" s="248"/>
      <c r="CM229" s="248"/>
      <c r="CN229" s="248"/>
      <c r="CO229" s="248"/>
      <c r="CP229" s="248"/>
      <c r="CQ229" s="248"/>
      <c r="CR229" s="248"/>
      <c r="CS229" s="248"/>
      <c r="CT229" s="248"/>
      <c r="CU229" s="248"/>
      <c r="CV229" s="248"/>
      <c r="CW229" s="248"/>
      <c r="CX229" s="248"/>
      <c r="CY229" s="248"/>
      <c r="CZ229" s="248"/>
      <c r="DA229" s="248"/>
      <c r="DB229" s="248"/>
    </row>
    <row r="230" spans="1:106" s="185" customFormat="1" ht="31.5" customHeight="1" x14ac:dyDescent="0.35">
      <c r="A230" s="180">
        <v>2021</v>
      </c>
      <c r="B230" s="152">
        <v>8</v>
      </c>
      <c r="C230" s="270">
        <v>44419</v>
      </c>
      <c r="D230" s="152">
        <v>421</v>
      </c>
      <c r="E230" s="152">
        <v>667</v>
      </c>
      <c r="F230" s="152">
        <v>4</v>
      </c>
      <c r="G230" s="184" t="s">
        <v>134</v>
      </c>
      <c r="H230" t="s">
        <v>135</v>
      </c>
      <c r="I230" t="s">
        <v>471</v>
      </c>
      <c r="J230">
        <v>1</v>
      </c>
      <c r="K230">
        <v>4</v>
      </c>
      <c r="L230" s="186">
        <v>1554</v>
      </c>
      <c r="M230" s="187">
        <v>1462.3140000000001</v>
      </c>
      <c r="N230" s="188">
        <v>1664.3340000000001</v>
      </c>
      <c r="O230" s="179">
        <v>2102</v>
      </c>
      <c r="P230" s="179">
        <v>2032</v>
      </c>
      <c r="Q230" s="179">
        <v>1922</v>
      </c>
      <c r="R230" s="179">
        <v>2233</v>
      </c>
      <c r="S230" s="179"/>
      <c r="T230" s="179">
        <v>1730</v>
      </c>
      <c r="U230" s="179">
        <v>1649</v>
      </c>
      <c r="V230" s="179">
        <v>1649</v>
      </c>
      <c r="W230" s="179">
        <v>1836</v>
      </c>
      <c r="X230" s="179"/>
      <c r="Y230" s="153">
        <v>165</v>
      </c>
      <c r="Z230" s="153">
        <v>164</v>
      </c>
      <c r="AA230" s="179">
        <v>2414</v>
      </c>
      <c r="AB230" s="179">
        <v>2286</v>
      </c>
      <c r="AC230" s="179">
        <v>1867</v>
      </c>
      <c r="AD230" s="179">
        <v>1822</v>
      </c>
      <c r="AE230" s="179">
        <v>1837</v>
      </c>
      <c r="AF230" s="179">
        <v>2140</v>
      </c>
      <c r="AG230" s="179">
        <v>1862</v>
      </c>
      <c r="AH230" s="179">
        <v>1697</v>
      </c>
      <c r="AI230" s="179">
        <v>1646</v>
      </c>
      <c r="AJ230" s="179">
        <v>1587</v>
      </c>
      <c r="AK230" s="153">
        <v>163</v>
      </c>
      <c r="AL230" s="153">
        <v>163</v>
      </c>
      <c r="AM230" s="179">
        <v>2057.1999999999998</v>
      </c>
      <c r="AN230" s="179">
        <v>1755.1</v>
      </c>
      <c r="AO230" s="215">
        <v>0.3</v>
      </c>
      <c r="AP230" s="168">
        <v>18</v>
      </c>
      <c r="AQ230" s="169">
        <v>200</v>
      </c>
      <c r="AR230" s="167">
        <v>22</v>
      </c>
      <c r="AS230" s="167">
        <v>164</v>
      </c>
      <c r="AT230" s="170">
        <v>3</v>
      </c>
      <c r="AU230" s="170">
        <v>3</v>
      </c>
      <c r="AV230" s="170">
        <v>2</v>
      </c>
      <c r="AW230" s="170"/>
      <c r="AX230" s="170"/>
      <c r="AY230" s="170"/>
      <c r="AZ230" s="170"/>
      <c r="BA230" s="170"/>
      <c r="BB230" s="170"/>
      <c r="BC230" s="171">
        <v>8</v>
      </c>
      <c r="BD230" s="166">
        <v>808</v>
      </c>
      <c r="BE230" s="271">
        <v>1.4999999999999999E-2</v>
      </c>
      <c r="BF230" s="172">
        <v>0.01</v>
      </c>
      <c r="BG230" s="154">
        <v>1</v>
      </c>
      <c r="BH230" s="154">
        <v>0</v>
      </c>
      <c r="BI230" s="154">
        <v>0.5</v>
      </c>
      <c r="BJ230" s="154">
        <v>14</v>
      </c>
      <c r="BK230" s="154">
        <v>1418.1</v>
      </c>
      <c r="BL230" s="24" t="s">
        <v>474</v>
      </c>
      <c r="BM230" s="248" t="s">
        <v>475</v>
      </c>
      <c r="BN230" s="248" t="s">
        <v>527</v>
      </c>
      <c r="BO230" s="248" t="s">
        <v>477</v>
      </c>
      <c r="BP230" s="248">
        <v>32</v>
      </c>
      <c r="BQ230" s="248"/>
      <c r="BR230" s="248"/>
      <c r="BS230" s="248"/>
      <c r="BT230" s="248"/>
      <c r="BU230" s="248">
        <f t="shared" si="3"/>
        <v>142.19999999999999</v>
      </c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  <c r="CH230" s="248"/>
      <c r="CI230" s="248"/>
      <c r="CJ230" s="248"/>
      <c r="CK230" s="248"/>
      <c r="CL230" s="248"/>
      <c r="CM230" s="248"/>
      <c r="CN230" s="248"/>
      <c r="CO230" s="248"/>
      <c r="CP230" s="248"/>
      <c r="CQ230" s="248"/>
      <c r="CR230" s="248"/>
      <c r="CS230" s="248"/>
      <c r="CT230" s="248"/>
      <c r="CU230" s="248"/>
      <c r="CV230" s="248"/>
      <c r="CW230" s="248"/>
      <c r="CX230" s="248"/>
      <c r="CY230" s="248"/>
      <c r="CZ230" s="248"/>
      <c r="DA230" s="248"/>
      <c r="DB230" s="248"/>
    </row>
    <row r="231" spans="1:106" s="185" customFormat="1" ht="31.5" customHeight="1" x14ac:dyDescent="0.35">
      <c r="A231" s="180">
        <v>2021</v>
      </c>
      <c r="B231" s="152">
        <v>8</v>
      </c>
      <c r="C231" s="270">
        <v>44419</v>
      </c>
      <c r="D231" s="152">
        <v>421</v>
      </c>
      <c r="E231" s="152">
        <v>673</v>
      </c>
      <c r="F231" s="152">
        <v>4</v>
      </c>
      <c r="G231" s="184" t="s">
        <v>137</v>
      </c>
      <c r="H231" t="s">
        <v>138</v>
      </c>
      <c r="I231" t="s">
        <v>471</v>
      </c>
      <c r="J231">
        <v>1</v>
      </c>
      <c r="K231">
        <v>4</v>
      </c>
      <c r="L231" s="186">
        <v>61.6</v>
      </c>
      <c r="M231" s="187">
        <v>57.965600000000002</v>
      </c>
      <c r="N231" s="188">
        <v>65.973600000000005</v>
      </c>
      <c r="O231" s="179">
        <v>74</v>
      </c>
      <c r="P231" s="179">
        <v>83</v>
      </c>
      <c r="Q231" s="179">
        <v>82</v>
      </c>
      <c r="R231" s="179">
        <v>78</v>
      </c>
      <c r="S231" s="179"/>
      <c r="T231" s="179">
        <v>64</v>
      </c>
      <c r="U231" s="179">
        <v>63</v>
      </c>
      <c r="V231" s="179">
        <v>63</v>
      </c>
      <c r="W231" s="179">
        <v>66</v>
      </c>
      <c r="X231" s="179"/>
      <c r="Y231" s="153">
        <v>165</v>
      </c>
      <c r="Z231" s="153">
        <v>164</v>
      </c>
      <c r="AA231" s="179">
        <v>87</v>
      </c>
      <c r="AB231" s="179">
        <v>88</v>
      </c>
      <c r="AC231" s="179">
        <v>81</v>
      </c>
      <c r="AD231" s="179">
        <v>87</v>
      </c>
      <c r="AE231" s="179">
        <v>85</v>
      </c>
      <c r="AF231" s="179">
        <v>65</v>
      </c>
      <c r="AG231" s="179">
        <v>65</v>
      </c>
      <c r="AH231" s="179">
        <v>59</v>
      </c>
      <c r="AI231" s="179">
        <v>60</v>
      </c>
      <c r="AJ231" s="179">
        <v>62</v>
      </c>
      <c r="AK231" s="153">
        <v>163</v>
      </c>
      <c r="AL231" s="153">
        <v>163</v>
      </c>
      <c r="AM231" s="179">
        <v>82.8</v>
      </c>
      <c r="AN231" s="179">
        <v>63</v>
      </c>
      <c r="AO231" s="215">
        <v>0.3</v>
      </c>
      <c r="AP231" s="168">
        <v>18</v>
      </c>
      <c r="AQ231" s="169">
        <v>200</v>
      </c>
      <c r="AR231" s="167">
        <v>22</v>
      </c>
      <c r="AS231" s="167">
        <v>164</v>
      </c>
      <c r="AT231" s="170">
        <v>6</v>
      </c>
      <c r="AU231" s="170">
        <v>5</v>
      </c>
      <c r="AV231" s="170">
        <v>4</v>
      </c>
      <c r="AW231" s="170"/>
      <c r="AX231" s="170"/>
      <c r="AY231" s="170"/>
      <c r="AZ231" s="170"/>
      <c r="BA231" s="170"/>
      <c r="BB231" s="170"/>
      <c r="BC231" s="171">
        <v>15</v>
      </c>
      <c r="BD231" s="166">
        <v>815</v>
      </c>
      <c r="BE231" s="271">
        <v>1.4999999999999999E-2</v>
      </c>
      <c r="BF231" s="172">
        <v>1.7999999999999999E-2</v>
      </c>
      <c r="BG231" s="154"/>
      <c r="BH231" s="154">
        <v>0.2</v>
      </c>
      <c r="BI231" s="154">
        <v>13.2</v>
      </c>
      <c r="BJ231" s="154">
        <v>0.9</v>
      </c>
      <c r="BK231" s="154">
        <v>51.3</v>
      </c>
      <c r="BL231" s="24" t="s">
        <v>474</v>
      </c>
      <c r="BM231" s="248" t="s">
        <v>475</v>
      </c>
      <c r="BN231" s="248" t="s">
        <v>528</v>
      </c>
      <c r="BO231" s="248" t="s">
        <v>477</v>
      </c>
      <c r="BP231" s="248">
        <v>32</v>
      </c>
      <c r="BQ231" s="248"/>
      <c r="BR231" s="248"/>
      <c r="BS231" s="248"/>
      <c r="BT231" s="248"/>
      <c r="BU231" s="248">
        <f t="shared" si="3"/>
        <v>1</v>
      </c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  <c r="CH231" s="248"/>
      <c r="CI231" s="248"/>
      <c r="CJ231" s="248"/>
      <c r="CK231" s="248"/>
      <c r="CL231" s="248"/>
      <c r="CM231" s="248"/>
      <c r="CN231" s="248"/>
      <c r="CO231" s="248"/>
      <c r="CP231" s="248"/>
      <c r="CQ231" s="248"/>
      <c r="CR231" s="248"/>
      <c r="CS231" s="248"/>
      <c r="CT231" s="248"/>
      <c r="CU231" s="248"/>
      <c r="CV231" s="248"/>
      <c r="CW231" s="248"/>
      <c r="CX231" s="248"/>
      <c r="CY231" s="248"/>
      <c r="CZ231" s="248"/>
      <c r="DA231" s="248"/>
      <c r="DB231" s="248"/>
    </row>
    <row r="232" spans="1:106" s="185" customFormat="1" ht="31.5" customHeight="1" x14ac:dyDescent="0.35">
      <c r="A232" s="180">
        <v>2021</v>
      </c>
      <c r="B232" s="152">
        <v>8</v>
      </c>
      <c r="C232" s="270">
        <v>44419</v>
      </c>
      <c r="D232" s="152">
        <v>331</v>
      </c>
      <c r="E232" s="152">
        <v>253</v>
      </c>
      <c r="F232" s="152">
        <v>5</v>
      </c>
      <c r="G232" s="184" t="s">
        <v>330</v>
      </c>
      <c r="H232" t="s">
        <v>331</v>
      </c>
      <c r="I232" t="s">
        <v>471</v>
      </c>
      <c r="J232">
        <v>3</v>
      </c>
      <c r="K232">
        <v>2</v>
      </c>
      <c r="L232" s="186">
        <v>203</v>
      </c>
      <c r="M232" s="187">
        <v>188.79</v>
      </c>
      <c r="N232" s="188">
        <v>217.21</v>
      </c>
      <c r="O232" s="179">
        <v>332</v>
      </c>
      <c r="P232" s="179">
        <v>360</v>
      </c>
      <c r="Q232" s="179">
        <v>358</v>
      </c>
      <c r="R232" s="179">
        <v>297</v>
      </c>
      <c r="S232" s="179"/>
      <c r="T232" s="179">
        <v>204</v>
      </c>
      <c r="U232" s="179">
        <v>208</v>
      </c>
      <c r="V232" s="179">
        <v>215</v>
      </c>
      <c r="W232" s="179">
        <v>197</v>
      </c>
      <c r="X232" s="179"/>
      <c r="Y232" s="153">
        <v>100</v>
      </c>
      <c r="Z232" s="153">
        <v>100</v>
      </c>
      <c r="AA232" s="179">
        <v>295</v>
      </c>
      <c r="AB232" s="179">
        <v>291</v>
      </c>
      <c r="AC232" s="179">
        <v>345</v>
      </c>
      <c r="AD232" s="179">
        <v>287</v>
      </c>
      <c r="AE232" s="179">
        <v>290</v>
      </c>
      <c r="AF232" s="179">
        <v>210</v>
      </c>
      <c r="AG232" s="179">
        <v>195</v>
      </c>
      <c r="AH232" s="179">
        <v>217</v>
      </c>
      <c r="AI232" s="179">
        <v>210</v>
      </c>
      <c r="AJ232" s="179">
        <v>197</v>
      </c>
      <c r="AK232" s="153">
        <v>100</v>
      </c>
      <c r="AL232" s="153">
        <v>101</v>
      </c>
      <c r="AM232" s="179">
        <v>317.2</v>
      </c>
      <c r="AN232" s="179">
        <v>205.9</v>
      </c>
      <c r="AO232" s="215">
        <v>0.6</v>
      </c>
      <c r="AP232" s="168">
        <v>121</v>
      </c>
      <c r="AQ232" s="169">
        <v>89</v>
      </c>
      <c r="AR232" s="167">
        <v>108</v>
      </c>
      <c r="AS232" s="167">
        <v>100</v>
      </c>
      <c r="AT232" s="170">
        <v>4</v>
      </c>
      <c r="AU232" s="170">
        <v>3</v>
      </c>
      <c r="AV232" s="170">
        <v>2</v>
      </c>
      <c r="AW232" s="170"/>
      <c r="AX232" s="170"/>
      <c r="AY232" s="170"/>
      <c r="AZ232" s="170"/>
      <c r="BA232" s="170"/>
      <c r="BB232" s="170"/>
      <c r="BC232" s="171">
        <v>8</v>
      </c>
      <c r="BD232" s="166">
        <v>908</v>
      </c>
      <c r="BE232" s="271">
        <v>1.4999999999999999E-2</v>
      </c>
      <c r="BF232" s="172">
        <v>8.9999999999999993E-3</v>
      </c>
      <c r="BG232" s="154">
        <v>1</v>
      </c>
      <c r="BH232" s="154">
        <v>0</v>
      </c>
      <c r="BI232" s="154">
        <v>4.5</v>
      </c>
      <c r="BJ232" s="154">
        <v>1.6</v>
      </c>
      <c r="BK232" s="154">
        <v>187</v>
      </c>
      <c r="BL232" s="24" t="s">
        <v>478</v>
      </c>
      <c r="BM232" s="248" t="s">
        <v>479</v>
      </c>
      <c r="BN232" s="248" t="s">
        <v>493</v>
      </c>
      <c r="BO232" s="248"/>
      <c r="BP232" s="248">
        <v>32</v>
      </c>
      <c r="BQ232" s="248"/>
      <c r="BR232" s="248"/>
      <c r="BS232" s="248"/>
      <c r="BT232" s="248"/>
      <c r="BU232" s="248">
        <f t="shared" si="3"/>
        <v>2.1</v>
      </c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  <c r="CH232" s="248"/>
      <c r="CI232" s="248"/>
      <c r="CJ232" s="248"/>
      <c r="CK232" s="248"/>
      <c r="CL232" s="248"/>
      <c r="CM232" s="248"/>
      <c r="CN232" s="248"/>
      <c r="CO232" s="248"/>
      <c r="CP232" s="248"/>
      <c r="CQ232" s="248"/>
      <c r="CR232" s="248"/>
      <c r="CS232" s="248"/>
      <c r="CT232" s="248"/>
      <c r="CU232" s="248"/>
      <c r="CV232" s="248"/>
      <c r="CW232" s="248"/>
      <c r="CX232" s="248"/>
      <c r="CY232" s="248"/>
      <c r="CZ232" s="248"/>
      <c r="DA232" s="248"/>
      <c r="DB232" s="248"/>
    </row>
    <row r="233" spans="1:106" s="185" customFormat="1" ht="31.5" customHeight="1" x14ac:dyDescent="0.35">
      <c r="A233" s="180">
        <v>2021</v>
      </c>
      <c r="B233" s="152">
        <v>8</v>
      </c>
      <c r="C233" s="270">
        <v>44419</v>
      </c>
      <c r="D233" s="152">
        <v>47</v>
      </c>
      <c r="E233" s="152">
        <v>122</v>
      </c>
      <c r="F233" s="152">
        <v>6</v>
      </c>
      <c r="G233" s="184" t="s">
        <v>216</v>
      </c>
      <c r="H233" t="s">
        <v>217</v>
      </c>
      <c r="I233" t="s">
        <v>513</v>
      </c>
      <c r="J233">
        <v>2</v>
      </c>
      <c r="K233">
        <v>1</v>
      </c>
      <c r="L233" s="186">
        <v>280</v>
      </c>
      <c r="M233" s="187">
        <v>267.39999999999998</v>
      </c>
      <c r="N233" s="188">
        <v>292.60000000000002</v>
      </c>
      <c r="O233" s="179">
        <v>330</v>
      </c>
      <c r="P233" s="179">
        <v>324</v>
      </c>
      <c r="Q233" s="179">
        <v>336</v>
      </c>
      <c r="R233" s="179">
        <v>293</v>
      </c>
      <c r="S233" s="179"/>
      <c r="T233" s="179">
        <v>285</v>
      </c>
      <c r="U233" s="179">
        <v>255</v>
      </c>
      <c r="V233" s="179">
        <v>264</v>
      </c>
      <c r="W233" s="179">
        <v>245</v>
      </c>
      <c r="X233" s="179"/>
      <c r="Y233" s="153">
        <v>115</v>
      </c>
      <c r="Z233" s="153">
        <v>114</v>
      </c>
      <c r="AA233" s="179">
        <v>302</v>
      </c>
      <c r="AB233" s="179">
        <v>310</v>
      </c>
      <c r="AC233" s="179">
        <v>307</v>
      </c>
      <c r="AD233" s="179">
        <v>300</v>
      </c>
      <c r="AE233" s="179">
        <v>302</v>
      </c>
      <c r="AF233" s="179">
        <v>275</v>
      </c>
      <c r="AG233" s="179">
        <v>244</v>
      </c>
      <c r="AH233" s="179">
        <v>283</v>
      </c>
      <c r="AI233" s="179">
        <v>280</v>
      </c>
      <c r="AJ233" s="179">
        <v>273</v>
      </c>
      <c r="AK233" s="153">
        <v>114</v>
      </c>
      <c r="AL233" s="153">
        <v>114</v>
      </c>
      <c r="AM233" s="179">
        <v>311.60000000000002</v>
      </c>
      <c r="AN233" s="179">
        <v>267.10000000000002</v>
      </c>
      <c r="AO233" s="215">
        <v>0.1</v>
      </c>
      <c r="AP233" s="168">
        <v>63</v>
      </c>
      <c r="AQ233" s="169">
        <v>115</v>
      </c>
      <c r="AR233" s="167">
        <v>63</v>
      </c>
      <c r="AS233" s="167">
        <v>114</v>
      </c>
      <c r="AT233" s="170">
        <v>3</v>
      </c>
      <c r="AU233" s="170">
        <v>2</v>
      </c>
      <c r="AV233" s="170">
        <v>3</v>
      </c>
      <c r="AW233" s="170"/>
      <c r="AX233" s="170"/>
      <c r="AY233" s="170"/>
      <c r="AZ233" s="170"/>
      <c r="BA233" s="170"/>
      <c r="BB233" s="170"/>
      <c r="BC233" s="171">
        <v>8</v>
      </c>
      <c r="BD233" s="166">
        <v>208</v>
      </c>
      <c r="BE233" s="271">
        <v>1.4999999999999999E-2</v>
      </c>
      <c r="BF233" s="172">
        <v>3.7999999999999999E-2</v>
      </c>
      <c r="BG233" s="154"/>
      <c r="BH233" s="154">
        <v>0</v>
      </c>
      <c r="BI233" s="154">
        <v>0.7</v>
      </c>
      <c r="BJ233" s="154">
        <v>2.1</v>
      </c>
      <c r="BK233" s="154">
        <v>55.6</v>
      </c>
      <c r="BL233" s="24" t="s">
        <v>474</v>
      </c>
      <c r="BM233" s="248" t="s">
        <v>475</v>
      </c>
      <c r="BN233" s="248" t="s">
        <v>526</v>
      </c>
      <c r="BO233" s="248" t="s">
        <v>515</v>
      </c>
      <c r="BP233" s="248">
        <v>32</v>
      </c>
      <c r="BQ233" s="248"/>
      <c r="BR233" s="248"/>
      <c r="BS233" s="248"/>
      <c r="BT233" s="248"/>
      <c r="BU233" s="248">
        <f t="shared" si="3"/>
        <v>9.1</v>
      </c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  <c r="CH233" s="248"/>
      <c r="CI233" s="248"/>
      <c r="CJ233" s="248"/>
      <c r="CK233" s="248"/>
      <c r="CL233" s="248"/>
      <c r="CM233" s="248"/>
      <c r="CN233" s="248"/>
      <c r="CO233" s="248"/>
      <c r="CP233" s="248"/>
      <c r="CQ233" s="248"/>
      <c r="CR233" s="248"/>
      <c r="CS233" s="248"/>
      <c r="CT233" s="248"/>
      <c r="CU233" s="248"/>
      <c r="CV233" s="248"/>
      <c r="CW233" s="248"/>
      <c r="CX233" s="248"/>
      <c r="CY233" s="248"/>
      <c r="CZ233" s="248"/>
      <c r="DA233" s="248"/>
      <c r="DB233" s="248"/>
    </row>
    <row r="234" spans="1:106" s="185" customFormat="1" ht="31.5" customHeight="1" x14ac:dyDescent="0.35">
      <c r="A234" s="180">
        <v>2021</v>
      </c>
      <c r="B234" s="152">
        <v>8</v>
      </c>
      <c r="C234" s="270">
        <v>44419</v>
      </c>
      <c r="D234" s="152">
        <v>384</v>
      </c>
      <c r="E234" s="152">
        <v>556</v>
      </c>
      <c r="F234" s="152">
        <v>7</v>
      </c>
      <c r="G234" s="184" t="s">
        <v>197</v>
      </c>
      <c r="H234" t="s">
        <v>198</v>
      </c>
      <c r="I234" t="s">
        <v>471</v>
      </c>
      <c r="J234">
        <v>1</v>
      </c>
      <c r="K234">
        <v>6</v>
      </c>
      <c r="L234" s="186">
        <v>1066</v>
      </c>
      <c r="M234" s="187">
        <v>1003.106</v>
      </c>
      <c r="N234" s="188">
        <v>1141.6859999999999</v>
      </c>
      <c r="O234" s="179">
        <v>1144</v>
      </c>
      <c r="P234" s="179">
        <v>1210</v>
      </c>
      <c r="Q234" s="179">
        <v>1168</v>
      </c>
      <c r="R234" s="179">
        <v>1137</v>
      </c>
      <c r="S234" s="179"/>
      <c r="T234" s="179">
        <v>907</v>
      </c>
      <c r="U234" s="179">
        <v>877</v>
      </c>
      <c r="V234" s="179">
        <v>897</v>
      </c>
      <c r="W234" s="179">
        <v>924</v>
      </c>
      <c r="X234" s="179"/>
      <c r="Y234" s="153">
        <v>182</v>
      </c>
      <c r="Z234" s="153">
        <v>180</v>
      </c>
      <c r="AA234" s="179">
        <v>1565</v>
      </c>
      <c r="AB234" s="179">
        <v>1542</v>
      </c>
      <c r="AC234" s="179">
        <v>1727</v>
      </c>
      <c r="AD234" s="179">
        <v>1538</v>
      </c>
      <c r="AE234" s="179">
        <v>1562</v>
      </c>
      <c r="AF234" s="179">
        <v>1145</v>
      </c>
      <c r="AG234" s="179">
        <v>1101</v>
      </c>
      <c r="AH234" s="179">
        <v>1106</v>
      </c>
      <c r="AI234" s="179">
        <v>1092</v>
      </c>
      <c r="AJ234" s="179">
        <v>1079</v>
      </c>
      <c r="AK234" s="153">
        <v>180</v>
      </c>
      <c r="AL234" s="153">
        <v>181</v>
      </c>
      <c r="AM234" s="179">
        <v>1550.3</v>
      </c>
      <c r="AN234" s="179">
        <v>1123.2</v>
      </c>
      <c r="AO234" s="215">
        <v>0.5</v>
      </c>
      <c r="AP234" s="168">
        <v>20</v>
      </c>
      <c r="AQ234" s="169">
        <v>180</v>
      </c>
      <c r="AR234" s="167">
        <v>20</v>
      </c>
      <c r="AS234" s="167">
        <v>181</v>
      </c>
      <c r="AT234" s="170">
        <v>2</v>
      </c>
      <c r="AU234" s="170">
        <v>2</v>
      </c>
      <c r="AV234" s="170">
        <v>3</v>
      </c>
      <c r="AW234" s="170"/>
      <c r="AX234" s="170"/>
      <c r="AY234" s="170"/>
      <c r="AZ234" s="170"/>
      <c r="BA234" s="170"/>
      <c r="BB234" s="170"/>
      <c r="BC234" s="171">
        <v>7</v>
      </c>
      <c r="BD234" s="166">
        <v>295</v>
      </c>
      <c r="BE234" s="271">
        <v>1.4999999999999999E-2</v>
      </c>
      <c r="BF234" s="172">
        <v>2.4E-2</v>
      </c>
      <c r="BG234" s="154"/>
      <c r="BH234" s="154">
        <v>0</v>
      </c>
      <c r="BI234" s="154">
        <v>0.3</v>
      </c>
      <c r="BJ234" s="154">
        <v>7.9</v>
      </c>
      <c r="BK234" s="154">
        <v>331.3</v>
      </c>
      <c r="BL234" s="24" t="s">
        <v>474</v>
      </c>
      <c r="BM234" s="248" t="s">
        <v>475</v>
      </c>
      <c r="BN234" s="248" t="s">
        <v>517</v>
      </c>
      <c r="BO234" s="248"/>
      <c r="BP234" s="248">
        <v>32</v>
      </c>
      <c r="BQ234" s="248"/>
      <c r="BR234" s="248"/>
      <c r="BS234" s="248"/>
      <c r="BT234" s="248"/>
      <c r="BU234" s="248">
        <f t="shared" si="3"/>
        <v>40.4</v>
      </c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  <c r="CH234" s="248"/>
      <c r="CI234" s="248"/>
      <c r="CJ234" s="248"/>
      <c r="CK234" s="248"/>
      <c r="CL234" s="248"/>
      <c r="CM234" s="248"/>
      <c r="CN234" s="248"/>
      <c r="CO234" s="248"/>
      <c r="CP234" s="248"/>
      <c r="CQ234" s="248"/>
      <c r="CR234" s="248"/>
      <c r="CS234" s="248"/>
      <c r="CT234" s="248"/>
      <c r="CU234" s="248"/>
      <c r="CV234" s="248"/>
      <c r="CW234" s="248"/>
      <c r="CX234" s="248"/>
      <c r="CY234" s="248"/>
      <c r="CZ234" s="248"/>
      <c r="DA234" s="248"/>
      <c r="DB234" s="248"/>
    </row>
    <row r="235" spans="1:106" s="185" customFormat="1" ht="31.5" customHeight="1" x14ac:dyDescent="0.35">
      <c r="A235" s="180">
        <v>2021</v>
      </c>
      <c r="B235" s="152">
        <v>8</v>
      </c>
      <c r="C235" s="270">
        <v>44419</v>
      </c>
      <c r="D235" s="152">
        <v>384</v>
      </c>
      <c r="E235" s="152">
        <v>557</v>
      </c>
      <c r="F235" s="152">
        <v>7</v>
      </c>
      <c r="G235" s="184" t="s">
        <v>200</v>
      </c>
      <c r="H235" t="s">
        <v>201</v>
      </c>
      <c r="I235" t="s">
        <v>471</v>
      </c>
      <c r="J235">
        <v>1</v>
      </c>
      <c r="K235">
        <v>6</v>
      </c>
      <c r="L235" s="186">
        <v>182</v>
      </c>
      <c r="M235" s="187">
        <v>171.262</v>
      </c>
      <c r="N235" s="188">
        <v>194.922</v>
      </c>
      <c r="O235" s="179">
        <v>260</v>
      </c>
      <c r="P235" s="179">
        <v>276</v>
      </c>
      <c r="Q235" s="179">
        <v>275</v>
      </c>
      <c r="R235" s="179">
        <v>262</v>
      </c>
      <c r="S235" s="179"/>
      <c r="T235" s="179">
        <v>204</v>
      </c>
      <c r="U235" s="179">
        <v>223</v>
      </c>
      <c r="V235" s="179">
        <v>195</v>
      </c>
      <c r="W235" s="179">
        <v>211</v>
      </c>
      <c r="X235" s="179"/>
      <c r="Y235" s="153">
        <v>182</v>
      </c>
      <c r="Z235" s="153">
        <v>180</v>
      </c>
      <c r="AA235" s="179">
        <v>258</v>
      </c>
      <c r="AB235" s="179">
        <v>255</v>
      </c>
      <c r="AC235" s="179">
        <v>254</v>
      </c>
      <c r="AD235" s="179">
        <v>252</v>
      </c>
      <c r="AE235" s="179">
        <v>243</v>
      </c>
      <c r="AF235" s="179">
        <v>186</v>
      </c>
      <c r="AG235" s="179">
        <v>198</v>
      </c>
      <c r="AH235" s="179">
        <v>196</v>
      </c>
      <c r="AI235" s="179">
        <v>184</v>
      </c>
      <c r="AJ235" s="179">
        <v>194</v>
      </c>
      <c r="AK235" s="153">
        <v>180</v>
      </c>
      <c r="AL235" s="153">
        <v>181</v>
      </c>
      <c r="AM235" s="179">
        <v>259.39999999999998</v>
      </c>
      <c r="AN235" s="179">
        <v>199</v>
      </c>
      <c r="AO235" s="215">
        <v>0.4</v>
      </c>
      <c r="AP235" s="168">
        <v>20</v>
      </c>
      <c r="AQ235" s="169">
        <v>180</v>
      </c>
      <c r="AR235" s="167">
        <v>20</v>
      </c>
      <c r="AS235" s="167">
        <v>181</v>
      </c>
      <c r="AT235" s="170">
        <v>3</v>
      </c>
      <c r="AU235" s="170">
        <v>2</v>
      </c>
      <c r="AV235" s="170">
        <v>3</v>
      </c>
      <c r="AW235" s="170"/>
      <c r="AX235" s="170"/>
      <c r="AY235" s="170"/>
      <c r="AZ235" s="170"/>
      <c r="BA235" s="170"/>
      <c r="BB235" s="170"/>
      <c r="BC235" s="171">
        <v>7</v>
      </c>
      <c r="BD235" s="166">
        <v>295</v>
      </c>
      <c r="BE235" s="271">
        <v>1.4999999999999999E-2</v>
      </c>
      <c r="BF235" s="172">
        <v>2.4E-2</v>
      </c>
      <c r="BG235" s="154"/>
      <c r="BH235" s="154">
        <v>0</v>
      </c>
      <c r="BI235" s="154">
        <v>1.6</v>
      </c>
      <c r="BJ235" s="154">
        <v>1.4</v>
      </c>
      <c r="BK235" s="154">
        <v>58.7</v>
      </c>
      <c r="BL235" s="24" t="s">
        <v>474</v>
      </c>
      <c r="BM235" s="248" t="s">
        <v>475</v>
      </c>
      <c r="BN235" s="248" t="s">
        <v>517</v>
      </c>
      <c r="BO235" s="248" t="s">
        <v>518</v>
      </c>
      <c r="BP235" s="248">
        <v>32</v>
      </c>
      <c r="BQ235" s="248"/>
      <c r="BR235" s="248"/>
      <c r="BS235" s="248"/>
      <c r="BT235" s="248"/>
      <c r="BU235" s="248">
        <f t="shared" si="3"/>
        <v>12</v>
      </c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  <c r="CH235" s="248"/>
      <c r="CI235" s="248"/>
      <c r="CJ235" s="248"/>
      <c r="CK235" s="248"/>
      <c r="CL235" s="248"/>
      <c r="CM235" s="248"/>
      <c r="CN235" s="248"/>
      <c r="CO235" s="248"/>
      <c r="CP235" s="248"/>
      <c r="CQ235" s="248"/>
      <c r="CR235" s="248"/>
      <c r="CS235" s="248"/>
      <c r="CT235" s="248"/>
      <c r="CU235" s="248"/>
      <c r="CV235" s="248"/>
      <c r="CW235" s="248"/>
      <c r="CX235" s="248"/>
      <c r="CY235" s="248"/>
      <c r="CZ235" s="248"/>
      <c r="DA235" s="248"/>
      <c r="DB235" s="248"/>
    </row>
    <row r="236" spans="1:106" s="185" customFormat="1" ht="31.5" customHeight="1" x14ac:dyDescent="0.35">
      <c r="A236" s="180">
        <v>2021</v>
      </c>
      <c r="B236" s="152">
        <v>8</v>
      </c>
      <c r="C236" s="270">
        <v>44419</v>
      </c>
      <c r="D236" s="152">
        <v>18</v>
      </c>
      <c r="E236" s="152">
        <v>49</v>
      </c>
      <c r="F236" s="152">
        <v>8</v>
      </c>
      <c r="G236" s="184" t="s">
        <v>191</v>
      </c>
      <c r="H236" t="s">
        <v>192</v>
      </c>
      <c r="I236" t="s">
        <v>513</v>
      </c>
      <c r="J236">
        <v>2</v>
      </c>
      <c r="K236">
        <v>3</v>
      </c>
      <c r="L236" s="186">
        <v>100</v>
      </c>
      <c r="M236" s="187">
        <v>95.5</v>
      </c>
      <c r="N236" s="188">
        <v>104.5</v>
      </c>
      <c r="O236" s="179">
        <v>122</v>
      </c>
      <c r="P236" s="179">
        <v>113</v>
      </c>
      <c r="Q236" s="179">
        <v>118</v>
      </c>
      <c r="R236" s="179"/>
      <c r="S236" s="179"/>
      <c r="T236" s="179">
        <v>102</v>
      </c>
      <c r="U236" s="179">
        <v>98</v>
      </c>
      <c r="V236" s="179">
        <v>99</v>
      </c>
      <c r="W236" s="179"/>
      <c r="X236" s="179"/>
      <c r="Y236" s="153">
        <v>119</v>
      </c>
      <c r="Z236" s="153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53"/>
      <c r="AL236" s="153"/>
      <c r="AM236" s="179">
        <v>117.7</v>
      </c>
      <c r="AN236" s="179">
        <v>99.7</v>
      </c>
      <c r="AO236" s="215">
        <v>0.2</v>
      </c>
      <c r="AP236" s="168">
        <v>101</v>
      </c>
      <c r="AQ236" s="169">
        <v>107</v>
      </c>
      <c r="AR236" s="167">
        <v>61</v>
      </c>
      <c r="AS236" s="167">
        <v>119</v>
      </c>
      <c r="AT236" s="170">
        <v>4</v>
      </c>
      <c r="AU236" s="170">
        <v>6</v>
      </c>
      <c r="AV236" s="170">
        <v>8</v>
      </c>
      <c r="AW236" s="170"/>
      <c r="AX236" s="170"/>
      <c r="AY236" s="170"/>
      <c r="AZ236" s="170"/>
      <c r="BA236" s="170"/>
      <c r="BB236" s="170"/>
      <c r="BC236" s="171">
        <v>18</v>
      </c>
      <c r="BD236" s="166">
        <v>2146</v>
      </c>
      <c r="BE236" s="271">
        <v>1.4999999999999999E-2</v>
      </c>
      <c r="BF236" s="172">
        <v>8.0000000000000002E-3</v>
      </c>
      <c r="BG236" s="154">
        <v>1</v>
      </c>
      <c r="BH236" s="154">
        <v>0.2</v>
      </c>
      <c r="BI236" s="154">
        <v>21.5</v>
      </c>
      <c r="BJ236" s="154">
        <v>1.8</v>
      </c>
      <c r="BK236" s="154">
        <v>214</v>
      </c>
      <c r="BL236" s="24" t="s">
        <v>474</v>
      </c>
      <c r="BM236" s="248" t="s">
        <v>475</v>
      </c>
      <c r="BN236" s="248" t="s">
        <v>519</v>
      </c>
      <c r="BO236" s="248" t="s">
        <v>515</v>
      </c>
      <c r="BP236" s="248">
        <v>32</v>
      </c>
      <c r="BQ236" s="248"/>
      <c r="BR236" s="248"/>
      <c r="BS236" s="248"/>
      <c r="BT236" s="248"/>
      <c r="BU236" s="248">
        <f t="shared" si="3"/>
        <v>0.2</v>
      </c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  <c r="CH236" s="248"/>
      <c r="CI236" s="248"/>
      <c r="CJ236" s="248"/>
      <c r="CK236" s="248"/>
      <c r="CL236" s="248"/>
      <c r="CM236" s="248"/>
      <c r="CN236" s="248"/>
      <c r="CO236" s="248"/>
      <c r="CP236" s="248"/>
      <c r="CQ236" s="248"/>
      <c r="CR236" s="248"/>
      <c r="CS236" s="248"/>
      <c r="CT236" s="248"/>
      <c r="CU236" s="248"/>
      <c r="CV236" s="248"/>
      <c r="CW236" s="248"/>
      <c r="CX236" s="248"/>
      <c r="CY236" s="248"/>
      <c r="CZ236" s="248"/>
      <c r="DA236" s="248"/>
      <c r="DB236" s="248"/>
    </row>
    <row r="237" spans="1:106" s="185" customFormat="1" ht="31.5" customHeight="1" x14ac:dyDescent="0.35">
      <c r="A237" s="180">
        <v>2021</v>
      </c>
      <c r="B237" s="152">
        <v>8</v>
      </c>
      <c r="C237" s="270">
        <v>44419</v>
      </c>
      <c r="D237" s="152">
        <v>18</v>
      </c>
      <c r="E237" s="152">
        <v>50</v>
      </c>
      <c r="F237" s="152">
        <v>8</v>
      </c>
      <c r="G237" s="184" t="s">
        <v>194</v>
      </c>
      <c r="H237" t="s">
        <v>195</v>
      </c>
      <c r="I237" t="s">
        <v>513</v>
      </c>
      <c r="J237">
        <v>2</v>
      </c>
      <c r="K237">
        <v>3</v>
      </c>
      <c r="L237" s="186">
        <v>54</v>
      </c>
      <c r="M237" s="187">
        <v>51.57</v>
      </c>
      <c r="N237" s="188">
        <v>56.43</v>
      </c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53">
        <v>119</v>
      </c>
      <c r="Z237" s="153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53"/>
      <c r="AL237" s="153"/>
      <c r="AM237" s="179"/>
      <c r="AN237" s="179"/>
      <c r="AO237" s="215"/>
      <c r="AP237" s="168">
        <v>101</v>
      </c>
      <c r="AQ237" s="169">
        <v>107</v>
      </c>
      <c r="AR237" s="167">
        <v>61</v>
      </c>
      <c r="AS237" s="167">
        <v>119</v>
      </c>
      <c r="AT237" s="170"/>
      <c r="AU237" s="170"/>
      <c r="AV237" s="170"/>
      <c r="AW237" s="170"/>
      <c r="AX237" s="170"/>
      <c r="AY237" s="170"/>
      <c r="AZ237" s="170"/>
      <c r="BA237" s="170"/>
      <c r="BB237" s="170"/>
      <c r="BC237" s="171"/>
      <c r="BD237" s="166"/>
      <c r="BE237" s="271">
        <v>1.4999999999999999E-2</v>
      </c>
      <c r="BF237" s="172"/>
      <c r="BG237" s="154"/>
      <c r="BH237" s="154"/>
      <c r="BI237" s="154"/>
      <c r="BJ237" s="154"/>
      <c r="BK237" s="154"/>
      <c r="BL237" s="24" t="s">
        <v>474</v>
      </c>
      <c r="BM237" s="248" t="s">
        <v>475</v>
      </c>
      <c r="BN237" s="248" t="s">
        <v>520</v>
      </c>
      <c r="BO237" s="248" t="s">
        <v>515</v>
      </c>
      <c r="BP237" s="248">
        <v>32</v>
      </c>
      <c r="BQ237" s="248"/>
      <c r="BR237" s="248"/>
      <c r="BS237" s="248"/>
      <c r="BT237" s="248"/>
      <c r="BU237" s="248" t="str">
        <f t="shared" si="3"/>
        <v/>
      </c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  <c r="CH237" s="248"/>
      <c r="CI237" s="248"/>
      <c r="CJ237" s="248"/>
      <c r="CK237" s="248"/>
      <c r="CL237" s="248"/>
      <c r="CM237" s="248"/>
      <c r="CN237" s="248"/>
      <c r="CO237" s="248"/>
      <c r="CP237" s="248"/>
      <c r="CQ237" s="248"/>
      <c r="CR237" s="248"/>
      <c r="CS237" s="248"/>
      <c r="CT237" s="248"/>
      <c r="CU237" s="248"/>
      <c r="CV237" s="248"/>
      <c r="CW237" s="248"/>
      <c r="CX237" s="248"/>
      <c r="CY237" s="248"/>
      <c r="CZ237" s="248"/>
      <c r="DA237" s="248"/>
      <c r="DB237" s="248"/>
    </row>
    <row r="238" spans="1:106" s="185" customFormat="1" ht="31.5" customHeight="1" x14ac:dyDescent="0.35">
      <c r="A238" s="180">
        <v>2021</v>
      </c>
      <c r="B238" s="152">
        <v>8</v>
      </c>
      <c r="C238" s="270">
        <v>44419</v>
      </c>
      <c r="D238" s="152">
        <v>376</v>
      </c>
      <c r="E238" s="152">
        <v>438</v>
      </c>
      <c r="F238" s="152">
        <v>8</v>
      </c>
      <c r="G238" s="184" t="s">
        <v>285</v>
      </c>
      <c r="H238" t="s">
        <v>286</v>
      </c>
      <c r="I238" t="s">
        <v>471</v>
      </c>
      <c r="J238">
        <v>3</v>
      </c>
      <c r="K238">
        <v>2</v>
      </c>
      <c r="L238" s="186">
        <v>336</v>
      </c>
      <c r="M238" s="187">
        <v>316.17599999999999</v>
      </c>
      <c r="N238" s="188">
        <v>359.85599999999999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>
        <v>484</v>
      </c>
      <c r="AB238" s="179">
        <v>480</v>
      </c>
      <c r="AC238" s="179">
        <v>481</v>
      </c>
      <c r="AD238" s="179">
        <v>481</v>
      </c>
      <c r="AE238" s="179">
        <v>511</v>
      </c>
      <c r="AF238" s="179">
        <v>379</v>
      </c>
      <c r="AG238" s="179">
        <v>376</v>
      </c>
      <c r="AH238" s="179">
        <v>368</v>
      </c>
      <c r="AI238" s="179">
        <v>362</v>
      </c>
      <c r="AJ238" s="179">
        <v>346</v>
      </c>
      <c r="AK238" s="153">
        <v>146</v>
      </c>
      <c r="AL238" s="153">
        <v>147</v>
      </c>
      <c r="AM238" s="179">
        <v>487.4</v>
      </c>
      <c r="AN238" s="179">
        <v>366.2</v>
      </c>
      <c r="AO238" s="215">
        <v>0.5</v>
      </c>
      <c r="AP238" s="168">
        <v>67</v>
      </c>
      <c r="AQ238" s="169">
        <v>161</v>
      </c>
      <c r="AR238" s="167">
        <v>74</v>
      </c>
      <c r="AS238" s="167">
        <v>147</v>
      </c>
      <c r="AT238" s="170">
        <v>11</v>
      </c>
      <c r="AU238" s="170">
        <v>6</v>
      </c>
      <c r="AV238" s="170">
        <v>3</v>
      </c>
      <c r="AW238" s="170"/>
      <c r="AX238" s="170"/>
      <c r="AY238" s="170"/>
      <c r="AZ238" s="170"/>
      <c r="BA238" s="170"/>
      <c r="BB238" s="170"/>
      <c r="BC238" s="171">
        <v>20</v>
      </c>
      <c r="BD238" s="166">
        <v>320</v>
      </c>
      <c r="BE238" s="271">
        <v>1.4999999999999999E-2</v>
      </c>
      <c r="BF238" s="172">
        <v>6.3E-2</v>
      </c>
      <c r="BG238" s="154"/>
      <c r="BH238" s="154">
        <v>0.1</v>
      </c>
      <c r="BI238" s="154">
        <v>1</v>
      </c>
      <c r="BJ238" s="154">
        <v>7.3</v>
      </c>
      <c r="BK238" s="154">
        <v>117.2</v>
      </c>
      <c r="BL238" s="24" t="s">
        <v>474</v>
      </c>
      <c r="BM238" s="248" t="s">
        <v>475</v>
      </c>
      <c r="BN238" s="248" t="s">
        <v>529</v>
      </c>
      <c r="BO238" s="248" t="s">
        <v>477</v>
      </c>
      <c r="BP238" s="248">
        <v>32</v>
      </c>
      <c r="BQ238" s="248"/>
      <c r="BR238" s="248"/>
      <c r="BS238" s="248"/>
      <c r="BT238" s="248"/>
      <c r="BU238" s="248">
        <f t="shared" si="3"/>
        <v>21.4</v>
      </c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  <c r="CH238" s="248"/>
      <c r="CI238" s="248"/>
      <c r="CJ238" s="248"/>
      <c r="CK238" s="248"/>
      <c r="CL238" s="248"/>
      <c r="CM238" s="248"/>
      <c r="CN238" s="248"/>
      <c r="CO238" s="248"/>
      <c r="CP238" s="248"/>
      <c r="CQ238" s="248"/>
      <c r="CR238" s="248"/>
      <c r="CS238" s="248"/>
      <c r="CT238" s="248"/>
      <c r="CU238" s="248"/>
      <c r="CV238" s="248"/>
      <c r="CW238" s="248"/>
      <c r="CX238" s="248"/>
      <c r="CY238" s="248"/>
      <c r="CZ238" s="248"/>
      <c r="DA238" s="248"/>
      <c r="DB238" s="248"/>
    </row>
    <row r="239" spans="1:106" s="185" customFormat="1" ht="31.5" customHeight="1" x14ac:dyDescent="0.35">
      <c r="A239" s="180">
        <v>2021</v>
      </c>
      <c r="B239" s="152">
        <v>8</v>
      </c>
      <c r="C239" s="270">
        <v>44419</v>
      </c>
      <c r="D239" s="152">
        <v>53</v>
      </c>
      <c r="E239" s="152">
        <v>131</v>
      </c>
      <c r="F239" s="152">
        <v>28</v>
      </c>
      <c r="G239" s="184" t="s">
        <v>161</v>
      </c>
      <c r="H239" t="s">
        <v>162</v>
      </c>
      <c r="I239" t="s">
        <v>531</v>
      </c>
      <c r="J239">
        <v>25</v>
      </c>
      <c r="K239">
        <v>1</v>
      </c>
      <c r="L239" s="186">
        <v>10</v>
      </c>
      <c r="M239" s="187">
        <v>9.3000000000000007</v>
      </c>
      <c r="N239" s="188">
        <v>10.7</v>
      </c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53"/>
      <c r="Z239" s="153"/>
      <c r="AA239" s="179"/>
      <c r="AB239" s="179"/>
      <c r="AC239" s="179">
        <v>15</v>
      </c>
      <c r="AD239" s="179">
        <v>17</v>
      </c>
      <c r="AE239" s="179">
        <v>16</v>
      </c>
      <c r="AF239" s="179"/>
      <c r="AG239" s="179"/>
      <c r="AH239" s="179">
        <v>10</v>
      </c>
      <c r="AI239" s="179">
        <v>11</v>
      </c>
      <c r="AJ239" s="179">
        <v>11</v>
      </c>
      <c r="AK239" s="153"/>
      <c r="AL239" s="153">
        <v>116</v>
      </c>
      <c r="AM239" s="179">
        <v>16</v>
      </c>
      <c r="AN239" s="179">
        <v>10.199999999999999</v>
      </c>
      <c r="AO239" s="215">
        <v>0.6</v>
      </c>
      <c r="AP239" s="168">
        <v>772</v>
      </c>
      <c r="AQ239" s="169">
        <v>117</v>
      </c>
      <c r="AR239" s="167">
        <v>776</v>
      </c>
      <c r="AS239" s="167">
        <v>116</v>
      </c>
      <c r="AT239" s="170">
        <v>10</v>
      </c>
      <c r="AU239" s="170">
        <v>5</v>
      </c>
      <c r="AV239" s="170">
        <v>15</v>
      </c>
      <c r="AW239" s="170"/>
      <c r="AX239" s="170"/>
      <c r="AY239" s="170"/>
      <c r="AZ239" s="170"/>
      <c r="BA239" s="170"/>
      <c r="BB239" s="170"/>
      <c r="BC239" s="171">
        <v>30</v>
      </c>
      <c r="BD239" s="166">
        <v>6430</v>
      </c>
      <c r="BE239" s="271">
        <v>0.02</v>
      </c>
      <c r="BF239" s="172">
        <v>5.0000000000000001E-3</v>
      </c>
      <c r="BG239" s="154">
        <v>1</v>
      </c>
      <c r="BH239" s="154">
        <v>3</v>
      </c>
      <c r="BI239" s="154">
        <v>643</v>
      </c>
      <c r="BJ239" s="154">
        <v>0.3</v>
      </c>
      <c r="BK239" s="154">
        <v>65.599999999999994</v>
      </c>
      <c r="BL239" s="24" t="s">
        <v>478</v>
      </c>
      <c r="BM239" s="248" t="s">
        <v>487</v>
      </c>
      <c r="BN239" s="248" t="s">
        <v>532</v>
      </c>
      <c r="BO239" s="248"/>
      <c r="BP239" s="248">
        <v>32</v>
      </c>
      <c r="BQ239" s="248"/>
      <c r="BR239" s="248"/>
      <c r="BS239" s="248"/>
      <c r="BT239" s="248"/>
      <c r="BU239" s="248">
        <f t="shared" si="3"/>
        <v>0.1</v>
      </c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  <c r="CH239" s="248"/>
      <c r="CI239" s="248"/>
      <c r="CJ239" s="248"/>
      <c r="CK239" s="248"/>
      <c r="CL239" s="248"/>
      <c r="CM239" s="248"/>
      <c r="CN239" s="248"/>
      <c r="CO239" s="248"/>
      <c r="CP239" s="248"/>
      <c r="CQ239" s="248"/>
      <c r="CR239" s="248"/>
      <c r="CS239" s="248"/>
      <c r="CT239" s="248"/>
      <c r="CU239" s="248"/>
      <c r="CV239" s="248"/>
      <c r="CW239" s="248"/>
      <c r="CX239" s="248"/>
      <c r="CY239" s="248"/>
      <c r="CZ239" s="248"/>
      <c r="DA239" s="248"/>
      <c r="DB239" s="248"/>
    </row>
    <row r="240" spans="1:106" s="185" customFormat="1" ht="31.5" customHeight="1" x14ac:dyDescent="0.35">
      <c r="A240" s="180">
        <v>2021</v>
      </c>
      <c r="B240" s="152">
        <v>8</v>
      </c>
      <c r="C240" s="270">
        <v>44419</v>
      </c>
      <c r="D240" s="152">
        <v>123</v>
      </c>
      <c r="E240" s="152">
        <v>645</v>
      </c>
      <c r="F240" s="152">
        <v>30</v>
      </c>
      <c r="G240" s="184" t="s">
        <v>313</v>
      </c>
      <c r="H240" t="s">
        <v>314</v>
      </c>
      <c r="I240" t="s">
        <v>489</v>
      </c>
      <c r="J240">
        <v>4</v>
      </c>
      <c r="K240">
        <v>1</v>
      </c>
      <c r="L240" s="186">
        <v>133</v>
      </c>
      <c r="M240" s="187">
        <v>123.69</v>
      </c>
      <c r="N240" s="188">
        <v>142.31</v>
      </c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53"/>
      <c r="Z240" s="153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/>
      <c r="AN240" s="179"/>
      <c r="AO240" s="215"/>
      <c r="AP240" s="168">
        <v>80</v>
      </c>
      <c r="AQ240" s="169">
        <v>180</v>
      </c>
      <c r="AR240" s="167"/>
      <c r="AS240" s="167"/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1"/>
      <c r="BD240" s="166">
        <v>160</v>
      </c>
      <c r="BE240" s="271">
        <v>0.02</v>
      </c>
      <c r="BF240" s="172"/>
      <c r="BG240" s="154"/>
      <c r="BH240" s="154"/>
      <c r="BI240" s="154">
        <v>1.2</v>
      </c>
      <c r="BJ240" s="154"/>
      <c r="BK240" s="154"/>
      <c r="BL240" s="24" t="s">
        <v>472</v>
      </c>
      <c r="BM240" s="248" t="s">
        <v>472</v>
      </c>
      <c r="BN240" s="248"/>
      <c r="BO240" s="248"/>
      <c r="BP240" s="248">
        <v>32</v>
      </c>
      <c r="BQ240" s="248"/>
      <c r="BR240" s="248"/>
      <c r="BS240" s="248"/>
      <c r="BT240" s="248"/>
      <c r="BU240" s="248" t="str">
        <f t="shared" si="3"/>
        <v/>
      </c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  <c r="CH240" s="248"/>
      <c r="CI240" s="248"/>
      <c r="CJ240" s="248"/>
      <c r="CK240" s="248"/>
      <c r="CL240" s="248"/>
      <c r="CM240" s="248"/>
      <c r="CN240" s="248"/>
      <c r="CO240" s="248"/>
      <c r="CP240" s="248"/>
      <c r="CQ240" s="248"/>
      <c r="CR240" s="248"/>
      <c r="CS240" s="248"/>
      <c r="CT240" s="248"/>
      <c r="CU240" s="248"/>
      <c r="CV240" s="248"/>
      <c r="CW240" s="248"/>
      <c r="CX240" s="248"/>
      <c r="CY240" s="248"/>
      <c r="CZ240" s="248"/>
      <c r="DA240" s="248"/>
      <c r="DB240" s="248"/>
    </row>
    <row r="241" spans="1:106" s="185" customFormat="1" ht="31.5" customHeight="1" x14ac:dyDescent="0.35">
      <c r="A241" s="180">
        <v>2021</v>
      </c>
      <c r="B241" s="152">
        <v>8</v>
      </c>
      <c r="C241" s="270">
        <v>44419</v>
      </c>
      <c r="D241" s="152">
        <v>214</v>
      </c>
      <c r="E241" s="152">
        <v>142</v>
      </c>
      <c r="F241" s="152">
        <v>47</v>
      </c>
      <c r="G241" s="184" t="s">
        <v>282</v>
      </c>
      <c r="H241" t="s">
        <v>283</v>
      </c>
      <c r="I241" t="s">
        <v>490</v>
      </c>
      <c r="J241">
        <v>4</v>
      </c>
      <c r="K241">
        <v>1</v>
      </c>
      <c r="L241" s="186">
        <v>351</v>
      </c>
      <c r="M241" s="187">
        <v>326.43</v>
      </c>
      <c r="N241" s="188">
        <v>375.57</v>
      </c>
      <c r="O241" s="179"/>
      <c r="P241" s="179"/>
      <c r="Q241" s="179"/>
      <c r="R241" s="179">
        <v>389</v>
      </c>
      <c r="S241" s="179"/>
      <c r="T241" s="179"/>
      <c r="U241" s="179"/>
      <c r="V241" s="179"/>
      <c r="W241" s="179">
        <v>302</v>
      </c>
      <c r="X241" s="179"/>
      <c r="Y241" s="153"/>
      <c r="Z241" s="153"/>
      <c r="AA241" s="179">
        <v>422</v>
      </c>
      <c r="AB241" s="179">
        <v>417</v>
      </c>
      <c r="AC241" s="179">
        <v>436</v>
      </c>
      <c r="AD241" s="179">
        <v>411</v>
      </c>
      <c r="AE241" s="179">
        <v>417</v>
      </c>
      <c r="AF241" s="179">
        <v>366</v>
      </c>
      <c r="AG241" s="179">
        <v>342</v>
      </c>
      <c r="AH241" s="179">
        <v>351</v>
      </c>
      <c r="AI241" s="179">
        <v>360</v>
      </c>
      <c r="AJ241" s="179">
        <v>341</v>
      </c>
      <c r="AK241" s="153">
        <v>177</v>
      </c>
      <c r="AL241" s="153">
        <v>177</v>
      </c>
      <c r="AM241" s="179">
        <v>415.3</v>
      </c>
      <c r="AN241" s="179">
        <v>343.7</v>
      </c>
      <c r="AO241" s="215">
        <v>0.2</v>
      </c>
      <c r="AP241" s="168">
        <v>68</v>
      </c>
      <c r="AQ241" s="169">
        <v>212</v>
      </c>
      <c r="AR241" s="167">
        <v>81</v>
      </c>
      <c r="AS241" s="167">
        <v>177</v>
      </c>
      <c r="AT241" s="170">
        <v>2</v>
      </c>
      <c r="AU241" s="170">
        <v>1</v>
      </c>
      <c r="AV241" s="170">
        <v>3</v>
      </c>
      <c r="AW241" s="170"/>
      <c r="AX241" s="170"/>
      <c r="AY241" s="170"/>
      <c r="AZ241" s="170"/>
      <c r="BA241" s="170"/>
      <c r="BB241" s="170"/>
      <c r="BC241" s="171">
        <v>6</v>
      </c>
      <c r="BD241" s="166">
        <v>1133</v>
      </c>
      <c r="BE241" s="271">
        <v>0.02</v>
      </c>
      <c r="BF241" s="172">
        <v>5.0000000000000001E-3</v>
      </c>
      <c r="BG241" s="154">
        <v>1</v>
      </c>
      <c r="BH241" s="154">
        <v>0</v>
      </c>
      <c r="BI241" s="154">
        <v>3.2</v>
      </c>
      <c r="BJ241" s="154">
        <v>2.1</v>
      </c>
      <c r="BK241" s="154">
        <v>389.4</v>
      </c>
      <c r="BL241" s="24" t="s">
        <v>478</v>
      </c>
      <c r="BM241" s="248" t="s">
        <v>487</v>
      </c>
      <c r="BN241" s="248" t="s">
        <v>530</v>
      </c>
      <c r="BO241" s="248"/>
      <c r="BP241" s="248">
        <v>32</v>
      </c>
      <c r="BQ241" s="248"/>
      <c r="BR241" s="248"/>
      <c r="BS241" s="248"/>
      <c r="BT241" s="248"/>
      <c r="BU241" s="248">
        <f t="shared" si="3"/>
        <v>5.2</v>
      </c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  <c r="CH241" s="248"/>
      <c r="CI241" s="248"/>
      <c r="CJ241" s="248"/>
      <c r="CK241" s="248"/>
      <c r="CL241" s="248"/>
      <c r="CM241" s="248"/>
      <c r="CN241" s="248"/>
      <c r="CO241" s="248"/>
      <c r="CP241" s="248"/>
      <c r="CQ241" s="248"/>
      <c r="CR241" s="248"/>
      <c r="CS241" s="248"/>
      <c r="CT241" s="248"/>
      <c r="CU241" s="248"/>
      <c r="CV241" s="248"/>
      <c r="CW241" s="248"/>
      <c r="CX241" s="248"/>
      <c r="CY241" s="248"/>
      <c r="CZ241" s="248"/>
      <c r="DA241" s="248"/>
      <c r="DB241" s="248"/>
    </row>
    <row r="242" spans="1:106" s="185" customFormat="1" ht="31.5" customHeight="1" x14ac:dyDescent="0.35">
      <c r="A242" s="180">
        <v>2021</v>
      </c>
      <c r="B242" s="152">
        <v>8</v>
      </c>
      <c r="C242" s="270">
        <v>44419</v>
      </c>
      <c r="D242" s="152">
        <v>372</v>
      </c>
      <c r="E242" s="152">
        <v>646</v>
      </c>
      <c r="F242" s="152">
        <v>48</v>
      </c>
      <c r="G242" s="184" t="s">
        <v>152</v>
      </c>
      <c r="H242" t="s">
        <v>153</v>
      </c>
      <c r="I242" t="s">
        <v>490</v>
      </c>
      <c r="J242">
        <v>2</v>
      </c>
      <c r="K242">
        <v>2</v>
      </c>
      <c r="L242" s="186">
        <v>212</v>
      </c>
      <c r="M242" s="187">
        <v>197.16</v>
      </c>
      <c r="N242" s="188">
        <v>226.84</v>
      </c>
      <c r="O242" s="179">
        <v>247</v>
      </c>
      <c r="P242" s="179">
        <v>260</v>
      </c>
      <c r="Q242" s="179">
        <v>258</v>
      </c>
      <c r="R242" s="179">
        <v>246</v>
      </c>
      <c r="S242" s="179"/>
      <c r="T242" s="179">
        <v>210</v>
      </c>
      <c r="U242" s="179">
        <v>218</v>
      </c>
      <c r="V242" s="179">
        <v>205</v>
      </c>
      <c r="W242" s="179">
        <v>220</v>
      </c>
      <c r="X242" s="179"/>
      <c r="Y242" s="153">
        <v>138</v>
      </c>
      <c r="Z242" s="153">
        <v>145</v>
      </c>
      <c r="AA242" s="179">
        <v>236</v>
      </c>
      <c r="AB242" s="179">
        <v>239</v>
      </c>
      <c r="AC242" s="179">
        <v>252</v>
      </c>
      <c r="AD242" s="179">
        <v>243</v>
      </c>
      <c r="AE242" s="179">
        <v>231</v>
      </c>
      <c r="AF242" s="179">
        <v>210</v>
      </c>
      <c r="AG242" s="179">
        <v>221</v>
      </c>
      <c r="AH242" s="179">
        <v>214</v>
      </c>
      <c r="AI242" s="179">
        <v>209</v>
      </c>
      <c r="AJ242" s="179">
        <v>211</v>
      </c>
      <c r="AK242" s="153">
        <v>138</v>
      </c>
      <c r="AL242" s="153">
        <v>145</v>
      </c>
      <c r="AM242" s="179">
        <v>245.8</v>
      </c>
      <c r="AN242" s="179">
        <v>213.1</v>
      </c>
      <c r="AO242" s="215">
        <v>0.2</v>
      </c>
      <c r="AP242" s="168">
        <v>37</v>
      </c>
      <c r="AQ242" s="169">
        <v>195</v>
      </c>
      <c r="AR242" s="167">
        <v>51</v>
      </c>
      <c r="AS242" s="167">
        <v>142</v>
      </c>
      <c r="AT242" s="170">
        <v>6</v>
      </c>
      <c r="AU242" s="170">
        <v>6</v>
      </c>
      <c r="AV242" s="170">
        <v>8</v>
      </c>
      <c r="AW242" s="170"/>
      <c r="AX242" s="170"/>
      <c r="AY242" s="170"/>
      <c r="AZ242" s="170"/>
      <c r="BA242" s="170"/>
      <c r="BB242" s="170"/>
      <c r="BC242" s="171">
        <v>20</v>
      </c>
      <c r="BD242" s="166">
        <v>604</v>
      </c>
      <c r="BE242" s="271">
        <v>0.02</v>
      </c>
      <c r="BF242" s="172">
        <v>3.3000000000000002E-2</v>
      </c>
      <c r="BG242" s="154"/>
      <c r="BH242" s="154">
        <v>0.1</v>
      </c>
      <c r="BI242" s="154">
        <v>2.8</v>
      </c>
      <c r="BJ242" s="154">
        <v>4.3</v>
      </c>
      <c r="BK242" s="154">
        <v>128.69999999999999</v>
      </c>
      <c r="BL242" s="24" t="s">
        <v>478</v>
      </c>
      <c r="BM242" s="248" t="s">
        <v>487</v>
      </c>
      <c r="BN242" s="248" t="s">
        <v>491</v>
      </c>
      <c r="BO242" s="248"/>
      <c r="BP242" s="248">
        <v>32</v>
      </c>
      <c r="BQ242" s="248"/>
      <c r="BR242" s="248"/>
      <c r="BS242" s="248"/>
      <c r="BT242" s="248"/>
      <c r="BU242" s="248">
        <f t="shared" si="3"/>
        <v>0.8</v>
      </c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  <c r="CH242" s="248"/>
      <c r="CI242" s="248"/>
      <c r="CJ242" s="248"/>
      <c r="CK242" s="248"/>
      <c r="CL242" s="248"/>
      <c r="CM242" s="248"/>
      <c r="CN242" s="248"/>
      <c r="CO242" s="248"/>
      <c r="CP242" s="248"/>
      <c r="CQ242" s="248"/>
      <c r="CR242" s="248"/>
      <c r="CS242" s="248"/>
      <c r="CT242" s="248"/>
      <c r="CU242" s="248"/>
      <c r="CV242" s="248"/>
      <c r="CW242" s="248"/>
      <c r="CX242" s="248"/>
      <c r="CY242" s="248"/>
      <c r="CZ242" s="248"/>
      <c r="DA242" s="248"/>
      <c r="DB242" s="248"/>
    </row>
    <row r="243" spans="1:106" s="185" customFormat="1" ht="31.5" customHeight="1" x14ac:dyDescent="0.35">
      <c r="A243" s="180">
        <v>2021</v>
      </c>
      <c r="B243" s="152">
        <v>8</v>
      </c>
      <c r="C243" s="270">
        <v>44419</v>
      </c>
      <c r="D243" s="152">
        <v>372</v>
      </c>
      <c r="E243" s="152">
        <v>647</v>
      </c>
      <c r="F243" s="152">
        <v>48</v>
      </c>
      <c r="G243" s="184" t="s">
        <v>155</v>
      </c>
      <c r="H243" t="s">
        <v>156</v>
      </c>
      <c r="I243" t="s">
        <v>490</v>
      </c>
      <c r="J243">
        <v>2</v>
      </c>
      <c r="K243">
        <v>2</v>
      </c>
      <c r="L243" s="186">
        <v>212</v>
      </c>
      <c r="M243" s="187">
        <v>197.16</v>
      </c>
      <c r="N243" s="188">
        <v>226.84</v>
      </c>
      <c r="O243" s="179">
        <v>261</v>
      </c>
      <c r="P243" s="179">
        <v>240</v>
      </c>
      <c r="Q243" s="179">
        <v>249</v>
      </c>
      <c r="R243" s="179">
        <v>245</v>
      </c>
      <c r="S243" s="179"/>
      <c r="T243" s="179">
        <v>193</v>
      </c>
      <c r="U243" s="179">
        <v>202</v>
      </c>
      <c r="V243" s="179">
        <v>201</v>
      </c>
      <c r="W243" s="179">
        <v>217</v>
      </c>
      <c r="X243" s="179"/>
      <c r="Y243" s="153">
        <v>138</v>
      </c>
      <c r="Z243" s="153">
        <v>145</v>
      </c>
      <c r="AA243" s="179">
        <v>266</v>
      </c>
      <c r="AB243" s="179">
        <v>259</v>
      </c>
      <c r="AC243" s="179">
        <v>274</v>
      </c>
      <c r="AD243" s="179">
        <v>261</v>
      </c>
      <c r="AE243" s="179">
        <v>257</v>
      </c>
      <c r="AF243" s="179">
        <v>222</v>
      </c>
      <c r="AG243" s="179">
        <v>229</v>
      </c>
      <c r="AH243" s="179">
        <v>219</v>
      </c>
      <c r="AI243" s="179">
        <v>221</v>
      </c>
      <c r="AJ243" s="179">
        <v>225</v>
      </c>
      <c r="AK243" s="153">
        <v>138</v>
      </c>
      <c r="AL243" s="153">
        <v>145</v>
      </c>
      <c r="AM243" s="179">
        <v>256.89999999999998</v>
      </c>
      <c r="AN243" s="179">
        <v>214.3</v>
      </c>
      <c r="AO243" s="215">
        <v>0.2</v>
      </c>
      <c r="AP243" s="168">
        <v>37</v>
      </c>
      <c r="AQ243" s="169">
        <v>195</v>
      </c>
      <c r="AR243" s="167">
        <v>51</v>
      </c>
      <c r="AS243" s="167">
        <v>142</v>
      </c>
      <c r="AT243" s="170">
        <v>6</v>
      </c>
      <c r="AU243" s="170">
        <v>4</v>
      </c>
      <c r="AV243" s="170">
        <v>6</v>
      </c>
      <c r="AW243" s="170"/>
      <c r="AX243" s="170"/>
      <c r="AY243" s="170"/>
      <c r="AZ243" s="170"/>
      <c r="BA243" s="170"/>
      <c r="BB243" s="170"/>
      <c r="BC243" s="171">
        <v>16</v>
      </c>
      <c r="BD243" s="166">
        <v>600</v>
      </c>
      <c r="BE243" s="271">
        <v>0.02</v>
      </c>
      <c r="BF243" s="172">
        <v>2.7E-2</v>
      </c>
      <c r="BG243" s="154"/>
      <c r="BH243" s="154">
        <v>0.1</v>
      </c>
      <c r="BI243" s="154">
        <v>2.8</v>
      </c>
      <c r="BJ243" s="154">
        <v>3.4</v>
      </c>
      <c r="BK243" s="154">
        <v>128.6</v>
      </c>
      <c r="BL243" s="24" t="s">
        <v>478</v>
      </c>
      <c r="BM243" s="248" t="s">
        <v>487</v>
      </c>
      <c r="BN243" s="248" t="s">
        <v>492</v>
      </c>
      <c r="BO243" s="248"/>
      <c r="BP243" s="248">
        <v>32</v>
      </c>
      <c r="BQ243" s="248"/>
      <c r="BR243" s="248"/>
      <c r="BS243" s="248"/>
      <c r="BT243" s="248"/>
      <c r="BU243" s="248">
        <f t="shared" si="3"/>
        <v>1.6</v>
      </c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  <c r="CH243" s="248"/>
      <c r="CI243" s="248"/>
      <c r="CJ243" s="248"/>
      <c r="CK243" s="248"/>
      <c r="CL243" s="248"/>
      <c r="CM243" s="248"/>
      <c r="CN243" s="248"/>
      <c r="CO243" s="248"/>
      <c r="CP243" s="248"/>
      <c r="CQ243" s="248"/>
      <c r="CR243" s="248"/>
      <c r="CS243" s="248"/>
      <c r="CT243" s="248"/>
      <c r="CU243" s="248"/>
      <c r="CV243" s="248"/>
      <c r="CW243" s="248"/>
      <c r="CX243" s="248"/>
      <c r="CY243" s="248"/>
      <c r="CZ243" s="248"/>
      <c r="DA243" s="248"/>
      <c r="DB243" s="248"/>
    </row>
    <row r="244" spans="1:106" s="185" customFormat="1" ht="31.5" customHeight="1" x14ac:dyDescent="0.35">
      <c r="A244" s="180">
        <v>2021</v>
      </c>
      <c r="B244" s="152">
        <v>8</v>
      </c>
      <c r="C244" s="270">
        <v>44419</v>
      </c>
      <c r="D244" s="152">
        <v>334</v>
      </c>
      <c r="E244" s="152">
        <v>254</v>
      </c>
      <c r="F244" s="152">
        <v>49</v>
      </c>
      <c r="G244" s="184" t="s">
        <v>431</v>
      </c>
      <c r="H244" t="s">
        <v>331</v>
      </c>
      <c r="I244" t="s">
        <v>490</v>
      </c>
      <c r="J244">
        <v>4</v>
      </c>
      <c r="K244">
        <v>2</v>
      </c>
      <c r="L244" s="186">
        <v>203</v>
      </c>
      <c r="M244" s="187">
        <v>188.79</v>
      </c>
      <c r="N244" s="188">
        <v>217.21</v>
      </c>
      <c r="O244" s="179">
        <v>307</v>
      </c>
      <c r="P244" s="179">
        <v>362</v>
      </c>
      <c r="Q244" s="179">
        <v>358</v>
      </c>
      <c r="R244" s="179">
        <v>318</v>
      </c>
      <c r="S244" s="179"/>
      <c r="T244" s="179">
        <v>197</v>
      </c>
      <c r="U244" s="179">
        <v>211</v>
      </c>
      <c r="V244" s="179">
        <v>210</v>
      </c>
      <c r="W244" s="179">
        <v>195</v>
      </c>
      <c r="X244" s="179"/>
      <c r="Y244" s="153">
        <v>137</v>
      </c>
      <c r="Z244" s="153">
        <v>147</v>
      </c>
      <c r="AA244" s="179">
        <v>287</v>
      </c>
      <c r="AB244" s="179">
        <v>284</v>
      </c>
      <c r="AC244" s="179">
        <v>321</v>
      </c>
      <c r="AD244" s="179">
        <v>296</v>
      </c>
      <c r="AE244" s="179">
        <v>289</v>
      </c>
      <c r="AF244" s="179">
        <v>209</v>
      </c>
      <c r="AG244" s="179">
        <v>197</v>
      </c>
      <c r="AH244" s="179">
        <v>210</v>
      </c>
      <c r="AI244" s="179">
        <v>200</v>
      </c>
      <c r="AJ244" s="179">
        <v>201</v>
      </c>
      <c r="AK244" s="153">
        <v>144</v>
      </c>
      <c r="AL244" s="153">
        <v>145</v>
      </c>
      <c r="AM244" s="179">
        <v>313.60000000000002</v>
      </c>
      <c r="AN244" s="179">
        <v>203.3</v>
      </c>
      <c r="AO244" s="215">
        <v>0.5</v>
      </c>
      <c r="AP244" s="168">
        <v>88</v>
      </c>
      <c r="AQ244" s="169">
        <v>164</v>
      </c>
      <c r="AR244" s="167">
        <v>101</v>
      </c>
      <c r="AS244" s="167">
        <v>143</v>
      </c>
      <c r="AT244" s="170">
        <v>3</v>
      </c>
      <c r="AU244" s="170">
        <v>31</v>
      </c>
      <c r="AV244" s="170">
        <v>2</v>
      </c>
      <c r="AW244" s="170"/>
      <c r="AX244" s="170"/>
      <c r="AY244" s="170"/>
      <c r="AZ244" s="170"/>
      <c r="BA244" s="170"/>
      <c r="BB244" s="170"/>
      <c r="BC244" s="171">
        <v>35</v>
      </c>
      <c r="BD244" s="166">
        <v>2135</v>
      </c>
      <c r="BE244" s="271">
        <v>0.02</v>
      </c>
      <c r="BF244" s="172">
        <v>1.6E-2</v>
      </c>
      <c r="BG244" s="154">
        <v>1</v>
      </c>
      <c r="BH244" s="154">
        <v>0.2</v>
      </c>
      <c r="BI244" s="154">
        <v>10.5</v>
      </c>
      <c r="BJ244" s="154">
        <v>7.1</v>
      </c>
      <c r="BK244" s="154">
        <v>434</v>
      </c>
      <c r="BL244" s="24" t="s">
        <v>478</v>
      </c>
      <c r="BM244" s="248" t="s">
        <v>479</v>
      </c>
      <c r="BN244" s="248" t="s">
        <v>493</v>
      </c>
      <c r="BO244" s="248"/>
      <c r="BP244" s="248">
        <v>32</v>
      </c>
      <c r="BQ244" s="248"/>
      <c r="BR244" s="248"/>
      <c r="BS244" s="248"/>
      <c r="BT244" s="248"/>
      <c r="BU244" s="248">
        <f t="shared" si="3"/>
        <v>0.2</v>
      </c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  <c r="CH244" s="248"/>
      <c r="CI244" s="248"/>
      <c r="CJ244" s="248"/>
      <c r="CK244" s="248"/>
      <c r="CL244" s="248"/>
      <c r="CM244" s="248"/>
      <c r="CN244" s="248"/>
      <c r="CO244" s="248"/>
      <c r="CP244" s="248"/>
      <c r="CQ244" s="248"/>
      <c r="CR244" s="248"/>
      <c r="CS244" s="248"/>
      <c r="CT244" s="248"/>
      <c r="CU244" s="248"/>
      <c r="CV244" s="248"/>
      <c r="CW244" s="248"/>
      <c r="CX244" s="248"/>
      <c r="CY244" s="248"/>
      <c r="CZ244" s="248"/>
      <c r="DA244" s="248"/>
      <c r="DB244" s="248"/>
    </row>
    <row r="245" spans="1:106" s="185" customFormat="1" ht="31.5" customHeight="1" x14ac:dyDescent="0.35">
      <c r="A245" s="180">
        <v>2021</v>
      </c>
      <c r="B245" s="152">
        <v>8</v>
      </c>
      <c r="C245" s="270">
        <v>44420</v>
      </c>
      <c r="D245" s="152">
        <v>32</v>
      </c>
      <c r="E245" s="152">
        <v>93</v>
      </c>
      <c r="F245" s="152">
        <v>2</v>
      </c>
      <c r="G245" s="184" t="s">
        <v>291</v>
      </c>
      <c r="H245" t="s">
        <v>292</v>
      </c>
      <c r="I245" t="s">
        <v>471</v>
      </c>
      <c r="J245">
        <v>2</v>
      </c>
      <c r="K245">
        <v>3</v>
      </c>
      <c r="L245" s="186">
        <v>59</v>
      </c>
      <c r="M245" s="187">
        <v>54.87</v>
      </c>
      <c r="N245" s="188">
        <v>63.13</v>
      </c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/>
      <c r="AN245" s="179"/>
      <c r="AO245" s="215"/>
      <c r="AP245" s="168">
        <v>74</v>
      </c>
      <c r="AQ245" s="169">
        <v>97</v>
      </c>
      <c r="AR245" s="167"/>
      <c r="AS245" s="167"/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1"/>
      <c r="BD245" s="166">
        <v>378</v>
      </c>
      <c r="BE245" s="271">
        <v>1.4999999999999999E-2</v>
      </c>
      <c r="BF245" s="172"/>
      <c r="BG245" s="154"/>
      <c r="BH245" s="154"/>
      <c r="BI245" s="154">
        <v>6.4</v>
      </c>
      <c r="BJ245" s="154"/>
      <c r="BK245" s="154"/>
      <c r="BL245" s="24" t="s">
        <v>478</v>
      </c>
      <c r="BM245" s="248" t="s">
        <v>481</v>
      </c>
      <c r="BN245" s="248" t="s">
        <v>507</v>
      </c>
      <c r="BO245" s="248" t="s">
        <v>506</v>
      </c>
      <c r="BP245" s="248">
        <v>32</v>
      </c>
      <c r="BQ245" s="248"/>
      <c r="BR245" s="248"/>
      <c r="BS245" s="248"/>
      <c r="BT245" s="248"/>
      <c r="BU245" s="248" t="str">
        <f t="shared" si="3"/>
        <v/>
      </c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  <c r="CH245" s="248"/>
      <c r="CI245" s="248"/>
      <c r="CJ245" s="248"/>
      <c r="CK245" s="248"/>
      <c r="CL245" s="248"/>
      <c r="CM245" s="248"/>
      <c r="CN245" s="248"/>
      <c r="CO245" s="248"/>
      <c r="CP245" s="248"/>
      <c r="CQ245" s="248"/>
      <c r="CR245" s="248"/>
      <c r="CS245" s="248"/>
      <c r="CT245" s="248"/>
      <c r="CU245" s="248"/>
      <c r="CV245" s="248"/>
      <c r="CW245" s="248"/>
      <c r="CX245" s="248"/>
      <c r="CY245" s="248"/>
      <c r="CZ245" s="248"/>
      <c r="DA245" s="248"/>
      <c r="DB245" s="248"/>
    </row>
    <row r="246" spans="1:106" s="185" customFormat="1" ht="31.5" customHeight="1" x14ac:dyDescent="0.35">
      <c r="A246" s="180">
        <v>2021</v>
      </c>
      <c r="B246" s="152">
        <v>8</v>
      </c>
      <c r="C246" s="270">
        <v>44420</v>
      </c>
      <c r="D246" s="152">
        <v>137</v>
      </c>
      <c r="E246" s="152">
        <v>168</v>
      </c>
      <c r="F246" s="152">
        <v>2</v>
      </c>
      <c r="G246" s="184" t="s">
        <v>325</v>
      </c>
      <c r="H246" t="s">
        <v>326</v>
      </c>
      <c r="I246" t="s">
        <v>471</v>
      </c>
      <c r="J246">
        <v>3</v>
      </c>
      <c r="K246">
        <v>2</v>
      </c>
      <c r="L246" s="186">
        <v>619</v>
      </c>
      <c r="M246" s="187">
        <v>575.66999999999996</v>
      </c>
      <c r="N246" s="188">
        <v>662.33</v>
      </c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53"/>
      <c r="Z246" s="153"/>
      <c r="AA246" s="179">
        <v>716</v>
      </c>
      <c r="AB246" s="179">
        <v>786</v>
      </c>
      <c r="AC246" s="179">
        <v>733</v>
      </c>
      <c r="AD246" s="179">
        <v>699</v>
      </c>
      <c r="AE246" s="179"/>
      <c r="AF246" s="179">
        <v>627</v>
      </c>
      <c r="AG246" s="179">
        <v>649</v>
      </c>
      <c r="AH246" s="179">
        <v>636</v>
      </c>
      <c r="AI246" s="179">
        <v>592</v>
      </c>
      <c r="AJ246" s="179"/>
      <c r="AK246" s="153">
        <v>126</v>
      </c>
      <c r="AL246" s="153"/>
      <c r="AM246" s="179">
        <v>733.5</v>
      </c>
      <c r="AN246" s="179">
        <v>626</v>
      </c>
      <c r="AO246" s="215">
        <v>0.2</v>
      </c>
      <c r="AP246" s="168">
        <v>90</v>
      </c>
      <c r="AQ246" s="169">
        <v>116</v>
      </c>
      <c r="AR246" s="167">
        <v>86</v>
      </c>
      <c r="AS246" s="167">
        <v>126</v>
      </c>
      <c r="AT246" s="170">
        <v>3</v>
      </c>
      <c r="AU246" s="170">
        <v>4</v>
      </c>
      <c r="AV246" s="170"/>
      <c r="AW246" s="170"/>
      <c r="AX246" s="170"/>
      <c r="AY246" s="170"/>
      <c r="AZ246" s="170"/>
      <c r="BA246" s="170"/>
      <c r="BB246" s="170"/>
      <c r="BC246" s="171">
        <v>7</v>
      </c>
      <c r="BD246" s="166">
        <v>1531</v>
      </c>
      <c r="BE246" s="271">
        <v>1.4999999999999999E-2</v>
      </c>
      <c r="BF246" s="172">
        <v>5.0000000000000001E-3</v>
      </c>
      <c r="BG246" s="154">
        <v>1</v>
      </c>
      <c r="BH246" s="154">
        <v>0</v>
      </c>
      <c r="BI246" s="154">
        <v>2.5</v>
      </c>
      <c r="BJ246" s="154">
        <v>4.4000000000000004</v>
      </c>
      <c r="BK246" s="154">
        <v>958.4</v>
      </c>
      <c r="BL246" s="24" t="s">
        <v>473</v>
      </c>
      <c r="BM246" s="248"/>
      <c r="BN246" s="248"/>
      <c r="BO246" s="248"/>
      <c r="BP246" s="248">
        <v>32</v>
      </c>
      <c r="BQ246" s="248"/>
      <c r="BR246" s="248"/>
      <c r="BS246" s="248"/>
      <c r="BT246" s="248"/>
      <c r="BU246" s="248">
        <f t="shared" si="3"/>
        <v>4.9000000000000004</v>
      </c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  <c r="CH246" s="248"/>
      <c r="CI246" s="248"/>
      <c r="CJ246" s="248"/>
      <c r="CK246" s="248"/>
      <c r="CL246" s="248"/>
      <c r="CM246" s="248"/>
      <c r="CN246" s="248"/>
      <c r="CO246" s="248"/>
      <c r="CP246" s="248"/>
      <c r="CQ246" s="248"/>
      <c r="CR246" s="248"/>
      <c r="CS246" s="248"/>
      <c r="CT246" s="248"/>
      <c r="CU246" s="248"/>
      <c r="CV246" s="248"/>
      <c r="CW246" s="248"/>
      <c r="CX246" s="248"/>
      <c r="CY246" s="248"/>
      <c r="CZ246" s="248"/>
      <c r="DA246" s="248"/>
      <c r="DB246" s="248"/>
    </row>
    <row r="247" spans="1:106" s="185" customFormat="1" ht="31.5" customHeight="1" x14ac:dyDescent="0.35">
      <c r="A247" s="180">
        <v>2021</v>
      </c>
      <c r="B247" s="152">
        <v>8</v>
      </c>
      <c r="C247" s="270">
        <v>44420</v>
      </c>
      <c r="D247" s="152">
        <v>137</v>
      </c>
      <c r="E247" s="152">
        <v>273</v>
      </c>
      <c r="F247" s="152">
        <v>2</v>
      </c>
      <c r="G247" s="184" t="s">
        <v>219</v>
      </c>
      <c r="H247" t="s">
        <v>220</v>
      </c>
      <c r="I247" t="s">
        <v>471</v>
      </c>
      <c r="J247">
        <v>3</v>
      </c>
      <c r="K247">
        <v>2</v>
      </c>
      <c r="L247" s="186">
        <v>564</v>
      </c>
      <c r="M247" s="187">
        <v>524.52</v>
      </c>
      <c r="N247" s="188">
        <v>603.48</v>
      </c>
      <c r="O247" s="179">
        <v>763</v>
      </c>
      <c r="P247" s="179"/>
      <c r="Q247" s="179"/>
      <c r="R247" s="179"/>
      <c r="S247" s="179"/>
      <c r="T247" s="179">
        <v>677</v>
      </c>
      <c r="U247" s="179"/>
      <c r="V247" s="179"/>
      <c r="W247" s="179"/>
      <c r="X247" s="179"/>
      <c r="Y247" s="153">
        <v>130</v>
      </c>
      <c r="Z247" s="153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53"/>
      <c r="AL247" s="153"/>
      <c r="AM247" s="179">
        <v>763</v>
      </c>
      <c r="AN247" s="179">
        <v>677</v>
      </c>
      <c r="AO247" s="215">
        <v>0.4</v>
      </c>
      <c r="AP247" s="168">
        <v>93</v>
      </c>
      <c r="AQ247" s="169">
        <v>116</v>
      </c>
      <c r="AR247" s="167">
        <v>83</v>
      </c>
      <c r="AS247" s="167">
        <v>130</v>
      </c>
      <c r="AT247" s="170">
        <v>1</v>
      </c>
      <c r="AU247" s="170">
        <v>1</v>
      </c>
      <c r="AV247" s="170">
        <v>2</v>
      </c>
      <c r="AW247" s="170"/>
      <c r="AX247" s="170"/>
      <c r="AY247" s="170"/>
      <c r="AZ247" s="170"/>
      <c r="BA247" s="170"/>
      <c r="BB247" s="170"/>
      <c r="BC247" s="171">
        <v>4</v>
      </c>
      <c r="BD247" s="166">
        <v>214</v>
      </c>
      <c r="BE247" s="271">
        <v>1.4999999999999999E-2</v>
      </c>
      <c r="BF247" s="172">
        <v>1.9E-2</v>
      </c>
      <c r="BG247" s="154"/>
      <c r="BH247" s="154">
        <v>0</v>
      </c>
      <c r="BI247" s="154">
        <v>0.4</v>
      </c>
      <c r="BJ247" s="154">
        <v>2.7</v>
      </c>
      <c r="BK247" s="154">
        <v>144.9</v>
      </c>
      <c r="BL247" s="24" t="s">
        <v>473</v>
      </c>
      <c r="BM247" s="248"/>
      <c r="BN247" s="248"/>
      <c r="BO247" s="248"/>
      <c r="BP247" s="248">
        <v>32</v>
      </c>
      <c r="BQ247" s="248"/>
      <c r="BR247" s="248"/>
      <c r="BS247" s="248"/>
      <c r="BT247" s="248"/>
      <c r="BU247" s="248">
        <f t="shared" si="3"/>
        <v>79.900000000000006</v>
      </c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  <c r="CL247" s="248"/>
      <c r="CM247" s="248"/>
      <c r="CN247" s="248"/>
      <c r="CO247" s="248"/>
      <c r="CP247" s="248"/>
      <c r="CQ247" s="248"/>
      <c r="CR247" s="248"/>
      <c r="CS247" s="248"/>
      <c r="CT247" s="248"/>
      <c r="CU247" s="248"/>
      <c r="CV247" s="248"/>
      <c r="CW247" s="248"/>
      <c r="CX247" s="248"/>
      <c r="CY247" s="248"/>
      <c r="CZ247" s="248"/>
      <c r="DA247" s="248"/>
      <c r="DB247" s="248"/>
    </row>
    <row r="248" spans="1:106" s="185" customFormat="1" ht="31.5" customHeight="1" x14ac:dyDescent="0.35">
      <c r="A248" s="180">
        <v>2021</v>
      </c>
      <c r="B248" s="152">
        <v>8</v>
      </c>
      <c r="C248" s="270">
        <v>44420</v>
      </c>
      <c r="D248" s="152">
        <v>423</v>
      </c>
      <c r="E248" s="152">
        <v>669</v>
      </c>
      <c r="F248" s="152">
        <v>3</v>
      </c>
      <c r="G248" s="184" t="s">
        <v>351</v>
      </c>
      <c r="H248" t="s">
        <v>352</v>
      </c>
      <c r="I248" t="s">
        <v>471</v>
      </c>
      <c r="J248">
        <v>2</v>
      </c>
      <c r="K248">
        <v>2</v>
      </c>
      <c r="L248" s="186">
        <v>954</v>
      </c>
      <c r="M248" s="187">
        <v>897.71400000000006</v>
      </c>
      <c r="N248" s="188">
        <v>1021.734</v>
      </c>
      <c r="O248" s="179">
        <v>1414</v>
      </c>
      <c r="P248" s="179">
        <v>1640</v>
      </c>
      <c r="Q248" s="179">
        <v>1539</v>
      </c>
      <c r="R248" s="179">
        <v>1704</v>
      </c>
      <c r="S248" s="179">
        <v>1636</v>
      </c>
      <c r="T248" s="179">
        <v>1094</v>
      </c>
      <c r="U248" s="179">
        <v>1018</v>
      </c>
      <c r="V248" s="179">
        <v>1187</v>
      </c>
      <c r="W248" s="179">
        <v>971</v>
      </c>
      <c r="X248" s="179">
        <v>1075</v>
      </c>
      <c r="Y248" s="153">
        <v>173</v>
      </c>
      <c r="Z248" s="153">
        <v>170</v>
      </c>
      <c r="AA248" s="179">
        <v>1513</v>
      </c>
      <c r="AB248" s="179">
        <v>1312</v>
      </c>
      <c r="AC248" s="179">
        <v>1498</v>
      </c>
      <c r="AD248" s="179">
        <v>1464</v>
      </c>
      <c r="AE248" s="179"/>
      <c r="AF248" s="179">
        <v>1103</v>
      </c>
      <c r="AG248" s="179">
        <v>1030</v>
      </c>
      <c r="AH248" s="179">
        <v>1042</v>
      </c>
      <c r="AI248" s="179">
        <v>1100</v>
      </c>
      <c r="AJ248" s="179"/>
      <c r="AK248" s="153">
        <v>168</v>
      </c>
      <c r="AL248" s="153"/>
      <c r="AM248" s="179">
        <v>1524.4</v>
      </c>
      <c r="AN248" s="179">
        <v>1068.9000000000001</v>
      </c>
      <c r="AO248" s="215">
        <v>0.6</v>
      </c>
      <c r="AP248" s="168">
        <v>40</v>
      </c>
      <c r="AQ248" s="169">
        <v>180</v>
      </c>
      <c r="AR248" s="167">
        <v>42</v>
      </c>
      <c r="AS248" s="167">
        <v>170</v>
      </c>
      <c r="AT248" s="170">
        <v>8</v>
      </c>
      <c r="AU248" s="170">
        <v>9</v>
      </c>
      <c r="AV248" s="170">
        <v>4</v>
      </c>
      <c r="AW248" s="170"/>
      <c r="AX248" s="170"/>
      <c r="AY248" s="170"/>
      <c r="AZ248" s="170"/>
      <c r="BA248" s="170"/>
      <c r="BB248" s="170"/>
      <c r="BC248" s="171">
        <v>21</v>
      </c>
      <c r="BD248" s="166">
        <v>627</v>
      </c>
      <c r="BE248" s="271">
        <v>1.4999999999999999E-2</v>
      </c>
      <c r="BF248" s="172">
        <v>3.3000000000000002E-2</v>
      </c>
      <c r="BG248" s="154"/>
      <c r="BH248" s="154">
        <v>0</v>
      </c>
      <c r="BI248" s="154">
        <v>0.7</v>
      </c>
      <c r="BJ248" s="154">
        <v>22.4</v>
      </c>
      <c r="BK248" s="154">
        <v>670.2</v>
      </c>
      <c r="BL248" s="24" t="s">
        <v>474</v>
      </c>
      <c r="BM248" s="248" t="s">
        <v>475</v>
      </c>
      <c r="BN248" s="248" t="s">
        <v>516</v>
      </c>
      <c r="BO248" s="248" t="s">
        <v>477</v>
      </c>
      <c r="BP248" s="248">
        <v>32</v>
      </c>
      <c r="BQ248" s="248"/>
      <c r="BR248" s="248"/>
      <c r="BS248" s="248"/>
      <c r="BT248" s="248"/>
      <c r="BU248" s="248">
        <f t="shared" si="3"/>
        <v>81.2</v>
      </c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  <c r="CL248" s="248"/>
      <c r="CM248" s="248"/>
      <c r="CN248" s="248"/>
      <c r="CO248" s="248"/>
      <c r="CP248" s="248"/>
      <c r="CQ248" s="248"/>
      <c r="CR248" s="248"/>
      <c r="CS248" s="248"/>
      <c r="CT248" s="248"/>
      <c r="CU248" s="248"/>
      <c r="CV248" s="248"/>
      <c r="CW248" s="248"/>
      <c r="CX248" s="248"/>
      <c r="CY248" s="248"/>
      <c r="CZ248" s="248"/>
      <c r="DA248" s="248"/>
      <c r="DB248" s="248"/>
    </row>
    <row r="249" spans="1:106" s="185" customFormat="1" ht="31.5" customHeight="1" x14ac:dyDescent="0.35">
      <c r="A249" s="180">
        <v>2021</v>
      </c>
      <c r="B249" s="152">
        <v>8</v>
      </c>
      <c r="C249" s="270">
        <v>44420</v>
      </c>
      <c r="D249" s="152">
        <v>417</v>
      </c>
      <c r="E249" s="152">
        <v>660</v>
      </c>
      <c r="F249" s="152">
        <v>4</v>
      </c>
      <c r="G249" s="184" t="s">
        <v>270</v>
      </c>
      <c r="H249" t="s">
        <v>271</v>
      </c>
      <c r="I249" t="s">
        <v>471</v>
      </c>
      <c r="J249">
        <v>1</v>
      </c>
      <c r="K249">
        <v>6</v>
      </c>
      <c r="L249" s="186">
        <v>1265</v>
      </c>
      <c r="M249" s="187">
        <v>1190.365</v>
      </c>
      <c r="N249" s="188">
        <v>1354.8150000000001</v>
      </c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53"/>
      <c r="Z249" s="153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53"/>
      <c r="AL249" s="153"/>
      <c r="AM249" s="179"/>
      <c r="AN249" s="179"/>
      <c r="AO249" s="215"/>
      <c r="AP249" s="168">
        <v>20</v>
      </c>
      <c r="AQ249" s="169">
        <v>180</v>
      </c>
      <c r="AR249" s="167"/>
      <c r="AS249" s="167"/>
      <c r="AT249" s="170"/>
      <c r="AU249" s="170"/>
      <c r="AV249" s="170"/>
      <c r="AW249" s="170"/>
      <c r="AX249" s="170"/>
      <c r="AY249" s="170"/>
      <c r="AZ249" s="170"/>
      <c r="BA249" s="170"/>
      <c r="BB249" s="170"/>
      <c r="BC249" s="171"/>
      <c r="BD249" s="166">
        <v>189</v>
      </c>
      <c r="BE249" s="271">
        <v>1.4999999999999999E-2</v>
      </c>
      <c r="BF249" s="172"/>
      <c r="BG249" s="154"/>
      <c r="BH249" s="154"/>
      <c r="BI249" s="154">
        <v>0.1</v>
      </c>
      <c r="BJ249" s="154"/>
      <c r="BK249" s="154"/>
      <c r="BL249" s="24" t="s">
        <v>474</v>
      </c>
      <c r="BM249" s="248" t="s">
        <v>475</v>
      </c>
      <c r="BN249" s="248" t="s">
        <v>509</v>
      </c>
      <c r="BO249" s="248" t="s">
        <v>477</v>
      </c>
      <c r="BP249" s="248">
        <v>32</v>
      </c>
      <c r="BQ249" s="248"/>
      <c r="BR249" s="248"/>
      <c r="BS249" s="248"/>
      <c r="BT249" s="248"/>
      <c r="BU249" s="248" t="str">
        <f t="shared" si="3"/>
        <v/>
      </c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  <c r="CL249" s="248"/>
      <c r="CM249" s="248"/>
      <c r="CN249" s="248"/>
      <c r="CO249" s="248"/>
      <c r="CP249" s="248"/>
      <c r="CQ249" s="248"/>
      <c r="CR249" s="248"/>
      <c r="CS249" s="248"/>
      <c r="CT249" s="248"/>
      <c r="CU249" s="248"/>
      <c r="CV249" s="248"/>
      <c r="CW249" s="248"/>
      <c r="CX249" s="248"/>
      <c r="CY249" s="248"/>
      <c r="CZ249" s="248"/>
      <c r="DA249" s="248"/>
      <c r="DB249" s="248"/>
    </row>
    <row r="250" spans="1:106" s="185" customFormat="1" ht="31.5" customHeight="1" x14ac:dyDescent="0.35">
      <c r="A250" s="180">
        <v>2021</v>
      </c>
      <c r="B250" s="152">
        <v>8</v>
      </c>
      <c r="C250" s="270">
        <v>44420</v>
      </c>
      <c r="D250" s="152">
        <v>417</v>
      </c>
      <c r="E250" s="152">
        <v>661</v>
      </c>
      <c r="F250" s="152">
        <v>4</v>
      </c>
      <c r="G250" s="184" t="s">
        <v>273</v>
      </c>
      <c r="H250" t="s">
        <v>274</v>
      </c>
      <c r="I250" t="s">
        <v>471</v>
      </c>
      <c r="J250">
        <v>1</v>
      </c>
      <c r="K250">
        <v>6</v>
      </c>
      <c r="L250" s="186">
        <v>138</v>
      </c>
      <c r="M250" s="187">
        <v>129.858</v>
      </c>
      <c r="N250" s="188">
        <v>147.798</v>
      </c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53"/>
      <c r="Z250" s="153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53"/>
      <c r="AL250" s="153"/>
      <c r="AM250" s="179"/>
      <c r="AN250" s="179"/>
      <c r="AO250" s="215"/>
      <c r="AP250" s="168">
        <v>20</v>
      </c>
      <c r="AQ250" s="169">
        <v>180</v>
      </c>
      <c r="AR250" s="167"/>
      <c r="AS250" s="167"/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1"/>
      <c r="BD250" s="166">
        <v>189</v>
      </c>
      <c r="BE250" s="271">
        <v>1.4999999999999999E-2</v>
      </c>
      <c r="BF250" s="172"/>
      <c r="BG250" s="154"/>
      <c r="BH250" s="154"/>
      <c r="BI250" s="154">
        <v>1.4</v>
      </c>
      <c r="BJ250" s="154"/>
      <c r="BK250" s="154"/>
      <c r="BL250" s="24" t="s">
        <v>474</v>
      </c>
      <c r="BM250" s="248" t="s">
        <v>475</v>
      </c>
      <c r="BN250" s="248" t="s">
        <v>510</v>
      </c>
      <c r="BO250" s="248" t="s">
        <v>477</v>
      </c>
      <c r="BP250" s="248">
        <v>32</v>
      </c>
      <c r="BQ250" s="248"/>
      <c r="BR250" s="248"/>
      <c r="BS250" s="248"/>
      <c r="BT250" s="248"/>
      <c r="BU250" s="248" t="str">
        <f t="shared" si="3"/>
        <v/>
      </c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  <c r="CL250" s="248"/>
      <c r="CM250" s="248"/>
      <c r="CN250" s="248"/>
      <c r="CO250" s="248"/>
      <c r="CP250" s="248"/>
      <c r="CQ250" s="248"/>
      <c r="CR250" s="248"/>
      <c r="CS250" s="248"/>
      <c r="CT250" s="248"/>
      <c r="CU250" s="248"/>
      <c r="CV250" s="248"/>
      <c r="CW250" s="248"/>
      <c r="CX250" s="248"/>
      <c r="CY250" s="248"/>
      <c r="CZ250" s="248"/>
      <c r="DA250" s="248"/>
      <c r="DB250" s="248"/>
    </row>
    <row r="251" spans="1:106" s="185" customFormat="1" ht="31.5" customHeight="1" x14ac:dyDescent="0.35">
      <c r="A251" s="180">
        <v>2021</v>
      </c>
      <c r="B251" s="152">
        <v>8</v>
      </c>
      <c r="C251" s="270">
        <v>44420</v>
      </c>
      <c r="D251" s="152">
        <v>421</v>
      </c>
      <c r="E251" s="152">
        <v>667</v>
      </c>
      <c r="F251" s="152">
        <v>4</v>
      </c>
      <c r="G251" s="184" t="s">
        <v>134</v>
      </c>
      <c r="H251" t="s">
        <v>135</v>
      </c>
      <c r="I251" t="s">
        <v>471</v>
      </c>
      <c r="J251">
        <v>1</v>
      </c>
      <c r="K251">
        <v>4</v>
      </c>
      <c r="L251" s="186">
        <v>1554</v>
      </c>
      <c r="M251" s="187">
        <v>1462.3140000000001</v>
      </c>
      <c r="N251" s="188">
        <v>1664.3340000000001</v>
      </c>
      <c r="O251" s="179">
        <v>2038</v>
      </c>
      <c r="P251" s="179">
        <v>2236</v>
      </c>
      <c r="Q251" s="179">
        <v>2212</v>
      </c>
      <c r="R251" s="179">
        <v>2243</v>
      </c>
      <c r="S251" s="179">
        <v>2177</v>
      </c>
      <c r="T251" s="179">
        <v>1685</v>
      </c>
      <c r="U251" s="179">
        <v>1673</v>
      </c>
      <c r="V251" s="179">
        <v>1773</v>
      </c>
      <c r="W251" s="179">
        <v>1618</v>
      </c>
      <c r="X251" s="179">
        <v>1763</v>
      </c>
      <c r="Y251" s="153">
        <v>167</v>
      </c>
      <c r="Z251" s="153">
        <v>165</v>
      </c>
      <c r="AA251" s="179">
        <v>2309</v>
      </c>
      <c r="AB251" s="179">
        <v>2074</v>
      </c>
      <c r="AC251" s="179">
        <v>2328</v>
      </c>
      <c r="AD251" s="179">
        <v>2192</v>
      </c>
      <c r="AE251" s="179"/>
      <c r="AF251" s="179">
        <v>1724</v>
      </c>
      <c r="AG251" s="179">
        <v>1665</v>
      </c>
      <c r="AH251" s="179">
        <v>1745</v>
      </c>
      <c r="AI251" s="179">
        <v>1717</v>
      </c>
      <c r="AJ251" s="179"/>
      <c r="AK251" s="153">
        <v>168</v>
      </c>
      <c r="AL251" s="153"/>
      <c r="AM251" s="179">
        <v>2201</v>
      </c>
      <c r="AN251" s="179">
        <v>1707</v>
      </c>
      <c r="AO251" s="215">
        <v>0.4</v>
      </c>
      <c r="AP251" s="168">
        <v>18</v>
      </c>
      <c r="AQ251" s="169">
        <v>200</v>
      </c>
      <c r="AR251" s="167">
        <v>22</v>
      </c>
      <c r="AS251" s="167">
        <v>167</v>
      </c>
      <c r="AT251" s="170">
        <v>5</v>
      </c>
      <c r="AU251" s="170">
        <v>4</v>
      </c>
      <c r="AV251" s="170">
        <v>2</v>
      </c>
      <c r="AW251" s="170"/>
      <c r="AX251" s="170"/>
      <c r="AY251" s="170"/>
      <c r="AZ251" s="170"/>
      <c r="BA251" s="170"/>
      <c r="BB251" s="170"/>
      <c r="BC251" s="171">
        <v>11</v>
      </c>
      <c r="BD251" s="166">
        <v>571</v>
      </c>
      <c r="BE251" s="271">
        <v>1.4999999999999999E-2</v>
      </c>
      <c r="BF251" s="172">
        <v>1.9E-2</v>
      </c>
      <c r="BG251" s="154"/>
      <c r="BH251" s="154">
        <v>0</v>
      </c>
      <c r="BI251" s="154">
        <v>0.4</v>
      </c>
      <c r="BJ251" s="154">
        <v>18.8</v>
      </c>
      <c r="BK251" s="154">
        <v>974.7</v>
      </c>
      <c r="BL251" s="24" t="s">
        <v>474</v>
      </c>
      <c r="BM251" s="248" t="s">
        <v>475</v>
      </c>
      <c r="BN251" s="248" t="s">
        <v>527</v>
      </c>
      <c r="BO251" s="248" t="s">
        <v>477</v>
      </c>
      <c r="BP251" s="248">
        <v>32</v>
      </c>
      <c r="BQ251" s="248"/>
      <c r="BR251" s="248"/>
      <c r="BS251" s="248"/>
      <c r="BT251" s="248"/>
      <c r="BU251" s="248">
        <f t="shared" si="3"/>
        <v>108.2</v>
      </c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  <c r="CL251" s="248"/>
      <c r="CM251" s="248"/>
      <c r="CN251" s="248"/>
      <c r="CO251" s="248"/>
      <c r="CP251" s="248"/>
      <c r="CQ251" s="248"/>
      <c r="CR251" s="248"/>
      <c r="CS251" s="248"/>
      <c r="CT251" s="248"/>
      <c r="CU251" s="248"/>
      <c r="CV251" s="248"/>
      <c r="CW251" s="248"/>
      <c r="CX251" s="248"/>
      <c r="CY251" s="248"/>
      <c r="CZ251" s="248"/>
      <c r="DA251" s="248"/>
      <c r="DB251" s="248"/>
    </row>
    <row r="252" spans="1:106" s="185" customFormat="1" ht="31.5" customHeight="1" x14ac:dyDescent="0.35">
      <c r="A252" s="180">
        <v>2021</v>
      </c>
      <c r="B252" s="152">
        <v>8</v>
      </c>
      <c r="C252" s="270">
        <v>44420</v>
      </c>
      <c r="D252" s="152">
        <v>421</v>
      </c>
      <c r="E252" s="152">
        <v>673</v>
      </c>
      <c r="F252" s="152">
        <v>4</v>
      </c>
      <c r="G252" s="184" t="s">
        <v>137</v>
      </c>
      <c r="H252" t="s">
        <v>138</v>
      </c>
      <c r="I252" t="s">
        <v>471</v>
      </c>
      <c r="J252">
        <v>1</v>
      </c>
      <c r="K252">
        <v>4</v>
      </c>
      <c r="L252" s="186">
        <v>61.6</v>
      </c>
      <c r="M252" s="187">
        <v>57.965600000000002</v>
      </c>
      <c r="N252" s="188">
        <v>65.973600000000005</v>
      </c>
      <c r="O252" s="179">
        <v>70</v>
      </c>
      <c r="P252" s="179">
        <v>82</v>
      </c>
      <c r="Q252" s="179">
        <v>86</v>
      </c>
      <c r="R252" s="179">
        <v>90</v>
      </c>
      <c r="S252" s="179">
        <v>78</v>
      </c>
      <c r="T252" s="179">
        <v>64</v>
      </c>
      <c r="U252" s="179">
        <v>64</v>
      </c>
      <c r="V252" s="179">
        <v>65</v>
      </c>
      <c r="W252" s="179">
        <v>62</v>
      </c>
      <c r="X252" s="179">
        <v>61</v>
      </c>
      <c r="Y252" s="153">
        <v>167</v>
      </c>
      <c r="Z252" s="153">
        <v>165</v>
      </c>
      <c r="AA252" s="179">
        <v>92</v>
      </c>
      <c r="AB252" s="179">
        <v>81</v>
      </c>
      <c r="AC252" s="179">
        <v>92</v>
      </c>
      <c r="AD252" s="179">
        <v>82</v>
      </c>
      <c r="AE252" s="179"/>
      <c r="AF252" s="179">
        <v>69</v>
      </c>
      <c r="AG252" s="179">
        <v>64</v>
      </c>
      <c r="AH252" s="179">
        <v>68</v>
      </c>
      <c r="AI252" s="179">
        <v>66</v>
      </c>
      <c r="AJ252" s="179"/>
      <c r="AK252" s="153">
        <v>168</v>
      </c>
      <c r="AL252" s="153"/>
      <c r="AM252" s="179">
        <v>83.7</v>
      </c>
      <c r="AN252" s="179">
        <v>64.8</v>
      </c>
      <c r="AO252" s="215">
        <v>0.4</v>
      </c>
      <c r="AP252" s="168">
        <v>18</v>
      </c>
      <c r="AQ252" s="169">
        <v>200</v>
      </c>
      <c r="AR252" s="167">
        <v>22</v>
      </c>
      <c r="AS252" s="167">
        <v>167</v>
      </c>
      <c r="AT252" s="170">
        <v>6</v>
      </c>
      <c r="AU252" s="170">
        <v>2</v>
      </c>
      <c r="AV252" s="170">
        <v>4</v>
      </c>
      <c r="AW252" s="170"/>
      <c r="AX252" s="170"/>
      <c r="AY252" s="170"/>
      <c r="AZ252" s="170"/>
      <c r="BA252" s="170"/>
      <c r="BB252" s="170"/>
      <c r="BC252" s="171">
        <v>12</v>
      </c>
      <c r="BD252" s="166">
        <v>572</v>
      </c>
      <c r="BE252" s="271">
        <v>1.4999999999999999E-2</v>
      </c>
      <c r="BF252" s="172">
        <v>2.1000000000000001E-2</v>
      </c>
      <c r="BG252" s="154"/>
      <c r="BH252" s="154">
        <v>0.2</v>
      </c>
      <c r="BI252" s="154">
        <v>9.3000000000000007</v>
      </c>
      <c r="BJ252" s="154">
        <v>0.8</v>
      </c>
      <c r="BK252" s="154">
        <v>37.1</v>
      </c>
      <c r="BL252" s="24" t="s">
        <v>474</v>
      </c>
      <c r="BM252" s="248" t="s">
        <v>475</v>
      </c>
      <c r="BN252" s="248" t="s">
        <v>528</v>
      </c>
      <c r="BO252" s="248" t="s">
        <v>477</v>
      </c>
      <c r="BP252" s="248">
        <v>32</v>
      </c>
      <c r="BQ252" s="248"/>
      <c r="BR252" s="248"/>
      <c r="BS252" s="248"/>
      <c r="BT252" s="248"/>
      <c r="BU252" s="248">
        <f t="shared" si="3"/>
        <v>2.2999999999999998</v>
      </c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  <c r="CL252" s="248"/>
      <c r="CM252" s="248"/>
      <c r="CN252" s="248"/>
      <c r="CO252" s="248"/>
      <c r="CP252" s="248"/>
      <c r="CQ252" s="248"/>
      <c r="CR252" s="248"/>
      <c r="CS252" s="248"/>
      <c r="CT252" s="248"/>
      <c r="CU252" s="248"/>
      <c r="CV252" s="248"/>
      <c r="CW252" s="248"/>
      <c r="CX252" s="248"/>
      <c r="CY252" s="248"/>
      <c r="CZ252" s="248"/>
      <c r="DA252" s="248"/>
      <c r="DB252" s="248"/>
    </row>
    <row r="253" spans="1:106" s="185" customFormat="1" ht="31.5" customHeight="1" x14ac:dyDescent="0.35">
      <c r="A253" s="180">
        <v>2021</v>
      </c>
      <c r="B253" s="152">
        <v>8</v>
      </c>
      <c r="C253" s="270">
        <v>44420</v>
      </c>
      <c r="D253" s="152">
        <v>331</v>
      </c>
      <c r="E253" s="152">
        <v>253</v>
      </c>
      <c r="F253" s="152">
        <v>5</v>
      </c>
      <c r="G253" s="184" t="s">
        <v>330</v>
      </c>
      <c r="H253" t="s">
        <v>331</v>
      </c>
      <c r="I253" t="s">
        <v>471</v>
      </c>
      <c r="J253">
        <v>3</v>
      </c>
      <c r="K253">
        <v>2</v>
      </c>
      <c r="L253" s="186">
        <v>203</v>
      </c>
      <c r="M253" s="187">
        <v>188.79</v>
      </c>
      <c r="N253" s="188">
        <v>217.21</v>
      </c>
      <c r="O253" s="179">
        <v>307</v>
      </c>
      <c r="P253" s="179">
        <v>339</v>
      </c>
      <c r="Q253" s="179">
        <v>357</v>
      </c>
      <c r="R253" s="179">
        <v>323</v>
      </c>
      <c r="S253" s="179">
        <v>346</v>
      </c>
      <c r="T253" s="179">
        <v>210</v>
      </c>
      <c r="U253" s="179">
        <v>193</v>
      </c>
      <c r="V253" s="179">
        <v>215</v>
      </c>
      <c r="W253" s="179">
        <v>208</v>
      </c>
      <c r="X253" s="179">
        <v>211</v>
      </c>
      <c r="Y253" s="153">
        <v>100</v>
      </c>
      <c r="Z253" s="153">
        <v>98</v>
      </c>
      <c r="AA253" s="179">
        <v>316</v>
      </c>
      <c r="AB253" s="179">
        <v>327</v>
      </c>
      <c r="AC253" s="179">
        <v>384</v>
      </c>
      <c r="AD253" s="179">
        <v>352</v>
      </c>
      <c r="AE253" s="179"/>
      <c r="AF253" s="179">
        <v>197</v>
      </c>
      <c r="AG253" s="179">
        <v>233</v>
      </c>
      <c r="AH253" s="179">
        <v>229</v>
      </c>
      <c r="AI253" s="179">
        <v>251</v>
      </c>
      <c r="AJ253" s="179"/>
      <c r="AK253" s="153">
        <v>100</v>
      </c>
      <c r="AL253" s="153"/>
      <c r="AM253" s="179">
        <v>339</v>
      </c>
      <c r="AN253" s="179">
        <v>216.3</v>
      </c>
      <c r="AO253" s="215">
        <v>0.7</v>
      </c>
      <c r="AP253" s="168">
        <v>121</v>
      </c>
      <c r="AQ253" s="169">
        <v>89</v>
      </c>
      <c r="AR253" s="167">
        <v>109</v>
      </c>
      <c r="AS253" s="167">
        <v>99</v>
      </c>
      <c r="AT253" s="170">
        <v>5</v>
      </c>
      <c r="AU253" s="170">
        <v>8</v>
      </c>
      <c r="AV253" s="170">
        <v>1</v>
      </c>
      <c r="AW253" s="170"/>
      <c r="AX253" s="170"/>
      <c r="AY253" s="170"/>
      <c r="AZ253" s="170"/>
      <c r="BA253" s="170"/>
      <c r="BB253" s="170"/>
      <c r="BC253" s="171">
        <v>14</v>
      </c>
      <c r="BD253" s="166">
        <v>2054</v>
      </c>
      <c r="BE253" s="271">
        <v>1.4999999999999999E-2</v>
      </c>
      <c r="BF253" s="172">
        <v>7.0000000000000001E-3</v>
      </c>
      <c r="BG253" s="154">
        <v>1</v>
      </c>
      <c r="BH253" s="154">
        <v>0.1</v>
      </c>
      <c r="BI253" s="154">
        <v>10.1</v>
      </c>
      <c r="BJ253" s="154">
        <v>3</v>
      </c>
      <c r="BK253" s="154">
        <v>444.3</v>
      </c>
      <c r="BL253" s="24" t="s">
        <v>478</v>
      </c>
      <c r="BM253" s="248" t="s">
        <v>479</v>
      </c>
      <c r="BN253" s="248" t="s">
        <v>493</v>
      </c>
      <c r="BO253" s="248"/>
      <c r="BP253" s="248">
        <v>32</v>
      </c>
      <c r="BQ253" s="248"/>
      <c r="BR253" s="248"/>
      <c r="BS253" s="248"/>
      <c r="BT253" s="248"/>
      <c r="BU253" s="248">
        <f t="shared" si="3"/>
        <v>9.4</v>
      </c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  <c r="CL253" s="248"/>
      <c r="CM253" s="248"/>
      <c r="CN253" s="248"/>
      <c r="CO253" s="248"/>
      <c r="CP253" s="248"/>
      <c r="CQ253" s="248"/>
      <c r="CR253" s="248"/>
      <c r="CS253" s="248"/>
      <c r="CT253" s="248"/>
      <c r="CU253" s="248"/>
      <c r="CV253" s="248"/>
      <c r="CW253" s="248"/>
      <c r="CX253" s="248"/>
      <c r="CY253" s="248"/>
      <c r="CZ253" s="248"/>
      <c r="DA253" s="248"/>
      <c r="DB253" s="248"/>
    </row>
    <row r="254" spans="1:106" s="185" customFormat="1" ht="31.5" customHeight="1" x14ac:dyDescent="0.35">
      <c r="A254" s="180">
        <v>2021</v>
      </c>
      <c r="B254" s="152">
        <v>8</v>
      </c>
      <c r="C254" s="270">
        <v>44420</v>
      </c>
      <c r="D254" s="152">
        <v>47</v>
      </c>
      <c r="E254" s="152">
        <v>122</v>
      </c>
      <c r="F254" s="152">
        <v>6</v>
      </c>
      <c r="G254" s="184" t="s">
        <v>216</v>
      </c>
      <c r="H254" t="s">
        <v>217</v>
      </c>
      <c r="I254" t="s">
        <v>513</v>
      </c>
      <c r="J254">
        <v>2</v>
      </c>
      <c r="K254">
        <v>1</v>
      </c>
      <c r="L254" s="186">
        <v>280</v>
      </c>
      <c r="M254" s="187">
        <v>267.39999999999998</v>
      </c>
      <c r="N254" s="188">
        <v>292.60000000000002</v>
      </c>
      <c r="O254" s="179">
        <v>334</v>
      </c>
      <c r="P254" s="179"/>
      <c r="Q254" s="179"/>
      <c r="R254" s="179"/>
      <c r="S254" s="179"/>
      <c r="T254" s="179">
        <v>250</v>
      </c>
      <c r="U254" s="179"/>
      <c r="V254" s="179"/>
      <c r="W254" s="179"/>
      <c r="X254" s="179"/>
      <c r="Y254" s="153">
        <v>114</v>
      </c>
      <c r="Z254" s="153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53"/>
      <c r="AL254" s="153"/>
      <c r="AM254" s="179">
        <v>334</v>
      </c>
      <c r="AN254" s="179">
        <v>250</v>
      </c>
      <c r="AO254" s="215">
        <v>0.2</v>
      </c>
      <c r="AP254" s="168">
        <v>63</v>
      </c>
      <c r="AQ254" s="169">
        <v>115</v>
      </c>
      <c r="AR254" s="167">
        <v>63</v>
      </c>
      <c r="AS254" s="167">
        <v>114</v>
      </c>
      <c r="AT254" s="170">
        <v>2</v>
      </c>
      <c r="AU254" s="170">
        <v>1</v>
      </c>
      <c r="AV254" s="170">
        <v>1</v>
      </c>
      <c r="AW254" s="170"/>
      <c r="AX254" s="170"/>
      <c r="AY254" s="170"/>
      <c r="AZ254" s="170"/>
      <c r="BA254" s="170"/>
      <c r="BB254" s="170"/>
      <c r="BC254" s="171">
        <v>4</v>
      </c>
      <c r="BD254" s="166">
        <v>4</v>
      </c>
      <c r="BE254" s="271">
        <v>1.4999999999999999E-2</v>
      </c>
      <c r="BF254" s="172">
        <v>1</v>
      </c>
      <c r="BG254" s="154"/>
      <c r="BH254" s="154">
        <v>0</v>
      </c>
      <c r="BI254" s="154">
        <v>0</v>
      </c>
      <c r="BJ254" s="154">
        <v>1</v>
      </c>
      <c r="BK254" s="154">
        <v>1</v>
      </c>
      <c r="BL254" s="24" t="s">
        <v>474</v>
      </c>
      <c r="BM254" s="248" t="s">
        <v>475</v>
      </c>
      <c r="BN254" s="248" t="s">
        <v>526</v>
      </c>
      <c r="BO254" s="248" t="s">
        <v>515</v>
      </c>
      <c r="BP254" s="248">
        <v>32</v>
      </c>
      <c r="BQ254" s="248"/>
      <c r="BR254" s="248"/>
      <c r="BS254" s="248"/>
      <c r="BT254" s="248"/>
      <c r="BU254" s="248">
        <f t="shared" si="3"/>
        <v>21.2</v>
      </c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  <c r="CL254" s="248"/>
      <c r="CM254" s="248"/>
      <c r="CN254" s="248"/>
      <c r="CO254" s="248"/>
      <c r="CP254" s="248"/>
      <c r="CQ254" s="248"/>
      <c r="CR254" s="248"/>
      <c r="CS254" s="248"/>
      <c r="CT254" s="248"/>
      <c r="CU254" s="248"/>
      <c r="CV254" s="248"/>
      <c r="CW254" s="248"/>
      <c r="CX254" s="248"/>
      <c r="CY254" s="248"/>
      <c r="CZ254" s="248"/>
      <c r="DA254" s="248"/>
      <c r="DB254" s="248"/>
    </row>
    <row r="255" spans="1:106" s="185" customFormat="1" ht="31.5" customHeight="1" x14ac:dyDescent="0.35">
      <c r="A255" s="180">
        <v>2021</v>
      </c>
      <c r="B255" s="152">
        <v>8</v>
      </c>
      <c r="C255" s="270">
        <v>44420</v>
      </c>
      <c r="D255" s="152">
        <v>243</v>
      </c>
      <c r="E255" s="152">
        <v>167</v>
      </c>
      <c r="F255" s="152">
        <v>6</v>
      </c>
      <c r="G255" s="184" t="s">
        <v>228</v>
      </c>
      <c r="H255" t="s">
        <v>229</v>
      </c>
      <c r="I255" t="s">
        <v>471</v>
      </c>
      <c r="J255">
        <v>2</v>
      </c>
      <c r="K255">
        <v>2</v>
      </c>
      <c r="L255" s="186">
        <v>888</v>
      </c>
      <c r="M255" s="187">
        <v>825.84</v>
      </c>
      <c r="N255" s="188">
        <v>950.16</v>
      </c>
      <c r="O255" s="179"/>
      <c r="P255" s="179"/>
      <c r="Q255" s="179">
        <v>1183</v>
      </c>
      <c r="R255" s="179">
        <v>1194</v>
      </c>
      <c r="S255" s="179">
        <v>1082</v>
      </c>
      <c r="T255" s="179"/>
      <c r="U255" s="179"/>
      <c r="V255" s="179">
        <v>950</v>
      </c>
      <c r="W255" s="179">
        <v>964</v>
      </c>
      <c r="X255" s="179">
        <v>930</v>
      </c>
      <c r="Y255" s="153"/>
      <c r="Z255" s="153">
        <v>145</v>
      </c>
      <c r="AA255" s="179">
        <v>1275</v>
      </c>
      <c r="AB255" s="179">
        <v>1097</v>
      </c>
      <c r="AC255" s="179">
        <v>1308</v>
      </c>
      <c r="AD255" s="179">
        <v>1214</v>
      </c>
      <c r="AE255" s="179"/>
      <c r="AF255" s="179">
        <v>1047</v>
      </c>
      <c r="AG255" s="179">
        <v>922</v>
      </c>
      <c r="AH255" s="179">
        <v>839</v>
      </c>
      <c r="AI255" s="179">
        <v>1037</v>
      </c>
      <c r="AJ255" s="179"/>
      <c r="AK255" s="153">
        <v>139</v>
      </c>
      <c r="AL255" s="153"/>
      <c r="AM255" s="179">
        <v>1193.3</v>
      </c>
      <c r="AN255" s="179">
        <v>955.6</v>
      </c>
      <c r="AO255" s="215">
        <v>0.3</v>
      </c>
      <c r="AP255" s="168">
        <v>55</v>
      </c>
      <c r="AQ255" s="169">
        <v>131</v>
      </c>
      <c r="AR255" s="167">
        <v>51</v>
      </c>
      <c r="AS255" s="167">
        <v>142</v>
      </c>
      <c r="AT255" s="170">
        <v>4</v>
      </c>
      <c r="AU255" s="170">
        <v>11</v>
      </c>
      <c r="AV255" s="170">
        <v>2</v>
      </c>
      <c r="AW255" s="170"/>
      <c r="AX255" s="170"/>
      <c r="AY255" s="170"/>
      <c r="AZ255" s="170"/>
      <c r="BA255" s="170"/>
      <c r="BB255" s="170"/>
      <c r="BC255" s="171">
        <v>17</v>
      </c>
      <c r="BD255" s="166">
        <v>617</v>
      </c>
      <c r="BE255" s="271">
        <v>1.4999999999999999E-2</v>
      </c>
      <c r="BF255" s="172">
        <v>2.8000000000000001E-2</v>
      </c>
      <c r="BG255" s="154"/>
      <c r="BH255" s="154">
        <v>0</v>
      </c>
      <c r="BI255" s="154">
        <v>0.7</v>
      </c>
      <c r="BJ255" s="154">
        <v>16.2</v>
      </c>
      <c r="BK255" s="154">
        <v>589.6</v>
      </c>
      <c r="BL255" s="24" t="s">
        <v>473</v>
      </c>
      <c r="BM255" s="248" t="s">
        <v>473</v>
      </c>
      <c r="BN255" s="248"/>
      <c r="BO255" s="248"/>
      <c r="BP255" s="248">
        <v>32</v>
      </c>
      <c r="BQ255" s="248"/>
      <c r="BR255" s="248"/>
      <c r="BS255" s="248"/>
      <c r="BT255" s="248"/>
      <c r="BU255" s="248">
        <f t="shared" si="3"/>
        <v>47.8</v>
      </c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  <c r="CL255" s="248"/>
      <c r="CM255" s="248"/>
      <c r="CN255" s="248"/>
      <c r="CO255" s="248"/>
      <c r="CP255" s="248"/>
      <c r="CQ255" s="248"/>
      <c r="CR255" s="248"/>
      <c r="CS255" s="248"/>
      <c r="CT255" s="248"/>
      <c r="CU255" s="248"/>
      <c r="CV255" s="248"/>
      <c r="CW255" s="248"/>
      <c r="CX255" s="248"/>
      <c r="CY255" s="248"/>
      <c r="CZ255" s="248"/>
      <c r="DA255" s="248"/>
      <c r="DB255" s="248"/>
    </row>
    <row r="256" spans="1:106" s="185" customFormat="1" ht="31.5" customHeight="1" x14ac:dyDescent="0.35">
      <c r="A256" s="180">
        <v>2021</v>
      </c>
      <c r="B256" s="152">
        <v>8</v>
      </c>
      <c r="C256" s="270">
        <v>44420</v>
      </c>
      <c r="D256" s="152">
        <v>384</v>
      </c>
      <c r="E256" s="152">
        <v>556</v>
      </c>
      <c r="F256" s="152">
        <v>7</v>
      </c>
      <c r="G256" s="184" t="s">
        <v>197</v>
      </c>
      <c r="H256" t="s">
        <v>198</v>
      </c>
      <c r="I256" t="s">
        <v>471</v>
      </c>
      <c r="J256">
        <v>1</v>
      </c>
      <c r="K256">
        <v>6</v>
      </c>
      <c r="L256" s="186">
        <v>1066</v>
      </c>
      <c r="M256" s="187">
        <v>1003.106</v>
      </c>
      <c r="N256" s="188">
        <v>1141.6859999999999</v>
      </c>
      <c r="O256" s="179">
        <v>1393</v>
      </c>
      <c r="P256" s="179">
        <v>1514</v>
      </c>
      <c r="Q256" s="179">
        <v>1570</v>
      </c>
      <c r="R256" s="179">
        <v>1383</v>
      </c>
      <c r="S256" s="179">
        <v>1376</v>
      </c>
      <c r="T256" s="179">
        <v>1117</v>
      </c>
      <c r="U256" s="179">
        <v>1086</v>
      </c>
      <c r="V256" s="179">
        <v>1172</v>
      </c>
      <c r="W256" s="179">
        <v>1086</v>
      </c>
      <c r="X256" s="179">
        <v>1110</v>
      </c>
      <c r="Y256" s="153">
        <v>180</v>
      </c>
      <c r="Z256" s="153">
        <v>178</v>
      </c>
      <c r="AA256" s="179">
        <v>1365</v>
      </c>
      <c r="AB256" s="179">
        <v>1274</v>
      </c>
      <c r="AC256" s="179">
        <v>1422</v>
      </c>
      <c r="AD256" s="179">
        <v>1419</v>
      </c>
      <c r="AE256" s="179"/>
      <c r="AF256" s="179">
        <v>1185</v>
      </c>
      <c r="AG256" s="179">
        <v>1126</v>
      </c>
      <c r="AH256" s="179">
        <v>1246</v>
      </c>
      <c r="AI256" s="179">
        <v>1260</v>
      </c>
      <c r="AJ256" s="179"/>
      <c r="AK256" s="153">
        <v>180</v>
      </c>
      <c r="AL256" s="153"/>
      <c r="AM256" s="179">
        <v>1412.9</v>
      </c>
      <c r="AN256" s="179">
        <v>1154.2</v>
      </c>
      <c r="AO256" s="215">
        <v>0.3</v>
      </c>
      <c r="AP256" s="168">
        <v>20</v>
      </c>
      <c r="AQ256" s="169">
        <v>180</v>
      </c>
      <c r="AR256" s="167">
        <v>20</v>
      </c>
      <c r="AS256" s="167">
        <v>179</v>
      </c>
      <c r="AT256" s="170">
        <v>3</v>
      </c>
      <c r="AU256" s="170">
        <v>2</v>
      </c>
      <c r="AV256" s="170">
        <v>1</v>
      </c>
      <c r="AW256" s="170"/>
      <c r="AX256" s="170">
        <v>1</v>
      </c>
      <c r="AY256" s="170"/>
      <c r="AZ256" s="170"/>
      <c r="BA256" s="170"/>
      <c r="BB256" s="170"/>
      <c r="BC256" s="171">
        <v>6</v>
      </c>
      <c r="BD256" s="166">
        <v>342</v>
      </c>
      <c r="BE256" s="271">
        <v>1.4999999999999999E-2</v>
      </c>
      <c r="BF256" s="172">
        <v>1.7999999999999999E-2</v>
      </c>
      <c r="BG256" s="154"/>
      <c r="BH256" s="154">
        <v>0</v>
      </c>
      <c r="BI256" s="154">
        <v>0.3</v>
      </c>
      <c r="BJ256" s="154">
        <v>6.9</v>
      </c>
      <c r="BK256" s="154">
        <v>394.7</v>
      </c>
      <c r="BL256" s="24" t="s">
        <v>474</v>
      </c>
      <c r="BM256" s="248" t="s">
        <v>475</v>
      </c>
      <c r="BN256" s="248" t="s">
        <v>517</v>
      </c>
      <c r="BO256" s="248"/>
      <c r="BP256" s="248">
        <v>32</v>
      </c>
      <c r="BQ256" s="248"/>
      <c r="BR256" s="248"/>
      <c r="BS256" s="248"/>
      <c r="BT256" s="248"/>
      <c r="BU256" s="248">
        <f t="shared" si="3"/>
        <v>62.4</v>
      </c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  <c r="CL256" s="248"/>
      <c r="CM256" s="248"/>
      <c r="CN256" s="248"/>
      <c r="CO256" s="248"/>
      <c r="CP256" s="248"/>
      <c r="CQ256" s="248"/>
      <c r="CR256" s="248"/>
      <c r="CS256" s="248"/>
      <c r="CT256" s="248"/>
      <c r="CU256" s="248"/>
      <c r="CV256" s="248"/>
      <c r="CW256" s="248"/>
      <c r="CX256" s="248"/>
      <c r="CY256" s="248"/>
      <c r="CZ256" s="248"/>
      <c r="DA256" s="248"/>
      <c r="DB256" s="248"/>
    </row>
    <row r="257" spans="1:106" s="185" customFormat="1" ht="31.5" customHeight="1" x14ac:dyDescent="0.35">
      <c r="A257" s="180">
        <v>2021</v>
      </c>
      <c r="B257" s="152">
        <v>8</v>
      </c>
      <c r="C257" s="270">
        <v>44420</v>
      </c>
      <c r="D257" s="152">
        <v>384</v>
      </c>
      <c r="E257" s="152">
        <v>557</v>
      </c>
      <c r="F257" s="152">
        <v>7</v>
      </c>
      <c r="G257" s="184" t="s">
        <v>200</v>
      </c>
      <c r="H257" t="s">
        <v>201</v>
      </c>
      <c r="I257" t="s">
        <v>471</v>
      </c>
      <c r="J257">
        <v>1</v>
      </c>
      <c r="K257">
        <v>6</v>
      </c>
      <c r="L257" s="186">
        <v>182</v>
      </c>
      <c r="M257" s="187">
        <v>171.262</v>
      </c>
      <c r="N257" s="188">
        <v>194.922</v>
      </c>
      <c r="O257" s="179">
        <v>258</v>
      </c>
      <c r="P257" s="179">
        <v>288</v>
      </c>
      <c r="Q257" s="179">
        <v>284</v>
      </c>
      <c r="R257" s="179">
        <v>256</v>
      </c>
      <c r="S257" s="179">
        <v>236</v>
      </c>
      <c r="T257" s="179">
        <v>198</v>
      </c>
      <c r="U257" s="179">
        <v>196</v>
      </c>
      <c r="V257" s="179">
        <v>190</v>
      </c>
      <c r="W257" s="179">
        <v>192</v>
      </c>
      <c r="X257" s="179">
        <v>190</v>
      </c>
      <c r="Y257" s="153">
        <v>180</v>
      </c>
      <c r="Z257" s="153">
        <v>178</v>
      </c>
      <c r="AA257" s="179">
        <v>252</v>
      </c>
      <c r="AB257" s="179">
        <v>242</v>
      </c>
      <c r="AC257" s="179">
        <v>268</v>
      </c>
      <c r="AD257" s="179">
        <v>272</v>
      </c>
      <c r="AE257" s="179"/>
      <c r="AF257" s="179">
        <v>204</v>
      </c>
      <c r="AG257" s="179">
        <v>192</v>
      </c>
      <c r="AH257" s="179">
        <v>214</v>
      </c>
      <c r="AI257" s="179">
        <v>212</v>
      </c>
      <c r="AJ257" s="179"/>
      <c r="AK257" s="153">
        <v>180</v>
      </c>
      <c r="AL257" s="153"/>
      <c r="AM257" s="179">
        <v>261.8</v>
      </c>
      <c r="AN257" s="179">
        <v>198.7</v>
      </c>
      <c r="AO257" s="215">
        <v>0.4</v>
      </c>
      <c r="AP257" s="168">
        <v>20</v>
      </c>
      <c r="AQ257" s="169">
        <v>180</v>
      </c>
      <c r="AR257" s="167">
        <v>20</v>
      </c>
      <c r="AS257" s="167">
        <v>179</v>
      </c>
      <c r="AT257" s="170">
        <v>4</v>
      </c>
      <c r="AU257" s="170">
        <v>2</v>
      </c>
      <c r="AV257" s="170">
        <v>2</v>
      </c>
      <c r="AW257" s="170"/>
      <c r="AX257" s="170">
        <v>2</v>
      </c>
      <c r="AY257" s="170"/>
      <c r="AZ257" s="170"/>
      <c r="BA257" s="170"/>
      <c r="BB257" s="170"/>
      <c r="BC257" s="171">
        <v>10</v>
      </c>
      <c r="BD257" s="166">
        <v>682</v>
      </c>
      <c r="BE257" s="271">
        <v>1.4999999999999999E-2</v>
      </c>
      <c r="BF257" s="172">
        <v>1.4999999999999999E-2</v>
      </c>
      <c r="BG257" s="154">
        <v>1</v>
      </c>
      <c r="BH257" s="154">
        <v>0.1</v>
      </c>
      <c r="BI257" s="154">
        <v>3.7</v>
      </c>
      <c r="BJ257" s="154">
        <v>2</v>
      </c>
      <c r="BK257" s="154">
        <v>135.5</v>
      </c>
      <c r="BL257" s="24" t="s">
        <v>474</v>
      </c>
      <c r="BM257" s="248" t="s">
        <v>475</v>
      </c>
      <c r="BN257" s="248" t="s">
        <v>517</v>
      </c>
      <c r="BO257" s="248" t="s">
        <v>518</v>
      </c>
      <c r="BP257" s="248">
        <v>32</v>
      </c>
      <c r="BQ257" s="248"/>
      <c r="BR257" s="248"/>
      <c r="BS257" s="248"/>
      <c r="BT257" s="248"/>
      <c r="BU257" s="248">
        <f t="shared" si="3"/>
        <v>11.8</v>
      </c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  <c r="CH257" s="248"/>
      <c r="CI257" s="248"/>
      <c r="CJ257" s="248"/>
      <c r="CK257" s="248"/>
      <c r="CL257" s="248"/>
      <c r="CM257" s="248"/>
      <c r="CN257" s="248"/>
      <c r="CO257" s="248"/>
      <c r="CP257" s="248"/>
      <c r="CQ257" s="248"/>
      <c r="CR257" s="248"/>
      <c r="CS257" s="248"/>
      <c r="CT257" s="248"/>
      <c r="CU257" s="248"/>
      <c r="CV257" s="248"/>
      <c r="CW257" s="248"/>
      <c r="CX257" s="248"/>
      <c r="CY257" s="248"/>
      <c r="CZ257" s="248"/>
      <c r="DA257" s="248"/>
      <c r="DB257" s="248"/>
    </row>
    <row r="258" spans="1:106" s="185" customFormat="1" ht="31.5" customHeight="1" x14ac:dyDescent="0.35">
      <c r="A258" s="180">
        <v>2021</v>
      </c>
      <c r="B258" s="152">
        <v>8</v>
      </c>
      <c r="C258" s="270">
        <v>44420</v>
      </c>
      <c r="D258" s="152">
        <v>376</v>
      </c>
      <c r="E258" s="152">
        <v>438</v>
      </c>
      <c r="F258" s="152">
        <v>8</v>
      </c>
      <c r="G258" s="184" t="s">
        <v>285</v>
      </c>
      <c r="H258" t="s">
        <v>286</v>
      </c>
      <c r="I258" t="s">
        <v>471</v>
      </c>
      <c r="J258">
        <v>3</v>
      </c>
      <c r="K258">
        <v>2</v>
      </c>
      <c r="L258" s="186">
        <v>336</v>
      </c>
      <c r="M258" s="187">
        <v>316.17599999999999</v>
      </c>
      <c r="N258" s="188">
        <v>359.85599999999999</v>
      </c>
      <c r="O258" s="179">
        <v>500</v>
      </c>
      <c r="P258" s="179">
        <v>524</v>
      </c>
      <c r="Q258" s="179">
        <v>574</v>
      </c>
      <c r="R258" s="179">
        <v>472</v>
      </c>
      <c r="S258" s="179">
        <v>435</v>
      </c>
      <c r="T258" s="179">
        <v>352</v>
      </c>
      <c r="U258" s="179">
        <v>362</v>
      </c>
      <c r="V258" s="179">
        <v>381</v>
      </c>
      <c r="W258" s="179">
        <v>347</v>
      </c>
      <c r="X258" s="179">
        <v>354</v>
      </c>
      <c r="Y258" s="153">
        <v>140</v>
      </c>
      <c r="Z258" s="153">
        <v>138</v>
      </c>
      <c r="AA258" s="179"/>
      <c r="AB258" s="179">
        <v>442</v>
      </c>
      <c r="AC258" s="179">
        <v>417</v>
      </c>
      <c r="AD258" s="179">
        <v>487</v>
      </c>
      <c r="AE258" s="179">
        <v>483</v>
      </c>
      <c r="AF258" s="179">
        <v>347</v>
      </c>
      <c r="AG258" s="179">
        <v>344</v>
      </c>
      <c r="AH258" s="179">
        <v>371</v>
      </c>
      <c r="AI258" s="179">
        <v>369</v>
      </c>
      <c r="AJ258" s="179"/>
      <c r="AK258" s="153">
        <v>149</v>
      </c>
      <c r="AL258" s="153"/>
      <c r="AM258" s="179">
        <v>481.6</v>
      </c>
      <c r="AN258" s="179">
        <v>358.6</v>
      </c>
      <c r="AO258" s="215">
        <v>0.4</v>
      </c>
      <c r="AP258" s="168">
        <v>67</v>
      </c>
      <c r="AQ258" s="169">
        <v>161</v>
      </c>
      <c r="AR258" s="167">
        <v>76</v>
      </c>
      <c r="AS258" s="167">
        <v>142</v>
      </c>
      <c r="AT258" s="170">
        <v>7</v>
      </c>
      <c r="AU258" s="170">
        <v>7</v>
      </c>
      <c r="AV258" s="170">
        <v>4</v>
      </c>
      <c r="AW258" s="170"/>
      <c r="AX258" s="170"/>
      <c r="AY258" s="170"/>
      <c r="AZ258" s="170"/>
      <c r="BA258" s="170"/>
      <c r="BB258" s="170"/>
      <c r="BC258" s="171">
        <v>18</v>
      </c>
      <c r="BD258" s="166">
        <v>1506</v>
      </c>
      <c r="BE258" s="271">
        <v>1.4999999999999999E-2</v>
      </c>
      <c r="BF258" s="172">
        <v>1.2E-2</v>
      </c>
      <c r="BG258" s="154">
        <v>1</v>
      </c>
      <c r="BH258" s="154">
        <v>0.1</v>
      </c>
      <c r="BI258" s="154">
        <v>4.5</v>
      </c>
      <c r="BJ258" s="154">
        <v>6.5</v>
      </c>
      <c r="BK258" s="154">
        <v>540.1</v>
      </c>
      <c r="BL258" s="24" t="s">
        <v>474</v>
      </c>
      <c r="BM258" s="248" t="s">
        <v>475</v>
      </c>
      <c r="BN258" s="248" t="s">
        <v>529</v>
      </c>
      <c r="BO258" s="248" t="s">
        <v>477</v>
      </c>
      <c r="BP258" s="248">
        <v>32</v>
      </c>
      <c r="BQ258" s="248"/>
      <c r="BR258" s="248"/>
      <c r="BS258" s="248"/>
      <c r="BT258" s="248"/>
      <c r="BU258" s="248">
        <f t="shared" si="3"/>
        <v>16</v>
      </c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  <c r="CH258" s="248"/>
      <c r="CI258" s="248"/>
      <c r="CJ258" s="248"/>
      <c r="CK258" s="248"/>
      <c r="CL258" s="248"/>
      <c r="CM258" s="248"/>
      <c r="CN258" s="248"/>
      <c r="CO258" s="248"/>
      <c r="CP258" s="248"/>
      <c r="CQ258" s="248"/>
      <c r="CR258" s="248"/>
      <c r="CS258" s="248"/>
      <c r="CT258" s="248"/>
      <c r="CU258" s="248"/>
      <c r="CV258" s="248"/>
      <c r="CW258" s="248"/>
      <c r="CX258" s="248"/>
      <c r="CY258" s="248"/>
      <c r="CZ258" s="248"/>
      <c r="DA258" s="248"/>
      <c r="DB258" s="248"/>
    </row>
    <row r="259" spans="1:106" s="185" customFormat="1" ht="31.5" customHeight="1" x14ac:dyDescent="0.35">
      <c r="A259" s="180">
        <v>2021</v>
      </c>
      <c r="B259" s="152">
        <v>8</v>
      </c>
      <c r="C259" s="270">
        <v>44420</v>
      </c>
      <c r="D259" s="152">
        <v>53</v>
      </c>
      <c r="E259" s="152">
        <v>131</v>
      </c>
      <c r="F259" s="152">
        <v>28</v>
      </c>
      <c r="G259" s="184" t="s">
        <v>161</v>
      </c>
      <c r="H259" t="s">
        <v>162</v>
      </c>
      <c r="I259" t="s">
        <v>531</v>
      </c>
      <c r="J259">
        <v>25</v>
      </c>
      <c r="K259">
        <v>1</v>
      </c>
      <c r="L259" s="186">
        <v>10</v>
      </c>
      <c r="M259" s="187">
        <v>9.3000000000000007</v>
      </c>
      <c r="N259" s="188">
        <v>10.7</v>
      </c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53"/>
      <c r="Z259" s="153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53"/>
      <c r="AL259" s="153"/>
      <c r="AM259" s="179"/>
      <c r="AN259" s="179"/>
      <c r="AO259" s="215"/>
      <c r="AP259" s="168">
        <v>772</v>
      </c>
      <c r="AQ259" s="169">
        <v>117</v>
      </c>
      <c r="AR259" s="167"/>
      <c r="AS259" s="167"/>
      <c r="AT259" s="170"/>
      <c r="AU259" s="170"/>
      <c r="AV259" s="170"/>
      <c r="AW259" s="170"/>
      <c r="AX259" s="170"/>
      <c r="AY259" s="170"/>
      <c r="AZ259" s="170"/>
      <c r="BA259" s="170"/>
      <c r="BB259" s="170"/>
      <c r="BC259" s="171"/>
      <c r="BD259" s="166">
        <v>1600</v>
      </c>
      <c r="BE259" s="271">
        <v>0.02</v>
      </c>
      <c r="BF259" s="172"/>
      <c r="BG259" s="154"/>
      <c r="BH259" s="154"/>
      <c r="BI259" s="154">
        <v>160</v>
      </c>
      <c r="BJ259" s="154"/>
      <c r="BK259" s="154"/>
      <c r="BL259" s="24" t="s">
        <v>478</v>
      </c>
      <c r="BM259" s="248" t="s">
        <v>487</v>
      </c>
      <c r="BN259" s="248" t="s">
        <v>532</v>
      </c>
      <c r="BO259" s="248"/>
      <c r="BP259" s="248">
        <v>32</v>
      </c>
      <c r="BQ259" s="248"/>
      <c r="BR259" s="248"/>
      <c r="BS259" s="248"/>
      <c r="BT259" s="248"/>
      <c r="BU259" s="248" t="str">
        <f t="shared" si="3"/>
        <v/>
      </c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  <c r="CH259" s="248"/>
      <c r="CI259" s="248"/>
      <c r="CJ259" s="248"/>
      <c r="CK259" s="248"/>
      <c r="CL259" s="248"/>
      <c r="CM259" s="248"/>
      <c r="CN259" s="248"/>
      <c r="CO259" s="248"/>
      <c r="CP259" s="248"/>
      <c r="CQ259" s="248"/>
      <c r="CR259" s="248"/>
      <c r="CS259" s="248"/>
      <c r="CT259" s="248"/>
      <c r="CU259" s="248"/>
      <c r="CV259" s="248"/>
      <c r="CW259" s="248"/>
      <c r="CX259" s="248"/>
      <c r="CY259" s="248"/>
      <c r="CZ259" s="248"/>
      <c r="DA259" s="248"/>
      <c r="DB259" s="248"/>
    </row>
    <row r="260" spans="1:106" s="185" customFormat="1" ht="31.5" customHeight="1" x14ac:dyDescent="0.35">
      <c r="A260" s="180">
        <v>2021</v>
      </c>
      <c r="B260" s="152">
        <v>8</v>
      </c>
      <c r="C260" s="270">
        <v>44420</v>
      </c>
      <c r="D260" s="152">
        <v>214</v>
      </c>
      <c r="E260" s="152">
        <v>142</v>
      </c>
      <c r="F260" s="152">
        <v>47</v>
      </c>
      <c r="G260" s="184" t="s">
        <v>282</v>
      </c>
      <c r="H260" t="s">
        <v>283</v>
      </c>
      <c r="I260" t="s">
        <v>490</v>
      </c>
      <c r="J260">
        <v>4</v>
      </c>
      <c r="K260">
        <v>1</v>
      </c>
      <c r="L260" s="186">
        <v>351</v>
      </c>
      <c r="M260" s="187">
        <v>326.43</v>
      </c>
      <c r="N260" s="188">
        <v>375.57</v>
      </c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/>
      <c r="AN260" s="179"/>
      <c r="AO260" s="215"/>
      <c r="AP260" s="168">
        <v>68</v>
      </c>
      <c r="AQ260" s="169">
        <v>212</v>
      </c>
      <c r="AR260" s="167"/>
      <c r="AS260" s="167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/>
      <c r="BD260" s="166">
        <v>483</v>
      </c>
      <c r="BE260" s="271">
        <v>0.02</v>
      </c>
      <c r="BF260" s="172"/>
      <c r="BG260" s="154"/>
      <c r="BH260" s="154"/>
      <c r="BI260" s="154">
        <v>1.4</v>
      </c>
      <c r="BJ260" s="154"/>
      <c r="BK260" s="154"/>
      <c r="BL260" s="24" t="s">
        <v>478</v>
      </c>
      <c r="BM260" s="248" t="s">
        <v>487</v>
      </c>
      <c r="BN260" s="248" t="s">
        <v>530</v>
      </c>
      <c r="BO260" s="248"/>
      <c r="BP260" s="248">
        <v>32</v>
      </c>
      <c r="BQ260" s="248"/>
      <c r="BR260" s="248"/>
      <c r="BS260" s="248"/>
      <c r="BT260" s="248"/>
      <c r="BU260" s="248" t="str">
        <f t="shared" ref="BU260:BU323" si="4">IFERROR(ROUND(STDEV(AN260,L260),1),"")</f>
        <v/>
      </c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  <c r="CH260" s="248"/>
      <c r="CI260" s="248"/>
      <c r="CJ260" s="248"/>
      <c r="CK260" s="248"/>
      <c r="CL260" s="248"/>
      <c r="CM260" s="248"/>
      <c r="CN260" s="248"/>
      <c r="CO260" s="248"/>
      <c r="CP260" s="248"/>
      <c r="CQ260" s="248"/>
      <c r="CR260" s="248"/>
      <c r="CS260" s="248"/>
      <c r="CT260" s="248"/>
      <c r="CU260" s="248"/>
      <c r="CV260" s="248"/>
      <c r="CW260" s="248"/>
      <c r="CX260" s="248"/>
      <c r="CY260" s="248"/>
      <c r="CZ260" s="248"/>
      <c r="DA260" s="248"/>
      <c r="DB260" s="248"/>
    </row>
    <row r="261" spans="1:106" s="185" customFormat="1" ht="31.5" customHeight="1" x14ac:dyDescent="0.35">
      <c r="A261" s="180">
        <v>2021</v>
      </c>
      <c r="B261" s="152">
        <v>8</v>
      </c>
      <c r="C261" s="270">
        <v>44420</v>
      </c>
      <c r="D261" s="152">
        <v>334</v>
      </c>
      <c r="E261" s="152">
        <v>254</v>
      </c>
      <c r="F261" s="152">
        <v>49</v>
      </c>
      <c r="G261" s="184" t="s">
        <v>431</v>
      </c>
      <c r="H261" t="s">
        <v>331</v>
      </c>
      <c r="I261" t="s">
        <v>490</v>
      </c>
      <c r="J261">
        <v>4</v>
      </c>
      <c r="K261">
        <v>2</v>
      </c>
      <c r="L261" s="186">
        <v>203</v>
      </c>
      <c r="M261" s="187">
        <v>188.79</v>
      </c>
      <c r="N261" s="188">
        <v>217.21</v>
      </c>
      <c r="O261" s="179">
        <v>287</v>
      </c>
      <c r="P261" s="179">
        <v>265</v>
      </c>
      <c r="Q261" s="179">
        <v>317</v>
      </c>
      <c r="R261" s="179"/>
      <c r="S261" s="179">
        <v>278</v>
      </c>
      <c r="T261" s="179">
        <v>207</v>
      </c>
      <c r="U261" s="179">
        <v>193</v>
      </c>
      <c r="V261" s="179">
        <v>202</v>
      </c>
      <c r="W261" s="179"/>
      <c r="X261" s="179">
        <v>207</v>
      </c>
      <c r="Y261" s="153">
        <v>141</v>
      </c>
      <c r="Z261" s="153">
        <v>138</v>
      </c>
      <c r="AA261" s="179"/>
      <c r="AB261" s="179"/>
      <c r="AC261" s="179"/>
      <c r="AD261" s="179"/>
      <c r="AE261" s="179"/>
      <c r="AF261" s="179"/>
      <c r="AG261" s="179"/>
      <c r="AH261" s="179"/>
      <c r="AI261" s="179">
        <v>238</v>
      </c>
      <c r="AJ261" s="179"/>
      <c r="AK261" s="153"/>
      <c r="AL261" s="153"/>
      <c r="AM261" s="179">
        <v>286.8</v>
      </c>
      <c r="AN261" s="179">
        <v>209.4</v>
      </c>
      <c r="AO261" s="215">
        <v>0.4</v>
      </c>
      <c r="AP261" s="168">
        <v>88</v>
      </c>
      <c r="AQ261" s="169">
        <v>164</v>
      </c>
      <c r="AR261" s="167">
        <v>103</v>
      </c>
      <c r="AS261" s="167">
        <v>140</v>
      </c>
      <c r="AT261" s="170">
        <v>8</v>
      </c>
      <c r="AU261" s="170">
        <v>5</v>
      </c>
      <c r="AV261" s="170">
        <v>1</v>
      </c>
      <c r="AW261" s="170"/>
      <c r="AX261" s="170"/>
      <c r="AY261" s="170"/>
      <c r="AZ261" s="170"/>
      <c r="BA261" s="170"/>
      <c r="BB261" s="170"/>
      <c r="BC261" s="171">
        <v>14</v>
      </c>
      <c r="BD261" s="166">
        <v>2174</v>
      </c>
      <c r="BE261" s="271">
        <v>0.02</v>
      </c>
      <c r="BF261" s="172">
        <v>6.0000000000000001E-3</v>
      </c>
      <c r="BG261" s="154">
        <v>1</v>
      </c>
      <c r="BH261" s="154">
        <v>0.1</v>
      </c>
      <c r="BI261" s="154">
        <v>10.7</v>
      </c>
      <c r="BJ261" s="154">
        <v>2.9</v>
      </c>
      <c r="BK261" s="154">
        <v>455.2</v>
      </c>
      <c r="BL261" s="24" t="s">
        <v>478</v>
      </c>
      <c r="BM261" s="248" t="s">
        <v>479</v>
      </c>
      <c r="BN261" s="248" t="s">
        <v>493</v>
      </c>
      <c r="BO261" s="248"/>
      <c r="BP261" s="248">
        <v>32</v>
      </c>
      <c r="BQ261" s="248"/>
      <c r="BR261" s="248"/>
      <c r="BS261" s="248"/>
      <c r="BT261" s="248"/>
      <c r="BU261" s="248">
        <f t="shared" si="4"/>
        <v>4.5</v>
      </c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  <c r="CH261" s="248"/>
      <c r="CI261" s="248"/>
      <c r="CJ261" s="248"/>
      <c r="CK261" s="248"/>
      <c r="CL261" s="248"/>
      <c r="CM261" s="248"/>
      <c r="CN261" s="248"/>
      <c r="CO261" s="248"/>
      <c r="CP261" s="248"/>
      <c r="CQ261" s="248"/>
      <c r="CR261" s="248"/>
      <c r="CS261" s="248"/>
      <c r="CT261" s="248"/>
      <c r="CU261" s="248"/>
      <c r="CV261" s="248"/>
      <c r="CW261" s="248"/>
      <c r="CX261" s="248"/>
      <c r="CY261" s="248"/>
      <c r="CZ261" s="248"/>
      <c r="DA261" s="248"/>
      <c r="DB261" s="248"/>
    </row>
    <row r="262" spans="1:106" s="185" customFormat="1" ht="31.5" customHeight="1" x14ac:dyDescent="0.35">
      <c r="A262" s="180">
        <v>2021</v>
      </c>
      <c r="B262" s="152">
        <v>8</v>
      </c>
      <c r="C262" s="270">
        <v>44422</v>
      </c>
      <c r="D262" s="152">
        <v>137</v>
      </c>
      <c r="E262" s="152">
        <v>168</v>
      </c>
      <c r="F262" s="152">
        <v>2</v>
      </c>
      <c r="G262" s="184" t="s">
        <v>325</v>
      </c>
      <c r="H262" t="s">
        <v>326</v>
      </c>
      <c r="I262" t="s">
        <v>471</v>
      </c>
      <c r="J262">
        <v>3</v>
      </c>
      <c r="K262">
        <v>2</v>
      </c>
      <c r="L262" s="186">
        <v>619</v>
      </c>
      <c r="M262" s="187">
        <v>575.66999999999996</v>
      </c>
      <c r="N262" s="188">
        <v>662.33</v>
      </c>
      <c r="O262" s="179"/>
      <c r="P262" s="179">
        <v>735</v>
      </c>
      <c r="Q262" s="179">
        <v>776</v>
      </c>
      <c r="R262" s="179">
        <v>763</v>
      </c>
      <c r="S262" s="179">
        <v>690</v>
      </c>
      <c r="T262" s="179"/>
      <c r="U262" s="179">
        <v>606</v>
      </c>
      <c r="V262" s="179">
        <v>645</v>
      </c>
      <c r="W262" s="179">
        <v>589</v>
      </c>
      <c r="X262" s="179">
        <v>595</v>
      </c>
      <c r="Y262" s="153">
        <v>126</v>
      </c>
      <c r="Z262" s="153">
        <v>126</v>
      </c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53"/>
      <c r="AL262" s="153"/>
      <c r="AM262" s="179">
        <v>741</v>
      </c>
      <c r="AN262" s="179">
        <v>608.79999999999995</v>
      </c>
      <c r="AO262" s="215">
        <v>0.2</v>
      </c>
      <c r="AP262" s="168">
        <v>90</v>
      </c>
      <c r="AQ262" s="169">
        <v>116</v>
      </c>
      <c r="AR262" s="167">
        <v>86</v>
      </c>
      <c r="AS262" s="167">
        <v>126</v>
      </c>
      <c r="AT262" s="170"/>
      <c r="AU262" s="170"/>
      <c r="AV262" s="170"/>
      <c r="AW262" s="170"/>
      <c r="AX262" s="170"/>
      <c r="AY262" s="170"/>
      <c r="AZ262" s="170"/>
      <c r="BA262" s="170"/>
      <c r="BB262" s="170"/>
      <c r="BC262" s="171"/>
      <c r="BD262" s="166"/>
      <c r="BE262" s="271">
        <v>1.4999999999999999E-2</v>
      </c>
      <c r="BF262" s="172"/>
      <c r="BG262" s="154"/>
      <c r="BH262" s="154"/>
      <c r="BI262" s="154"/>
      <c r="BJ262" s="154"/>
      <c r="BK262" s="154"/>
      <c r="BL262" s="24" t="s">
        <v>473</v>
      </c>
      <c r="BM262" s="248"/>
      <c r="BN262" s="248"/>
      <c r="BO262" s="248"/>
      <c r="BP262" s="248">
        <v>32</v>
      </c>
      <c r="BQ262" s="248"/>
      <c r="BR262" s="248"/>
      <c r="BS262" s="248"/>
      <c r="BT262" s="248"/>
      <c r="BU262" s="248">
        <f t="shared" si="4"/>
        <v>7.2</v>
      </c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  <c r="CH262" s="248"/>
      <c r="CI262" s="248"/>
      <c r="CJ262" s="248"/>
      <c r="CK262" s="248"/>
      <c r="CL262" s="248"/>
      <c r="CM262" s="248"/>
      <c r="CN262" s="248"/>
      <c r="CO262" s="248"/>
      <c r="CP262" s="248"/>
      <c r="CQ262" s="248"/>
      <c r="CR262" s="248"/>
      <c r="CS262" s="248"/>
      <c r="CT262" s="248"/>
      <c r="CU262" s="248"/>
      <c r="CV262" s="248"/>
      <c r="CW262" s="248"/>
      <c r="CX262" s="248"/>
      <c r="CY262" s="248"/>
      <c r="CZ262" s="248"/>
      <c r="DA262" s="248"/>
      <c r="DB262" s="248"/>
    </row>
    <row r="263" spans="1:106" s="185" customFormat="1" ht="31.5" customHeight="1" x14ac:dyDescent="0.35">
      <c r="A263" s="180">
        <v>2021</v>
      </c>
      <c r="B263" s="152">
        <v>8</v>
      </c>
      <c r="C263" s="270">
        <v>44422</v>
      </c>
      <c r="D263" s="152">
        <v>137</v>
      </c>
      <c r="E263" s="152">
        <v>273</v>
      </c>
      <c r="F263" s="152">
        <v>2</v>
      </c>
      <c r="G263" s="184" t="s">
        <v>219</v>
      </c>
      <c r="H263" t="s">
        <v>220</v>
      </c>
      <c r="I263" t="s">
        <v>471</v>
      </c>
      <c r="J263">
        <v>3</v>
      </c>
      <c r="K263">
        <v>2</v>
      </c>
      <c r="L263" s="186">
        <v>564</v>
      </c>
      <c r="M263" s="187">
        <v>524.52</v>
      </c>
      <c r="N263" s="188">
        <v>603.48</v>
      </c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53"/>
      <c r="Z263" s="153"/>
      <c r="AA263" s="179">
        <v>700</v>
      </c>
      <c r="AB263" s="179">
        <v>684</v>
      </c>
      <c r="AC263" s="179">
        <v>694</v>
      </c>
      <c r="AD263" s="179">
        <v>683</v>
      </c>
      <c r="AE263" s="179">
        <v>694</v>
      </c>
      <c r="AF263" s="179">
        <v>603</v>
      </c>
      <c r="AG263" s="179">
        <v>562</v>
      </c>
      <c r="AH263" s="179">
        <v>584</v>
      </c>
      <c r="AI263" s="179">
        <v>543</v>
      </c>
      <c r="AJ263" s="179">
        <v>568</v>
      </c>
      <c r="AK263" s="153">
        <v>126</v>
      </c>
      <c r="AL263" s="153">
        <v>124</v>
      </c>
      <c r="AM263" s="179">
        <v>691</v>
      </c>
      <c r="AN263" s="179">
        <v>572</v>
      </c>
      <c r="AO263" s="215">
        <v>0.2</v>
      </c>
      <c r="AP263" s="168">
        <v>93</v>
      </c>
      <c r="AQ263" s="169">
        <v>116</v>
      </c>
      <c r="AR263" s="167">
        <v>86</v>
      </c>
      <c r="AS263" s="167">
        <v>125</v>
      </c>
      <c r="AT263" s="170">
        <v>3</v>
      </c>
      <c r="AU263" s="170">
        <v>2</v>
      </c>
      <c r="AV263" s="170">
        <v>4</v>
      </c>
      <c r="AW263" s="170">
        <v>4</v>
      </c>
      <c r="AX263" s="170"/>
      <c r="AY263" s="170"/>
      <c r="AZ263" s="170"/>
      <c r="BA263" s="170"/>
      <c r="BB263" s="170"/>
      <c r="BC263" s="171">
        <v>12</v>
      </c>
      <c r="BD263" s="166">
        <v>1914</v>
      </c>
      <c r="BE263" s="271">
        <v>1.4999999999999999E-2</v>
      </c>
      <c r="BF263" s="172">
        <v>6.0000000000000001E-3</v>
      </c>
      <c r="BG263" s="154">
        <v>1</v>
      </c>
      <c r="BH263" s="154">
        <v>0</v>
      </c>
      <c r="BI263" s="154">
        <v>3.4</v>
      </c>
      <c r="BJ263" s="154">
        <v>6.9</v>
      </c>
      <c r="BK263" s="154">
        <v>1094.8</v>
      </c>
      <c r="BL263" s="24" t="s">
        <v>473</v>
      </c>
      <c r="BM263" s="248"/>
      <c r="BN263" s="248"/>
      <c r="BO263" s="248"/>
      <c r="BP263" s="248">
        <v>32</v>
      </c>
      <c r="BQ263" s="248"/>
      <c r="BR263" s="248"/>
      <c r="BS263" s="248"/>
      <c r="BT263" s="248"/>
      <c r="BU263" s="248">
        <f t="shared" si="4"/>
        <v>5.7</v>
      </c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  <c r="CH263" s="248"/>
      <c r="CI263" s="248"/>
      <c r="CJ263" s="248"/>
      <c r="CK263" s="248"/>
      <c r="CL263" s="248"/>
      <c r="CM263" s="248"/>
      <c r="CN263" s="248"/>
      <c r="CO263" s="248"/>
      <c r="CP263" s="248"/>
      <c r="CQ263" s="248"/>
      <c r="CR263" s="248"/>
      <c r="CS263" s="248"/>
      <c r="CT263" s="248"/>
      <c r="CU263" s="248"/>
      <c r="CV263" s="248"/>
      <c r="CW263" s="248"/>
      <c r="CX263" s="248"/>
      <c r="CY263" s="248"/>
      <c r="CZ263" s="248"/>
      <c r="DA263" s="248"/>
      <c r="DB263" s="248"/>
    </row>
    <row r="264" spans="1:106" s="185" customFormat="1" ht="31.5" customHeight="1" x14ac:dyDescent="0.35">
      <c r="A264" s="180">
        <v>2021</v>
      </c>
      <c r="B264" s="152">
        <v>8</v>
      </c>
      <c r="C264" s="270">
        <v>44422</v>
      </c>
      <c r="D264" s="152">
        <v>423</v>
      </c>
      <c r="E264" s="152">
        <v>669</v>
      </c>
      <c r="F264" s="152">
        <v>3</v>
      </c>
      <c r="G264" s="184" t="s">
        <v>351</v>
      </c>
      <c r="H264" t="s">
        <v>352</v>
      </c>
      <c r="I264" t="s">
        <v>471</v>
      </c>
      <c r="J264">
        <v>2</v>
      </c>
      <c r="K264">
        <v>2</v>
      </c>
      <c r="L264" s="186">
        <v>954</v>
      </c>
      <c r="M264" s="187">
        <v>897.71400000000006</v>
      </c>
      <c r="N264" s="188">
        <v>1021.734</v>
      </c>
      <c r="O264" s="179"/>
      <c r="P264" s="179">
        <v>1542</v>
      </c>
      <c r="Q264" s="179">
        <v>1315</v>
      </c>
      <c r="R264" s="179">
        <v>1339</v>
      </c>
      <c r="S264" s="179">
        <v>1337</v>
      </c>
      <c r="T264" s="179"/>
      <c r="U264" s="179">
        <v>1040</v>
      </c>
      <c r="V264" s="179">
        <v>994</v>
      </c>
      <c r="W264" s="179">
        <v>932</v>
      </c>
      <c r="X264" s="179">
        <v>998</v>
      </c>
      <c r="Y264" s="153">
        <v>145</v>
      </c>
      <c r="Z264" s="153">
        <v>143</v>
      </c>
      <c r="AA264" s="179">
        <v>1439</v>
      </c>
      <c r="AB264" s="179">
        <v>1460</v>
      </c>
      <c r="AC264" s="179">
        <v>1446</v>
      </c>
      <c r="AD264" s="179">
        <v>1472</v>
      </c>
      <c r="AE264" s="179">
        <v>1454</v>
      </c>
      <c r="AF264" s="179">
        <v>1023</v>
      </c>
      <c r="AG264" s="179">
        <v>958</v>
      </c>
      <c r="AH264" s="179">
        <v>991</v>
      </c>
      <c r="AI264" s="179">
        <v>987</v>
      </c>
      <c r="AJ264" s="179">
        <v>996</v>
      </c>
      <c r="AK264" s="153">
        <v>175</v>
      </c>
      <c r="AL264" s="153">
        <v>173</v>
      </c>
      <c r="AM264" s="179">
        <v>1422.7</v>
      </c>
      <c r="AN264" s="179">
        <v>991</v>
      </c>
      <c r="AO264" s="215">
        <v>0.5</v>
      </c>
      <c r="AP264" s="168">
        <v>40</v>
      </c>
      <c r="AQ264" s="169">
        <v>180</v>
      </c>
      <c r="AR264" s="167">
        <v>45</v>
      </c>
      <c r="AS264" s="167">
        <v>159</v>
      </c>
      <c r="AT264" s="170">
        <v>5</v>
      </c>
      <c r="AU264" s="170">
        <v>5</v>
      </c>
      <c r="AV264" s="170">
        <v>5</v>
      </c>
      <c r="AW264" s="170"/>
      <c r="AX264" s="170"/>
      <c r="AY264" s="170"/>
      <c r="AZ264" s="170"/>
      <c r="BA264" s="170">
        <v>2</v>
      </c>
      <c r="BB264" s="170"/>
      <c r="BC264" s="171">
        <v>16</v>
      </c>
      <c r="BD264" s="166">
        <v>664</v>
      </c>
      <c r="BE264" s="271">
        <v>1.4999999999999999E-2</v>
      </c>
      <c r="BF264" s="172">
        <v>2.4E-2</v>
      </c>
      <c r="BG264" s="154"/>
      <c r="BH264" s="154">
        <v>0</v>
      </c>
      <c r="BI264" s="154">
        <v>0.7</v>
      </c>
      <c r="BJ264" s="154">
        <v>15.9</v>
      </c>
      <c r="BK264" s="154">
        <v>658</v>
      </c>
      <c r="BL264" s="24" t="s">
        <v>474</v>
      </c>
      <c r="BM264" s="248" t="s">
        <v>475</v>
      </c>
      <c r="BN264" s="248" t="s">
        <v>516</v>
      </c>
      <c r="BO264" s="248" t="s">
        <v>477</v>
      </c>
      <c r="BP264" s="248">
        <v>32</v>
      </c>
      <c r="BQ264" s="248"/>
      <c r="BR264" s="248"/>
      <c r="BS264" s="248"/>
      <c r="BT264" s="248"/>
      <c r="BU264" s="248">
        <f t="shared" si="4"/>
        <v>26.2</v>
      </c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  <c r="CH264" s="248"/>
      <c r="CI264" s="248"/>
      <c r="CJ264" s="248"/>
      <c r="CK264" s="248"/>
      <c r="CL264" s="248"/>
      <c r="CM264" s="248"/>
      <c r="CN264" s="248"/>
      <c r="CO264" s="248"/>
      <c r="CP264" s="248"/>
      <c r="CQ264" s="248"/>
      <c r="CR264" s="248"/>
      <c r="CS264" s="248"/>
      <c r="CT264" s="248"/>
      <c r="CU264" s="248"/>
      <c r="CV264" s="248"/>
      <c r="CW264" s="248"/>
      <c r="CX264" s="248"/>
      <c r="CY264" s="248"/>
      <c r="CZ264" s="248"/>
      <c r="DA264" s="248"/>
      <c r="DB264" s="248"/>
    </row>
    <row r="265" spans="1:106" s="185" customFormat="1" ht="31.5" customHeight="1" x14ac:dyDescent="0.35">
      <c r="A265" s="180">
        <v>2021</v>
      </c>
      <c r="B265" s="152">
        <v>8</v>
      </c>
      <c r="C265" s="270">
        <v>44422</v>
      </c>
      <c r="D265" s="152">
        <v>142</v>
      </c>
      <c r="E265" s="152">
        <v>280</v>
      </c>
      <c r="F265" s="152">
        <v>4</v>
      </c>
      <c r="G265" s="184" t="s">
        <v>319</v>
      </c>
      <c r="H265" t="s">
        <v>320</v>
      </c>
      <c r="I265" t="s">
        <v>471</v>
      </c>
      <c r="J265">
        <v>3</v>
      </c>
      <c r="K265">
        <v>2</v>
      </c>
      <c r="L265" s="186">
        <v>323</v>
      </c>
      <c r="M265" s="187">
        <v>300.39</v>
      </c>
      <c r="N265" s="188">
        <v>345.61</v>
      </c>
      <c r="O265" s="179"/>
      <c r="P265" s="179"/>
      <c r="Q265" s="179"/>
      <c r="R265" s="179">
        <v>515</v>
      </c>
      <c r="S265" s="179">
        <v>469</v>
      </c>
      <c r="T265" s="179"/>
      <c r="U265" s="179"/>
      <c r="V265" s="179"/>
      <c r="W265" s="179">
        <v>439</v>
      </c>
      <c r="X265" s="179">
        <v>384</v>
      </c>
      <c r="Y265" s="153"/>
      <c r="Z265" s="153">
        <v>102</v>
      </c>
      <c r="AA265" s="179">
        <v>386</v>
      </c>
      <c r="AB265" s="179">
        <v>396</v>
      </c>
      <c r="AC265" s="179">
        <v>392</v>
      </c>
      <c r="AD265" s="179"/>
      <c r="AE265" s="179">
        <v>382</v>
      </c>
      <c r="AF265" s="179">
        <v>340</v>
      </c>
      <c r="AG265" s="179">
        <v>342</v>
      </c>
      <c r="AH265" s="179">
        <v>336</v>
      </c>
      <c r="AI265" s="179"/>
      <c r="AJ265" s="179">
        <v>342</v>
      </c>
      <c r="AK265" s="153">
        <v>102</v>
      </c>
      <c r="AL265" s="153">
        <v>99</v>
      </c>
      <c r="AM265" s="179">
        <v>423.3</v>
      </c>
      <c r="AN265" s="179">
        <v>363.8</v>
      </c>
      <c r="AO265" s="215">
        <v>0.3</v>
      </c>
      <c r="AP265" s="168">
        <v>105</v>
      </c>
      <c r="AQ265" s="169">
        <v>103</v>
      </c>
      <c r="AR265" s="167">
        <v>107</v>
      </c>
      <c r="AS265" s="167">
        <v>101</v>
      </c>
      <c r="AT265" s="170">
        <v>4</v>
      </c>
      <c r="AU265" s="170">
        <v>5</v>
      </c>
      <c r="AV265" s="170">
        <v>6</v>
      </c>
      <c r="AW265" s="170"/>
      <c r="AX265" s="170"/>
      <c r="AY265" s="170"/>
      <c r="AZ265" s="170"/>
      <c r="BA265" s="170"/>
      <c r="BB265" s="170"/>
      <c r="BC265" s="171">
        <v>15</v>
      </c>
      <c r="BD265" s="166">
        <v>1310</v>
      </c>
      <c r="BE265" s="271">
        <v>1.4999999999999999E-2</v>
      </c>
      <c r="BF265" s="172">
        <v>1.0999999999999999E-2</v>
      </c>
      <c r="BG265" s="154">
        <v>1</v>
      </c>
      <c r="BH265" s="154">
        <v>0</v>
      </c>
      <c r="BI265" s="154">
        <v>4.0999999999999996</v>
      </c>
      <c r="BJ265" s="154">
        <v>5.5</v>
      </c>
      <c r="BK265" s="154">
        <v>476.6</v>
      </c>
      <c r="BL265" s="24" t="s">
        <v>473</v>
      </c>
      <c r="BM265" s="248"/>
      <c r="BN265" s="248"/>
      <c r="BO265" s="248"/>
      <c r="BP265" s="248">
        <v>32</v>
      </c>
      <c r="BQ265" s="248"/>
      <c r="BR265" s="248"/>
      <c r="BS265" s="248"/>
      <c r="BT265" s="248"/>
      <c r="BU265" s="248">
        <f t="shared" si="4"/>
        <v>28.8</v>
      </c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  <c r="CH265" s="248"/>
      <c r="CI265" s="248"/>
      <c r="CJ265" s="248"/>
      <c r="CK265" s="248"/>
      <c r="CL265" s="248"/>
      <c r="CM265" s="248"/>
      <c r="CN265" s="248"/>
      <c r="CO265" s="248"/>
      <c r="CP265" s="248"/>
      <c r="CQ265" s="248"/>
      <c r="CR265" s="248"/>
      <c r="CS265" s="248"/>
      <c r="CT265" s="248"/>
      <c r="CU265" s="248"/>
      <c r="CV265" s="248"/>
      <c r="CW265" s="248"/>
      <c r="CX265" s="248"/>
      <c r="CY265" s="248"/>
      <c r="CZ265" s="248"/>
      <c r="DA265" s="248"/>
      <c r="DB265" s="248"/>
    </row>
    <row r="266" spans="1:106" s="185" customFormat="1" ht="31.5" customHeight="1" x14ac:dyDescent="0.35">
      <c r="A266" s="180">
        <v>2021</v>
      </c>
      <c r="B266" s="152">
        <v>8</v>
      </c>
      <c r="C266" s="270">
        <v>44422</v>
      </c>
      <c r="D266" s="152">
        <v>417</v>
      </c>
      <c r="E266" s="152">
        <v>660</v>
      </c>
      <c r="F266" s="152">
        <v>4</v>
      </c>
      <c r="G266" s="184" t="s">
        <v>270</v>
      </c>
      <c r="H266" t="s">
        <v>271</v>
      </c>
      <c r="I266" t="s">
        <v>471</v>
      </c>
      <c r="J266">
        <v>1</v>
      </c>
      <c r="K266">
        <v>6</v>
      </c>
      <c r="L266" s="186">
        <v>1265</v>
      </c>
      <c r="M266" s="187">
        <v>1190.365</v>
      </c>
      <c r="N266" s="188">
        <v>1354.8150000000001</v>
      </c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/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/>
      <c r="AN266" s="179"/>
      <c r="AO266" s="215"/>
      <c r="AP266" s="168">
        <v>20</v>
      </c>
      <c r="AQ266" s="169">
        <v>180</v>
      </c>
      <c r="AR266" s="167"/>
      <c r="AS266" s="167"/>
      <c r="AT266" s="170"/>
      <c r="AU266" s="170"/>
      <c r="AV266" s="170"/>
      <c r="AW266" s="170"/>
      <c r="AX266" s="170"/>
      <c r="AY266" s="170"/>
      <c r="AZ266" s="170"/>
      <c r="BA266" s="170"/>
      <c r="BB266" s="170"/>
      <c r="BC266" s="171"/>
      <c r="BD266" s="166">
        <v>45</v>
      </c>
      <c r="BE266" s="271">
        <v>1.4999999999999999E-2</v>
      </c>
      <c r="BF266" s="172"/>
      <c r="BG266" s="154"/>
      <c r="BH266" s="154"/>
      <c r="BI266" s="154">
        <v>0</v>
      </c>
      <c r="BJ266" s="154"/>
      <c r="BK266" s="154"/>
      <c r="BL266" s="24" t="s">
        <v>474</v>
      </c>
      <c r="BM266" s="248" t="s">
        <v>475</v>
      </c>
      <c r="BN266" s="248" t="s">
        <v>509</v>
      </c>
      <c r="BO266" s="248" t="s">
        <v>477</v>
      </c>
      <c r="BP266" s="248">
        <v>32</v>
      </c>
      <c r="BQ266" s="248"/>
      <c r="BR266" s="248"/>
      <c r="BS266" s="248"/>
      <c r="BT266" s="248"/>
      <c r="BU266" s="248" t="str">
        <f t="shared" si="4"/>
        <v/>
      </c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  <c r="CH266" s="248"/>
      <c r="CI266" s="248"/>
      <c r="CJ266" s="248"/>
      <c r="CK266" s="248"/>
      <c r="CL266" s="248"/>
      <c r="CM266" s="248"/>
      <c r="CN266" s="248"/>
      <c r="CO266" s="248"/>
      <c r="CP266" s="248"/>
      <c r="CQ266" s="248"/>
      <c r="CR266" s="248"/>
      <c r="CS266" s="248"/>
      <c r="CT266" s="248"/>
      <c r="CU266" s="248"/>
      <c r="CV266" s="248"/>
      <c r="CW266" s="248"/>
      <c r="CX266" s="248"/>
      <c r="CY266" s="248"/>
      <c r="CZ266" s="248"/>
      <c r="DA266" s="248"/>
      <c r="DB266" s="248"/>
    </row>
    <row r="267" spans="1:106" s="185" customFormat="1" ht="31.5" customHeight="1" x14ac:dyDescent="0.35">
      <c r="A267" s="180">
        <v>2021</v>
      </c>
      <c r="B267" s="152">
        <v>8</v>
      </c>
      <c r="C267" s="270">
        <v>44422</v>
      </c>
      <c r="D267" s="152">
        <v>417</v>
      </c>
      <c r="E267" s="152">
        <v>661</v>
      </c>
      <c r="F267" s="152">
        <v>4</v>
      </c>
      <c r="G267" s="184" t="s">
        <v>273</v>
      </c>
      <c r="H267" t="s">
        <v>274</v>
      </c>
      <c r="I267" t="s">
        <v>471</v>
      </c>
      <c r="J267">
        <v>1</v>
      </c>
      <c r="K267">
        <v>6</v>
      </c>
      <c r="L267" s="186">
        <v>138</v>
      </c>
      <c r="M267" s="187">
        <v>129.858</v>
      </c>
      <c r="N267" s="188">
        <v>147.798</v>
      </c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/>
      <c r="AN267" s="179"/>
      <c r="AO267" s="215"/>
      <c r="AP267" s="168">
        <v>20</v>
      </c>
      <c r="AQ267" s="169">
        <v>180</v>
      </c>
      <c r="AR267" s="167"/>
      <c r="AS267" s="167"/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1"/>
      <c r="BD267" s="166">
        <v>45</v>
      </c>
      <c r="BE267" s="271">
        <v>1.4999999999999999E-2</v>
      </c>
      <c r="BF267" s="172"/>
      <c r="BG267" s="154"/>
      <c r="BH267" s="154"/>
      <c r="BI267" s="154">
        <v>0.3</v>
      </c>
      <c r="BJ267" s="154"/>
      <c r="BK267" s="154"/>
      <c r="BL267" s="24" t="s">
        <v>474</v>
      </c>
      <c r="BM267" s="248" t="s">
        <v>475</v>
      </c>
      <c r="BN267" s="248" t="s">
        <v>510</v>
      </c>
      <c r="BO267" s="248" t="s">
        <v>477</v>
      </c>
      <c r="BP267" s="248">
        <v>32</v>
      </c>
      <c r="BQ267" s="248"/>
      <c r="BR267" s="248"/>
      <c r="BS267" s="248"/>
      <c r="BT267" s="248"/>
      <c r="BU267" s="248" t="str">
        <f t="shared" si="4"/>
        <v/>
      </c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  <c r="CH267" s="248"/>
      <c r="CI267" s="248"/>
      <c r="CJ267" s="248"/>
      <c r="CK267" s="248"/>
      <c r="CL267" s="248"/>
      <c r="CM267" s="248"/>
      <c r="CN267" s="248"/>
      <c r="CO267" s="248"/>
      <c r="CP267" s="248"/>
      <c r="CQ267" s="248"/>
      <c r="CR267" s="248"/>
      <c r="CS267" s="248"/>
      <c r="CT267" s="248"/>
      <c r="CU267" s="248"/>
      <c r="CV267" s="248"/>
      <c r="CW267" s="248"/>
      <c r="CX267" s="248"/>
      <c r="CY267" s="248"/>
      <c r="CZ267" s="248"/>
      <c r="DA267" s="248"/>
      <c r="DB267" s="248"/>
    </row>
    <row r="268" spans="1:106" s="185" customFormat="1" ht="31.5" customHeight="1" x14ac:dyDescent="0.35">
      <c r="A268" s="180">
        <v>2021</v>
      </c>
      <c r="B268" s="152">
        <v>8</v>
      </c>
      <c r="C268" s="270">
        <v>44422</v>
      </c>
      <c r="D268" s="152">
        <v>421</v>
      </c>
      <c r="E268" s="152">
        <v>667</v>
      </c>
      <c r="F268" s="152">
        <v>4</v>
      </c>
      <c r="G268" s="184" t="s">
        <v>134</v>
      </c>
      <c r="H268" t="s">
        <v>135</v>
      </c>
      <c r="I268" t="s">
        <v>471</v>
      </c>
      <c r="J268">
        <v>1</v>
      </c>
      <c r="K268">
        <v>4</v>
      </c>
      <c r="L268" s="186">
        <v>1554</v>
      </c>
      <c r="M268" s="187">
        <v>1462.3140000000001</v>
      </c>
      <c r="N268" s="188">
        <v>1664.3340000000001</v>
      </c>
      <c r="O268" s="179"/>
      <c r="P268" s="179">
        <v>2361</v>
      </c>
      <c r="Q268" s="179">
        <v>2055</v>
      </c>
      <c r="R268" s="179"/>
      <c r="S268" s="179"/>
      <c r="T268" s="179"/>
      <c r="U268" s="179">
        <v>1789</v>
      </c>
      <c r="V268" s="179">
        <v>1663</v>
      </c>
      <c r="W268" s="179"/>
      <c r="X268" s="179"/>
      <c r="Y268" s="153">
        <v>166</v>
      </c>
      <c r="Z268" s="153">
        <v>166</v>
      </c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53"/>
      <c r="AL268" s="153"/>
      <c r="AM268" s="179">
        <v>2208</v>
      </c>
      <c r="AN268" s="179">
        <v>1726</v>
      </c>
      <c r="AO268" s="215">
        <v>0.4</v>
      </c>
      <c r="AP268" s="168">
        <v>18</v>
      </c>
      <c r="AQ268" s="169">
        <v>200</v>
      </c>
      <c r="AR268" s="167">
        <v>22</v>
      </c>
      <c r="AS268" s="167">
        <v>166</v>
      </c>
      <c r="AT268" s="170">
        <v>1</v>
      </c>
      <c r="AU268" s="170">
        <v>1</v>
      </c>
      <c r="AV268" s="170">
        <v>2</v>
      </c>
      <c r="AW268" s="170"/>
      <c r="AX268" s="170"/>
      <c r="AY268" s="170"/>
      <c r="AZ268" s="170"/>
      <c r="BA268" s="170"/>
      <c r="BB268" s="170"/>
      <c r="BC268" s="171">
        <v>4</v>
      </c>
      <c r="BD268" s="166">
        <v>604</v>
      </c>
      <c r="BE268" s="271">
        <v>1.4999999999999999E-2</v>
      </c>
      <c r="BF268" s="172">
        <v>7.0000000000000001E-3</v>
      </c>
      <c r="BG268" s="154">
        <v>1</v>
      </c>
      <c r="BH268" s="154">
        <v>0</v>
      </c>
      <c r="BI268" s="154">
        <v>0.4</v>
      </c>
      <c r="BJ268" s="154">
        <v>6.9</v>
      </c>
      <c r="BK268" s="154">
        <v>1042.5</v>
      </c>
      <c r="BL268" s="24" t="s">
        <v>474</v>
      </c>
      <c r="BM268" s="248" t="s">
        <v>475</v>
      </c>
      <c r="BN268" s="248" t="s">
        <v>527</v>
      </c>
      <c r="BO268" s="248" t="s">
        <v>477</v>
      </c>
      <c r="BP268" s="248">
        <v>32</v>
      </c>
      <c r="BQ268" s="248"/>
      <c r="BR268" s="248"/>
      <c r="BS268" s="248"/>
      <c r="BT268" s="248"/>
      <c r="BU268" s="248">
        <f t="shared" si="4"/>
        <v>121.6</v>
      </c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  <c r="CH268" s="248"/>
      <c r="CI268" s="248"/>
      <c r="CJ268" s="248"/>
      <c r="CK268" s="248"/>
      <c r="CL268" s="248"/>
      <c r="CM268" s="248"/>
      <c r="CN268" s="248"/>
      <c r="CO268" s="248"/>
      <c r="CP268" s="248"/>
      <c r="CQ268" s="248"/>
      <c r="CR268" s="248"/>
      <c r="CS268" s="248"/>
      <c r="CT268" s="248"/>
      <c r="CU268" s="248"/>
      <c r="CV268" s="248"/>
      <c r="CW268" s="248"/>
      <c r="CX268" s="248"/>
      <c r="CY268" s="248"/>
      <c r="CZ268" s="248"/>
      <c r="DA268" s="248"/>
      <c r="DB268" s="248"/>
    </row>
    <row r="269" spans="1:106" s="185" customFormat="1" ht="31.5" customHeight="1" x14ac:dyDescent="0.35">
      <c r="A269" s="180">
        <v>2021</v>
      </c>
      <c r="B269" s="152">
        <v>8</v>
      </c>
      <c r="C269" s="270">
        <v>44422</v>
      </c>
      <c r="D269" s="152">
        <v>421</v>
      </c>
      <c r="E269" s="152">
        <v>673</v>
      </c>
      <c r="F269" s="152">
        <v>4</v>
      </c>
      <c r="G269" s="184" t="s">
        <v>137</v>
      </c>
      <c r="H269" t="s">
        <v>138</v>
      </c>
      <c r="I269" t="s">
        <v>471</v>
      </c>
      <c r="J269">
        <v>1</v>
      </c>
      <c r="K269">
        <v>4</v>
      </c>
      <c r="L269" s="186">
        <v>61.6</v>
      </c>
      <c r="M269" s="187">
        <v>57.965600000000002</v>
      </c>
      <c r="N269" s="188">
        <v>65.973600000000005</v>
      </c>
      <c r="O269" s="179"/>
      <c r="P269" s="179">
        <v>82</v>
      </c>
      <c r="Q269" s="179">
        <v>80</v>
      </c>
      <c r="R269" s="179"/>
      <c r="S269" s="179"/>
      <c r="T269" s="179"/>
      <c r="U269" s="179">
        <v>64</v>
      </c>
      <c r="V269" s="179">
        <v>61</v>
      </c>
      <c r="W269" s="179"/>
      <c r="X269" s="179"/>
      <c r="Y269" s="153">
        <v>166</v>
      </c>
      <c r="Z269" s="153">
        <v>166</v>
      </c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53"/>
      <c r="AL269" s="153"/>
      <c r="AM269" s="179">
        <v>81</v>
      </c>
      <c r="AN269" s="179">
        <v>62.5</v>
      </c>
      <c r="AO269" s="215">
        <v>0.3</v>
      </c>
      <c r="AP269" s="168">
        <v>18</v>
      </c>
      <c r="AQ269" s="169">
        <v>200</v>
      </c>
      <c r="AR269" s="167">
        <v>22</v>
      </c>
      <c r="AS269" s="167">
        <v>166</v>
      </c>
      <c r="AT269" s="170">
        <v>2</v>
      </c>
      <c r="AU269" s="170">
        <v>3</v>
      </c>
      <c r="AV269" s="170">
        <v>4</v>
      </c>
      <c r="AW269" s="170"/>
      <c r="AX269" s="170"/>
      <c r="AY269" s="170"/>
      <c r="AZ269" s="170"/>
      <c r="BA269" s="170"/>
      <c r="BB269" s="170"/>
      <c r="BC269" s="171">
        <v>8</v>
      </c>
      <c r="BD269" s="166">
        <v>608</v>
      </c>
      <c r="BE269" s="271">
        <v>1.4999999999999999E-2</v>
      </c>
      <c r="BF269" s="172">
        <v>1.2999999999999999E-2</v>
      </c>
      <c r="BG269" s="154">
        <v>1</v>
      </c>
      <c r="BH269" s="154">
        <v>0.1</v>
      </c>
      <c r="BI269" s="154">
        <v>9.9</v>
      </c>
      <c r="BJ269" s="154">
        <v>0.5</v>
      </c>
      <c r="BK269" s="154">
        <v>38</v>
      </c>
      <c r="BL269" s="24" t="s">
        <v>474</v>
      </c>
      <c r="BM269" s="248" t="s">
        <v>475</v>
      </c>
      <c r="BN269" s="248" t="s">
        <v>528</v>
      </c>
      <c r="BO269" s="248" t="s">
        <v>477</v>
      </c>
      <c r="BP269" s="248">
        <v>32</v>
      </c>
      <c r="BQ269" s="248"/>
      <c r="BR269" s="248"/>
      <c r="BS269" s="248"/>
      <c r="BT269" s="248"/>
      <c r="BU269" s="248">
        <f t="shared" si="4"/>
        <v>0.6</v>
      </c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  <c r="CH269" s="248"/>
      <c r="CI269" s="248"/>
      <c r="CJ269" s="248"/>
      <c r="CK269" s="248"/>
      <c r="CL269" s="248"/>
      <c r="CM269" s="248"/>
      <c r="CN269" s="248"/>
      <c r="CO269" s="248"/>
      <c r="CP269" s="248"/>
      <c r="CQ269" s="248"/>
      <c r="CR269" s="248"/>
      <c r="CS269" s="248"/>
      <c r="CT269" s="248"/>
      <c r="CU269" s="248"/>
      <c r="CV269" s="248"/>
      <c r="CW269" s="248"/>
      <c r="CX269" s="248"/>
      <c r="CY269" s="248"/>
      <c r="CZ269" s="248"/>
      <c r="DA269" s="248"/>
      <c r="DB269" s="248"/>
    </row>
    <row r="270" spans="1:106" s="185" customFormat="1" ht="31.5" customHeight="1" x14ac:dyDescent="0.35">
      <c r="A270" s="180">
        <v>2021</v>
      </c>
      <c r="B270" s="152">
        <v>8</v>
      </c>
      <c r="C270" s="270">
        <v>44422</v>
      </c>
      <c r="D270" s="152">
        <v>331</v>
      </c>
      <c r="E270" s="152">
        <v>253</v>
      </c>
      <c r="F270" s="152">
        <v>5</v>
      </c>
      <c r="G270" s="184" t="s">
        <v>330</v>
      </c>
      <c r="H270" t="s">
        <v>331</v>
      </c>
      <c r="I270" t="s">
        <v>471</v>
      </c>
      <c r="J270">
        <v>3</v>
      </c>
      <c r="K270">
        <v>2</v>
      </c>
      <c r="L270" s="186">
        <v>203</v>
      </c>
      <c r="M270" s="187">
        <v>188.79</v>
      </c>
      <c r="N270" s="188">
        <v>217.21</v>
      </c>
      <c r="O270" s="179"/>
      <c r="P270" s="179">
        <v>245</v>
      </c>
      <c r="Q270" s="179">
        <v>275</v>
      </c>
      <c r="R270" s="179">
        <v>269</v>
      </c>
      <c r="S270" s="179">
        <v>319</v>
      </c>
      <c r="T270" s="179"/>
      <c r="U270" s="179">
        <v>178</v>
      </c>
      <c r="V270" s="179">
        <v>210</v>
      </c>
      <c r="W270" s="179">
        <v>195</v>
      </c>
      <c r="X270" s="179">
        <v>199</v>
      </c>
      <c r="Y270" s="153">
        <v>100</v>
      </c>
      <c r="Z270" s="153">
        <v>95</v>
      </c>
      <c r="AA270" s="179">
        <v>292</v>
      </c>
      <c r="AB270" s="179">
        <v>284</v>
      </c>
      <c r="AC270" s="179"/>
      <c r="AD270" s="179"/>
      <c r="AE270" s="179"/>
      <c r="AF270" s="179">
        <v>194</v>
      </c>
      <c r="AG270" s="179">
        <v>198</v>
      </c>
      <c r="AH270" s="179"/>
      <c r="AI270" s="179"/>
      <c r="AJ270" s="179"/>
      <c r="AK270" s="153">
        <v>180</v>
      </c>
      <c r="AL270" s="153"/>
      <c r="AM270" s="179">
        <v>280.7</v>
      </c>
      <c r="AN270" s="179">
        <v>195.7</v>
      </c>
      <c r="AO270" s="215">
        <v>0.4</v>
      </c>
      <c r="AP270" s="168">
        <v>121</v>
      </c>
      <c r="AQ270" s="169">
        <v>89</v>
      </c>
      <c r="AR270" s="167">
        <v>86</v>
      </c>
      <c r="AS270" s="167">
        <v>125</v>
      </c>
      <c r="AT270" s="170">
        <v>5</v>
      </c>
      <c r="AU270" s="170">
        <v>7</v>
      </c>
      <c r="AV270" s="170">
        <v>3</v>
      </c>
      <c r="AW270" s="170"/>
      <c r="AX270" s="170"/>
      <c r="AY270" s="170"/>
      <c r="AZ270" s="170"/>
      <c r="BA270" s="170"/>
      <c r="BB270" s="170"/>
      <c r="BC270" s="171">
        <v>15</v>
      </c>
      <c r="BD270" s="166">
        <v>1815</v>
      </c>
      <c r="BE270" s="271">
        <v>1.4999999999999999E-2</v>
      </c>
      <c r="BF270" s="172">
        <v>8.0000000000000002E-3</v>
      </c>
      <c r="BG270" s="154">
        <v>1</v>
      </c>
      <c r="BH270" s="154">
        <v>0.1</v>
      </c>
      <c r="BI270" s="154">
        <v>8.9</v>
      </c>
      <c r="BJ270" s="154">
        <v>2.9</v>
      </c>
      <c r="BK270" s="154">
        <v>355.2</v>
      </c>
      <c r="BL270" s="24" t="s">
        <v>478</v>
      </c>
      <c r="BM270" s="248" t="s">
        <v>479</v>
      </c>
      <c r="BN270" s="248" t="s">
        <v>493</v>
      </c>
      <c r="BO270" s="248"/>
      <c r="BP270" s="248">
        <v>32</v>
      </c>
      <c r="BQ270" s="248"/>
      <c r="BR270" s="248"/>
      <c r="BS270" s="248"/>
      <c r="BT270" s="248"/>
      <c r="BU270" s="248">
        <f t="shared" si="4"/>
        <v>5.2</v>
      </c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  <c r="CH270" s="248"/>
      <c r="CI270" s="248"/>
      <c r="CJ270" s="248"/>
      <c r="CK270" s="248"/>
      <c r="CL270" s="248"/>
      <c r="CM270" s="248"/>
      <c r="CN270" s="248"/>
      <c r="CO270" s="248"/>
      <c r="CP270" s="248"/>
      <c r="CQ270" s="248"/>
      <c r="CR270" s="248"/>
      <c r="CS270" s="248"/>
      <c r="CT270" s="248"/>
      <c r="CU270" s="248"/>
      <c r="CV270" s="248"/>
      <c r="CW270" s="248"/>
      <c r="CX270" s="248"/>
      <c r="CY270" s="248"/>
      <c r="CZ270" s="248"/>
      <c r="DA270" s="248"/>
      <c r="DB270" s="248"/>
    </row>
    <row r="271" spans="1:106" s="185" customFormat="1" ht="31.5" customHeight="1" x14ac:dyDescent="0.35">
      <c r="A271" s="180">
        <v>2021</v>
      </c>
      <c r="B271" s="152">
        <v>8</v>
      </c>
      <c r="C271" s="270">
        <v>44422</v>
      </c>
      <c r="D271" s="152">
        <v>243</v>
      </c>
      <c r="E271" s="152">
        <v>167</v>
      </c>
      <c r="F271" s="152">
        <v>6</v>
      </c>
      <c r="G271" s="184" t="s">
        <v>228</v>
      </c>
      <c r="H271" t="s">
        <v>229</v>
      </c>
      <c r="I271" t="s">
        <v>471</v>
      </c>
      <c r="J271">
        <v>2</v>
      </c>
      <c r="K271">
        <v>2</v>
      </c>
      <c r="L271" s="186">
        <v>888</v>
      </c>
      <c r="M271" s="187">
        <v>825.84</v>
      </c>
      <c r="N271" s="188">
        <v>950.16</v>
      </c>
      <c r="O271" s="179"/>
      <c r="P271" s="179">
        <v>1203</v>
      </c>
      <c r="Q271" s="179">
        <v>1181</v>
      </c>
      <c r="R271" s="179">
        <v>1099</v>
      </c>
      <c r="S271" s="179">
        <v>1039</v>
      </c>
      <c r="T271" s="179"/>
      <c r="U271" s="179">
        <v>1047</v>
      </c>
      <c r="V271" s="179">
        <v>961</v>
      </c>
      <c r="W271" s="179">
        <v>865</v>
      </c>
      <c r="X271" s="179">
        <v>912</v>
      </c>
      <c r="Y271" s="153">
        <v>145</v>
      </c>
      <c r="Z271" s="153">
        <v>145</v>
      </c>
      <c r="AA271" s="179">
        <v>1074</v>
      </c>
      <c r="AB271" s="179">
        <v>1082</v>
      </c>
      <c r="AC271" s="179">
        <v>1108</v>
      </c>
      <c r="AD271" s="179">
        <v>1074</v>
      </c>
      <c r="AE271" s="179">
        <v>1086</v>
      </c>
      <c r="AF271" s="179">
        <v>911</v>
      </c>
      <c r="AG271" s="179">
        <v>918</v>
      </c>
      <c r="AH271" s="179">
        <v>922</v>
      </c>
      <c r="AI271" s="179">
        <v>911</v>
      </c>
      <c r="AJ271" s="179">
        <v>900</v>
      </c>
      <c r="AK271" s="153">
        <v>133</v>
      </c>
      <c r="AL271" s="153">
        <v>131</v>
      </c>
      <c r="AM271" s="179">
        <v>1105.0999999999999</v>
      </c>
      <c r="AN271" s="179">
        <v>927.4</v>
      </c>
      <c r="AO271" s="215">
        <v>0.2</v>
      </c>
      <c r="AP271" s="168">
        <v>55</v>
      </c>
      <c r="AQ271" s="169">
        <v>131</v>
      </c>
      <c r="AR271" s="167">
        <v>52</v>
      </c>
      <c r="AS271" s="167">
        <v>139</v>
      </c>
      <c r="AT271" s="170">
        <v>2</v>
      </c>
      <c r="AU271" s="170">
        <v>3</v>
      </c>
      <c r="AV271" s="170">
        <v>2</v>
      </c>
      <c r="AW271" s="170">
        <v>2</v>
      </c>
      <c r="AX271" s="170"/>
      <c r="AY271" s="170"/>
      <c r="AZ271" s="170"/>
      <c r="BA271" s="170"/>
      <c r="BB271" s="170"/>
      <c r="BC271" s="171">
        <v>8</v>
      </c>
      <c r="BD271" s="166">
        <v>1068</v>
      </c>
      <c r="BE271" s="271">
        <v>1.4999999999999999E-2</v>
      </c>
      <c r="BF271" s="172">
        <v>7.0000000000000001E-3</v>
      </c>
      <c r="BG271" s="154">
        <v>1</v>
      </c>
      <c r="BH271" s="154">
        <v>0</v>
      </c>
      <c r="BI271" s="154">
        <v>1.2</v>
      </c>
      <c r="BJ271" s="154">
        <v>7.4</v>
      </c>
      <c r="BK271" s="154">
        <v>990.5</v>
      </c>
      <c r="BL271" s="24" t="s">
        <v>473</v>
      </c>
      <c r="BM271" s="248" t="s">
        <v>473</v>
      </c>
      <c r="BN271" s="248"/>
      <c r="BO271" s="248"/>
      <c r="BP271" s="248">
        <v>32</v>
      </c>
      <c r="BQ271" s="248"/>
      <c r="BR271" s="248"/>
      <c r="BS271" s="248"/>
      <c r="BT271" s="248"/>
      <c r="BU271" s="248">
        <f t="shared" si="4"/>
        <v>27.9</v>
      </c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  <c r="CH271" s="248"/>
      <c r="CI271" s="248"/>
      <c r="CJ271" s="248"/>
      <c r="CK271" s="248"/>
      <c r="CL271" s="248"/>
      <c r="CM271" s="248"/>
      <c r="CN271" s="248"/>
      <c r="CO271" s="248"/>
      <c r="CP271" s="248"/>
      <c r="CQ271" s="248"/>
      <c r="CR271" s="248"/>
      <c r="CS271" s="248"/>
      <c r="CT271" s="248"/>
      <c r="CU271" s="248"/>
      <c r="CV271" s="248"/>
      <c r="CW271" s="248"/>
      <c r="CX271" s="248"/>
      <c r="CY271" s="248"/>
      <c r="CZ271" s="248"/>
      <c r="DA271" s="248"/>
      <c r="DB271" s="248"/>
    </row>
    <row r="272" spans="1:106" s="185" customFormat="1" ht="31.5" customHeight="1" x14ac:dyDescent="0.35">
      <c r="A272" s="180">
        <v>2021</v>
      </c>
      <c r="B272" s="152">
        <v>8</v>
      </c>
      <c r="C272" s="270">
        <v>44422</v>
      </c>
      <c r="D272" s="152">
        <v>377</v>
      </c>
      <c r="E272" s="152">
        <v>439</v>
      </c>
      <c r="F272" s="152">
        <v>7</v>
      </c>
      <c r="G272" s="184" t="s">
        <v>322</v>
      </c>
      <c r="H272" t="s">
        <v>323</v>
      </c>
      <c r="I272" t="s">
        <v>471</v>
      </c>
      <c r="J272">
        <v>4</v>
      </c>
      <c r="K272">
        <v>1</v>
      </c>
      <c r="L272" s="186">
        <v>343</v>
      </c>
      <c r="M272" s="187">
        <v>308.7</v>
      </c>
      <c r="N272" s="188">
        <v>377.3</v>
      </c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53"/>
      <c r="Z272" s="153"/>
      <c r="AA272" s="179"/>
      <c r="AB272" s="179">
        <v>383</v>
      </c>
      <c r="AC272" s="179">
        <v>372</v>
      </c>
      <c r="AD272" s="179">
        <v>385</v>
      </c>
      <c r="AE272" s="179">
        <v>382</v>
      </c>
      <c r="AF272" s="179"/>
      <c r="AG272" s="179">
        <v>331</v>
      </c>
      <c r="AH272" s="179">
        <v>362</v>
      </c>
      <c r="AI272" s="179">
        <v>354</v>
      </c>
      <c r="AJ272" s="179">
        <v>348</v>
      </c>
      <c r="AK272" s="153">
        <v>180</v>
      </c>
      <c r="AL272" s="153">
        <v>216</v>
      </c>
      <c r="AM272" s="179">
        <v>380.5</v>
      </c>
      <c r="AN272" s="179">
        <v>348.8</v>
      </c>
      <c r="AO272" s="215">
        <v>0.1</v>
      </c>
      <c r="AP272" s="168">
        <v>45</v>
      </c>
      <c r="AQ272" s="169">
        <v>320</v>
      </c>
      <c r="AR272" s="167">
        <v>73</v>
      </c>
      <c r="AS272" s="167">
        <v>198</v>
      </c>
      <c r="AT272" s="170">
        <v>2</v>
      </c>
      <c r="AU272" s="170">
        <v>2</v>
      </c>
      <c r="AV272" s="170">
        <v>2</v>
      </c>
      <c r="AW272" s="170"/>
      <c r="AX272" s="170"/>
      <c r="AY272" s="170"/>
      <c r="AZ272" s="170"/>
      <c r="BA272" s="170"/>
      <c r="BB272" s="170"/>
      <c r="BC272" s="171">
        <v>6</v>
      </c>
      <c r="BD272" s="166">
        <v>406</v>
      </c>
      <c r="BE272" s="271">
        <v>1.4999999999999999E-2</v>
      </c>
      <c r="BF272" s="172">
        <v>1.4999999999999999E-2</v>
      </c>
      <c r="BG272" s="154">
        <v>1</v>
      </c>
      <c r="BH272" s="154">
        <v>0</v>
      </c>
      <c r="BI272" s="154">
        <v>1.2</v>
      </c>
      <c r="BJ272" s="154">
        <v>2.1</v>
      </c>
      <c r="BK272" s="154">
        <v>141.6</v>
      </c>
      <c r="BL272" s="24" t="s">
        <v>478</v>
      </c>
      <c r="BM272" s="248" t="s">
        <v>481</v>
      </c>
      <c r="BN272" s="248" t="s">
        <v>533</v>
      </c>
      <c r="BO272" s="248"/>
      <c r="BP272" s="248">
        <v>32</v>
      </c>
      <c r="BQ272" s="248"/>
      <c r="BR272" s="248"/>
      <c r="BS272" s="248"/>
      <c r="BT272" s="248"/>
      <c r="BU272" s="248">
        <f t="shared" si="4"/>
        <v>4.0999999999999996</v>
      </c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  <c r="CH272" s="248"/>
      <c r="CI272" s="248"/>
      <c r="CJ272" s="248"/>
      <c r="CK272" s="248"/>
      <c r="CL272" s="248"/>
      <c r="CM272" s="248"/>
      <c r="CN272" s="248"/>
      <c r="CO272" s="248"/>
      <c r="CP272" s="248"/>
      <c r="CQ272" s="248"/>
      <c r="CR272" s="248"/>
      <c r="CS272" s="248"/>
      <c r="CT272" s="248"/>
      <c r="CU272" s="248"/>
      <c r="CV272" s="248"/>
      <c r="CW272" s="248"/>
      <c r="CX272" s="248"/>
      <c r="CY272" s="248"/>
      <c r="CZ272" s="248"/>
      <c r="DA272" s="248"/>
      <c r="DB272" s="248"/>
    </row>
    <row r="273" spans="1:106" s="185" customFormat="1" ht="31.5" customHeight="1" x14ac:dyDescent="0.35">
      <c r="A273" s="180">
        <v>2021</v>
      </c>
      <c r="B273" s="152">
        <v>8</v>
      </c>
      <c r="C273" s="270">
        <v>44422</v>
      </c>
      <c r="D273" s="152">
        <v>384</v>
      </c>
      <c r="E273" s="152">
        <v>556</v>
      </c>
      <c r="F273" s="152">
        <v>7</v>
      </c>
      <c r="G273" s="184" t="s">
        <v>197</v>
      </c>
      <c r="H273" t="s">
        <v>198</v>
      </c>
      <c r="I273" t="s">
        <v>471</v>
      </c>
      <c r="J273">
        <v>1</v>
      </c>
      <c r="K273">
        <v>6</v>
      </c>
      <c r="L273" s="186">
        <v>1066</v>
      </c>
      <c r="M273" s="187">
        <v>1003.106</v>
      </c>
      <c r="N273" s="188">
        <v>1141.6859999999999</v>
      </c>
      <c r="O273" s="179"/>
      <c r="P273" s="179">
        <v>1453</v>
      </c>
      <c r="Q273" s="179">
        <v>1294</v>
      </c>
      <c r="R273" s="179">
        <v>1194</v>
      </c>
      <c r="S273" s="179"/>
      <c r="T273" s="179"/>
      <c r="U273" s="179">
        <v>1139</v>
      </c>
      <c r="V273" s="179">
        <v>1065</v>
      </c>
      <c r="W273" s="179">
        <v>1102</v>
      </c>
      <c r="X273" s="179"/>
      <c r="Y273" s="153">
        <v>180</v>
      </c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>
        <v>1313.7</v>
      </c>
      <c r="AN273" s="179">
        <v>1102</v>
      </c>
      <c r="AO273" s="215">
        <v>0.2</v>
      </c>
      <c r="AP273" s="168">
        <v>20</v>
      </c>
      <c r="AQ273" s="169">
        <v>180</v>
      </c>
      <c r="AR273" s="167">
        <v>20</v>
      </c>
      <c r="AS273" s="167">
        <v>180</v>
      </c>
      <c r="AT273" s="170">
        <v>2</v>
      </c>
      <c r="AU273" s="170">
        <v>1</v>
      </c>
      <c r="AV273" s="170">
        <v>1</v>
      </c>
      <c r="AW273" s="170"/>
      <c r="AX273" s="170"/>
      <c r="AY273" s="170"/>
      <c r="AZ273" s="170"/>
      <c r="BA273" s="170"/>
      <c r="BB273" s="170"/>
      <c r="BC273" s="171">
        <v>4</v>
      </c>
      <c r="BD273" s="166">
        <v>652</v>
      </c>
      <c r="BE273" s="271">
        <v>1.4999999999999999E-2</v>
      </c>
      <c r="BF273" s="172">
        <v>6.0000000000000001E-3</v>
      </c>
      <c r="BG273" s="154">
        <v>1</v>
      </c>
      <c r="BH273" s="154">
        <v>0</v>
      </c>
      <c r="BI273" s="154">
        <v>0.6</v>
      </c>
      <c r="BJ273" s="154">
        <v>4.4000000000000004</v>
      </c>
      <c r="BK273" s="154">
        <v>718.5</v>
      </c>
      <c r="BL273" s="24" t="s">
        <v>474</v>
      </c>
      <c r="BM273" s="248" t="s">
        <v>475</v>
      </c>
      <c r="BN273" s="248" t="s">
        <v>517</v>
      </c>
      <c r="BO273" s="248"/>
      <c r="BP273" s="248">
        <v>32</v>
      </c>
      <c r="BQ273" s="248"/>
      <c r="BR273" s="248"/>
      <c r="BS273" s="248"/>
      <c r="BT273" s="248"/>
      <c r="BU273" s="248">
        <f t="shared" si="4"/>
        <v>25.5</v>
      </c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  <c r="CH273" s="248"/>
      <c r="CI273" s="248"/>
      <c r="CJ273" s="248"/>
      <c r="CK273" s="248"/>
      <c r="CL273" s="248"/>
      <c r="CM273" s="248"/>
      <c r="CN273" s="248"/>
      <c r="CO273" s="248"/>
      <c r="CP273" s="248"/>
      <c r="CQ273" s="248"/>
      <c r="CR273" s="248"/>
      <c r="CS273" s="248"/>
      <c r="CT273" s="248"/>
      <c r="CU273" s="248"/>
      <c r="CV273" s="248"/>
      <c r="CW273" s="248"/>
      <c r="CX273" s="248"/>
      <c r="CY273" s="248"/>
      <c r="CZ273" s="248"/>
      <c r="DA273" s="248"/>
      <c r="DB273" s="248"/>
    </row>
    <row r="274" spans="1:106" s="185" customFormat="1" ht="31.5" customHeight="1" x14ac:dyDescent="0.35">
      <c r="A274" s="180">
        <v>2021</v>
      </c>
      <c r="B274" s="152">
        <v>8</v>
      </c>
      <c r="C274" s="270">
        <v>44422</v>
      </c>
      <c r="D274" s="152">
        <v>384</v>
      </c>
      <c r="E274" s="152">
        <v>557</v>
      </c>
      <c r="F274" s="152">
        <v>7</v>
      </c>
      <c r="G274" s="184" t="s">
        <v>200</v>
      </c>
      <c r="H274" t="s">
        <v>201</v>
      </c>
      <c r="I274" t="s">
        <v>471</v>
      </c>
      <c r="J274">
        <v>1</v>
      </c>
      <c r="K274">
        <v>6</v>
      </c>
      <c r="L274" s="186">
        <v>182</v>
      </c>
      <c r="M274" s="187">
        <v>171.262</v>
      </c>
      <c r="N274" s="188">
        <v>194.922</v>
      </c>
      <c r="O274" s="179"/>
      <c r="P274" s="179">
        <v>261</v>
      </c>
      <c r="Q274" s="179">
        <v>206</v>
      </c>
      <c r="R274" s="179">
        <v>232</v>
      </c>
      <c r="S274" s="179"/>
      <c r="T274" s="179"/>
      <c r="U274" s="179">
        <v>207</v>
      </c>
      <c r="V274" s="179">
        <v>176</v>
      </c>
      <c r="W274" s="179">
        <v>180</v>
      </c>
      <c r="X274" s="179"/>
      <c r="Y274" s="153">
        <v>180</v>
      </c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>
        <v>233</v>
      </c>
      <c r="AN274" s="179">
        <v>187.7</v>
      </c>
      <c r="AO274" s="215">
        <v>0.3</v>
      </c>
      <c r="AP274" s="168">
        <v>20</v>
      </c>
      <c r="AQ274" s="169">
        <v>180</v>
      </c>
      <c r="AR274" s="167">
        <v>20</v>
      </c>
      <c r="AS274" s="167">
        <v>180</v>
      </c>
      <c r="AT274" s="170">
        <v>3</v>
      </c>
      <c r="AU274" s="170">
        <v>2</v>
      </c>
      <c r="AV274" s="170">
        <v>3</v>
      </c>
      <c r="AW274" s="170"/>
      <c r="AX274" s="170"/>
      <c r="AY274" s="170"/>
      <c r="AZ274" s="170"/>
      <c r="BA274" s="170"/>
      <c r="BB274" s="170"/>
      <c r="BC274" s="171">
        <v>7</v>
      </c>
      <c r="BD274" s="166">
        <v>655</v>
      </c>
      <c r="BE274" s="271">
        <v>1.4999999999999999E-2</v>
      </c>
      <c r="BF274" s="172">
        <v>1.0999999999999999E-2</v>
      </c>
      <c r="BG274" s="154">
        <v>1</v>
      </c>
      <c r="BH274" s="154">
        <v>0</v>
      </c>
      <c r="BI274" s="154">
        <v>3.6</v>
      </c>
      <c r="BJ274" s="154">
        <v>1.3</v>
      </c>
      <c r="BK274" s="154">
        <v>122.9</v>
      </c>
      <c r="BL274" s="24" t="s">
        <v>474</v>
      </c>
      <c r="BM274" s="248" t="s">
        <v>475</v>
      </c>
      <c r="BN274" s="248" t="s">
        <v>517</v>
      </c>
      <c r="BO274" s="248" t="s">
        <v>518</v>
      </c>
      <c r="BP274" s="248">
        <v>32</v>
      </c>
      <c r="BQ274" s="248"/>
      <c r="BR274" s="248"/>
      <c r="BS274" s="248"/>
      <c r="BT274" s="248"/>
      <c r="BU274" s="248">
        <f t="shared" si="4"/>
        <v>4</v>
      </c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  <c r="CH274" s="248"/>
      <c r="CI274" s="248"/>
      <c r="CJ274" s="248"/>
      <c r="CK274" s="248"/>
      <c r="CL274" s="248"/>
      <c r="CM274" s="248"/>
      <c r="CN274" s="248"/>
      <c r="CO274" s="248"/>
      <c r="CP274" s="248"/>
      <c r="CQ274" s="248"/>
      <c r="CR274" s="248"/>
      <c r="CS274" s="248"/>
      <c r="CT274" s="248"/>
      <c r="CU274" s="248"/>
      <c r="CV274" s="248"/>
      <c r="CW274" s="248"/>
      <c r="CX274" s="248"/>
      <c r="CY274" s="248"/>
      <c r="CZ274" s="248"/>
      <c r="DA274" s="248"/>
      <c r="DB274" s="248"/>
    </row>
    <row r="275" spans="1:106" s="185" customFormat="1" ht="31.5" customHeight="1" x14ac:dyDescent="0.35">
      <c r="A275" s="180">
        <v>2021</v>
      </c>
      <c r="B275" s="152">
        <v>8</v>
      </c>
      <c r="C275" s="270">
        <v>44422</v>
      </c>
      <c r="D275" s="152">
        <v>376</v>
      </c>
      <c r="E275" s="152">
        <v>438</v>
      </c>
      <c r="F275" s="152">
        <v>8</v>
      </c>
      <c r="G275" s="184" t="s">
        <v>285</v>
      </c>
      <c r="H275" t="s">
        <v>286</v>
      </c>
      <c r="I275" t="s">
        <v>471</v>
      </c>
      <c r="J275">
        <v>3</v>
      </c>
      <c r="K275">
        <v>2</v>
      </c>
      <c r="L275" s="186">
        <v>336</v>
      </c>
      <c r="M275" s="187">
        <v>316.17599999999999</v>
      </c>
      <c r="N275" s="188">
        <v>359.85599999999999</v>
      </c>
      <c r="O275" s="179"/>
      <c r="P275" s="179">
        <v>426</v>
      </c>
      <c r="Q275" s="179">
        <v>421</v>
      </c>
      <c r="R275" s="179">
        <v>424</v>
      </c>
      <c r="S275" s="179">
        <v>421</v>
      </c>
      <c r="T275" s="179">
        <v>337</v>
      </c>
      <c r="U275" s="179">
        <v>335</v>
      </c>
      <c r="V275" s="179">
        <v>335</v>
      </c>
      <c r="W275" s="179">
        <v>343</v>
      </c>
      <c r="X275" s="179"/>
      <c r="Y275" s="153">
        <v>110</v>
      </c>
      <c r="Z275" s="153">
        <v>110</v>
      </c>
      <c r="AA275" s="179">
        <v>467</v>
      </c>
      <c r="AB275" s="179">
        <v>475</v>
      </c>
      <c r="AC275" s="179">
        <v>464</v>
      </c>
      <c r="AD275" s="179">
        <v>476</v>
      </c>
      <c r="AE275" s="179">
        <v>456</v>
      </c>
      <c r="AF275" s="179">
        <v>347</v>
      </c>
      <c r="AG275" s="179">
        <v>344</v>
      </c>
      <c r="AH275" s="179">
        <v>340</v>
      </c>
      <c r="AI275" s="179">
        <v>344</v>
      </c>
      <c r="AJ275" s="179">
        <v>336</v>
      </c>
      <c r="AK275" s="153">
        <v>137</v>
      </c>
      <c r="AL275" s="153">
        <v>135</v>
      </c>
      <c r="AM275" s="179">
        <v>447.8</v>
      </c>
      <c r="AN275" s="179">
        <v>340.1</v>
      </c>
      <c r="AO275" s="215">
        <v>0.3</v>
      </c>
      <c r="AP275" s="168">
        <v>67</v>
      </c>
      <c r="AQ275" s="169">
        <v>161</v>
      </c>
      <c r="AR275" s="167">
        <v>88</v>
      </c>
      <c r="AS275" s="167">
        <v>123</v>
      </c>
      <c r="AT275" s="170">
        <v>4</v>
      </c>
      <c r="AU275" s="170">
        <v>3</v>
      </c>
      <c r="AV275" s="170">
        <v>3</v>
      </c>
      <c r="AW275" s="170"/>
      <c r="AX275" s="170"/>
      <c r="AY275" s="170"/>
      <c r="AZ275" s="170"/>
      <c r="BA275" s="170"/>
      <c r="BB275" s="170"/>
      <c r="BC275" s="171">
        <v>10</v>
      </c>
      <c r="BD275" s="166">
        <v>1006</v>
      </c>
      <c r="BE275" s="271">
        <v>1.4999999999999999E-2</v>
      </c>
      <c r="BF275" s="172">
        <v>0.01</v>
      </c>
      <c r="BG275" s="154">
        <v>1</v>
      </c>
      <c r="BH275" s="154">
        <v>0</v>
      </c>
      <c r="BI275" s="154">
        <v>3</v>
      </c>
      <c r="BJ275" s="154">
        <v>3.4</v>
      </c>
      <c r="BK275" s="154">
        <v>342.1</v>
      </c>
      <c r="BL275" s="24" t="s">
        <v>474</v>
      </c>
      <c r="BM275" s="248" t="s">
        <v>475</v>
      </c>
      <c r="BN275" s="248" t="s">
        <v>529</v>
      </c>
      <c r="BO275" s="248" t="s">
        <v>477</v>
      </c>
      <c r="BP275" s="248">
        <v>32</v>
      </c>
      <c r="BQ275" s="248"/>
      <c r="BR275" s="248"/>
      <c r="BS275" s="248"/>
      <c r="BT275" s="248"/>
      <c r="BU275" s="248">
        <f t="shared" si="4"/>
        <v>2.9</v>
      </c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  <c r="CH275" s="248"/>
      <c r="CI275" s="248"/>
      <c r="CJ275" s="248"/>
      <c r="CK275" s="248"/>
      <c r="CL275" s="248"/>
      <c r="CM275" s="248"/>
      <c r="CN275" s="248"/>
      <c r="CO275" s="248"/>
      <c r="CP275" s="248"/>
      <c r="CQ275" s="248"/>
      <c r="CR275" s="248"/>
      <c r="CS275" s="248"/>
      <c r="CT275" s="248"/>
      <c r="CU275" s="248"/>
      <c r="CV275" s="248"/>
      <c r="CW275" s="248"/>
      <c r="CX275" s="248"/>
      <c r="CY275" s="248"/>
      <c r="CZ275" s="248"/>
      <c r="DA275" s="248"/>
      <c r="DB275" s="248"/>
    </row>
    <row r="276" spans="1:106" s="185" customFormat="1" ht="31.5" customHeight="1" x14ac:dyDescent="0.35">
      <c r="A276" s="180">
        <v>2021</v>
      </c>
      <c r="B276" s="152">
        <v>8</v>
      </c>
      <c r="C276" s="270">
        <v>44422</v>
      </c>
      <c r="D276" s="152">
        <v>334</v>
      </c>
      <c r="E276" s="152">
        <v>254</v>
      </c>
      <c r="F276" s="152">
        <v>49</v>
      </c>
      <c r="G276" s="184" t="s">
        <v>431</v>
      </c>
      <c r="H276" t="s">
        <v>331</v>
      </c>
      <c r="I276" t="s">
        <v>490</v>
      </c>
      <c r="J276">
        <v>4</v>
      </c>
      <c r="K276">
        <v>2</v>
      </c>
      <c r="L276" s="186">
        <v>203</v>
      </c>
      <c r="M276" s="187">
        <v>188.79</v>
      </c>
      <c r="N276" s="188">
        <v>217.21</v>
      </c>
      <c r="O276" s="179"/>
      <c r="P276" s="179">
        <v>358</v>
      </c>
      <c r="Q276" s="179">
        <v>358</v>
      </c>
      <c r="R276" s="179">
        <v>344</v>
      </c>
      <c r="S276" s="179"/>
      <c r="T276" s="179"/>
      <c r="U276" s="179">
        <v>206</v>
      </c>
      <c r="V276" s="179">
        <v>207</v>
      </c>
      <c r="W276" s="179">
        <v>207</v>
      </c>
      <c r="X276" s="179"/>
      <c r="Y276" s="153">
        <v>139</v>
      </c>
      <c r="Z276" s="153"/>
      <c r="AA276" s="179">
        <v>248</v>
      </c>
      <c r="AB276" s="179">
        <v>268</v>
      </c>
      <c r="AC276" s="179">
        <v>254</v>
      </c>
      <c r="AD276" s="179">
        <v>268</v>
      </c>
      <c r="AE276" s="179">
        <v>252</v>
      </c>
      <c r="AF276" s="179">
        <v>207</v>
      </c>
      <c r="AG276" s="179">
        <v>208</v>
      </c>
      <c r="AH276" s="179">
        <v>198</v>
      </c>
      <c r="AI276" s="179">
        <v>198</v>
      </c>
      <c r="AJ276" s="179">
        <v>206</v>
      </c>
      <c r="AK276" s="153">
        <v>132</v>
      </c>
      <c r="AL276" s="153">
        <v>135</v>
      </c>
      <c r="AM276" s="179">
        <v>293.8</v>
      </c>
      <c r="AN276" s="179">
        <v>204.6</v>
      </c>
      <c r="AO276" s="215">
        <v>0.4</v>
      </c>
      <c r="AP276" s="168">
        <v>88</v>
      </c>
      <c r="AQ276" s="169">
        <v>164</v>
      </c>
      <c r="AR276" s="167">
        <v>106</v>
      </c>
      <c r="AS276" s="167">
        <v>135</v>
      </c>
      <c r="AT276" s="170">
        <v>6</v>
      </c>
      <c r="AU276" s="170">
        <v>3</v>
      </c>
      <c r="AV276" s="170">
        <v>6</v>
      </c>
      <c r="AW276" s="170"/>
      <c r="AX276" s="170"/>
      <c r="AY276" s="170"/>
      <c r="AZ276" s="170"/>
      <c r="BA276" s="170"/>
      <c r="BB276" s="170"/>
      <c r="BC276" s="171">
        <v>15</v>
      </c>
      <c r="BD276" s="166">
        <v>705</v>
      </c>
      <c r="BE276" s="271">
        <v>0.02</v>
      </c>
      <c r="BF276" s="172">
        <v>2.1000000000000001E-2</v>
      </c>
      <c r="BG276" s="154"/>
      <c r="BH276" s="154">
        <v>0.1</v>
      </c>
      <c r="BI276" s="154">
        <v>3.5</v>
      </c>
      <c r="BJ276" s="154">
        <v>3.1</v>
      </c>
      <c r="BK276" s="154">
        <v>144.19999999999999</v>
      </c>
      <c r="BL276" s="24" t="s">
        <v>478</v>
      </c>
      <c r="BM276" s="248" t="s">
        <v>479</v>
      </c>
      <c r="BN276" s="248" t="s">
        <v>493</v>
      </c>
      <c r="BO276" s="248"/>
      <c r="BP276" s="248">
        <v>32</v>
      </c>
      <c r="BQ276" s="248"/>
      <c r="BR276" s="248"/>
      <c r="BS276" s="248"/>
      <c r="BT276" s="248"/>
      <c r="BU276" s="248">
        <f t="shared" si="4"/>
        <v>1.1000000000000001</v>
      </c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  <c r="CH276" s="248"/>
      <c r="CI276" s="248"/>
      <c r="CJ276" s="248"/>
      <c r="CK276" s="248"/>
      <c r="CL276" s="248"/>
      <c r="CM276" s="248"/>
      <c r="CN276" s="248"/>
      <c r="CO276" s="248"/>
      <c r="CP276" s="248"/>
      <c r="CQ276" s="248"/>
      <c r="CR276" s="248"/>
      <c r="CS276" s="248"/>
      <c r="CT276" s="248"/>
      <c r="CU276" s="248"/>
      <c r="CV276" s="248"/>
      <c r="CW276" s="248"/>
      <c r="CX276" s="248"/>
      <c r="CY276" s="248"/>
      <c r="CZ276" s="248"/>
      <c r="DA276" s="248"/>
      <c r="DB276" s="248"/>
    </row>
    <row r="277" spans="1:106" s="185" customFormat="1" ht="31.5" customHeight="1" x14ac:dyDescent="0.35">
      <c r="A277" s="180">
        <v>2021</v>
      </c>
      <c r="B277" s="152">
        <v>8</v>
      </c>
      <c r="C277" s="270">
        <v>44423</v>
      </c>
      <c r="D277" s="152">
        <v>32</v>
      </c>
      <c r="E277" s="152">
        <v>92</v>
      </c>
      <c r="F277" s="152">
        <v>2</v>
      </c>
      <c r="G277" s="184" t="s">
        <v>288</v>
      </c>
      <c r="H277" t="s">
        <v>289</v>
      </c>
      <c r="I277" t="s">
        <v>471</v>
      </c>
      <c r="J277">
        <v>2</v>
      </c>
      <c r="K277">
        <v>3</v>
      </c>
      <c r="L277" s="186">
        <v>361</v>
      </c>
      <c r="M277" s="187">
        <v>335.73</v>
      </c>
      <c r="N277" s="188">
        <v>386.27</v>
      </c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/>
      <c r="Z277" s="153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/>
      <c r="AN277" s="179"/>
      <c r="AO277" s="215"/>
      <c r="AP277" s="168">
        <v>74</v>
      </c>
      <c r="AQ277" s="169">
        <v>97</v>
      </c>
      <c r="AR277" s="167"/>
      <c r="AS277" s="167"/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1"/>
      <c r="BD277" s="166">
        <v>496</v>
      </c>
      <c r="BE277" s="271">
        <v>1.4999999999999999E-2</v>
      </c>
      <c r="BF277" s="172"/>
      <c r="BG277" s="154"/>
      <c r="BH277" s="154"/>
      <c r="BI277" s="154">
        <v>1.4</v>
      </c>
      <c r="BJ277" s="154"/>
      <c r="BK277" s="154"/>
      <c r="BL277" s="24" t="s">
        <v>478</v>
      </c>
      <c r="BM277" s="248" t="s">
        <v>481</v>
      </c>
      <c r="BN277" s="248" t="s">
        <v>505</v>
      </c>
      <c r="BO277" s="248" t="s">
        <v>506</v>
      </c>
      <c r="BP277" s="248">
        <v>32</v>
      </c>
      <c r="BQ277" s="248"/>
      <c r="BR277" s="248"/>
      <c r="BS277" s="248"/>
      <c r="BT277" s="248"/>
      <c r="BU277" s="248" t="str">
        <f t="shared" si="4"/>
        <v/>
      </c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  <c r="CH277" s="248"/>
      <c r="CI277" s="248"/>
      <c r="CJ277" s="248"/>
      <c r="CK277" s="248"/>
      <c r="CL277" s="248"/>
      <c r="CM277" s="248"/>
      <c r="CN277" s="248"/>
      <c r="CO277" s="248"/>
      <c r="CP277" s="248"/>
      <c r="CQ277" s="248"/>
      <c r="CR277" s="248"/>
      <c r="CS277" s="248"/>
      <c r="CT277" s="248"/>
      <c r="CU277" s="248"/>
      <c r="CV277" s="248"/>
      <c r="CW277" s="248"/>
      <c r="CX277" s="248"/>
      <c r="CY277" s="248"/>
      <c r="CZ277" s="248"/>
      <c r="DA277" s="248"/>
      <c r="DB277" s="248"/>
    </row>
    <row r="278" spans="1:106" s="185" customFormat="1" ht="31.5" customHeight="1" x14ac:dyDescent="0.35">
      <c r="A278" s="180">
        <v>2021</v>
      </c>
      <c r="B278" s="152">
        <v>8</v>
      </c>
      <c r="C278" s="270">
        <v>44423</v>
      </c>
      <c r="D278" s="152">
        <v>32</v>
      </c>
      <c r="E278" s="152">
        <v>93</v>
      </c>
      <c r="F278" s="152">
        <v>2</v>
      </c>
      <c r="G278" s="184" t="s">
        <v>291</v>
      </c>
      <c r="H278" t="s">
        <v>292</v>
      </c>
      <c r="I278" t="s">
        <v>471</v>
      </c>
      <c r="J278">
        <v>2</v>
      </c>
      <c r="K278">
        <v>3</v>
      </c>
      <c r="L278" s="186">
        <v>59</v>
      </c>
      <c r="M278" s="187">
        <v>54.87</v>
      </c>
      <c r="N278" s="188">
        <v>63.13</v>
      </c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53"/>
      <c r="Z278" s="153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53"/>
      <c r="AL278" s="153"/>
      <c r="AM278" s="179"/>
      <c r="AN278" s="179"/>
      <c r="AO278" s="215"/>
      <c r="AP278" s="168">
        <v>74</v>
      </c>
      <c r="AQ278" s="169">
        <v>97</v>
      </c>
      <c r="AR278" s="167"/>
      <c r="AS278" s="167"/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1"/>
      <c r="BD278" s="166">
        <v>432</v>
      </c>
      <c r="BE278" s="271">
        <v>1.4999999999999999E-2</v>
      </c>
      <c r="BF278" s="172"/>
      <c r="BG278" s="154"/>
      <c r="BH278" s="154"/>
      <c r="BI278" s="154">
        <v>7.3</v>
      </c>
      <c r="BJ278" s="154"/>
      <c r="BK278" s="154"/>
      <c r="BL278" s="24" t="s">
        <v>478</v>
      </c>
      <c r="BM278" s="248" t="s">
        <v>481</v>
      </c>
      <c r="BN278" s="248" t="s">
        <v>507</v>
      </c>
      <c r="BO278" s="248" t="s">
        <v>506</v>
      </c>
      <c r="BP278" s="248">
        <v>32</v>
      </c>
      <c r="BQ278" s="248"/>
      <c r="BR278" s="248"/>
      <c r="BS278" s="248"/>
      <c r="BT278" s="248"/>
      <c r="BU278" s="248" t="str">
        <f t="shared" si="4"/>
        <v/>
      </c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  <c r="CH278" s="248"/>
      <c r="CI278" s="248"/>
      <c r="CJ278" s="248"/>
      <c r="CK278" s="248"/>
      <c r="CL278" s="248"/>
      <c r="CM278" s="248"/>
      <c r="CN278" s="248"/>
      <c r="CO278" s="248"/>
      <c r="CP278" s="248"/>
      <c r="CQ278" s="248"/>
      <c r="CR278" s="248"/>
      <c r="CS278" s="248"/>
      <c r="CT278" s="248"/>
      <c r="CU278" s="248"/>
      <c r="CV278" s="248"/>
      <c r="CW278" s="248"/>
      <c r="CX278" s="248"/>
      <c r="CY278" s="248"/>
      <c r="CZ278" s="248"/>
      <c r="DA278" s="248"/>
      <c r="DB278" s="248"/>
    </row>
    <row r="279" spans="1:106" s="185" customFormat="1" ht="31.5" customHeight="1" x14ac:dyDescent="0.35">
      <c r="A279" s="180">
        <v>2021</v>
      </c>
      <c r="B279" s="152">
        <v>8</v>
      </c>
      <c r="C279" s="270">
        <v>44423</v>
      </c>
      <c r="D279" s="152">
        <v>137</v>
      </c>
      <c r="E279" s="152">
        <v>273</v>
      </c>
      <c r="F279" s="152">
        <v>2</v>
      </c>
      <c r="G279" s="184" t="s">
        <v>219</v>
      </c>
      <c r="H279" t="s">
        <v>220</v>
      </c>
      <c r="I279" t="s">
        <v>471</v>
      </c>
      <c r="J279">
        <v>3</v>
      </c>
      <c r="K279">
        <v>2</v>
      </c>
      <c r="L279" s="186">
        <v>564</v>
      </c>
      <c r="M279" s="187">
        <v>524.52</v>
      </c>
      <c r="N279" s="188">
        <v>603.48</v>
      </c>
      <c r="O279" s="179">
        <v>718</v>
      </c>
      <c r="P279" s="179">
        <v>632</v>
      </c>
      <c r="Q279" s="179">
        <v>716</v>
      </c>
      <c r="R279" s="179"/>
      <c r="S279" s="179">
        <v>695</v>
      </c>
      <c r="T279" s="179">
        <v>632</v>
      </c>
      <c r="U279" s="179">
        <v>526</v>
      </c>
      <c r="V279" s="179">
        <v>605</v>
      </c>
      <c r="W279" s="179"/>
      <c r="X279" s="179">
        <v>590</v>
      </c>
      <c r="Y279" s="153">
        <v>126</v>
      </c>
      <c r="Z279" s="153">
        <v>126</v>
      </c>
      <c r="AA279" s="179">
        <v>695</v>
      </c>
      <c r="AB279" s="179">
        <v>740</v>
      </c>
      <c r="AC279" s="179">
        <v>730</v>
      </c>
      <c r="AD279" s="179">
        <v>700</v>
      </c>
      <c r="AE279" s="179">
        <v>688</v>
      </c>
      <c r="AF279" s="179">
        <v>635</v>
      </c>
      <c r="AG279" s="179">
        <v>581</v>
      </c>
      <c r="AH279" s="179">
        <v>590</v>
      </c>
      <c r="AI279" s="179">
        <v>582</v>
      </c>
      <c r="AJ279" s="179">
        <v>576</v>
      </c>
      <c r="AK279" s="153">
        <v>132</v>
      </c>
      <c r="AL279" s="153">
        <v>131</v>
      </c>
      <c r="AM279" s="179">
        <v>701.6</v>
      </c>
      <c r="AN279" s="179">
        <v>590.79999999999995</v>
      </c>
      <c r="AO279" s="215">
        <v>0.2</v>
      </c>
      <c r="AP279" s="168">
        <v>93</v>
      </c>
      <c r="AQ279" s="169">
        <v>116</v>
      </c>
      <c r="AR279" s="167">
        <v>84</v>
      </c>
      <c r="AS279" s="167">
        <v>129</v>
      </c>
      <c r="AT279" s="170">
        <v>23</v>
      </c>
      <c r="AU279" s="170">
        <v>2</v>
      </c>
      <c r="AV279" s="170">
        <v>3</v>
      </c>
      <c r="AW279" s="170"/>
      <c r="AX279" s="170"/>
      <c r="AY279" s="170"/>
      <c r="AZ279" s="170"/>
      <c r="BA279" s="170"/>
      <c r="BB279" s="170"/>
      <c r="BC279" s="171">
        <v>28</v>
      </c>
      <c r="BD279" s="166">
        <v>1606</v>
      </c>
      <c r="BE279" s="271">
        <v>1.4999999999999999E-2</v>
      </c>
      <c r="BF279" s="172">
        <v>1.7000000000000001E-2</v>
      </c>
      <c r="BG279" s="154"/>
      <c r="BH279" s="154">
        <v>0.1</v>
      </c>
      <c r="BI279" s="154">
        <v>2.8</v>
      </c>
      <c r="BJ279" s="154">
        <v>16.5</v>
      </c>
      <c r="BK279" s="154">
        <v>948.8</v>
      </c>
      <c r="BL279" s="24" t="s">
        <v>473</v>
      </c>
      <c r="BM279" s="248"/>
      <c r="BN279" s="248"/>
      <c r="BO279" s="248"/>
      <c r="BP279" s="248">
        <v>32</v>
      </c>
      <c r="BQ279" s="248"/>
      <c r="BR279" s="248"/>
      <c r="BS279" s="248"/>
      <c r="BT279" s="248"/>
      <c r="BU279" s="248">
        <f t="shared" si="4"/>
        <v>19</v>
      </c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  <c r="CH279" s="248"/>
      <c r="CI279" s="248"/>
      <c r="CJ279" s="248"/>
      <c r="CK279" s="248"/>
      <c r="CL279" s="248"/>
      <c r="CM279" s="248"/>
      <c r="CN279" s="248"/>
      <c r="CO279" s="248"/>
      <c r="CP279" s="248"/>
      <c r="CQ279" s="248"/>
      <c r="CR279" s="248"/>
      <c r="CS279" s="248"/>
      <c r="CT279" s="248"/>
      <c r="CU279" s="248"/>
      <c r="CV279" s="248"/>
      <c r="CW279" s="248"/>
      <c r="CX279" s="248"/>
      <c r="CY279" s="248"/>
      <c r="CZ279" s="248"/>
      <c r="DA279" s="248"/>
      <c r="DB279" s="248"/>
    </row>
    <row r="280" spans="1:106" s="185" customFormat="1" ht="31.5" customHeight="1" x14ac:dyDescent="0.35">
      <c r="A280" s="180">
        <v>2021</v>
      </c>
      <c r="B280" s="152">
        <v>8</v>
      </c>
      <c r="C280" s="270">
        <v>44423</v>
      </c>
      <c r="D280" s="152">
        <v>406</v>
      </c>
      <c r="E280" s="152">
        <v>623</v>
      </c>
      <c r="F280" s="152">
        <v>3</v>
      </c>
      <c r="G280" s="184" t="s">
        <v>301</v>
      </c>
      <c r="H280" t="s">
        <v>302</v>
      </c>
      <c r="I280" t="s">
        <v>471</v>
      </c>
      <c r="J280">
        <v>1</v>
      </c>
      <c r="K280">
        <v>5</v>
      </c>
      <c r="L280" s="186">
        <v>599</v>
      </c>
      <c r="M280" s="187">
        <v>551.02009999999996</v>
      </c>
      <c r="N280" s="188">
        <v>646.97990000000004</v>
      </c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/>
      <c r="Z280" s="153"/>
      <c r="AA280" s="179"/>
      <c r="AB280" s="179"/>
      <c r="AC280" s="179">
        <v>896</v>
      </c>
      <c r="AD280" s="179">
        <v>886</v>
      </c>
      <c r="AE280" s="179">
        <v>892</v>
      </c>
      <c r="AF280" s="179"/>
      <c r="AG280" s="179"/>
      <c r="AH280" s="179">
        <v>619</v>
      </c>
      <c r="AI280" s="179">
        <v>594</v>
      </c>
      <c r="AJ280" s="179">
        <v>599</v>
      </c>
      <c r="AK280" s="153"/>
      <c r="AL280" s="153">
        <v>174</v>
      </c>
      <c r="AM280" s="179">
        <v>891.3</v>
      </c>
      <c r="AN280" s="179">
        <v>604</v>
      </c>
      <c r="AO280" s="215">
        <v>0.5</v>
      </c>
      <c r="AP280" s="168">
        <v>18</v>
      </c>
      <c r="AQ280" s="169">
        <v>200</v>
      </c>
      <c r="AR280" s="167">
        <v>21</v>
      </c>
      <c r="AS280" s="167">
        <v>174</v>
      </c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1"/>
      <c r="BD280" s="166"/>
      <c r="BE280" s="271">
        <v>1.4999999999999999E-2</v>
      </c>
      <c r="BF280" s="172"/>
      <c r="BG280" s="154"/>
      <c r="BH280" s="154"/>
      <c r="BI280" s="154"/>
      <c r="BJ280" s="154"/>
      <c r="BK280" s="154"/>
      <c r="BL280" s="24" t="s">
        <v>478</v>
      </c>
      <c r="BM280" s="248" t="s">
        <v>481</v>
      </c>
      <c r="BN280" s="248" t="s">
        <v>482</v>
      </c>
      <c r="BO280" s="248"/>
      <c r="BP280" s="248">
        <v>32</v>
      </c>
      <c r="BQ280" s="248"/>
      <c r="BR280" s="248"/>
      <c r="BS280" s="248"/>
      <c r="BT280" s="248"/>
      <c r="BU280" s="248">
        <f t="shared" si="4"/>
        <v>3.5</v>
      </c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  <c r="CH280" s="248"/>
      <c r="CI280" s="248"/>
      <c r="CJ280" s="248"/>
      <c r="CK280" s="248"/>
      <c r="CL280" s="248"/>
      <c r="CM280" s="248"/>
      <c r="CN280" s="248"/>
      <c r="CO280" s="248"/>
      <c r="CP280" s="248"/>
      <c r="CQ280" s="248"/>
      <c r="CR280" s="248"/>
      <c r="CS280" s="248"/>
      <c r="CT280" s="248"/>
      <c r="CU280" s="248"/>
      <c r="CV280" s="248"/>
      <c r="CW280" s="248"/>
      <c r="CX280" s="248"/>
      <c r="CY280" s="248"/>
      <c r="CZ280" s="248"/>
      <c r="DA280" s="248"/>
      <c r="DB280" s="248"/>
    </row>
    <row r="281" spans="1:106" s="185" customFormat="1" ht="31.5" customHeight="1" x14ac:dyDescent="0.35">
      <c r="A281" s="180">
        <v>2021</v>
      </c>
      <c r="B281" s="152">
        <v>8</v>
      </c>
      <c r="C281" s="270">
        <v>44423</v>
      </c>
      <c r="D281" s="152">
        <v>406</v>
      </c>
      <c r="E281" s="152">
        <v>624</v>
      </c>
      <c r="F281" s="152">
        <v>3</v>
      </c>
      <c r="G281" s="184" t="s">
        <v>304</v>
      </c>
      <c r="H281" t="s">
        <v>305</v>
      </c>
      <c r="I281" t="s">
        <v>471</v>
      </c>
      <c r="J281">
        <v>1</v>
      </c>
      <c r="K281">
        <v>5</v>
      </c>
      <c r="L281" s="186">
        <v>374</v>
      </c>
      <c r="M281" s="187">
        <v>344.04259999999999</v>
      </c>
      <c r="N281" s="188">
        <v>403.95740000000001</v>
      </c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>
        <v>619</v>
      </c>
      <c r="AD281" s="179">
        <v>594</v>
      </c>
      <c r="AE281" s="179">
        <v>599</v>
      </c>
      <c r="AF281" s="179"/>
      <c r="AG281" s="179"/>
      <c r="AH281" s="179">
        <v>471</v>
      </c>
      <c r="AI281" s="179">
        <v>477</v>
      </c>
      <c r="AJ281" s="179">
        <v>482</v>
      </c>
      <c r="AK281" s="153"/>
      <c r="AL281" s="153">
        <v>174</v>
      </c>
      <c r="AM281" s="179">
        <v>604</v>
      </c>
      <c r="AN281" s="179">
        <v>476.7</v>
      </c>
      <c r="AO281" s="215">
        <v>0.6</v>
      </c>
      <c r="AP281" s="168">
        <v>18</v>
      </c>
      <c r="AQ281" s="169">
        <v>200</v>
      </c>
      <c r="AR281" s="167">
        <v>21</v>
      </c>
      <c r="AS281" s="167">
        <v>174</v>
      </c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1"/>
      <c r="BD281" s="166"/>
      <c r="BE281" s="271">
        <v>1.4999999999999999E-2</v>
      </c>
      <c r="BF281" s="172"/>
      <c r="BG281" s="154"/>
      <c r="BH281" s="154"/>
      <c r="BI281" s="154"/>
      <c r="BJ281" s="154"/>
      <c r="BK281" s="154"/>
      <c r="BL281" s="24" t="s">
        <v>478</v>
      </c>
      <c r="BM281" s="248" t="s">
        <v>481</v>
      </c>
      <c r="BN281" s="248" t="s">
        <v>483</v>
      </c>
      <c r="BO281" s="248"/>
      <c r="BP281" s="248">
        <v>32</v>
      </c>
      <c r="BQ281" s="248"/>
      <c r="BR281" s="248"/>
      <c r="BS281" s="248"/>
      <c r="BT281" s="248"/>
      <c r="BU281" s="248">
        <f t="shared" si="4"/>
        <v>72.599999999999994</v>
      </c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  <c r="CH281" s="248"/>
      <c r="CI281" s="248"/>
      <c r="CJ281" s="248"/>
      <c r="CK281" s="248"/>
      <c r="CL281" s="248"/>
      <c r="CM281" s="248"/>
      <c r="CN281" s="248"/>
      <c r="CO281" s="248"/>
      <c r="CP281" s="248"/>
      <c r="CQ281" s="248"/>
      <c r="CR281" s="248"/>
      <c r="CS281" s="248"/>
      <c r="CT281" s="248"/>
      <c r="CU281" s="248"/>
      <c r="CV281" s="248"/>
      <c r="CW281" s="248"/>
      <c r="CX281" s="248"/>
      <c r="CY281" s="248"/>
      <c r="CZ281" s="248"/>
      <c r="DA281" s="248"/>
      <c r="DB281" s="248"/>
    </row>
    <row r="282" spans="1:106" s="185" customFormat="1" ht="31.5" customHeight="1" x14ac:dyDescent="0.35">
      <c r="A282" s="180">
        <v>2021</v>
      </c>
      <c r="B282" s="152">
        <v>8</v>
      </c>
      <c r="C282" s="270">
        <v>44423</v>
      </c>
      <c r="D282" s="152">
        <v>406</v>
      </c>
      <c r="E282" s="152">
        <v>625</v>
      </c>
      <c r="F282" s="152">
        <v>3</v>
      </c>
      <c r="G282" s="184" t="s">
        <v>307</v>
      </c>
      <c r="H282" t="s">
        <v>308</v>
      </c>
      <c r="I282" t="s">
        <v>471</v>
      </c>
      <c r="J282">
        <v>1</v>
      </c>
      <c r="K282">
        <v>5</v>
      </c>
      <c r="L282" s="186">
        <v>140</v>
      </c>
      <c r="M282" s="187">
        <v>129.01</v>
      </c>
      <c r="N282" s="188">
        <v>150.99</v>
      </c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53"/>
      <c r="Z282" s="153"/>
      <c r="AA282" s="179"/>
      <c r="AB282" s="179"/>
      <c r="AC282" s="179">
        <v>162</v>
      </c>
      <c r="AD282" s="179">
        <v>168</v>
      </c>
      <c r="AE282" s="179">
        <v>172</v>
      </c>
      <c r="AF282" s="179"/>
      <c r="AG282" s="179"/>
      <c r="AH282" s="179">
        <v>134</v>
      </c>
      <c r="AI282" s="179">
        <v>138</v>
      </c>
      <c r="AJ282" s="179">
        <v>139</v>
      </c>
      <c r="AK282" s="153"/>
      <c r="AL282" s="153">
        <v>174</v>
      </c>
      <c r="AM282" s="179">
        <v>167.3</v>
      </c>
      <c r="AN282" s="179">
        <v>137</v>
      </c>
      <c r="AO282" s="215">
        <v>0.2</v>
      </c>
      <c r="AP282" s="168">
        <v>18</v>
      </c>
      <c r="AQ282" s="169">
        <v>200</v>
      </c>
      <c r="AR282" s="167">
        <v>21</v>
      </c>
      <c r="AS282" s="167">
        <v>174</v>
      </c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1"/>
      <c r="BD282" s="166"/>
      <c r="BE282" s="271">
        <v>1.4999999999999999E-2</v>
      </c>
      <c r="BF282" s="172"/>
      <c r="BG282" s="154"/>
      <c r="BH282" s="154"/>
      <c r="BI282" s="154"/>
      <c r="BJ282" s="154"/>
      <c r="BK282" s="154"/>
      <c r="BL282" s="24" t="s">
        <v>478</v>
      </c>
      <c r="BM282" s="248" t="s">
        <v>481</v>
      </c>
      <c r="BN282" s="248" t="s">
        <v>483</v>
      </c>
      <c r="BO282" s="248"/>
      <c r="BP282" s="248">
        <v>32</v>
      </c>
      <c r="BQ282" s="248"/>
      <c r="BR282" s="248"/>
      <c r="BS282" s="248"/>
      <c r="BT282" s="248"/>
      <c r="BU282" s="248">
        <f t="shared" si="4"/>
        <v>2.1</v>
      </c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  <c r="CH282" s="248"/>
      <c r="CI282" s="248"/>
      <c r="CJ282" s="248"/>
      <c r="CK282" s="248"/>
      <c r="CL282" s="248"/>
      <c r="CM282" s="248"/>
      <c r="CN282" s="248"/>
      <c r="CO282" s="248"/>
      <c r="CP282" s="248"/>
      <c r="CQ282" s="248"/>
      <c r="CR282" s="248"/>
      <c r="CS282" s="248"/>
      <c r="CT282" s="248"/>
      <c r="CU282" s="248"/>
      <c r="CV282" s="248"/>
      <c r="CW282" s="248"/>
      <c r="CX282" s="248"/>
      <c r="CY282" s="248"/>
      <c r="CZ282" s="248"/>
      <c r="DA282" s="248"/>
      <c r="DB282" s="248"/>
    </row>
    <row r="283" spans="1:106" s="185" customFormat="1" ht="31.5" customHeight="1" x14ac:dyDescent="0.35">
      <c r="A283" s="180">
        <v>2021</v>
      </c>
      <c r="B283" s="152">
        <v>8</v>
      </c>
      <c r="C283" s="270">
        <v>44423</v>
      </c>
      <c r="D283" s="152">
        <v>406</v>
      </c>
      <c r="E283" s="152">
        <v>626</v>
      </c>
      <c r="F283" s="152">
        <v>3</v>
      </c>
      <c r="G283" s="184" t="s">
        <v>310</v>
      </c>
      <c r="H283" t="s">
        <v>311</v>
      </c>
      <c r="I283" t="s">
        <v>471</v>
      </c>
      <c r="J283">
        <v>1</v>
      </c>
      <c r="K283">
        <v>5</v>
      </c>
      <c r="L283" s="186">
        <v>276</v>
      </c>
      <c r="M283" s="187">
        <v>254.05799999999999</v>
      </c>
      <c r="N283" s="188">
        <v>297.94200000000001</v>
      </c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/>
      <c r="Z283" s="153"/>
      <c r="AA283" s="179"/>
      <c r="AB283" s="179"/>
      <c r="AC283" s="179">
        <v>451</v>
      </c>
      <c r="AD283" s="179">
        <v>457</v>
      </c>
      <c r="AE283" s="179">
        <v>462</v>
      </c>
      <c r="AF283" s="179"/>
      <c r="AG283" s="179"/>
      <c r="AH283" s="179">
        <v>269</v>
      </c>
      <c r="AI283" s="179">
        <v>271</v>
      </c>
      <c r="AJ283" s="179">
        <v>279</v>
      </c>
      <c r="AK283" s="153"/>
      <c r="AL283" s="153">
        <v>174</v>
      </c>
      <c r="AM283" s="179">
        <v>456.7</v>
      </c>
      <c r="AN283" s="179">
        <v>273</v>
      </c>
      <c r="AO283" s="215">
        <v>0.7</v>
      </c>
      <c r="AP283" s="168">
        <v>18</v>
      </c>
      <c r="AQ283" s="169">
        <v>200</v>
      </c>
      <c r="AR283" s="167">
        <v>21</v>
      </c>
      <c r="AS283" s="167">
        <v>174</v>
      </c>
      <c r="AT283" s="170"/>
      <c r="AU283" s="170"/>
      <c r="AV283" s="170"/>
      <c r="AW283" s="170"/>
      <c r="AX283" s="170"/>
      <c r="AY283" s="170"/>
      <c r="AZ283" s="170"/>
      <c r="BA283" s="170"/>
      <c r="BB283" s="170"/>
      <c r="BC283" s="171"/>
      <c r="BD283" s="166"/>
      <c r="BE283" s="271">
        <v>1.4999999999999999E-2</v>
      </c>
      <c r="BF283" s="172"/>
      <c r="BG283" s="154"/>
      <c r="BH283" s="154"/>
      <c r="BI283" s="154"/>
      <c r="BJ283" s="154"/>
      <c r="BK283" s="154"/>
      <c r="BL283" s="24" t="s">
        <v>478</v>
      </c>
      <c r="BM283" s="248" t="s">
        <v>481</v>
      </c>
      <c r="BN283" s="248" t="s">
        <v>483</v>
      </c>
      <c r="BO283" s="248"/>
      <c r="BP283" s="248">
        <v>32</v>
      </c>
      <c r="BQ283" s="248"/>
      <c r="BR283" s="248"/>
      <c r="BS283" s="248"/>
      <c r="BT283" s="248"/>
      <c r="BU283" s="248">
        <f t="shared" si="4"/>
        <v>2.1</v>
      </c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  <c r="CH283" s="248"/>
      <c r="CI283" s="248"/>
      <c r="CJ283" s="248"/>
      <c r="CK283" s="248"/>
      <c r="CL283" s="248"/>
      <c r="CM283" s="248"/>
      <c r="CN283" s="248"/>
      <c r="CO283" s="248"/>
      <c r="CP283" s="248"/>
      <c r="CQ283" s="248"/>
      <c r="CR283" s="248"/>
      <c r="CS283" s="248"/>
      <c r="CT283" s="248"/>
      <c r="CU283" s="248"/>
      <c r="CV283" s="248"/>
      <c r="CW283" s="248"/>
      <c r="CX283" s="248"/>
      <c r="CY283" s="248"/>
      <c r="CZ283" s="248"/>
      <c r="DA283" s="248"/>
      <c r="DB283" s="248"/>
    </row>
    <row r="284" spans="1:106" s="185" customFormat="1" ht="31.5" customHeight="1" x14ac:dyDescent="0.35">
      <c r="A284" s="180">
        <v>2021</v>
      </c>
      <c r="B284" s="152">
        <v>8</v>
      </c>
      <c r="C284" s="270">
        <v>44423</v>
      </c>
      <c r="D284" s="152">
        <v>423</v>
      </c>
      <c r="E284" s="152">
        <v>669</v>
      </c>
      <c r="F284" s="152">
        <v>3</v>
      </c>
      <c r="G284" s="184" t="s">
        <v>351</v>
      </c>
      <c r="H284" t="s">
        <v>352</v>
      </c>
      <c r="I284" t="s">
        <v>471</v>
      </c>
      <c r="J284">
        <v>2</v>
      </c>
      <c r="K284">
        <v>2</v>
      </c>
      <c r="L284" s="186">
        <v>954</v>
      </c>
      <c r="M284" s="187">
        <v>897.71400000000006</v>
      </c>
      <c r="N284" s="188">
        <v>1021.734</v>
      </c>
      <c r="O284" s="179">
        <v>1470</v>
      </c>
      <c r="P284" s="179">
        <v>1099</v>
      </c>
      <c r="Q284" s="179">
        <v>1190</v>
      </c>
      <c r="R284" s="179">
        <v>1035</v>
      </c>
      <c r="S284" s="179">
        <v>1476</v>
      </c>
      <c r="T284" s="179">
        <v>1099</v>
      </c>
      <c r="U284" s="179">
        <v>1038</v>
      </c>
      <c r="V284" s="179">
        <v>1035</v>
      </c>
      <c r="W284" s="179">
        <v>996</v>
      </c>
      <c r="X284" s="179">
        <v>1001</v>
      </c>
      <c r="Y284" s="153">
        <v>156</v>
      </c>
      <c r="Z284" s="153">
        <v>101</v>
      </c>
      <c r="AA284" s="179">
        <v>685</v>
      </c>
      <c r="AB284" s="179"/>
      <c r="AC284" s="179"/>
      <c r="AD284" s="179"/>
      <c r="AE284" s="179"/>
      <c r="AF284" s="179">
        <v>533</v>
      </c>
      <c r="AG284" s="179"/>
      <c r="AH284" s="179"/>
      <c r="AI284" s="179"/>
      <c r="AJ284" s="179"/>
      <c r="AK284" s="153">
        <v>171</v>
      </c>
      <c r="AL284" s="153"/>
      <c r="AM284" s="179">
        <v>1262.5</v>
      </c>
      <c r="AN284" s="179">
        <v>1035.8</v>
      </c>
      <c r="AO284" s="215">
        <v>0.3</v>
      </c>
      <c r="AP284" s="168">
        <v>40</v>
      </c>
      <c r="AQ284" s="169">
        <v>180</v>
      </c>
      <c r="AR284" s="167">
        <v>53</v>
      </c>
      <c r="AS284" s="167">
        <v>136</v>
      </c>
      <c r="AT284" s="170">
        <v>2</v>
      </c>
      <c r="AU284" s="170">
        <v>2</v>
      </c>
      <c r="AV284" s="170">
        <v>3</v>
      </c>
      <c r="AW284" s="170"/>
      <c r="AX284" s="170"/>
      <c r="AY284" s="170"/>
      <c r="AZ284" s="170"/>
      <c r="BA284" s="170"/>
      <c r="BB284" s="170"/>
      <c r="BC284" s="171">
        <v>7</v>
      </c>
      <c r="BD284" s="166">
        <v>793</v>
      </c>
      <c r="BE284" s="271">
        <v>1.4999999999999999E-2</v>
      </c>
      <c r="BF284" s="172">
        <v>8.9999999999999993E-3</v>
      </c>
      <c r="BG284" s="154">
        <v>1</v>
      </c>
      <c r="BH284" s="154">
        <v>0</v>
      </c>
      <c r="BI284" s="154">
        <v>0.8</v>
      </c>
      <c r="BJ284" s="154">
        <v>7.3</v>
      </c>
      <c r="BK284" s="154">
        <v>821.4</v>
      </c>
      <c r="BL284" s="24" t="s">
        <v>474</v>
      </c>
      <c r="BM284" s="248" t="s">
        <v>475</v>
      </c>
      <c r="BN284" s="248" t="s">
        <v>516</v>
      </c>
      <c r="BO284" s="248" t="s">
        <v>477</v>
      </c>
      <c r="BP284" s="248">
        <v>32</v>
      </c>
      <c r="BQ284" s="248"/>
      <c r="BR284" s="248"/>
      <c r="BS284" s="248"/>
      <c r="BT284" s="248"/>
      <c r="BU284" s="248">
        <f t="shared" si="4"/>
        <v>57.8</v>
      </c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  <c r="CH284" s="248"/>
      <c r="CI284" s="248"/>
      <c r="CJ284" s="248"/>
      <c r="CK284" s="248"/>
      <c r="CL284" s="248"/>
      <c r="CM284" s="248"/>
      <c r="CN284" s="248"/>
      <c r="CO284" s="248"/>
      <c r="CP284" s="248"/>
      <c r="CQ284" s="248"/>
      <c r="CR284" s="248"/>
      <c r="CS284" s="248"/>
      <c r="CT284" s="248"/>
      <c r="CU284" s="248"/>
      <c r="CV284" s="248"/>
      <c r="CW284" s="248"/>
      <c r="CX284" s="248"/>
      <c r="CY284" s="248"/>
      <c r="CZ284" s="248"/>
      <c r="DA284" s="248"/>
      <c r="DB284" s="248"/>
    </row>
    <row r="285" spans="1:106" s="185" customFormat="1" ht="31.5" customHeight="1" x14ac:dyDescent="0.35">
      <c r="A285" s="180">
        <v>2021</v>
      </c>
      <c r="B285" s="152">
        <v>8</v>
      </c>
      <c r="C285" s="270">
        <v>44423</v>
      </c>
      <c r="D285" s="152">
        <v>142</v>
      </c>
      <c r="E285" s="152">
        <v>280</v>
      </c>
      <c r="F285" s="152">
        <v>4</v>
      </c>
      <c r="G285" s="184" t="s">
        <v>319</v>
      </c>
      <c r="H285" t="s">
        <v>320</v>
      </c>
      <c r="I285" t="s">
        <v>471</v>
      </c>
      <c r="J285">
        <v>3</v>
      </c>
      <c r="K285">
        <v>2</v>
      </c>
      <c r="L285" s="186">
        <v>323</v>
      </c>
      <c r="M285" s="187">
        <v>300.39</v>
      </c>
      <c r="N285" s="188">
        <v>345.61</v>
      </c>
      <c r="O285" s="179">
        <v>426</v>
      </c>
      <c r="P285" s="179">
        <v>370</v>
      </c>
      <c r="Q285" s="179">
        <v>406</v>
      </c>
      <c r="R285" s="179">
        <v>422</v>
      </c>
      <c r="S285" s="179">
        <v>469</v>
      </c>
      <c r="T285" s="179">
        <v>370</v>
      </c>
      <c r="U285" s="179">
        <v>335</v>
      </c>
      <c r="V285" s="179">
        <v>337</v>
      </c>
      <c r="W285" s="179">
        <v>324</v>
      </c>
      <c r="X285" s="179">
        <v>345</v>
      </c>
      <c r="Y285" s="153">
        <v>101</v>
      </c>
      <c r="Z285" s="153">
        <v>104</v>
      </c>
      <c r="AA285" s="179">
        <v>392</v>
      </c>
      <c r="AB285" s="179"/>
      <c r="AC285" s="179">
        <v>441</v>
      </c>
      <c r="AD285" s="179">
        <v>462</v>
      </c>
      <c r="AE285" s="179">
        <v>422</v>
      </c>
      <c r="AF285" s="179">
        <v>344</v>
      </c>
      <c r="AG285" s="179">
        <v>328</v>
      </c>
      <c r="AH285" s="179">
        <v>336</v>
      </c>
      <c r="AI285" s="179">
        <v>339</v>
      </c>
      <c r="AJ285" s="179"/>
      <c r="AK285" s="153">
        <v>109</v>
      </c>
      <c r="AL285" s="153">
        <v>107</v>
      </c>
      <c r="AM285" s="179">
        <v>423.3</v>
      </c>
      <c r="AN285" s="179">
        <v>339.8</v>
      </c>
      <c r="AO285" s="215">
        <v>0.3</v>
      </c>
      <c r="AP285" s="168">
        <v>105</v>
      </c>
      <c r="AQ285" s="169">
        <v>103</v>
      </c>
      <c r="AR285" s="167">
        <v>103</v>
      </c>
      <c r="AS285" s="167">
        <v>105</v>
      </c>
      <c r="AT285" s="170">
        <v>4</v>
      </c>
      <c r="AU285" s="170">
        <v>3</v>
      </c>
      <c r="AV285" s="170">
        <v>5</v>
      </c>
      <c r="AW285" s="170"/>
      <c r="AX285" s="170"/>
      <c r="AY285" s="170"/>
      <c r="AZ285" s="170"/>
      <c r="BA285" s="170"/>
      <c r="BB285" s="170"/>
      <c r="BC285" s="171">
        <v>12</v>
      </c>
      <c r="BD285" s="166">
        <v>2082</v>
      </c>
      <c r="BE285" s="271">
        <v>1.4999999999999999E-2</v>
      </c>
      <c r="BF285" s="172">
        <v>6.0000000000000001E-3</v>
      </c>
      <c r="BG285" s="154">
        <v>1</v>
      </c>
      <c r="BH285" s="154">
        <v>0</v>
      </c>
      <c r="BI285" s="154">
        <v>6.4</v>
      </c>
      <c r="BJ285" s="154">
        <v>4.0999999999999996</v>
      </c>
      <c r="BK285" s="154">
        <v>707.5</v>
      </c>
      <c r="BL285" s="24" t="s">
        <v>473</v>
      </c>
      <c r="BM285" s="248"/>
      <c r="BN285" s="248"/>
      <c r="BO285" s="248"/>
      <c r="BP285" s="248">
        <v>32</v>
      </c>
      <c r="BQ285" s="248"/>
      <c r="BR285" s="248"/>
      <c r="BS285" s="248"/>
      <c r="BT285" s="248"/>
      <c r="BU285" s="248">
        <f t="shared" si="4"/>
        <v>11.9</v>
      </c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  <c r="CH285" s="248"/>
      <c r="CI285" s="248"/>
      <c r="CJ285" s="248"/>
      <c r="CK285" s="248"/>
      <c r="CL285" s="248"/>
      <c r="CM285" s="248"/>
      <c r="CN285" s="248"/>
      <c r="CO285" s="248"/>
      <c r="CP285" s="248"/>
      <c r="CQ285" s="248"/>
      <c r="CR285" s="248"/>
      <c r="CS285" s="248"/>
      <c r="CT285" s="248"/>
      <c r="CU285" s="248"/>
      <c r="CV285" s="248"/>
      <c r="CW285" s="248"/>
      <c r="CX285" s="248"/>
      <c r="CY285" s="248"/>
      <c r="CZ285" s="248"/>
      <c r="DA285" s="248"/>
      <c r="DB285" s="248"/>
    </row>
    <row r="286" spans="1:106" s="185" customFormat="1" ht="31.5" customHeight="1" x14ac:dyDescent="0.35">
      <c r="A286" s="180">
        <v>2021</v>
      </c>
      <c r="B286" s="152">
        <v>8</v>
      </c>
      <c r="C286" s="270">
        <v>44423</v>
      </c>
      <c r="D286" s="152">
        <v>417</v>
      </c>
      <c r="E286" s="152">
        <v>660</v>
      </c>
      <c r="F286" s="152">
        <v>4</v>
      </c>
      <c r="G286" s="184" t="s">
        <v>270</v>
      </c>
      <c r="H286" t="s">
        <v>271</v>
      </c>
      <c r="I286" t="s">
        <v>471</v>
      </c>
      <c r="J286">
        <v>1</v>
      </c>
      <c r="K286">
        <v>6</v>
      </c>
      <c r="L286" s="186">
        <v>1265</v>
      </c>
      <c r="M286" s="187">
        <v>1190.365</v>
      </c>
      <c r="N286" s="188">
        <v>1354.8150000000001</v>
      </c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53"/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/>
      <c r="AN286" s="179"/>
      <c r="AO286" s="215"/>
      <c r="AP286" s="168">
        <v>20</v>
      </c>
      <c r="AQ286" s="169">
        <v>180</v>
      </c>
      <c r="AR286" s="167"/>
      <c r="AS286" s="167"/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1"/>
      <c r="BD286" s="166">
        <v>72</v>
      </c>
      <c r="BE286" s="271">
        <v>1.4999999999999999E-2</v>
      </c>
      <c r="BF286" s="172"/>
      <c r="BG286" s="154"/>
      <c r="BH286" s="154"/>
      <c r="BI286" s="154">
        <v>0.1</v>
      </c>
      <c r="BJ286" s="154"/>
      <c r="BK286" s="154"/>
      <c r="BL286" s="24" t="s">
        <v>474</v>
      </c>
      <c r="BM286" s="248" t="s">
        <v>475</v>
      </c>
      <c r="BN286" s="248" t="s">
        <v>509</v>
      </c>
      <c r="BO286" s="248" t="s">
        <v>477</v>
      </c>
      <c r="BP286" s="248">
        <v>32</v>
      </c>
      <c r="BQ286" s="248"/>
      <c r="BR286" s="248"/>
      <c r="BS286" s="248"/>
      <c r="BT286" s="248"/>
      <c r="BU286" s="248" t="str">
        <f t="shared" si="4"/>
        <v/>
      </c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  <c r="CH286" s="248"/>
      <c r="CI286" s="248"/>
      <c r="CJ286" s="248"/>
      <c r="CK286" s="248"/>
      <c r="CL286" s="248"/>
      <c r="CM286" s="248"/>
      <c r="CN286" s="248"/>
      <c r="CO286" s="248"/>
      <c r="CP286" s="248"/>
      <c r="CQ286" s="248"/>
      <c r="CR286" s="248"/>
      <c r="CS286" s="248"/>
      <c r="CT286" s="248"/>
      <c r="CU286" s="248"/>
      <c r="CV286" s="248"/>
      <c r="CW286" s="248"/>
      <c r="CX286" s="248"/>
      <c r="CY286" s="248"/>
      <c r="CZ286" s="248"/>
      <c r="DA286" s="248"/>
      <c r="DB286" s="248"/>
    </row>
    <row r="287" spans="1:106" s="185" customFormat="1" ht="31.5" customHeight="1" x14ac:dyDescent="0.35">
      <c r="A287" s="180">
        <v>2021</v>
      </c>
      <c r="B287" s="152">
        <v>8</v>
      </c>
      <c r="C287" s="270">
        <v>44423</v>
      </c>
      <c r="D287" s="152">
        <v>417</v>
      </c>
      <c r="E287" s="152">
        <v>661</v>
      </c>
      <c r="F287" s="152">
        <v>4</v>
      </c>
      <c r="G287" s="184" t="s">
        <v>273</v>
      </c>
      <c r="H287" t="s">
        <v>274</v>
      </c>
      <c r="I287" t="s">
        <v>471</v>
      </c>
      <c r="J287">
        <v>1</v>
      </c>
      <c r="K287">
        <v>6</v>
      </c>
      <c r="L287" s="186">
        <v>138</v>
      </c>
      <c r="M287" s="187">
        <v>129.858</v>
      </c>
      <c r="N287" s="188">
        <v>147.798</v>
      </c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53"/>
      <c r="Z287" s="153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53"/>
      <c r="AL287" s="153"/>
      <c r="AM287" s="179"/>
      <c r="AN287" s="179"/>
      <c r="AO287" s="215"/>
      <c r="AP287" s="168">
        <v>20</v>
      </c>
      <c r="AQ287" s="169">
        <v>180</v>
      </c>
      <c r="AR287" s="167"/>
      <c r="AS287" s="167"/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1"/>
      <c r="BD287" s="166">
        <v>72</v>
      </c>
      <c r="BE287" s="271">
        <v>1.4999999999999999E-2</v>
      </c>
      <c r="BF287" s="172"/>
      <c r="BG287" s="154"/>
      <c r="BH287" s="154"/>
      <c r="BI287" s="154">
        <v>0.5</v>
      </c>
      <c r="BJ287" s="154"/>
      <c r="BK287" s="154"/>
      <c r="BL287" s="24" t="s">
        <v>474</v>
      </c>
      <c r="BM287" s="248" t="s">
        <v>475</v>
      </c>
      <c r="BN287" s="248" t="s">
        <v>510</v>
      </c>
      <c r="BO287" s="248" t="s">
        <v>477</v>
      </c>
      <c r="BP287" s="248">
        <v>32</v>
      </c>
      <c r="BQ287" s="248"/>
      <c r="BR287" s="248"/>
      <c r="BS287" s="248"/>
      <c r="BT287" s="248"/>
      <c r="BU287" s="248" t="str">
        <f t="shared" si="4"/>
        <v/>
      </c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  <c r="CH287" s="248"/>
      <c r="CI287" s="248"/>
      <c r="CJ287" s="248"/>
      <c r="CK287" s="248"/>
      <c r="CL287" s="248"/>
      <c r="CM287" s="248"/>
      <c r="CN287" s="248"/>
      <c r="CO287" s="248"/>
      <c r="CP287" s="248"/>
      <c r="CQ287" s="248"/>
      <c r="CR287" s="248"/>
      <c r="CS287" s="248"/>
      <c r="CT287" s="248"/>
      <c r="CU287" s="248"/>
      <c r="CV287" s="248"/>
      <c r="CW287" s="248"/>
      <c r="CX287" s="248"/>
      <c r="CY287" s="248"/>
      <c r="CZ287" s="248"/>
      <c r="DA287" s="248"/>
      <c r="DB287" s="248"/>
    </row>
    <row r="288" spans="1:106" s="185" customFormat="1" ht="31.5" customHeight="1" x14ac:dyDescent="0.35">
      <c r="A288" s="180">
        <v>2021</v>
      </c>
      <c r="B288" s="152">
        <v>8</v>
      </c>
      <c r="C288" s="270">
        <v>44423</v>
      </c>
      <c r="D288" s="152">
        <v>10</v>
      </c>
      <c r="E288" s="152">
        <v>24</v>
      </c>
      <c r="F288" s="152">
        <v>5</v>
      </c>
      <c r="G288" s="184" t="s">
        <v>295</v>
      </c>
      <c r="H288" t="s">
        <v>296</v>
      </c>
      <c r="I288" t="s">
        <v>471</v>
      </c>
      <c r="J288">
        <v>4</v>
      </c>
      <c r="K288">
        <v>2</v>
      </c>
      <c r="L288" s="186">
        <v>166</v>
      </c>
      <c r="M288" s="187">
        <v>154.38</v>
      </c>
      <c r="N288" s="188">
        <v>177.62</v>
      </c>
      <c r="O288" s="179"/>
      <c r="P288" s="179">
        <v>197</v>
      </c>
      <c r="Q288" s="179">
        <v>163</v>
      </c>
      <c r="R288" s="179">
        <v>198</v>
      </c>
      <c r="S288" s="179">
        <v>219</v>
      </c>
      <c r="T288" s="179">
        <v>182</v>
      </c>
      <c r="U288" s="179">
        <v>145</v>
      </c>
      <c r="V288" s="179">
        <v>165</v>
      </c>
      <c r="W288" s="179">
        <v>176</v>
      </c>
      <c r="X288" s="179"/>
      <c r="Y288" s="153">
        <v>112</v>
      </c>
      <c r="Z288" s="153">
        <v>97</v>
      </c>
      <c r="AA288" s="179">
        <v>194</v>
      </c>
      <c r="AB288" s="179">
        <v>238</v>
      </c>
      <c r="AC288" s="179">
        <v>243</v>
      </c>
      <c r="AD288" s="179">
        <v>232</v>
      </c>
      <c r="AE288" s="179">
        <v>198</v>
      </c>
      <c r="AF288" s="179">
        <v>175</v>
      </c>
      <c r="AG288" s="179">
        <v>183</v>
      </c>
      <c r="AH288" s="179">
        <v>168</v>
      </c>
      <c r="AI288" s="179">
        <v>161</v>
      </c>
      <c r="AJ288" s="179">
        <v>159</v>
      </c>
      <c r="AK288" s="153">
        <v>105</v>
      </c>
      <c r="AL288" s="153">
        <v>103</v>
      </c>
      <c r="AM288" s="179">
        <v>209.1</v>
      </c>
      <c r="AN288" s="179">
        <v>168.2</v>
      </c>
      <c r="AO288" s="215">
        <v>0.3</v>
      </c>
      <c r="AP288" s="168">
        <v>145</v>
      </c>
      <c r="AQ288" s="169">
        <v>99</v>
      </c>
      <c r="AR288" s="167">
        <v>138</v>
      </c>
      <c r="AS288" s="167">
        <v>104</v>
      </c>
      <c r="AT288" s="170">
        <v>7</v>
      </c>
      <c r="AU288" s="170">
        <v>6</v>
      </c>
      <c r="AV288" s="170">
        <v>12</v>
      </c>
      <c r="AW288" s="170"/>
      <c r="AX288" s="170"/>
      <c r="AY288" s="170"/>
      <c r="AZ288" s="170"/>
      <c r="BA288" s="170"/>
      <c r="BB288" s="170"/>
      <c r="BC288" s="171">
        <v>25</v>
      </c>
      <c r="BD288" s="166">
        <v>1129</v>
      </c>
      <c r="BE288" s="271">
        <v>1.4999999999999999E-2</v>
      </c>
      <c r="BF288" s="172">
        <v>2.1999999999999999E-2</v>
      </c>
      <c r="BG288" s="154"/>
      <c r="BH288" s="154">
        <v>0.2</v>
      </c>
      <c r="BI288" s="154">
        <v>6.8</v>
      </c>
      <c r="BJ288" s="154">
        <v>4.2</v>
      </c>
      <c r="BK288" s="154">
        <v>189.9</v>
      </c>
      <c r="BL288" s="24" t="s">
        <v>478</v>
      </c>
      <c r="BM288" s="248" t="s">
        <v>481</v>
      </c>
      <c r="BN288" s="248" t="s">
        <v>534</v>
      </c>
      <c r="BO288" s="248" t="s">
        <v>506</v>
      </c>
      <c r="BP288" s="248">
        <v>32</v>
      </c>
      <c r="BQ288" s="248"/>
      <c r="BR288" s="248"/>
      <c r="BS288" s="248"/>
      <c r="BT288" s="248"/>
      <c r="BU288" s="248">
        <f t="shared" si="4"/>
        <v>1.6</v>
      </c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  <c r="CH288" s="248"/>
      <c r="CI288" s="248"/>
      <c r="CJ288" s="248"/>
      <c r="CK288" s="248"/>
      <c r="CL288" s="248"/>
      <c r="CM288" s="248"/>
      <c r="CN288" s="248"/>
      <c r="CO288" s="248"/>
      <c r="CP288" s="248"/>
      <c r="CQ288" s="248"/>
      <c r="CR288" s="248"/>
      <c r="CS288" s="248"/>
      <c r="CT288" s="248"/>
      <c r="CU288" s="248"/>
      <c r="CV288" s="248"/>
      <c r="CW288" s="248"/>
      <c r="CX288" s="248"/>
      <c r="CY288" s="248"/>
      <c r="CZ288" s="248"/>
      <c r="DA288" s="248"/>
      <c r="DB288" s="248"/>
    </row>
    <row r="289" spans="1:106" s="185" customFormat="1" ht="31.5" customHeight="1" x14ac:dyDescent="0.35">
      <c r="A289" s="180">
        <v>2021</v>
      </c>
      <c r="B289" s="152">
        <v>8</v>
      </c>
      <c r="C289" s="270">
        <v>44423</v>
      </c>
      <c r="D289" s="152">
        <v>10</v>
      </c>
      <c r="E289" s="152">
        <v>25</v>
      </c>
      <c r="F289" s="152">
        <v>5</v>
      </c>
      <c r="G289" s="184" t="s">
        <v>298</v>
      </c>
      <c r="H289" t="s">
        <v>299</v>
      </c>
      <c r="I289" t="s">
        <v>471</v>
      </c>
      <c r="J289">
        <v>4</v>
      </c>
      <c r="K289">
        <v>2</v>
      </c>
      <c r="L289" s="186">
        <v>162</v>
      </c>
      <c r="M289" s="187">
        <v>150.66</v>
      </c>
      <c r="N289" s="188">
        <v>173.34</v>
      </c>
      <c r="O289" s="179"/>
      <c r="P289" s="179">
        <v>230</v>
      </c>
      <c r="Q289" s="179">
        <v>179</v>
      </c>
      <c r="R289" s="179">
        <v>178</v>
      </c>
      <c r="S289" s="179">
        <v>195</v>
      </c>
      <c r="T289" s="179">
        <v>160</v>
      </c>
      <c r="U289" s="179">
        <v>157</v>
      </c>
      <c r="V289" s="179">
        <v>151</v>
      </c>
      <c r="W289" s="179">
        <v>168</v>
      </c>
      <c r="X289" s="179"/>
      <c r="Y289" s="153">
        <v>112</v>
      </c>
      <c r="Z289" s="153"/>
      <c r="AA289" s="179">
        <v>176</v>
      </c>
      <c r="AB289" s="179">
        <v>216</v>
      </c>
      <c r="AC289" s="179">
        <v>229</v>
      </c>
      <c r="AD289" s="179">
        <v>218</v>
      </c>
      <c r="AE289" s="179">
        <v>209</v>
      </c>
      <c r="AF289" s="179">
        <v>160</v>
      </c>
      <c r="AG289" s="179">
        <v>164</v>
      </c>
      <c r="AH289" s="179">
        <v>153</v>
      </c>
      <c r="AI289" s="179">
        <v>161</v>
      </c>
      <c r="AJ289" s="179">
        <v>160</v>
      </c>
      <c r="AK289" s="153">
        <v>105</v>
      </c>
      <c r="AL289" s="153">
        <v>103</v>
      </c>
      <c r="AM289" s="179">
        <v>203.3</v>
      </c>
      <c r="AN289" s="179">
        <v>159.30000000000001</v>
      </c>
      <c r="AO289" s="215">
        <v>0.3</v>
      </c>
      <c r="AP289" s="168">
        <v>145</v>
      </c>
      <c r="AQ289" s="169">
        <v>99</v>
      </c>
      <c r="AR289" s="167">
        <v>135</v>
      </c>
      <c r="AS289" s="167">
        <v>107</v>
      </c>
      <c r="AT289" s="170">
        <v>9</v>
      </c>
      <c r="AU289" s="170">
        <v>8</v>
      </c>
      <c r="AV289" s="170">
        <v>8</v>
      </c>
      <c r="AW289" s="170"/>
      <c r="AX289" s="170"/>
      <c r="AY289" s="170"/>
      <c r="AZ289" s="170"/>
      <c r="BA289" s="170"/>
      <c r="BB289" s="170"/>
      <c r="BC289" s="171">
        <v>25</v>
      </c>
      <c r="BD289" s="166">
        <v>1129</v>
      </c>
      <c r="BE289" s="271">
        <v>1.4999999999999999E-2</v>
      </c>
      <c r="BF289" s="172">
        <v>2.1999999999999999E-2</v>
      </c>
      <c r="BG289" s="154"/>
      <c r="BH289" s="154">
        <v>0.2</v>
      </c>
      <c r="BI289" s="154">
        <v>7</v>
      </c>
      <c r="BJ289" s="154">
        <v>4</v>
      </c>
      <c r="BK289" s="154">
        <v>179.8</v>
      </c>
      <c r="BL289" s="24" t="s">
        <v>478</v>
      </c>
      <c r="BM289" s="248" t="s">
        <v>481</v>
      </c>
      <c r="BN289" s="248" t="s">
        <v>535</v>
      </c>
      <c r="BO289" s="248" t="s">
        <v>506</v>
      </c>
      <c r="BP289" s="248">
        <v>32</v>
      </c>
      <c r="BQ289" s="248"/>
      <c r="BR289" s="248"/>
      <c r="BS289" s="248"/>
      <c r="BT289" s="248"/>
      <c r="BU289" s="248">
        <f t="shared" si="4"/>
        <v>1.9</v>
      </c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  <c r="CH289" s="248"/>
      <c r="CI289" s="248"/>
      <c r="CJ289" s="248"/>
      <c r="CK289" s="248"/>
      <c r="CL289" s="248"/>
      <c r="CM289" s="248"/>
      <c r="CN289" s="248"/>
      <c r="CO289" s="248"/>
      <c r="CP289" s="248"/>
      <c r="CQ289" s="248"/>
      <c r="CR289" s="248"/>
      <c r="CS289" s="248"/>
      <c r="CT289" s="248"/>
      <c r="CU289" s="248"/>
      <c r="CV289" s="248"/>
      <c r="CW289" s="248"/>
      <c r="CX289" s="248"/>
      <c r="CY289" s="248"/>
      <c r="CZ289" s="248"/>
      <c r="DA289" s="248"/>
      <c r="DB289" s="248"/>
    </row>
    <row r="290" spans="1:106" s="185" customFormat="1" ht="31.5" customHeight="1" x14ac:dyDescent="0.35">
      <c r="A290" s="180">
        <v>2021</v>
      </c>
      <c r="B290" s="152">
        <v>8</v>
      </c>
      <c r="C290" s="270">
        <v>44423</v>
      </c>
      <c r="D290" s="152">
        <v>47</v>
      </c>
      <c r="E290" s="152">
        <v>122</v>
      </c>
      <c r="F290" s="152">
        <v>6</v>
      </c>
      <c r="G290" s="184" t="s">
        <v>216</v>
      </c>
      <c r="H290" t="s">
        <v>217</v>
      </c>
      <c r="I290" t="s">
        <v>513</v>
      </c>
      <c r="J290">
        <v>2</v>
      </c>
      <c r="K290">
        <v>1</v>
      </c>
      <c r="L290" s="186">
        <v>280</v>
      </c>
      <c r="M290" s="187">
        <v>267.39999999999998</v>
      </c>
      <c r="N290" s="188">
        <v>292.60000000000002</v>
      </c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53"/>
      <c r="Z290" s="153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53"/>
      <c r="AL290" s="153"/>
      <c r="AM290" s="179"/>
      <c r="AN290" s="179"/>
      <c r="AO290" s="215"/>
      <c r="AP290" s="168">
        <v>63</v>
      </c>
      <c r="AQ290" s="169">
        <v>115</v>
      </c>
      <c r="AR290" s="167"/>
      <c r="AS290" s="167"/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1"/>
      <c r="BD290" s="166">
        <v>1400</v>
      </c>
      <c r="BE290" s="271">
        <v>1.4999999999999999E-2</v>
      </c>
      <c r="BF290" s="172"/>
      <c r="BG290" s="154"/>
      <c r="BH290" s="154"/>
      <c r="BI290" s="154">
        <v>5</v>
      </c>
      <c r="BJ290" s="154"/>
      <c r="BK290" s="154"/>
      <c r="BL290" s="24" t="s">
        <v>474</v>
      </c>
      <c r="BM290" s="248" t="s">
        <v>475</v>
      </c>
      <c r="BN290" s="248" t="s">
        <v>526</v>
      </c>
      <c r="BO290" s="248" t="s">
        <v>515</v>
      </c>
      <c r="BP290" s="248">
        <v>32</v>
      </c>
      <c r="BQ290" s="248"/>
      <c r="BR290" s="248"/>
      <c r="BS290" s="248"/>
      <c r="BT290" s="248"/>
      <c r="BU290" s="248" t="str">
        <f t="shared" si="4"/>
        <v/>
      </c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  <c r="CH290" s="248"/>
      <c r="CI290" s="248"/>
      <c r="CJ290" s="248"/>
      <c r="CK290" s="248"/>
      <c r="CL290" s="248"/>
      <c r="CM290" s="248"/>
      <c r="CN290" s="248"/>
      <c r="CO290" s="248"/>
      <c r="CP290" s="248"/>
      <c r="CQ290" s="248"/>
      <c r="CR290" s="248"/>
      <c r="CS290" s="248"/>
      <c r="CT290" s="248"/>
      <c r="CU290" s="248"/>
      <c r="CV290" s="248"/>
      <c r="CW290" s="248"/>
      <c r="CX290" s="248"/>
      <c r="CY290" s="248"/>
      <c r="CZ290" s="248"/>
      <c r="DA290" s="248"/>
      <c r="DB290" s="248"/>
    </row>
    <row r="291" spans="1:106" s="185" customFormat="1" ht="31.5" customHeight="1" x14ac:dyDescent="0.35">
      <c r="A291" s="180">
        <v>2021</v>
      </c>
      <c r="B291" s="152">
        <v>8</v>
      </c>
      <c r="C291" s="270">
        <v>44423</v>
      </c>
      <c r="D291" s="152">
        <v>243</v>
      </c>
      <c r="E291" s="152">
        <v>167</v>
      </c>
      <c r="F291" s="152">
        <v>6</v>
      </c>
      <c r="G291" s="184" t="s">
        <v>228</v>
      </c>
      <c r="H291" t="s">
        <v>229</v>
      </c>
      <c r="I291" t="s">
        <v>471</v>
      </c>
      <c r="J291">
        <v>2</v>
      </c>
      <c r="K291">
        <v>2</v>
      </c>
      <c r="L291" s="186">
        <v>888</v>
      </c>
      <c r="M291" s="187">
        <v>825.84</v>
      </c>
      <c r="N291" s="188">
        <v>950.16</v>
      </c>
      <c r="O291" s="179">
        <v>1136</v>
      </c>
      <c r="P291" s="179"/>
      <c r="Q291" s="179"/>
      <c r="R291" s="179"/>
      <c r="S291" s="179"/>
      <c r="T291" s="179">
        <v>930</v>
      </c>
      <c r="U291" s="179"/>
      <c r="V291" s="179"/>
      <c r="W291" s="179"/>
      <c r="X291" s="179"/>
      <c r="Y291" s="153"/>
      <c r="Z291" s="153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53"/>
      <c r="AL291" s="153"/>
      <c r="AM291" s="179">
        <v>1136</v>
      </c>
      <c r="AN291" s="179">
        <v>930</v>
      </c>
      <c r="AO291" s="215">
        <v>0.3</v>
      </c>
      <c r="AP291" s="168">
        <v>55</v>
      </c>
      <c r="AQ291" s="169">
        <v>131</v>
      </c>
      <c r="AR291" s="167"/>
      <c r="AS291" s="167"/>
      <c r="AT291" s="170">
        <v>1</v>
      </c>
      <c r="AU291" s="170">
        <v>1</v>
      </c>
      <c r="AV291" s="170">
        <v>2</v>
      </c>
      <c r="AW291" s="170"/>
      <c r="AX291" s="170"/>
      <c r="AY291" s="170"/>
      <c r="AZ291" s="170"/>
      <c r="BA291" s="170"/>
      <c r="BB291" s="170"/>
      <c r="BC291" s="171">
        <v>3</v>
      </c>
      <c r="BD291" s="166">
        <v>183</v>
      </c>
      <c r="BE291" s="271">
        <v>1.4999999999999999E-2</v>
      </c>
      <c r="BF291" s="172">
        <v>1.6E-2</v>
      </c>
      <c r="BG291" s="154"/>
      <c r="BH291" s="154">
        <v>0</v>
      </c>
      <c r="BI291" s="154">
        <v>0.2</v>
      </c>
      <c r="BJ291" s="154">
        <v>2.8</v>
      </c>
      <c r="BK291" s="154">
        <v>170.2</v>
      </c>
      <c r="BL291" s="24" t="s">
        <v>473</v>
      </c>
      <c r="BM291" s="248" t="s">
        <v>473</v>
      </c>
      <c r="BN291" s="248"/>
      <c r="BO291" s="248"/>
      <c r="BP291" s="248">
        <v>32</v>
      </c>
      <c r="BQ291" s="248"/>
      <c r="BR291" s="248"/>
      <c r="BS291" s="248"/>
      <c r="BT291" s="248"/>
      <c r="BU291" s="248">
        <f t="shared" si="4"/>
        <v>29.7</v>
      </c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  <c r="CH291" s="248"/>
      <c r="CI291" s="248"/>
      <c r="CJ291" s="248"/>
      <c r="CK291" s="248"/>
      <c r="CL291" s="248"/>
      <c r="CM291" s="248"/>
      <c r="CN291" s="248"/>
      <c r="CO291" s="248"/>
      <c r="CP291" s="248"/>
      <c r="CQ291" s="248"/>
      <c r="CR291" s="248"/>
      <c r="CS291" s="248"/>
      <c r="CT291" s="248"/>
      <c r="CU291" s="248"/>
      <c r="CV291" s="248"/>
      <c r="CW291" s="248"/>
      <c r="CX291" s="248"/>
      <c r="CY291" s="248"/>
      <c r="CZ291" s="248"/>
      <c r="DA291" s="248"/>
      <c r="DB291" s="248"/>
    </row>
    <row r="292" spans="1:106" s="185" customFormat="1" ht="31.5" customHeight="1" x14ac:dyDescent="0.35">
      <c r="A292" s="180">
        <v>2021</v>
      </c>
      <c r="B292" s="152">
        <v>8</v>
      </c>
      <c r="C292" s="270">
        <v>44423</v>
      </c>
      <c r="D292" s="152">
        <v>425</v>
      </c>
      <c r="E292" s="152">
        <v>674</v>
      </c>
      <c r="F292" s="152">
        <v>6</v>
      </c>
      <c r="G292" s="184" t="s">
        <v>158</v>
      </c>
      <c r="H292" t="s">
        <v>159</v>
      </c>
      <c r="I292" t="s">
        <v>513</v>
      </c>
      <c r="J292">
        <v>2</v>
      </c>
      <c r="K292">
        <v>1</v>
      </c>
      <c r="L292" s="186">
        <v>256</v>
      </c>
      <c r="M292" s="187">
        <v>240.89599999999999</v>
      </c>
      <c r="N292" s="188">
        <v>274.17599999999999</v>
      </c>
      <c r="O292" s="179"/>
      <c r="P292" s="179"/>
      <c r="Q292" s="179">
        <v>387</v>
      </c>
      <c r="R292" s="179">
        <v>378</v>
      </c>
      <c r="S292" s="179">
        <v>280</v>
      </c>
      <c r="T292" s="179"/>
      <c r="U292" s="179"/>
      <c r="V292" s="179">
        <v>307</v>
      </c>
      <c r="W292" s="179">
        <v>280</v>
      </c>
      <c r="X292" s="179">
        <v>277</v>
      </c>
      <c r="Y292" s="153"/>
      <c r="Z292" s="153">
        <v>109</v>
      </c>
      <c r="AA292" s="179">
        <v>444</v>
      </c>
      <c r="AB292" s="179">
        <v>454</v>
      </c>
      <c r="AC292" s="179">
        <v>373</v>
      </c>
      <c r="AD292" s="179">
        <v>354</v>
      </c>
      <c r="AE292" s="179">
        <v>352</v>
      </c>
      <c r="AF292" s="179">
        <v>362</v>
      </c>
      <c r="AG292" s="179">
        <v>312</v>
      </c>
      <c r="AH292" s="179">
        <v>292</v>
      </c>
      <c r="AI292" s="179">
        <v>268</v>
      </c>
      <c r="AJ292" s="179">
        <v>262</v>
      </c>
      <c r="AK292" s="153">
        <v>120</v>
      </c>
      <c r="AL292" s="153">
        <v>122</v>
      </c>
      <c r="AM292" s="179">
        <v>377.8</v>
      </c>
      <c r="AN292" s="179">
        <v>295</v>
      </c>
      <c r="AO292" s="215">
        <v>0.5</v>
      </c>
      <c r="AP292" s="168">
        <v>40</v>
      </c>
      <c r="AQ292" s="169">
        <v>180</v>
      </c>
      <c r="AR292" s="167">
        <v>62</v>
      </c>
      <c r="AS292" s="167">
        <v>117</v>
      </c>
      <c r="AT292" s="170">
        <v>4</v>
      </c>
      <c r="AU292" s="170">
        <v>4</v>
      </c>
      <c r="AV292" s="170">
        <v>6</v>
      </c>
      <c r="AW292" s="170"/>
      <c r="AX292" s="170"/>
      <c r="AY292" s="170"/>
      <c r="AZ292" s="170"/>
      <c r="BA292" s="170"/>
      <c r="BB292" s="170"/>
      <c r="BC292" s="171">
        <v>14</v>
      </c>
      <c r="BD292" s="166">
        <v>59</v>
      </c>
      <c r="BE292" s="271">
        <v>1.4999999999999999E-2</v>
      </c>
      <c r="BF292" s="172">
        <v>0.23699999999999999</v>
      </c>
      <c r="BG292" s="154"/>
      <c r="BH292" s="154">
        <v>0.1</v>
      </c>
      <c r="BI292" s="154">
        <v>0.2</v>
      </c>
      <c r="BJ292" s="154">
        <v>4.0999999999999996</v>
      </c>
      <c r="BK292" s="154">
        <v>17.399999999999999</v>
      </c>
      <c r="BL292" s="24" t="s">
        <v>474</v>
      </c>
      <c r="BM292" s="248" t="s">
        <v>475</v>
      </c>
      <c r="BN292" s="248" t="s">
        <v>514</v>
      </c>
      <c r="BO292" s="248" t="s">
        <v>515</v>
      </c>
      <c r="BP292" s="248">
        <v>32</v>
      </c>
      <c r="BQ292" s="248"/>
      <c r="BR292" s="248"/>
      <c r="BS292" s="248"/>
      <c r="BT292" s="248"/>
      <c r="BU292" s="248">
        <f t="shared" si="4"/>
        <v>27.6</v>
      </c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  <c r="CH292" s="248"/>
      <c r="CI292" s="248"/>
      <c r="CJ292" s="248"/>
      <c r="CK292" s="248"/>
      <c r="CL292" s="248"/>
      <c r="CM292" s="248"/>
      <c r="CN292" s="248"/>
      <c r="CO292" s="248"/>
      <c r="CP292" s="248"/>
      <c r="CQ292" s="248"/>
      <c r="CR292" s="248"/>
      <c r="CS292" s="248"/>
      <c r="CT292" s="248"/>
      <c r="CU292" s="248"/>
      <c r="CV292" s="248"/>
      <c r="CW292" s="248"/>
      <c r="CX292" s="248"/>
      <c r="CY292" s="248"/>
      <c r="CZ292" s="248"/>
      <c r="DA292" s="248"/>
      <c r="DB292" s="248"/>
    </row>
    <row r="293" spans="1:106" s="185" customFormat="1" ht="31.5" customHeight="1" x14ac:dyDescent="0.35">
      <c r="A293" s="180">
        <v>2021</v>
      </c>
      <c r="B293" s="152">
        <v>8</v>
      </c>
      <c r="C293" s="270">
        <v>44423</v>
      </c>
      <c r="D293" s="152">
        <v>377</v>
      </c>
      <c r="E293" s="152">
        <v>439</v>
      </c>
      <c r="F293" s="152">
        <v>7</v>
      </c>
      <c r="G293" s="184" t="s">
        <v>322</v>
      </c>
      <c r="H293" t="s">
        <v>323</v>
      </c>
      <c r="I293" t="s">
        <v>471</v>
      </c>
      <c r="J293">
        <v>4</v>
      </c>
      <c r="K293">
        <v>1</v>
      </c>
      <c r="L293" s="186">
        <v>343</v>
      </c>
      <c r="M293" s="187">
        <v>308.7</v>
      </c>
      <c r="N293" s="188">
        <v>377.3</v>
      </c>
      <c r="O293" s="179">
        <v>609</v>
      </c>
      <c r="P293" s="179">
        <v>407</v>
      </c>
      <c r="Q293" s="179">
        <v>378</v>
      </c>
      <c r="R293" s="179">
        <v>632</v>
      </c>
      <c r="S293" s="179">
        <v>637</v>
      </c>
      <c r="T293" s="179">
        <v>325</v>
      </c>
      <c r="U293" s="179">
        <v>350</v>
      </c>
      <c r="V293" s="179">
        <v>334</v>
      </c>
      <c r="W293" s="179">
        <v>330</v>
      </c>
      <c r="X293" s="179">
        <v>350</v>
      </c>
      <c r="Y293" s="153">
        <v>217</v>
      </c>
      <c r="Z293" s="153">
        <v>218</v>
      </c>
      <c r="AA293" s="179">
        <v>358</v>
      </c>
      <c r="AB293" s="179">
        <v>409</v>
      </c>
      <c r="AC293" s="179">
        <v>414</v>
      </c>
      <c r="AD293" s="179">
        <v>412</v>
      </c>
      <c r="AE293" s="179">
        <v>316</v>
      </c>
      <c r="AF293" s="179">
        <v>347</v>
      </c>
      <c r="AG293" s="179">
        <v>345</v>
      </c>
      <c r="AH293" s="179">
        <v>347</v>
      </c>
      <c r="AI293" s="179">
        <v>336</v>
      </c>
      <c r="AJ293" s="179">
        <v>354</v>
      </c>
      <c r="AK293" s="153">
        <v>217</v>
      </c>
      <c r="AL293" s="153">
        <v>215</v>
      </c>
      <c r="AM293" s="179">
        <v>457.2</v>
      </c>
      <c r="AN293" s="179">
        <v>341.8</v>
      </c>
      <c r="AO293" s="215">
        <v>0.3</v>
      </c>
      <c r="AP293" s="168">
        <v>45</v>
      </c>
      <c r="AQ293" s="169">
        <v>320</v>
      </c>
      <c r="AR293" s="167">
        <v>66</v>
      </c>
      <c r="AS293" s="167">
        <v>217</v>
      </c>
      <c r="AT293" s="170">
        <v>8</v>
      </c>
      <c r="AU293" s="170">
        <v>5</v>
      </c>
      <c r="AV293" s="170">
        <v>5</v>
      </c>
      <c r="AW293" s="170"/>
      <c r="AX293" s="170"/>
      <c r="AY293" s="170"/>
      <c r="AZ293" s="170"/>
      <c r="BA293" s="170"/>
      <c r="BB293" s="170"/>
      <c r="BC293" s="171">
        <v>18</v>
      </c>
      <c r="BD293" s="166">
        <v>838</v>
      </c>
      <c r="BE293" s="271">
        <v>1.4999999999999999E-2</v>
      </c>
      <c r="BF293" s="172">
        <v>2.1000000000000001E-2</v>
      </c>
      <c r="BG293" s="154"/>
      <c r="BH293" s="154">
        <v>0.1</v>
      </c>
      <c r="BI293" s="154">
        <v>2.4</v>
      </c>
      <c r="BJ293" s="154">
        <v>6.2</v>
      </c>
      <c r="BK293" s="154">
        <v>286.39999999999998</v>
      </c>
      <c r="BL293" s="24" t="s">
        <v>478</v>
      </c>
      <c r="BM293" s="248" t="s">
        <v>481</v>
      </c>
      <c r="BN293" s="248" t="s">
        <v>533</v>
      </c>
      <c r="BO293" s="248"/>
      <c r="BP293" s="248">
        <v>32</v>
      </c>
      <c r="BQ293" s="248"/>
      <c r="BR293" s="248"/>
      <c r="BS293" s="248"/>
      <c r="BT293" s="248"/>
      <c r="BU293" s="248">
        <f t="shared" si="4"/>
        <v>0.8</v>
      </c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  <c r="CH293" s="248"/>
      <c r="CI293" s="248"/>
      <c r="CJ293" s="248"/>
      <c r="CK293" s="248"/>
      <c r="CL293" s="248"/>
      <c r="CM293" s="248"/>
      <c r="CN293" s="248"/>
      <c r="CO293" s="248"/>
      <c r="CP293" s="248"/>
      <c r="CQ293" s="248"/>
      <c r="CR293" s="248"/>
      <c r="CS293" s="248"/>
      <c r="CT293" s="248"/>
      <c r="CU293" s="248"/>
      <c r="CV293" s="248"/>
      <c r="CW293" s="248"/>
      <c r="CX293" s="248"/>
      <c r="CY293" s="248"/>
      <c r="CZ293" s="248"/>
      <c r="DA293" s="248"/>
      <c r="DB293" s="248"/>
    </row>
    <row r="294" spans="1:106" s="185" customFormat="1" ht="31.5" customHeight="1" x14ac:dyDescent="0.35">
      <c r="A294" s="180">
        <v>2021</v>
      </c>
      <c r="B294" s="152">
        <v>8</v>
      </c>
      <c r="C294" s="270">
        <v>44423</v>
      </c>
      <c r="D294" s="152">
        <v>376</v>
      </c>
      <c r="E294" s="152">
        <v>438</v>
      </c>
      <c r="F294" s="152">
        <v>8</v>
      </c>
      <c r="G294" s="184" t="s">
        <v>285</v>
      </c>
      <c r="H294" t="s">
        <v>286</v>
      </c>
      <c r="I294" t="s">
        <v>471</v>
      </c>
      <c r="J294">
        <v>3</v>
      </c>
      <c r="K294">
        <v>2</v>
      </c>
      <c r="L294" s="186">
        <v>336</v>
      </c>
      <c r="M294" s="187">
        <v>316.17599999999999</v>
      </c>
      <c r="N294" s="188">
        <v>359.85599999999999</v>
      </c>
      <c r="O294" s="179">
        <v>540</v>
      </c>
      <c r="P294" s="179">
        <v>466</v>
      </c>
      <c r="Q294" s="179">
        <v>451</v>
      </c>
      <c r="R294" s="179"/>
      <c r="S294" s="179">
        <v>452</v>
      </c>
      <c r="T294" s="179">
        <v>371</v>
      </c>
      <c r="U294" s="179">
        <v>365</v>
      </c>
      <c r="V294" s="179">
        <v>359</v>
      </c>
      <c r="W294" s="179"/>
      <c r="X294" s="179">
        <v>350</v>
      </c>
      <c r="Y294" s="153">
        <v>134</v>
      </c>
      <c r="Z294" s="153">
        <v>138</v>
      </c>
      <c r="AA294" s="179">
        <v>423</v>
      </c>
      <c r="AB294" s="179">
        <v>453</v>
      </c>
      <c r="AC294" s="179">
        <v>467</v>
      </c>
      <c r="AD294" s="179">
        <v>474</v>
      </c>
      <c r="AE294" s="179">
        <v>442</v>
      </c>
      <c r="AF294" s="179">
        <v>357</v>
      </c>
      <c r="AG294" s="179">
        <v>334</v>
      </c>
      <c r="AH294" s="179">
        <v>359</v>
      </c>
      <c r="AI294" s="179">
        <v>350</v>
      </c>
      <c r="AJ294" s="179">
        <v>346</v>
      </c>
      <c r="AK294" s="153">
        <v>138</v>
      </c>
      <c r="AL294" s="153">
        <v>136</v>
      </c>
      <c r="AM294" s="179">
        <v>463.1</v>
      </c>
      <c r="AN294" s="179">
        <v>354.6</v>
      </c>
      <c r="AO294" s="215">
        <v>0.4</v>
      </c>
      <c r="AP294" s="168">
        <v>67</v>
      </c>
      <c r="AQ294" s="169">
        <v>161</v>
      </c>
      <c r="AR294" s="167">
        <v>79</v>
      </c>
      <c r="AS294" s="167">
        <v>137</v>
      </c>
      <c r="AT294" s="170">
        <v>4</v>
      </c>
      <c r="AU294" s="170">
        <v>4</v>
      </c>
      <c r="AV294" s="170">
        <v>5</v>
      </c>
      <c r="AW294" s="170"/>
      <c r="AX294" s="170"/>
      <c r="AY294" s="170"/>
      <c r="AZ294" s="170"/>
      <c r="BA294" s="170"/>
      <c r="BB294" s="170"/>
      <c r="BC294" s="171">
        <v>13</v>
      </c>
      <c r="BD294" s="166">
        <v>1405</v>
      </c>
      <c r="BE294" s="271">
        <v>1.4999999999999999E-2</v>
      </c>
      <c r="BF294" s="172">
        <v>8.9999999999999993E-3</v>
      </c>
      <c r="BG294" s="154">
        <v>1</v>
      </c>
      <c r="BH294" s="154">
        <v>0</v>
      </c>
      <c r="BI294" s="154">
        <v>4.2</v>
      </c>
      <c r="BJ294" s="154">
        <v>4.5999999999999996</v>
      </c>
      <c r="BK294" s="154">
        <v>498.2</v>
      </c>
      <c r="BL294" s="24" t="s">
        <v>474</v>
      </c>
      <c r="BM294" s="248" t="s">
        <v>475</v>
      </c>
      <c r="BN294" s="248" t="s">
        <v>529</v>
      </c>
      <c r="BO294" s="248" t="s">
        <v>477</v>
      </c>
      <c r="BP294" s="248">
        <v>32</v>
      </c>
      <c r="BQ294" s="248"/>
      <c r="BR294" s="248"/>
      <c r="BS294" s="248"/>
      <c r="BT294" s="248"/>
      <c r="BU294" s="248">
        <f t="shared" si="4"/>
        <v>13.2</v>
      </c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  <c r="CH294" s="248"/>
      <c r="CI294" s="248"/>
      <c r="CJ294" s="248"/>
      <c r="CK294" s="248"/>
      <c r="CL294" s="248"/>
      <c r="CM294" s="248"/>
      <c r="CN294" s="248"/>
      <c r="CO294" s="248"/>
      <c r="CP294" s="248"/>
      <c r="CQ294" s="248"/>
      <c r="CR294" s="248"/>
      <c r="CS294" s="248"/>
      <c r="CT294" s="248"/>
      <c r="CU294" s="248"/>
      <c r="CV294" s="248"/>
      <c r="CW294" s="248"/>
      <c r="CX294" s="248"/>
      <c r="CY294" s="248"/>
      <c r="CZ294" s="248"/>
      <c r="DA294" s="248"/>
      <c r="DB294" s="248"/>
    </row>
    <row r="295" spans="1:106" s="185" customFormat="1" ht="31.5" customHeight="1" x14ac:dyDescent="0.35">
      <c r="A295" s="180">
        <v>2021</v>
      </c>
      <c r="B295" s="152">
        <v>8</v>
      </c>
      <c r="C295" s="270">
        <v>44423</v>
      </c>
      <c r="D295" s="152">
        <v>53</v>
      </c>
      <c r="E295" s="152">
        <v>131</v>
      </c>
      <c r="F295" s="152">
        <v>28</v>
      </c>
      <c r="G295" s="184" t="s">
        <v>161</v>
      </c>
      <c r="H295" t="s">
        <v>162</v>
      </c>
      <c r="I295" t="s">
        <v>531</v>
      </c>
      <c r="J295">
        <v>25</v>
      </c>
      <c r="K295">
        <v>1</v>
      </c>
      <c r="L295" s="186">
        <v>10</v>
      </c>
      <c r="M295" s="187">
        <v>9.3000000000000007</v>
      </c>
      <c r="N295" s="188">
        <v>10.7</v>
      </c>
      <c r="O295" s="179"/>
      <c r="P295" s="179">
        <v>13</v>
      </c>
      <c r="Q295" s="179">
        <v>9</v>
      </c>
      <c r="R295" s="179">
        <v>13</v>
      </c>
      <c r="S295" s="179">
        <v>10</v>
      </c>
      <c r="T295" s="179"/>
      <c r="U295" s="179">
        <v>8</v>
      </c>
      <c r="V295" s="179">
        <v>8</v>
      </c>
      <c r="W295" s="179">
        <v>10</v>
      </c>
      <c r="X295" s="179">
        <v>8</v>
      </c>
      <c r="Y295" s="153">
        <v>83</v>
      </c>
      <c r="Z295" s="153">
        <v>83</v>
      </c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>
        <v>11.1</v>
      </c>
      <c r="AN295" s="179">
        <v>8.5</v>
      </c>
      <c r="AO295" s="215">
        <v>0.1</v>
      </c>
      <c r="AP295" s="168">
        <v>772</v>
      </c>
      <c r="AQ295" s="169">
        <v>117</v>
      </c>
      <c r="AR295" s="167">
        <v>1084</v>
      </c>
      <c r="AS295" s="167">
        <v>83</v>
      </c>
      <c r="AT295" s="170">
        <v>6</v>
      </c>
      <c r="AU295" s="170">
        <v>3</v>
      </c>
      <c r="AV295" s="170">
        <v>3</v>
      </c>
      <c r="AW295" s="170"/>
      <c r="AX295" s="170"/>
      <c r="AY295" s="170"/>
      <c r="AZ295" s="170"/>
      <c r="BA295" s="170"/>
      <c r="BB295" s="170"/>
      <c r="BC295" s="171">
        <v>12</v>
      </c>
      <c r="BD295" s="166">
        <v>9212</v>
      </c>
      <c r="BE295" s="271">
        <v>0.02</v>
      </c>
      <c r="BF295" s="172">
        <v>1E-3</v>
      </c>
      <c r="BG295" s="154">
        <v>1</v>
      </c>
      <c r="BH295" s="154">
        <v>1.2</v>
      </c>
      <c r="BI295" s="154">
        <v>921.2</v>
      </c>
      <c r="BJ295" s="154">
        <v>0.1</v>
      </c>
      <c r="BK295" s="154">
        <v>78.3</v>
      </c>
      <c r="BL295" s="24" t="s">
        <v>478</v>
      </c>
      <c r="BM295" s="248" t="s">
        <v>487</v>
      </c>
      <c r="BN295" s="248" t="s">
        <v>532</v>
      </c>
      <c r="BO295" s="248"/>
      <c r="BP295" s="248">
        <v>32</v>
      </c>
      <c r="BQ295" s="248"/>
      <c r="BR295" s="248"/>
      <c r="BS295" s="248"/>
      <c r="BT295" s="248"/>
      <c r="BU295" s="248">
        <f t="shared" si="4"/>
        <v>1.1000000000000001</v>
      </c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  <c r="CH295" s="248"/>
      <c r="CI295" s="248"/>
      <c r="CJ295" s="248"/>
      <c r="CK295" s="248"/>
      <c r="CL295" s="248"/>
      <c r="CM295" s="248"/>
      <c r="CN295" s="248"/>
      <c r="CO295" s="248"/>
      <c r="CP295" s="248"/>
      <c r="CQ295" s="248"/>
      <c r="CR295" s="248"/>
      <c r="CS295" s="248"/>
      <c r="CT295" s="248"/>
      <c r="CU295" s="248"/>
      <c r="CV295" s="248"/>
      <c r="CW295" s="248"/>
      <c r="CX295" s="248"/>
      <c r="CY295" s="248"/>
      <c r="CZ295" s="248"/>
      <c r="DA295" s="248"/>
      <c r="DB295" s="248"/>
    </row>
    <row r="296" spans="1:106" s="185" customFormat="1" ht="31.5" customHeight="1" x14ac:dyDescent="0.35">
      <c r="A296" s="180">
        <v>2021</v>
      </c>
      <c r="B296" s="152">
        <v>8</v>
      </c>
      <c r="C296" s="270">
        <v>44423</v>
      </c>
      <c r="D296" s="152">
        <v>123</v>
      </c>
      <c r="E296" s="152">
        <v>645</v>
      </c>
      <c r="F296" s="152">
        <v>30</v>
      </c>
      <c r="G296" s="184" t="s">
        <v>313</v>
      </c>
      <c r="H296" t="s">
        <v>314</v>
      </c>
      <c r="I296" t="s">
        <v>489</v>
      </c>
      <c r="J296">
        <v>4</v>
      </c>
      <c r="K296">
        <v>1</v>
      </c>
      <c r="L296" s="186">
        <v>133</v>
      </c>
      <c r="M296" s="187">
        <v>123.69</v>
      </c>
      <c r="N296" s="188">
        <v>142.31</v>
      </c>
      <c r="O296" s="179"/>
      <c r="P296" s="179">
        <v>233</v>
      </c>
      <c r="Q296" s="179">
        <v>159</v>
      </c>
      <c r="R296" s="179">
        <v>165</v>
      </c>
      <c r="S296" s="179">
        <v>277</v>
      </c>
      <c r="T296" s="179"/>
      <c r="U296" s="179">
        <v>167</v>
      </c>
      <c r="V296" s="179">
        <v>141</v>
      </c>
      <c r="W296" s="179">
        <v>142</v>
      </c>
      <c r="X296" s="179">
        <v>141</v>
      </c>
      <c r="Y296" s="153">
        <v>144</v>
      </c>
      <c r="Z296" s="153">
        <v>147</v>
      </c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>
        <v>208.5</v>
      </c>
      <c r="AN296" s="179">
        <v>147.80000000000001</v>
      </c>
      <c r="AO296" s="215">
        <v>0.6</v>
      </c>
      <c r="AP296" s="168">
        <v>80</v>
      </c>
      <c r="AQ296" s="169">
        <v>180</v>
      </c>
      <c r="AR296" s="167">
        <v>99</v>
      </c>
      <c r="AS296" s="167">
        <v>146</v>
      </c>
      <c r="AT296" s="170">
        <v>8</v>
      </c>
      <c r="AU296" s="170">
        <v>4</v>
      </c>
      <c r="AV296" s="170">
        <v>6</v>
      </c>
      <c r="AW296" s="170"/>
      <c r="AX296" s="170"/>
      <c r="AY296" s="170"/>
      <c r="AZ296" s="170"/>
      <c r="BA296" s="170"/>
      <c r="BB296" s="170"/>
      <c r="BC296" s="171">
        <v>18</v>
      </c>
      <c r="BD296" s="166">
        <v>818</v>
      </c>
      <c r="BE296" s="271">
        <v>0.02</v>
      </c>
      <c r="BF296" s="172">
        <v>2.1999999999999999E-2</v>
      </c>
      <c r="BG296" s="154"/>
      <c r="BH296" s="154">
        <v>0.1</v>
      </c>
      <c r="BI296" s="154">
        <v>6.2</v>
      </c>
      <c r="BJ296" s="154">
        <v>2.7</v>
      </c>
      <c r="BK296" s="154">
        <v>120.9</v>
      </c>
      <c r="BL296" s="24" t="s">
        <v>472</v>
      </c>
      <c r="BM296" s="248" t="s">
        <v>472</v>
      </c>
      <c r="BN296" s="248"/>
      <c r="BO296" s="248"/>
      <c r="BP296" s="248">
        <v>32</v>
      </c>
      <c r="BQ296" s="248"/>
      <c r="BR296" s="248"/>
      <c r="BS296" s="248"/>
      <c r="BT296" s="248"/>
      <c r="BU296" s="248">
        <f t="shared" si="4"/>
        <v>10.5</v>
      </c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  <c r="CH296" s="248"/>
      <c r="CI296" s="248"/>
      <c r="CJ296" s="248"/>
      <c r="CK296" s="248"/>
      <c r="CL296" s="248"/>
      <c r="CM296" s="248"/>
      <c r="CN296" s="248"/>
      <c r="CO296" s="248"/>
      <c r="CP296" s="248"/>
      <c r="CQ296" s="248"/>
      <c r="CR296" s="248"/>
      <c r="CS296" s="248"/>
      <c r="CT296" s="248"/>
      <c r="CU296" s="248"/>
      <c r="CV296" s="248"/>
      <c r="CW296" s="248"/>
      <c r="CX296" s="248"/>
      <c r="CY296" s="248"/>
      <c r="CZ296" s="248"/>
      <c r="DA296" s="248"/>
      <c r="DB296" s="248"/>
    </row>
    <row r="297" spans="1:106" s="185" customFormat="1" ht="31.5" customHeight="1" x14ac:dyDescent="0.35">
      <c r="A297" s="180">
        <v>2021</v>
      </c>
      <c r="B297" s="152">
        <v>8</v>
      </c>
      <c r="C297" s="270">
        <v>44423</v>
      </c>
      <c r="D297" s="152">
        <v>372</v>
      </c>
      <c r="E297" s="152">
        <v>646</v>
      </c>
      <c r="F297" s="152">
        <v>48</v>
      </c>
      <c r="G297" s="184" t="s">
        <v>152</v>
      </c>
      <c r="H297" t="s">
        <v>153</v>
      </c>
      <c r="I297" t="s">
        <v>490</v>
      </c>
      <c r="J297">
        <v>2</v>
      </c>
      <c r="K297">
        <v>2</v>
      </c>
      <c r="L297" s="186">
        <v>212</v>
      </c>
      <c r="M297" s="187">
        <v>197.16</v>
      </c>
      <c r="N297" s="188">
        <v>226.84</v>
      </c>
      <c r="O297" s="179"/>
      <c r="P297" s="179">
        <v>266</v>
      </c>
      <c r="Q297" s="179">
        <v>311</v>
      </c>
      <c r="R297" s="179">
        <v>402</v>
      </c>
      <c r="S297" s="179">
        <v>325</v>
      </c>
      <c r="T297" s="179">
        <v>203</v>
      </c>
      <c r="U297" s="179">
        <v>229</v>
      </c>
      <c r="V297" s="179">
        <v>228</v>
      </c>
      <c r="W297" s="179">
        <v>210</v>
      </c>
      <c r="X297" s="179"/>
      <c r="Y297" s="153">
        <v>132</v>
      </c>
      <c r="Z297" s="153">
        <v>134</v>
      </c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>
        <v>326</v>
      </c>
      <c r="AN297" s="179">
        <v>217.5</v>
      </c>
      <c r="AO297" s="215">
        <v>0.5</v>
      </c>
      <c r="AP297" s="168">
        <v>37</v>
      </c>
      <c r="AQ297" s="169">
        <v>195</v>
      </c>
      <c r="AR297" s="167">
        <v>54</v>
      </c>
      <c r="AS297" s="167">
        <v>133</v>
      </c>
      <c r="AT297" s="170">
        <v>4</v>
      </c>
      <c r="AU297" s="170">
        <v>5</v>
      </c>
      <c r="AV297" s="170">
        <v>4</v>
      </c>
      <c r="AW297" s="170"/>
      <c r="AX297" s="170"/>
      <c r="AY297" s="170"/>
      <c r="AZ297" s="170"/>
      <c r="BA297" s="170"/>
      <c r="BB297" s="170"/>
      <c r="BC297" s="171">
        <v>13</v>
      </c>
      <c r="BD297" s="166">
        <v>541</v>
      </c>
      <c r="BE297" s="271">
        <v>0.02</v>
      </c>
      <c r="BF297" s="172">
        <v>2.4E-2</v>
      </c>
      <c r="BG297" s="154"/>
      <c r="BH297" s="154">
        <v>0.1</v>
      </c>
      <c r="BI297" s="154">
        <v>2.6</v>
      </c>
      <c r="BJ297" s="154">
        <v>2.8</v>
      </c>
      <c r="BK297" s="154">
        <v>117.7</v>
      </c>
      <c r="BL297" s="24" t="s">
        <v>478</v>
      </c>
      <c r="BM297" s="248" t="s">
        <v>487</v>
      </c>
      <c r="BN297" s="248" t="s">
        <v>491</v>
      </c>
      <c r="BO297" s="248"/>
      <c r="BP297" s="248">
        <v>32</v>
      </c>
      <c r="BQ297" s="248"/>
      <c r="BR297" s="248"/>
      <c r="BS297" s="248"/>
      <c r="BT297" s="248"/>
      <c r="BU297" s="248">
        <f t="shared" si="4"/>
        <v>3.9</v>
      </c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  <c r="CH297" s="248"/>
      <c r="CI297" s="248"/>
      <c r="CJ297" s="248"/>
      <c r="CK297" s="248"/>
      <c r="CL297" s="248"/>
      <c r="CM297" s="248"/>
      <c r="CN297" s="248"/>
      <c r="CO297" s="248"/>
      <c r="CP297" s="248"/>
      <c r="CQ297" s="248"/>
      <c r="CR297" s="248"/>
      <c r="CS297" s="248"/>
      <c r="CT297" s="248"/>
      <c r="CU297" s="248"/>
      <c r="CV297" s="248"/>
      <c r="CW297" s="248"/>
      <c r="CX297" s="248"/>
      <c r="CY297" s="248"/>
      <c r="CZ297" s="248"/>
      <c r="DA297" s="248"/>
      <c r="DB297" s="248"/>
    </row>
    <row r="298" spans="1:106" s="185" customFormat="1" ht="31.5" customHeight="1" x14ac:dyDescent="0.35">
      <c r="A298" s="180">
        <v>2021</v>
      </c>
      <c r="B298" s="152">
        <v>8</v>
      </c>
      <c r="C298" s="270">
        <v>44423</v>
      </c>
      <c r="D298" s="152">
        <v>372</v>
      </c>
      <c r="E298" s="152">
        <v>647</v>
      </c>
      <c r="F298" s="152">
        <v>48</v>
      </c>
      <c r="G298" s="184" t="s">
        <v>155</v>
      </c>
      <c r="H298" t="s">
        <v>156</v>
      </c>
      <c r="I298" t="s">
        <v>490</v>
      </c>
      <c r="J298">
        <v>2</v>
      </c>
      <c r="K298">
        <v>2</v>
      </c>
      <c r="L298" s="186">
        <v>212</v>
      </c>
      <c r="M298" s="187">
        <v>197.16</v>
      </c>
      <c r="N298" s="188">
        <v>226.84</v>
      </c>
      <c r="O298" s="179"/>
      <c r="P298" s="179">
        <v>286</v>
      </c>
      <c r="Q298" s="179">
        <v>312</v>
      </c>
      <c r="R298" s="179">
        <v>405</v>
      </c>
      <c r="S298" s="179">
        <v>383</v>
      </c>
      <c r="T298" s="179"/>
      <c r="U298" s="179">
        <v>215</v>
      </c>
      <c r="V298" s="179">
        <v>209</v>
      </c>
      <c r="W298" s="179">
        <v>222</v>
      </c>
      <c r="X298" s="179">
        <v>221</v>
      </c>
      <c r="Y298" s="153">
        <v>132</v>
      </c>
      <c r="Z298" s="153">
        <v>134</v>
      </c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/>
      <c r="AL298" s="153"/>
      <c r="AM298" s="179">
        <v>346.5</v>
      </c>
      <c r="AN298" s="179">
        <v>216.8</v>
      </c>
      <c r="AO298" s="215">
        <v>0.6</v>
      </c>
      <c r="AP298" s="168">
        <v>37</v>
      </c>
      <c r="AQ298" s="169">
        <v>195</v>
      </c>
      <c r="AR298" s="167">
        <v>54</v>
      </c>
      <c r="AS298" s="167">
        <v>133</v>
      </c>
      <c r="AT298" s="170">
        <v>4</v>
      </c>
      <c r="AU298" s="170">
        <v>5</v>
      </c>
      <c r="AV298" s="170">
        <v>4</v>
      </c>
      <c r="AW298" s="170"/>
      <c r="AX298" s="170"/>
      <c r="AY298" s="170"/>
      <c r="AZ298" s="170"/>
      <c r="BA298" s="170"/>
      <c r="BB298" s="170"/>
      <c r="BC298" s="171">
        <v>13</v>
      </c>
      <c r="BD298" s="166">
        <v>541</v>
      </c>
      <c r="BE298" s="271">
        <v>0.02</v>
      </c>
      <c r="BF298" s="172">
        <v>2.4E-2</v>
      </c>
      <c r="BG298" s="154"/>
      <c r="BH298" s="154">
        <v>0.1</v>
      </c>
      <c r="BI298" s="154">
        <v>2.6</v>
      </c>
      <c r="BJ298" s="154">
        <v>2.8</v>
      </c>
      <c r="BK298" s="154">
        <v>117.3</v>
      </c>
      <c r="BL298" s="24" t="s">
        <v>478</v>
      </c>
      <c r="BM298" s="248" t="s">
        <v>487</v>
      </c>
      <c r="BN298" s="248" t="s">
        <v>492</v>
      </c>
      <c r="BO298" s="248"/>
      <c r="BP298" s="248">
        <v>32</v>
      </c>
      <c r="BQ298" s="248"/>
      <c r="BR298" s="248"/>
      <c r="BS298" s="248"/>
      <c r="BT298" s="248"/>
      <c r="BU298" s="248">
        <f t="shared" si="4"/>
        <v>3.4</v>
      </c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  <c r="CH298" s="248"/>
      <c r="CI298" s="248"/>
      <c r="CJ298" s="248"/>
      <c r="CK298" s="248"/>
      <c r="CL298" s="248"/>
      <c r="CM298" s="248"/>
      <c r="CN298" s="248"/>
      <c r="CO298" s="248"/>
      <c r="CP298" s="248"/>
      <c r="CQ298" s="248"/>
      <c r="CR298" s="248"/>
      <c r="CS298" s="248"/>
      <c r="CT298" s="248"/>
      <c r="CU298" s="248"/>
      <c r="CV298" s="248"/>
      <c r="CW298" s="248"/>
      <c r="CX298" s="248"/>
      <c r="CY298" s="248"/>
      <c r="CZ298" s="248"/>
      <c r="DA298" s="248"/>
      <c r="DB298" s="248"/>
    </row>
    <row r="299" spans="1:106" s="185" customFormat="1" ht="31.5" customHeight="1" x14ac:dyDescent="0.35">
      <c r="A299" s="180">
        <v>2021</v>
      </c>
      <c r="B299" s="152">
        <v>8</v>
      </c>
      <c r="C299" s="270">
        <v>44423</v>
      </c>
      <c r="D299" s="152">
        <v>334</v>
      </c>
      <c r="E299" s="152">
        <v>254</v>
      </c>
      <c r="F299" s="152">
        <v>49</v>
      </c>
      <c r="G299" s="184" t="s">
        <v>431</v>
      </c>
      <c r="H299" t="s">
        <v>331</v>
      </c>
      <c r="I299" t="s">
        <v>490</v>
      </c>
      <c r="J299">
        <v>4</v>
      </c>
      <c r="K299">
        <v>2</v>
      </c>
      <c r="L299" s="186">
        <v>203</v>
      </c>
      <c r="M299" s="187">
        <v>188.79</v>
      </c>
      <c r="N299" s="188">
        <v>217.21</v>
      </c>
      <c r="O299" s="179">
        <v>344</v>
      </c>
      <c r="P299" s="179">
        <v>272</v>
      </c>
      <c r="Q299" s="179">
        <v>258</v>
      </c>
      <c r="R299" s="179">
        <v>244</v>
      </c>
      <c r="S299" s="179">
        <v>306</v>
      </c>
      <c r="T299" s="179">
        <v>209</v>
      </c>
      <c r="U299" s="179">
        <v>205</v>
      </c>
      <c r="V299" s="179">
        <v>191</v>
      </c>
      <c r="W299" s="179">
        <v>197</v>
      </c>
      <c r="X299" s="179">
        <v>208</v>
      </c>
      <c r="Y299" s="153">
        <v>150</v>
      </c>
      <c r="Z299" s="153">
        <v>147</v>
      </c>
      <c r="AA299" s="179">
        <v>223</v>
      </c>
      <c r="AB299" s="179">
        <v>325</v>
      </c>
      <c r="AC299" s="179">
        <v>301</v>
      </c>
      <c r="AD299" s="179">
        <v>289</v>
      </c>
      <c r="AE299" s="179">
        <v>278</v>
      </c>
      <c r="AF299" s="179">
        <v>199</v>
      </c>
      <c r="AG299" s="179">
        <v>203</v>
      </c>
      <c r="AH299" s="179">
        <v>202</v>
      </c>
      <c r="AI299" s="179">
        <v>208</v>
      </c>
      <c r="AJ299" s="179">
        <v>198</v>
      </c>
      <c r="AK299" s="153">
        <v>142</v>
      </c>
      <c r="AL299" s="153">
        <v>138</v>
      </c>
      <c r="AM299" s="179">
        <v>284</v>
      </c>
      <c r="AN299" s="179">
        <v>202</v>
      </c>
      <c r="AO299" s="215">
        <v>0.4</v>
      </c>
      <c r="AP299" s="168">
        <v>88</v>
      </c>
      <c r="AQ299" s="169">
        <v>164</v>
      </c>
      <c r="AR299" s="167">
        <v>100</v>
      </c>
      <c r="AS299" s="167">
        <v>144</v>
      </c>
      <c r="AT299" s="170">
        <v>5</v>
      </c>
      <c r="AU299" s="170">
        <v>8</v>
      </c>
      <c r="AV299" s="170">
        <v>10</v>
      </c>
      <c r="AW299" s="170"/>
      <c r="AX299" s="170"/>
      <c r="AY299" s="170"/>
      <c r="AZ299" s="170"/>
      <c r="BA299" s="170"/>
      <c r="BB299" s="170"/>
      <c r="BC299" s="171">
        <v>23</v>
      </c>
      <c r="BD299" s="166">
        <v>2363</v>
      </c>
      <c r="BE299" s="271">
        <v>0.02</v>
      </c>
      <c r="BF299" s="172">
        <v>0.01</v>
      </c>
      <c r="BG299" s="154">
        <v>1</v>
      </c>
      <c r="BH299" s="154">
        <v>0.1</v>
      </c>
      <c r="BI299" s="154">
        <v>11.6</v>
      </c>
      <c r="BJ299" s="154">
        <v>4.5999999999999996</v>
      </c>
      <c r="BK299" s="154">
        <v>477.3</v>
      </c>
      <c r="BL299" s="24" t="s">
        <v>478</v>
      </c>
      <c r="BM299" s="248" t="s">
        <v>479</v>
      </c>
      <c r="BN299" s="248" t="s">
        <v>493</v>
      </c>
      <c r="BO299" s="248"/>
      <c r="BP299" s="248">
        <v>32</v>
      </c>
      <c r="BQ299" s="248"/>
      <c r="BR299" s="248"/>
      <c r="BS299" s="248"/>
      <c r="BT299" s="248"/>
      <c r="BU299" s="248">
        <f t="shared" si="4"/>
        <v>0.7</v>
      </c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  <c r="CH299" s="248"/>
      <c r="CI299" s="248"/>
      <c r="CJ299" s="248"/>
      <c r="CK299" s="248"/>
      <c r="CL299" s="248"/>
      <c r="CM299" s="248"/>
      <c r="CN299" s="248"/>
      <c r="CO299" s="248"/>
      <c r="CP299" s="248"/>
      <c r="CQ299" s="248"/>
      <c r="CR299" s="248"/>
      <c r="CS299" s="248"/>
      <c r="CT299" s="248"/>
      <c r="CU299" s="248"/>
      <c r="CV299" s="248"/>
      <c r="CW299" s="248"/>
      <c r="CX299" s="248"/>
      <c r="CY299" s="248"/>
      <c r="CZ299" s="248"/>
      <c r="DA299" s="248"/>
      <c r="DB299" s="248"/>
    </row>
    <row r="300" spans="1:106" s="185" customFormat="1" ht="31.5" customHeight="1" x14ac:dyDescent="0.35">
      <c r="A300" s="180">
        <v>2021</v>
      </c>
      <c r="B300" s="152">
        <v>8</v>
      </c>
      <c r="C300" s="270">
        <v>44424</v>
      </c>
      <c r="D300" s="152">
        <v>137</v>
      </c>
      <c r="E300" s="152">
        <v>273</v>
      </c>
      <c r="F300" s="152">
        <v>2</v>
      </c>
      <c r="G300" s="184" t="s">
        <v>219</v>
      </c>
      <c r="H300" t="s">
        <v>220</v>
      </c>
      <c r="I300" t="s">
        <v>471</v>
      </c>
      <c r="J300">
        <v>3</v>
      </c>
      <c r="K300">
        <v>2</v>
      </c>
      <c r="L300" s="186">
        <v>564</v>
      </c>
      <c r="M300" s="187">
        <v>524.52</v>
      </c>
      <c r="N300" s="188">
        <v>603.48</v>
      </c>
      <c r="O300" s="179">
        <v>772</v>
      </c>
      <c r="P300" s="179">
        <v>769</v>
      </c>
      <c r="Q300" s="179">
        <v>703</v>
      </c>
      <c r="R300" s="179">
        <v>624</v>
      </c>
      <c r="S300" s="179">
        <v>720</v>
      </c>
      <c r="T300" s="179">
        <v>612</v>
      </c>
      <c r="U300" s="179">
        <v>615</v>
      </c>
      <c r="V300" s="179">
        <v>624</v>
      </c>
      <c r="W300" s="179">
        <v>606</v>
      </c>
      <c r="X300" s="179">
        <v>616</v>
      </c>
      <c r="Y300" s="153">
        <v>132</v>
      </c>
      <c r="Z300" s="153">
        <v>131</v>
      </c>
      <c r="AA300" s="179">
        <v>650</v>
      </c>
      <c r="AB300" s="179">
        <v>711</v>
      </c>
      <c r="AC300" s="179">
        <v>678</v>
      </c>
      <c r="AD300" s="179">
        <v>672</v>
      </c>
      <c r="AE300" s="179">
        <v>641</v>
      </c>
      <c r="AF300" s="179">
        <v>584</v>
      </c>
      <c r="AG300" s="179">
        <v>602</v>
      </c>
      <c r="AH300" s="179">
        <v>586</v>
      </c>
      <c r="AI300" s="179">
        <v>542</v>
      </c>
      <c r="AJ300" s="179">
        <v>587</v>
      </c>
      <c r="AK300" s="153">
        <v>132</v>
      </c>
      <c r="AL300" s="153">
        <v>133</v>
      </c>
      <c r="AM300" s="179">
        <v>694</v>
      </c>
      <c r="AN300" s="179">
        <v>597.4</v>
      </c>
      <c r="AO300" s="215">
        <v>0.2</v>
      </c>
      <c r="AP300" s="168">
        <v>93</v>
      </c>
      <c r="AQ300" s="169">
        <v>116</v>
      </c>
      <c r="AR300" s="167">
        <v>82</v>
      </c>
      <c r="AS300" s="167">
        <v>132</v>
      </c>
      <c r="AT300" s="170">
        <v>6</v>
      </c>
      <c r="AU300" s="170">
        <v>4</v>
      </c>
      <c r="AV300" s="170">
        <v>8</v>
      </c>
      <c r="AW300" s="170"/>
      <c r="AX300" s="170">
        <v>4</v>
      </c>
      <c r="AY300" s="170"/>
      <c r="AZ300" s="170"/>
      <c r="BA300" s="170"/>
      <c r="BB300" s="170"/>
      <c r="BC300" s="171">
        <v>22</v>
      </c>
      <c r="BD300" s="166">
        <v>1786</v>
      </c>
      <c r="BE300" s="271">
        <v>1.4999999999999999E-2</v>
      </c>
      <c r="BF300" s="172">
        <v>1.2E-2</v>
      </c>
      <c r="BG300" s="154">
        <v>1</v>
      </c>
      <c r="BH300" s="154">
        <v>0</v>
      </c>
      <c r="BI300" s="154">
        <v>3.2</v>
      </c>
      <c r="BJ300" s="154">
        <v>13.1</v>
      </c>
      <c r="BK300" s="154">
        <v>1067</v>
      </c>
      <c r="BL300" s="24" t="s">
        <v>473</v>
      </c>
      <c r="BM300" s="248"/>
      <c r="BN300" s="248"/>
      <c r="BO300" s="248"/>
      <c r="BP300" s="248">
        <v>33</v>
      </c>
      <c r="BQ300" s="248"/>
      <c r="BR300" s="248"/>
      <c r="BS300" s="248"/>
      <c r="BT300" s="248"/>
      <c r="BU300" s="248">
        <f t="shared" si="4"/>
        <v>23.6</v>
      </c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  <c r="CH300" s="248"/>
      <c r="CI300" s="248"/>
      <c r="CJ300" s="248"/>
      <c r="CK300" s="248"/>
      <c r="CL300" s="248"/>
      <c r="CM300" s="248"/>
      <c r="CN300" s="248"/>
      <c r="CO300" s="248"/>
      <c r="CP300" s="248"/>
      <c r="CQ300" s="248"/>
      <c r="CR300" s="248"/>
      <c r="CS300" s="248"/>
      <c r="CT300" s="248"/>
      <c r="CU300" s="248"/>
      <c r="CV300" s="248"/>
      <c r="CW300" s="248"/>
      <c r="CX300" s="248"/>
      <c r="CY300" s="248"/>
      <c r="CZ300" s="248"/>
      <c r="DA300" s="248"/>
      <c r="DB300" s="248"/>
    </row>
    <row r="301" spans="1:106" s="185" customFormat="1" ht="31.5" customHeight="1" x14ac:dyDescent="0.35">
      <c r="A301" s="180">
        <v>2021</v>
      </c>
      <c r="B301" s="152">
        <v>8</v>
      </c>
      <c r="C301" s="270">
        <v>44424</v>
      </c>
      <c r="D301" s="152">
        <v>406</v>
      </c>
      <c r="E301" s="152">
        <v>623</v>
      </c>
      <c r="F301" s="152">
        <v>3</v>
      </c>
      <c r="G301" s="184" t="s">
        <v>301</v>
      </c>
      <c r="H301" t="s">
        <v>302</v>
      </c>
      <c r="I301" t="s">
        <v>471</v>
      </c>
      <c r="J301">
        <v>1</v>
      </c>
      <c r="K301">
        <v>5</v>
      </c>
      <c r="L301" s="186">
        <v>599</v>
      </c>
      <c r="M301" s="187">
        <v>551.02009999999996</v>
      </c>
      <c r="N301" s="188">
        <v>646.97990000000004</v>
      </c>
      <c r="O301" s="179">
        <v>781</v>
      </c>
      <c r="P301" s="179">
        <v>717</v>
      </c>
      <c r="Q301" s="179">
        <v>711</v>
      </c>
      <c r="R301" s="179">
        <v>684</v>
      </c>
      <c r="S301" s="179">
        <v>656</v>
      </c>
      <c r="T301" s="179">
        <v>630</v>
      </c>
      <c r="U301" s="179">
        <v>580</v>
      </c>
      <c r="V301" s="179">
        <v>566</v>
      </c>
      <c r="W301" s="179">
        <v>583</v>
      </c>
      <c r="X301" s="179">
        <v>572</v>
      </c>
      <c r="Y301" s="153">
        <v>132</v>
      </c>
      <c r="Z301" s="153">
        <v>156</v>
      </c>
      <c r="AA301" s="179">
        <v>689</v>
      </c>
      <c r="AB301" s="179">
        <v>676</v>
      </c>
      <c r="AC301" s="179">
        <v>654</v>
      </c>
      <c r="AD301" s="179">
        <v>632</v>
      </c>
      <c r="AE301" s="179">
        <v>664</v>
      </c>
      <c r="AF301" s="179">
        <v>577</v>
      </c>
      <c r="AG301" s="179">
        <v>578</v>
      </c>
      <c r="AH301" s="179">
        <v>569</v>
      </c>
      <c r="AI301" s="179">
        <v>572</v>
      </c>
      <c r="AJ301" s="179">
        <v>537</v>
      </c>
      <c r="AK301" s="153">
        <v>170</v>
      </c>
      <c r="AL301" s="153">
        <v>162</v>
      </c>
      <c r="AM301" s="179">
        <v>686.4</v>
      </c>
      <c r="AN301" s="179">
        <v>576.4</v>
      </c>
      <c r="AO301" s="215">
        <v>0.1</v>
      </c>
      <c r="AP301" s="168">
        <v>18</v>
      </c>
      <c r="AQ301" s="169">
        <v>200</v>
      </c>
      <c r="AR301" s="167">
        <v>23</v>
      </c>
      <c r="AS301" s="167">
        <v>155</v>
      </c>
      <c r="AT301" s="170">
        <v>4</v>
      </c>
      <c r="AU301" s="170">
        <v>4</v>
      </c>
      <c r="AV301" s="170">
        <v>2</v>
      </c>
      <c r="AW301" s="170"/>
      <c r="AX301" s="170"/>
      <c r="AY301" s="170"/>
      <c r="AZ301" s="170"/>
      <c r="BA301" s="170"/>
      <c r="BB301" s="170"/>
      <c r="BC301" s="171">
        <v>10</v>
      </c>
      <c r="BD301" s="166">
        <v>370</v>
      </c>
      <c r="BE301" s="271">
        <v>1.4999999999999999E-2</v>
      </c>
      <c r="BF301" s="172">
        <v>2.7E-2</v>
      </c>
      <c r="BG301" s="154"/>
      <c r="BH301" s="154">
        <v>0</v>
      </c>
      <c r="BI301" s="154">
        <v>0.6</v>
      </c>
      <c r="BJ301" s="154">
        <v>5.8</v>
      </c>
      <c r="BK301" s="154">
        <v>213.3</v>
      </c>
      <c r="BL301" s="24" t="s">
        <v>478</v>
      </c>
      <c r="BM301" s="248" t="s">
        <v>481</v>
      </c>
      <c r="BN301" s="248" t="s">
        <v>482</v>
      </c>
      <c r="BO301" s="248"/>
      <c r="BP301" s="248">
        <v>33</v>
      </c>
      <c r="BQ301" s="248"/>
      <c r="BR301" s="248"/>
      <c r="BS301" s="248"/>
      <c r="BT301" s="248"/>
      <c r="BU301" s="248">
        <f t="shared" si="4"/>
        <v>16</v>
      </c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  <c r="CH301" s="248"/>
      <c r="CI301" s="248"/>
      <c r="CJ301" s="248"/>
      <c r="CK301" s="248"/>
      <c r="CL301" s="248"/>
      <c r="CM301" s="248"/>
      <c r="CN301" s="248"/>
      <c r="CO301" s="248"/>
      <c r="CP301" s="248"/>
      <c r="CQ301" s="248"/>
      <c r="CR301" s="248"/>
      <c r="CS301" s="248"/>
      <c r="CT301" s="248"/>
      <c r="CU301" s="248"/>
      <c r="CV301" s="248"/>
      <c r="CW301" s="248"/>
      <c r="CX301" s="248"/>
      <c r="CY301" s="248"/>
      <c r="CZ301" s="248"/>
      <c r="DA301" s="248"/>
      <c r="DB301" s="248"/>
    </row>
    <row r="302" spans="1:106" s="185" customFormat="1" ht="31.5" customHeight="1" x14ac:dyDescent="0.35">
      <c r="A302" s="180">
        <v>2021</v>
      </c>
      <c r="B302" s="152">
        <v>8</v>
      </c>
      <c r="C302" s="270">
        <v>44424</v>
      </c>
      <c r="D302" s="152">
        <v>406</v>
      </c>
      <c r="E302" s="152">
        <v>624</v>
      </c>
      <c r="F302" s="152">
        <v>3</v>
      </c>
      <c r="G302" s="184" t="s">
        <v>304</v>
      </c>
      <c r="H302" t="s">
        <v>305</v>
      </c>
      <c r="I302" t="s">
        <v>471</v>
      </c>
      <c r="J302">
        <v>1</v>
      </c>
      <c r="K302">
        <v>5</v>
      </c>
      <c r="L302" s="186">
        <v>374</v>
      </c>
      <c r="M302" s="187">
        <v>344.04259999999999</v>
      </c>
      <c r="N302" s="188">
        <v>403.95740000000001</v>
      </c>
      <c r="O302" s="179">
        <v>538</v>
      </c>
      <c r="P302" s="179">
        <v>471</v>
      </c>
      <c r="Q302" s="179">
        <v>459</v>
      </c>
      <c r="R302" s="179">
        <v>419</v>
      </c>
      <c r="S302" s="179">
        <v>392</v>
      </c>
      <c r="T302" s="179">
        <v>389</v>
      </c>
      <c r="U302" s="179">
        <v>351</v>
      </c>
      <c r="V302" s="179">
        <v>342</v>
      </c>
      <c r="W302" s="179">
        <v>348</v>
      </c>
      <c r="X302" s="179">
        <v>338</v>
      </c>
      <c r="Y302" s="153">
        <v>132</v>
      </c>
      <c r="Z302" s="153">
        <v>156</v>
      </c>
      <c r="AA302" s="179">
        <v>392</v>
      </c>
      <c r="AB302" s="179">
        <v>439</v>
      </c>
      <c r="AC302" s="179">
        <v>426</v>
      </c>
      <c r="AD302" s="179">
        <v>432</v>
      </c>
      <c r="AE302" s="179">
        <v>438</v>
      </c>
      <c r="AF302" s="179">
        <v>333</v>
      </c>
      <c r="AG302" s="179">
        <v>360</v>
      </c>
      <c r="AH302" s="179">
        <v>368</v>
      </c>
      <c r="AI302" s="179">
        <v>374</v>
      </c>
      <c r="AJ302" s="179">
        <v>327</v>
      </c>
      <c r="AK302" s="153">
        <v>170</v>
      </c>
      <c r="AL302" s="153">
        <v>162</v>
      </c>
      <c r="AM302" s="179">
        <v>440.6</v>
      </c>
      <c r="AN302" s="179">
        <v>353</v>
      </c>
      <c r="AO302" s="215">
        <v>0.2</v>
      </c>
      <c r="AP302" s="168">
        <v>18</v>
      </c>
      <c r="AQ302" s="169">
        <v>200</v>
      </c>
      <c r="AR302" s="167">
        <v>23</v>
      </c>
      <c r="AS302" s="167">
        <v>155</v>
      </c>
      <c r="AT302" s="170">
        <v>6</v>
      </c>
      <c r="AU302" s="170">
        <v>4</v>
      </c>
      <c r="AV302" s="170">
        <v>4</v>
      </c>
      <c r="AW302" s="170"/>
      <c r="AX302" s="170"/>
      <c r="AY302" s="170"/>
      <c r="AZ302" s="170"/>
      <c r="BA302" s="170"/>
      <c r="BB302" s="170"/>
      <c r="BC302" s="171">
        <v>14</v>
      </c>
      <c r="BD302" s="166">
        <v>374</v>
      </c>
      <c r="BE302" s="271">
        <v>1.4999999999999999E-2</v>
      </c>
      <c r="BF302" s="172">
        <v>3.6999999999999998E-2</v>
      </c>
      <c r="BG302" s="154"/>
      <c r="BH302" s="154">
        <v>0</v>
      </c>
      <c r="BI302" s="154">
        <v>1</v>
      </c>
      <c r="BJ302" s="154">
        <v>4.9000000000000004</v>
      </c>
      <c r="BK302" s="154">
        <v>132</v>
      </c>
      <c r="BL302" s="24" t="s">
        <v>478</v>
      </c>
      <c r="BM302" s="248" t="s">
        <v>481</v>
      </c>
      <c r="BN302" s="248" t="s">
        <v>483</v>
      </c>
      <c r="BO302" s="248"/>
      <c r="BP302" s="248">
        <v>33</v>
      </c>
      <c r="BQ302" s="248"/>
      <c r="BR302" s="248"/>
      <c r="BS302" s="248"/>
      <c r="BT302" s="248"/>
      <c r="BU302" s="248">
        <f t="shared" si="4"/>
        <v>14.8</v>
      </c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  <c r="CH302" s="248"/>
      <c r="CI302" s="248"/>
      <c r="CJ302" s="248"/>
      <c r="CK302" s="248"/>
      <c r="CL302" s="248"/>
      <c r="CM302" s="248"/>
      <c r="CN302" s="248"/>
      <c r="CO302" s="248"/>
      <c r="CP302" s="248"/>
      <c r="CQ302" s="248"/>
      <c r="CR302" s="248"/>
      <c r="CS302" s="248"/>
      <c r="CT302" s="248"/>
      <c r="CU302" s="248"/>
      <c r="CV302" s="248"/>
      <c r="CW302" s="248"/>
      <c r="CX302" s="248"/>
      <c r="CY302" s="248"/>
      <c r="CZ302" s="248"/>
      <c r="DA302" s="248"/>
      <c r="DB302" s="248"/>
    </row>
    <row r="303" spans="1:106" s="185" customFormat="1" ht="31.5" customHeight="1" x14ac:dyDescent="0.35">
      <c r="A303" s="180">
        <v>2021</v>
      </c>
      <c r="B303" s="152">
        <v>8</v>
      </c>
      <c r="C303" s="270">
        <v>44424</v>
      </c>
      <c r="D303" s="152">
        <v>406</v>
      </c>
      <c r="E303" s="152">
        <v>625</v>
      </c>
      <c r="F303" s="152">
        <v>3</v>
      </c>
      <c r="G303" s="184" t="s">
        <v>307</v>
      </c>
      <c r="H303" t="s">
        <v>308</v>
      </c>
      <c r="I303" t="s">
        <v>471</v>
      </c>
      <c r="J303">
        <v>1</v>
      </c>
      <c r="K303">
        <v>5</v>
      </c>
      <c r="L303" s="186">
        <v>140</v>
      </c>
      <c r="M303" s="187">
        <v>129.01</v>
      </c>
      <c r="N303" s="188">
        <v>150.99</v>
      </c>
      <c r="O303" s="179">
        <v>185</v>
      </c>
      <c r="P303" s="179">
        <v>155</v>
      </c>
      <c r="Q303" s="179"/>
      <c r="R303" s="179"/>
      <c r="S303" s="179"/>
      <c r="T303" s="179">
        <v>138</v>
      </c>
      <c r="U303" s="179">
        <v>126</v>
      </c>
      <c r="V303" s="179"/>
      <c r="W303" s="179"/>
      <c r="X303" s="179"/>
      <c r="Y303" s="153">
        <v>132</v>
      </c>
      <c r="Z303" s="153">
        <v>156</v>
      </c>
      <c r="AA303" s="179">
        <v>140</v>
      </c>
      <c r="AB303" s="179">
        <v>156</v>
      </c>
      <c r="AC303" s="179">
        <v>152</v>
      </c>
      <c r="AD303" s="179">
        <v>154</v>
      </c>
      <c r="AE303" s="179">
        <v>151</v>
      </c>
      <c r="AF303" s="179">
        <v>121</v>
      </c>
      <c r="AG303" s="179">
        <v>134</v>
      </c>
      <c r="AH303" s="179">
        <v>135</v>
      </c>
      <c r="AI303" s="179">
        <v>136</v>
      </c>
      <c r="AJ303" s="179">
        <v>121</v>
      </c>
      <c r="AK303" s="153">
        <v>170</v>
      </c>
      <c r="AL303" s="153">
        <v>162</v>
      </c>
      <c r="AM303" s="179">
        <v>156.1</v>
      </c>
      <c r="AN303" s="179">
        <v>130.1</v>
      </c>
      <c r="AO303" s="215">
        <v>0.1</v>
      </c>
      <c r="AP303" s="168">
        <v>18</v>
      </c>
      <c r="AQ303" s="169">
        <v>200</v>
      </c>
      <c r="AR303" s="167">
        <v>23</v>
      </c>
      <c r="AS303" s="167">
        <v>155</v>
      </c>
      <c r="AT303" s="170">
        <v>8</v>
      </c>
      <c r="AU303" s="170">
        <v>4</v>
      </c>
      <c r="AV303" s="170">
        <v>4</v>
      </c>
      <c r="AW303" s="170"/>
      <c r="AX303" s="170"/>
      <c r="AY303" s="170"/>
      <c r="AZ303" s="170"/>
      <c r="BA303" s="170"/>
      <c r="BB303" s="170"/>
      <c r="BC303" s="171">
        <v>16</v>
      </c>
      <c r="BD303" s="166">
        <v>376</v>
      </c>
      <c r="BE303" s="271">
        <v>1.4999999999999999E-2</v>
      </c>
      <c r="BF303" s="172">
        <v>4.2999999999999997E-2</v>
      </c>
      <c r="BG303" s="154"/>
      <c r="BH303" s="154">
        <v>0.1</v>
      </c>
      <c r="BI303" s="154">
        <v>2.7</v>
      </c>
      <c r="BJ303" s="154">
        <v>2.1</v>
      </c>
      <c r="BK303" s="154">
        <v>48.9</v>
      </c>
      <c r="BL303" s="24" t="s">
        <v>478</v>
      </c>
      <c r="BM303" s="248" t="s">
        <v>481</v>
      </c>
      <c r="BN303" s="248" t="s">
        <v>483</v>
      </c>
      <c r="BO303" s="248"/>
      <c r="BP303" s="248">
        <v>33</v>
      </c>
      <c r="BQ303" s="248"/>
      <c r="BR303" s="248"/>
      <c r="BS303" s="248"/>
      <c r="BT303" s="248"/>
      <c r="BU303" s="248">
        <f t="shared" si="4"/>
        <v>7</v>
      </c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  <c r="CH303" s="248"/>
      <c r="CI303" s="248"/>
      <c r="CJ303" s="248"/>
      <c r="CK303" s="248"/>
      <c r="CL303" s="248"/>
      <c r="CM303" s="248"/>
      <c r="CN303" s="248"/>
      <c r="CO303" s="248"/>
      <c r="CP303" s="248"/>
      <c r="CQ303" s="248"/>
      <c r="CR303" s="248"/>
      <c r="CS303" s="248"/>
      <c r="CT303" s="248"/>
      <c r="CU303" s="248"/>
      <c r="CV303" s="248"/>
      <c r="CW303" s="248"/>
      <c r="CX303" s="248"/>
      <c r="CY303" s="248"/>
      <c r="CZ303" s="248"/>
      <c r="DA303" s="248"/>
      <c r="DB303" s="248"/>
    </row>
    <row r="304" spans="1:106" s="185" customFormat="1" ht="31.5" customHeight="1" x14ac:dyDescent="0.35">
      <c r="A304" s="180">
        <v>2021</v>
      </c>
      <c r="B304" s="152">
        <v>8</v>
      </c>
      <c r="C304" s="270">
        <v>44424</v>
      </c>
      <c r="D304" s="152">
        <v>406</v>
      </c>
      <c r="E304" s="152">
        <v>626</v>
      </c>
      <c r="F304" s="152">
        <v>3</v>
      </c>
      <c r="G304" s="184" t="s">
        <v>310</v>
      </c>
      <c r="H304" t="s">
        <v>311</v>
      </c>
      <c r="I304" t="s">
        <v>471</v>
      </c>
      <c r="J304">
        <v>1</v>
      </c>
      <c r="K304">
        <v>5</v>
      </c>
      <c r="L304" s="186">
        <v>276</v>
      </c>
      <c r="M304" s="187">
        <v>254.05799999999999</v>
      </c>
      <c r="N304" s="188">
        <v>297.94200000000001</v>
      </c>
      <c r="O304" s="179">
        <v>459</v>
      </c>
      <c r="P304" s="179">
        <v>416</v>
      </c>
      <c r="Q304" s="179"/>
      <c r="R304" s="179"/>
      <c r="S304" s="179"/>
      <c r="T304" s="179">
        <v>296</v>
      </c>
      <c r="U304" s="179">
        <v>292</v>
      </c>
      <c r="V304" s="179"/>
      <c r="W304" s="179"/>
      <c r="X304" s="179"/>
      <c r="Y304" s="153">
        <v>132</v>
      </c>
      <c r="Z304" s="153">
        <v>156</v>
      </c>
      <c r="AA304" s="179">
        <v>290</v>
      </c>
      <c r="AB304" s="179">
        <v>376</v>
      </c>
      <c r="AC304" s="179">
        <v>367</v>
      </c>
      <c r="AD304" s="179">
        <v>366</v>
      </c>
      <c r="AE304" s="179">
        <v>361</v>
      </c>
      <c r="AF304" s="179">
        <v>245</v>
      </c>
      <c r="AG304" s="179">
        <v>280</v>
      </c>
      <c r="AH304" s="179">
        <v>280</v>
      </c>
      <c r="AI304" s="179">
        <v>280</v>
      </c>
      <c r="AJ304" s="179">
        <v>248</v>
      </c>
      <c r="AK304" s="153">
        <v>170</v>
      </c>
      <c r="AL304" s="153">
        <v>162</v>
      </c>
      <c r="AM304" s="179">
        <v>376.4</v>
      </c>
      <c r="AN304" s="179">
        <v>274.39999999999998</v>
      </c>
      <c r="AO304" s="215">
        <v>0.4</v>
      </c>
      <c r="AP304" s="168">
        <v>18</v>
      </c>
      <c r="AQ304" s="169">
        <v>200</v>
      </c>
      <c r="AR304" s="167">
        <v>23</v>
      </c>
      <c r="AS304" s="167">
        <v>155</v>
      </c>
      <c r="AT304" s="170">
        <v>6</v>
      </c>
      <c r="AU304" s="170">
        <v>6</v>
      </c>
      <c r="AV304" s="170">
        <v>8</v>
      </c>
      <c r="AW304" s="170"/>
      <c r="AX304" s="170"/>
      <c r="AY304" s="170"/>
      <c r="AZ304" s="170"/>
      <c r="BA304" s="170"/>
      <c r="BB304" s="170"/>
      <c r="BC304" s="171">
        <v>20</v>
      </c>
      <c r="BD304" s="166">
        <v>380</v>
      </c>
      <c r="BE304" s="271">
        <v>1.4999999999999999E-2</v>
      </c>
      <c r="BF304" s="172">
        <v>5.2999999999999999E-2</v>
      </c>
      <c r="BG304" s="154"/>
      <c r="BH304" s="154">
        <v>0.1</v>
      </c>
      <c r="BI304" s="154">
        <v>1.4</v>
      </c>
      <c r="BJ304" s="154">
        <v>5.5</v>
      </c>
      <c r="BK304" s="154">
        <v>104.3</v>
      </c>
      <c r="BL304" s="24" t="s">
        <v>478</v>
      </c>
      <c r="BM304" s="248" t="s">
        <v>481</v>
      </c>
      <c r="BN304" s="248" t="s">
        <v>483</v>
      </c>
      <c r="BO304" s="248"/>
      <c r="BP304" s="248">
        <v>33</v>
      </c>
      <c r="BQ304" s="248"/>
      <c r="BR304" s="248"/>
      <c r="BS304" s="248"/>
      <c r="BT304" s="248"/>
      <c r="BU304" s="248">
        <f t="shared" si="4"/>
        <v>1.1000000000000001</v>
      </c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  <c r="CH304" s="248"/>
      <c r="CI304" s="248"/>
      <c r="CJ304" s="248"/>
      <c r="CK304" s="248"/>
      <c r="CL304" s="248"/>
      <c r="CM304" s="248"/>
      <c r="CN304" s="248"/>
      <c r="CO304" s="248"/>
      <c r="CP304" s="248"/>
      <c r="CQ304" s="248"/>
      <c r="CR304" s="248"/>
      <c r="CS304" s="248"/>
      <c r="CT304" s="248"/>
      <c r="CU304" s="248"/>
      <c r="CV304" s="248"/>
      <c r="CW304" s="248"/>
      <c r="CX304" s="248"/>
      <c r="CY304" s="248"/>
      <c r="CZ304" s="248"/>
      <c r="DA304" s="248"/>
      <c r="DB304" s="248"/>
    </row>
    <row r="305" spans="1:106" s="185" customFormat="1" ht="31.5" customHeight="1" x14ac:dyDescent="0.35">
      <c r="A305" s="180">
        <v>2021</v>
      </c>
      <c r="B305" s="152">
        <v>8</v>
      </c>
      <c r="C305" s="270">
        <v>44424</v>
      </c>
      <c r="D305" s="152">
        <v>423</v>
      </c>
      <c r="E305" s="152">
        <v>669</v>
      </c>
      <c r="F305" s="152">
        <v>3</v>
      </c>
      <c r="G305" s="184" t="s">
        <v>351</v>
      </c>
      <c r="H305" t="s">
        <v>352</v>
      </c>
      <c r="I305" t="s">
        <v>471</v>
      </c>
      <c r="J305">
        <v>2</v>
      </c>
      <c r="K305">
        <v>2</v>
      </c>
      <c r="L305" s="186">
        <v>954</v>
      </c>
      <c r="M305" s="187">
        <v>897.71400000000006</v>
      </c>
      <c r="N305" s="188">
        <v>1021.734</v>
      </c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/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/>
      <c r="AN305" s="179"/>
      <c r="AO305" s="215"/>
      <c r="AP305" s="168">
        <v>40</v>
      </c>
      <c r="AQ305" s="169">
        <v>180</v>
      </c>
      <c r="AR305" s="167"/>
      <c r="AS305" s="167"/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1"/>
      <c r="BD305" s="166">
        <v>654</v>
      </c>
      <c r="BE305" s="271">
        <v>1.4999999999999999E-2</v>
      </c>
      <c r="BF305" s="172"/>
      <c r="BG305" s="154"/>
      <c r="BH305" s="154"/>
      <c r="BI305" s="154">
        <v>0.7</v>
      </c>
      <c r="BJ305" s="154"/>
      <c r="BK305" s="154"/>
      <c r="BL305" s="24" t="s">
        <v>474</v>
      </c>
      <c r="BM305" s="248" t="s">
        <v>475</v>
      </c>
      <c r="BN305" s="248" t="s">
        <v>516</v>
      </c>
      <c r="BO305" s="248" t="s">
        <v>477</v>
      </c>
      <c r="BP305" s="248">
        <v>33</v>
      </c>
      <c r="BQ305" s="248"/>
      <c r="BR305" s="248"/>
      <c r="BS305" s="248"/>
      <c r="BT305" s="248"/>
      <c r="BU305" s="248" t="str">
        <f t="shared" si="4"/>
        <v/>
      </c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  <c r="CH305" s="248"/>
      <c r="CI305" s="248"/>
      <c r="CJ305" s="248"/>
      <c r="CK305" s="248"/>
      <c r="CL305" s="248"/>
      <c r="CM305" s="248"/>
      <c r="CN305" s="248"/>
      <c r="CO305" s="248"/>
      <c r="CP305" s="248"/>
      <c r="CQ305" s="248"/>
      <c r="CR305" s="248"/>
      <c r="CS305" s="248"/>
      <c r="CT305" s="248"/>
      <c r="CU305" s="248"/>
      <c r="CV305" s="248"/>
      <c r="CW305" s="248"/>
      <c r="CX305" s="248"/>
      <c r="CY305" s="248"/>
      <c r="CZ305" s="248"/>
      <c r="DA305" s="248"/>
      <c r="DB305" s="248"/>
    </row>
    <row r="306" spans="1:106" s="185" customFormat="1" ht="31.5" customHeight="1" x14ac:dyDescent="0.35">
      <c r="A306" s="180">
        <v>2021</v>
      </c>
      <c r="B306" s="152">
        <v>8</v>
      </c>
      <c r="C306" s="270">
        <v>44424</v>
      </c>
      <c r="D306" s="152">
        <v>32</v>
      </c>
      <c r="E306" s="152">
        <v>92</v>
      </c>
      <c r="F306" s="152">
        <v>4</v>
      </c>
      <c r="G306" s="184" t="s">
        <v>288</v>
      </c>
      <c r="H306" t="s">
        <v>289</v>
      </c>
      <c r="I306" t="s">
        <v>471</v>
      </c>
      <c r="J306">
        <v>2</v>
      </c>
      <c r="K306">
        <v>3</v>
      </c>
      <c r="L306" s="186">
        <v>361</v>
      </c>
      <c r="M306" s="187">
        <v>335.73</v>
      </c>
      <c r="N306" s="188">
        <v>386.27</v>
      </c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53"/>
      <c r="Z306" s="153"/>
      <c r="AA306" s="179">
        <v>618</v>
      </c>
      <c r="AB306" s="179">
        <v>545</v>
      </c>
      <c r="AC306" s="179">
        <v>532</v>
      </c>
      <c r="AD306" s="179">
        <v>540</v>
      </c>
      <c r="AE306" s="179">
        <v>532</v>
      </c>
      <c r="AF306" s="179">
        <v>447</v>
      </c>
      <c r="AG306" s="179">
        <v>403</v>
      </c>
      <c r="AH306" s="179">
        <v>374</v>
      </c>
      <c r="AI306" s="179">
        <v>368</v>
      </c>
      <c r="AJ306" s="179">
        <v>358</v>
      </c>
      <c r="AK306" s="153">
        <v>110</v>
      </c>
      <c r="AL306" s="153">
        <v>110</v>
      </c>
      <c r="AM306" s="179">
        <v>553.4</v>
      </c>
      <c r="AN306" s="179">
        <v>390</v>
      </c>
      <c r="AO306" s="215">
        <v>0.5</v>
      </c>
      <c r="AP306" s="168">
        <v>74</v>
      </c>
      <c r="AQ306" s="169">
        <v>97</v>
      </c>
      <c r="AR306" s="167">
        <v>65</v>
      </c>
      <c r="AS306" s="167">
        <v>110</v>
      </c>
      <c r="AT306" s="170">
        <v>12</v>
      </c>
      <c r="AU306" s="170">
        <v>8</v>
      </c>
      <c r="AV306" s="170">
        <v>12</v>
      </c>
      <c r="AW306" s="170"/>
      <c r="AX306" s="170"/>
      <c r="AY306" s="170"/>
      <c r="AZ306" s="170"/>
      <c r="BA306" s="170"/>
      <c r="BB306" s="170"/>
      <c r="BC306" s="171">
        <v>32</v>
      </c>
      <c r="BD306" s="166">
        <v>32</v>
      </c>
      <c r="BE306" s="271">
        <v>1.4999999999999999E-2</v>
      </c>
      <c r="BF306" s="172">
        <v>1</v>
      </c>
      <c r="BG306" s="154"/>
      <c r="BH306" s="154">
        <v>0.1</v>
      </c>
      <c r="BI306" s="154">
        <v>0.1</v>
      </c>
      <c r="BJ306" s="154">
        <v>12.5</v>
      </c>
      <c r="BK306" s="154">
        <v>12.5</v>
      </c>
      <c r="BL306" s="24" t="s">
        <v>478</v>
      </c>
      <c r="BM306" s="248" t="s">
        <v>481</v>
      </c>
      <c r="BN306" s="248" t="s">
        <v>505</v>
      </c>
      <c r="BO306" s="248" t="s">
        <v>506</v>
      </c>
      <c r="BP306" s="248">
        <v>33</v>
      </c>
      <c r="BQ306" s="248"/>
      <c r="BR306" s="248"/>
      <c r="BS306" s="248"/>
      <c r="BT306" s="248"/>
      <c r="BU306" s="248">
        <f t="shared" si="4"/>
        <v>20.5</v>
      </c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  <c r="CH306" s="248"/>
      <c r="CI306" s="248"/>
      <c r="CJ306" s="248"/>
      <c r="CK306" s="248"/>
      <c r="CL306" s="248"/>
      <c r="CM306" s="248"/>
      <c r="CN306" s="248"/>
      <c r="CO306" s="248"/>
      <c r="CP306" s="248"/>
      <c r="CQ306" s="248"/>
      <c r="CR306" s="248"/>
      <c r="CS306" s="248"/>
      <c r="CT306" s="248"/>
      <c r="CU306" s="248"/>
      <c r="CV306" s="248"/>
      <c r="CW306" s="248"/>
      <c r="CX306" s="248"/>
      <c r="CY306" s="248"/>
      <c r="CZ306" s="248"/>
      <c r="DA306" s="248"/>
      <c r="DB306" s="248"/>
    </row>
    <row r="307" spans="1:106" s="185" customFormat="1" ht="31.5" customHeight="1" x14ac:dyDescent="0.35">
      <c r="A307" s="180">
        <v>2021</v>
      </c>
      <c r="B307" s="152">
        <v>8</v>
      </c>
      <c r="C307" s="270">
        <v>44424</v>
      </c>
      <c r="D307" s="152">
        <v>32</v>
      </c>
      <c r="E307" s="152">
        <v>93</v>
      </c>
      <c r="F307" s="152">
        <v>4</v>
      </c>
      <c r="G307" s="184" t="s">
        <v>291</v>
      </c>
      <c r="H307" t="s">
        <v>292</v>
      </c>
      <c r="I307" t="s">
        <v>471</v>
      </c>
      <c r="J307">
        <v>2</v>
      </c>
      <c r="K307">
        <v>3</v>
      </c>
      <c r="L307" s="186">
        <v>59</v>
      </c>
      <c r="M307" s="187">
        <v>54.87</v>
      </c>
      <c r="N307" s="188">
        <v>63.13</v>
      </c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53"/>
      <c r="Z307" s="153"/>
      <c r="AA307" s="179">
        <v>97</v>
      </c>
      <c r="AB307" s="179">
        <v>80</v>
      </c>
      <c r="AC307" s="179">
        <v>61</v>
      </c>
      <c r="AD307" s="179">
        <v>64</v>
      </c>
      <c r="AE307" s="179">
        <v>61</v>
      </c>
      <c r="AF307" s="179">
        <v>70</v>
      </c>
      <c r="AG307" s="179">
        <v>60</v>
      </c>
      <c r="AH307" s="179">
        <v>41</v>
      </c>
      <c r="AI307" s="179">
        <v>57</v>
      </c>
      <c r="AJ307" s="179">
        <v>58</v>
      </c>
      <c r="AK307" s="153">
        <v>110</v>
      </c>
      <c r="AL307" s="153">
        <v>110</v>
      </c>
      <c r="AM307" s="179">
        <v>72.599999999999994</v>
      </c>
      <c r="AN307" s="179">
        <v>57.2</v>
      </c>
      <c r="AO307" s="215">
        <v>0.2</v>
      </c>
      <c r="AP307" s="168">
        <v>74</v>
      </c>
      <c r="AQ307" s="169">
        <v>97</v>
      </c>
      <c r="AR307" s="167">
        <v>65</v>
      </c>
      <c r="AS307" s="167">
        <v>110</v>
      </c>
      <c r="AT307" s="170">
        <v>7</v>
      </c>
      <c r="AU307" s="170">
        <v>3</v>
      </c>
      <c r="AV307" s="170">
        <v>3</v>
      </c>
      <c r="AW307" s="170"/>
      <c r="AX307" s="170"/>
      <c r="AY307" s="170"/>
      <c r="AZ307" s="170"/>
      <c r="BA307" s="170"/>
      <c r="BB307" s="170"/>
      <c r="BC307" s="171">
        <v>13</v>
      </c>
      <c r="BD307" s="166">
        <v>13</v>
      </c>
      <c r="BE307" s="271">
        <v>1.4999999999999999E-2</v>
      </c>
      <c r="BF307" s="172">
        <v>1</v>
      </c>
      <c r="BG307" s="154"/>
      <c r="BH307" s="154">
        <v>0.2</v>
      </c>
      <c r="BI307" s="154">
        <v>0.2</v>
      </c>
      <c r="BJ307" s="154">
        <v>0.7</v>
      </c>
      <c r="BK307" s="154">
        <v>0.7</v>
      </c>
      <c r="BL307" s="24" t="s">
        <v>478</v>
      </c>
      <c r="BM307" s="248" t="s">
        <v>481</v>
      </c>
      <c r="BN307" s="248" t="s">
        <v>507</v>
      </c>
      <c r="BO307" s="248" t="s">
        <v>506</v>
      </c>
      <c r="BP307" s="248">
        <v>33</v>
      </c>
      <c r="BQ307" s="248"/>
      <c r="BR307" s="248"/>
      <c r="BS307" s="248"/>
      <c r="BT307" s="248"/>
      <c r="BU307" s="248">
        <f t="shared" si="4"/>
        <v>1.3</v>
      </c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  <c r="CH307" s="248"/>
      <c r="CI307" s="248"/>
      <c r="CJ307" s="248"/>
      <c r="CK307" s="248"/>
      <c r="CL307" s="248"/>
      <c r="CM307" s="248"/>
      <c r="CN307" s="248"/>
      <c r="CO307" s="248"/>
      <c r="CP307" s="248"/>
      <c r="CQ307" s="248"/>
      <c r="CR307" s="248"/>
      <c r="CS307" s="248"/>
      <c r="CT307" s="248"/>
      <c r="CU307" s="248"/>
      <c r="CV307" s="248"/>
      <c r="CW307" s="248"/>
      <c r="CX307" s="248"/>
      <c r="CY307" s="248"/>
      <c r="CZ307" s="248"/>
      <c r="DA307" s="248"/>
      <c r="DB307" s="248"/>
    </row>
    <row r="308" spans="1:106" s="185" customFormat="1" ht="31.5" customHeight="1" x14ac:dyDescent="0.35">
      <c r="A308" s="180">
        <v>2021</v>
      </c>
      <c r="B308" s="152">
        <v>8</v>
      </c>
      <c r="C308" s="270">
        <v>44424</v>
      </c>
      <c r="D308" s="152">
        <v>142</v>
      </c>
      <c r="E308" s="152">
        <v>280</v>
      </c>
      <c r="F308" s="152">
        <v>4</v>
      </c>
      <c r="G308" s="184" t="s">
        <v>319</v>
      </c>
      <c r="H308" t="s">
        <v>320</v>
      </c>
      <c r="I308" t="s">
        <v>471</v>
      </c>
      <c r="J308">
        <v>3</v>
      </c>
      <c r="K308">
        <v>2</v>
      </c>
      <c r="L308" s="186">
        <v>323</v>
      </c>
      <c r="M308" s="187">
        <v>300.39</v>
      </c>
      <c r="N308" s="188">
        <v>345.61</v>
      </c>
      <c r="O308" s="179">
        <v>443</v>
      </c>
      <c r="P308" s="179"/>
      <c r="Q308" s="179"/>
      <c r="R308" s="179"/>
      <c r="S308" s="179"/>
      <c r="T308" s="179">
        <v>344</v>
      </c>
      <c r="U308" s="179"/>
      <c r="V308" s="179"/>
      <c r="W308" s="179"/>
      <c r="X308" s="179"/>
      <c r="Y308" s="153"/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>
        <v>443</v>
      </c>
      <c r="AN308" s="179">
        <v>344</v>
      </c>
      <c r="AO308" s="215">
        <v>0.4</v>
      </c>
      <c r="AP308" s="168">
        <v>105</v>
      </c>
      <c r="AQ308" s="169">
        <v>103</v>
      </c>
      <c r="AR308" s="167"/>
      <c r="AS308" s="167"/>
      <c r="AT308" s="170"/>
      <c r="AU308" s="170"/>
      <c r="AV308" s="170"/>
      <c r="AW308" s="170"/>
      <c r="AX308" s="170"/>
      <c r="AY308" s="170"/>
      <c r="AZ308" s="170"/>
      <c r="BA308" s="170"/>
      <c r="BB308" s="170"/>
      <c r="BC308" s="171"/>
      <c r="BD308" s="166">
        <v>185</v>
      </c>
      <c r="BE308" s="271">
        <v>1.4999999999999999E-2</v>
      </c>
      <c r="BF308" s="172"/>
      <c r="BG308" s="154"/>
      <c r="BH308" s="154"/>
      <c r="BI308" s="154">
        <v>0.6</v>
      </c>
      <c r="BJ308" s="154"/>
      <c r="BK308" s="154">
        <v>63.6</v>
      </c>
      <c r="BL308" s="24" t="s">
        <v>473</v>
      </c>
      <c r="BM308" s="248"/>
      <c r="BN308" s="248"/>
      <c r="BO308" s="248"/>
      <c r="BP308" s="248">
        <v>33</v>
      </c>
      <c r="BQ308" s="248"/>
      <c r="BR308" s="248"/>
      <c r="BS308" s="248"/>
      <c r="BT308" s="248"/>
      <c r="BU308" s="248">
        <f t="shared" si="4"/>
        <v>14.8</v>
      </c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  <c r="CH308" s="248"/>
      <c r="CI308" s="248"/>
      <c r="CJ308" s="248"/>
      <c r="CK308" s="248"/>
      <c r="CL308" s="248"/>
      <c r="CM308" s="248"/>
      <c r="CN308" s="248"/>
      <c r="CO308" s="248"/>
      <c r="CP308" s="248"/>
      <c r="CQ308" s="248"/>
      <c r="CR308" s="248"/>
      <c r="CS308" s="248"/>
      <c r="CT308" s="248"/>
      <c r="CU308" s="248"/>
      <c r="CV308" s="248"/>
      <c r="CW308" s="248"/>
      <c r="CX308" s="248"/>
      <c r="CY308" s="248"/>
      <c r="CZ308" s="248"/>
      <c r="DA308" s="248"/>
      <c r="DB308" s="248"/>
    </row>
    <row r="309" spans="1:106" s="185" customFormat="1" ht="31.5" customHeight="1" x14ac:dyDescent="0.35">
      <c r="A309" s="180">
        <v>2021</v>
      </c>
      <c r="B309" s="152">
        <v>8</v>
      </c>
      <c r="C309" s="270">
        <v>44424</v>
      </c>
      <c r="D309" s="152">
        <v>421</v>
      </c>
      <c r="E309" s="152">
        <v>667</v>
      </c>
      <c r="F309" s="152">
        <v>4</v>
      </c>
      <c r="G309" s="184" t="s">
        <v>134</v>
      </c>
      <c r="H309" t="s">
        <v>135</v>
      </c>
      <c r="I309" t="s">
        <v>471</v>
      </c>
      <c r="J309">
        <v>1</v>
      </c>
      <c r="K309">
        <v>4</v>
      </c>
      <c r="L309" s="186">
        <v>1554</v>
      </c>
      <c r="M309" s="187">
        <v>1462.3140000000001</v>
      </c>
      <c r="N309" s="188">
        <v>1664.3340000000001</v>
      </c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/>
      <c r="AN309" s="179"/>
      <c r="AO309" s="215"/>
      <c r="AP309" s="168">
        <v>18</v>
      </c>
      <c r="AQ309" s="169">
        <v>200</v>
      </c>
      <c r="AR309" s="167"/>
      <c r="AS309" s="167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1"/>
      <c r="BD309" s="166">
        <v>280</v>
      </c>
      <c r="BE309" s="271">
        <v>1.4999999999999999E-2</v>
      </c>
      <c r="BF309" s="172"/>
      <c r="BG309" s="154"/>
      <c r="BH309" s="154"/>
      <c r="BI309" s="154">
        <v>0.2</v>
      </c>
      <c r="BJ309" s="154"/>
      <c r="BK309" s="154"/>
      <c r="BL309" s="24" t="s">
        <v>474</v>
      </c>
      <c r="BM309" s="248" t="s">
        <v>475</v>
      </c>
      <c r="BN309" s="248" t="s">
        <v>527</v>
      </c>
      <c r="BO309" s="248" t="s">
        <v>477</v>
      </c>
      <c r="BP309" s="248">
        <v>33</v>
      </c>
      <c r="BQ309" s="248"/>
      <c r="BR309" s="248"/>
      <c r="BS309" s="248"/>
      <c r="BT309" s="248"/>
      <c r="BU309" s="248" t="str">
        <f t="shared" si="4"/>
        <v/>
      </c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  <c r="CH309" s="248"/>
      <c r="CI309" s="248"/>
      <c r="CJ309" s="248"/>
      <c r="CK309" s="248"/>
      <c r="CL309" s="248"/>
      <c r="CM309" s="248"/>
      <c r="CN309" s="248"/>
      <c r="CO309" s="248"/>
      <c r="CP309" s="248"/>
      <c r="CQ309" s="248"/>
      <c r="CR309" s="248"/>
      <c r="CS309" s="248"/>
      <c r="CT309" s="248"/>
      <c r="CU309" s="248"/>
      <c r="CV309" s="248"/>
      <c r="CW309" s="248"/>
      <c r="CX309" s="248"/>
      <c r="CY309" s="248"/>
      <c r="CZ309" s="248"/>
      <c r="DA309" s="248"/>
      <c r="DB309" s="248"/>
    </row>
    <row r="310" spans="1:106" s="185" customFormat="1" ht="31.5" customHeight="1" x14ac:dyDescent="0.35">
      <c r="A310" s="180">
        <v>2021</v>
      </c>
      <c r="B310" s="152">
        <v>8</v>
      </c>
      <c r="C310" s="270">
        <v>44424</v>
      </c>
      <c r="D310" s="152">
        <v>421</v>
      </c>
      <c r="E310" s="152">
        <v>673</v>
      </c>
      <c r="F310" s="152">
        <v>4</v>
      </c>
      <c r="G310" s="184" t="s">
        <v>137</v>
      </c>
      <c r="H310" t="s">
        <v>138</v>
      </c>
      <c r="I310" t="s">
        <v>471</v>
      </c>
      <c r="J310">
        <v>1</v>
      </c>
      <c r="K310">
        <v>4</v>
      </c>
      <c r="L310" s="186">
        <v>61.6</v>
      </c>
      <c r="M310" s="187">
        <v>57.965600000000002</v>
      </c>
      <c r="N310" s="188">
        <v>65.973600000000005</v>
      </c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/>
      <c r="AN310" s="179"/>
      <c r="AO310" s="215"/>
      <c r="AP310" s="168">
        <v>18</v>
      </c>
      <c r="AQ310" s="169">
        <v>200</v>
      </c>
      <c r="AR310" s="167"/>
      <c r="AS310" s="167"/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1"/>
      <c r="BD310" s="166">
        <v>280</v>
      </c>
      <c r="BE310" s="271">
        <v>1.4999999999999999E-2</v>
      </c>
      <c r="BF310" s="172"/>
      <c r="BG310" s="154"/>
      <c r="BH310" s="154"/>
      <c r="BI310" s="154">
        <v>4.5</v>
      </c>
      <c r="BJ310" s="154"/>
      <c r="BK310" s="154"/>
      <c r="BL310" s="24" t="s">
        <v>474</v>
      </c>
      <c r="BM310" s="248" t="s">
        <v>475</v>
      </c>
      <c r="BN310" s="248" t="s">
        <v>528</v>
      </c>
      <c r="BO310" s="248" t="s">
        <v>477</v>
      </c>
      <c r="BP310" s="248">
        <v>33</v>
      </c>
      <c r="BQ310" s="248"/>
      <c r="BR310" s="248"/>
      <c r="BS310" s="248"/>
      <c r="BT310" s="248"/>
      <c r="BU310" s="248" t="str">
        <f t="shared" si="4"/>
        <v/>
      </c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  <c r="CH310" s="248"/>
      <c r="CI310" s="248"/>
      <c r="CJ310" s="248"/>
      <c r="CK310" s="248"/>
      <c r="CL310" s="248"/>
      <c r="CM310" s="248"/>
      <c r="CN310" s="248"/>
      <c r="CO310" s="248"/>
      <c r="CP310" s="248"/>
      <c r="CQ310" s="248"/>
      <c r="CR310" s="248"/>
      <c r="CS310" s="248"/>
      <c r="CT310" s="248"/>
      <c r="CU310" s="248"/>
      <c r="CV310" s="248"/>
      <c r="CW310" s="248"/>
      <c r="CX310" s="248"/>
      <c r="CY310" s="248"/>
      <c r="CZ310" s="248"/>
      <c r="DA310" s="248"/>
      <c r="DB310" s="248"/>
    </row>
    <row r="311" spans="1:106" s="185" customFormat="1" ht="31.5" customHeight="1" x14ac:dyDescent="0.35">
      <c r="A311" s="180">
        <v>2021</v>
      </c>
      <c r="B311" s="152">
        <v>8</v>
      </c>
      <c r="C311" s="270">
        <v>44424</v>
      </c>
      <c r="D311" s="152">
        <v>10</v>
      </c>
      <c r="E311" s="152">
        <v>24</v>
      </c>
      <c r="F311" s="152">
        <v>5</v>
      </c>
      <c r="G311" s="184" t="s">
        <v>295</v>
      </c>
      <c r="H311" t="s">
        <v>296</v>
      </c>
      <c r="I311" t="s">
        <v>471</v>
      </c>
      <c r="J311">
        <v>4</v>
      </c>
      <c r="K311">
        <v>2</v>
      </c>
      <c r="L311" s="186">
        <v>166</v>
      </c>
      <c r="M311" s="187">
        <v>154.38</v>
      </c>
      <c r="N311" s="188">
        <v>177.62</v>
      </c>
      <c r="O311" s="179">
        <v>199</v>
      </c>
      <c r="P311" s="179">
        <v>180</v>
      </c>
      <c r="Q311" s="179">
        <v>169</v>
      </c>
      <c r="R311" s="179">
        <v>201</v>
      </c>
      <c r="S311" s="179">
        <v>231</v>
      </c>
      <c r="T311" s="179">
        <v>167</v>
      </c>
      <c r="U311" s="179">
        <v>153</v>
      </c>
      <c r="V311" s="179">
        <v>155</v>
      </c>
      <c r="W311" s="179">
        <v>165</v>
      </c>
      <c r="X311" s="179">
        <v>172</v>
      </c>
      <c r="Y311" s="153">
        <v>105</v>
      </c>
      <c r="Z311" s="153">
        <v>105</v>
      </c>
      <c r="AA311" s="179">
        <v>210</v>
      </c>
      <c r="AB311" s="179">
        <v>236</v>
      </c>
      <c r="AC311" s="179">
        <v>211</v>
      </c>
      <c r="AD311" s="179">
        <v>202</v>
      </c>
      <c r="AE311" s="179">
        <v>208</v>
      </c>
      <c r="AF311" s="179">
        <v>168</v>
      </c>
      <c r="AG311" s="179">
        <v>187</v>
      </c>
      <c r="AH311" s="179">
        <v>159</v>
      </c>
      <c r="AI311" s="179">
        <v>206</v>
      </c>
      <c r="AJ311" s="179">
        <v>168</v>
      </c>
      <c r="AK311" s="153">
        <v>105</v>
      </c>
      <c r="AL311" s="153">
        <v>105</v>
      </c>
      <c r="AM311" s="179">
        <v>204.7</v>
      </c>
      <c r="AN311" s="179">
        <v>170</v>
      </c>
      <c r="AO311" s="215">
        <v>0.2</v>
      </c>
      <c r="AP311" s="168">
        <v>145</v>
      </c>
      <c r="AQ311" s="169">
        <v>99</v>
      </c>
      <c r="AR311" s="167">
        <v>137</v>
      </c>
      <c r="AS311" s="167">
        <v>105</v>
      </c>
      <c r="AT311" s="170">
        <v>3</v>
      </c>
      <c r="AU311" s="170">
        <v>3</v>
      </c>
      <c r="AV311" s="170">
        <v>3</v>
      </c>
      <c r="AW311" s="170"/>
      <c r="AX311" s="170"/>
      <c r="AY311" s="170"/>
      <c r="AZ311" s="170"/>
      <c r="BA311" s="170"/>
      <c r="BB311" s="170"/>
      <c r="BC311" s="171">
        <v>9</v>
      </c>
      <c r="BD311" s="166">
        <v>2529</v>
      </c>
      <c r="BE311" s="271">
        <v>1.4999999999999999E-2</v>
      </c>
      <c r="BF311" s="172">
        <v>4.0000000000000001E-3</v>
      </c>
      <c r="BG311" s="154">
        <v>1</v>
      </c>
      <c r="BH311" s="154">
        <v>0.1</v>
      </c>
      <c r="BI311" s="154">
        <v>15.2</v>
      </c>
      <c r="BJ311" s="154">
        <v>1.5</v>
      </c>
      <c r="BK311" s="154">
        <v>429.9</v>
      </c>
      <c r="BL311" s="24" t="s">
        <v>478</v>
      </c>
      <c r="BM311" s="248" t="s">
        <v>481</v>
      </c>
      <c r="BN311" s="248" t="s">
        <v>534</v>
      </c>
      <c r="BO311" s="248" t="s">
        <v>506</v>
      </c>
      <c r="BP311" s="248">
        <v>33</v>
      </c>
      <c r="BQ311" s="248"/>
      <c r="BR311" s="248"/>
      <c r="BS311" s="248"/>
      <c r="BT311" s="248"/>
      <c r="BU311" s="248">
        <f t="shared" si="4"/>
        <v>2.8</v>
      </c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  <c r="CH311" s="248"/>
      <c r="CI311" s="248"/>
      <c r="CJ311" s="248"/>
      <c r="CK311" s="248"/>
      <c r="CL311" s="248"/>
      <c r="CM311" s="248"/>
      <c r="CN311" s="248"/>
      <c r="CO311" s="248"/>
      <c r="CP311" s="248"/>
      <c r="CQ311" s="248"/>
      <c r="CR311" s="248"/>
      <c r="CS311" s="248"/>
      <c r="CT311" s="248"/>
      <c r="CU311" s="248"/>
      <c r="CV311" s="248"/>
      <c r="CW311" s="248"/>
      <c r="CX311" s="248"/>
      <c r="CY311" s="248"/>
      <c r="CZ311" s="248"/>
      <c r="DA311" s="248"/>
      <c r="DB311" s="248"/>
    </row>
    <row r="312" spans="1:106" s="185" customFormat="1" ht="31.5" customHeight="1" x14ac:dyDescent="0.35">
      <c r="A312" s="180">
        <v>2021</v>
      </c>
      <c r="B312" s="152">
        <v>8</v>
      </c>
      <c r="C312" s="270">
        <v>44424</v>
      </c>
      <c r="D312" s="152">
        <v>10</v>
      </c>
      <c r="E312" s="152">
        <v>25</v>
      </c>
      <c r="F312" s="152">
        <v>5</v>
      </c>
      <c r="G312" s="184" t="s">
        <v>298</v>
      </c>
      <c r="H312" t="s">
        <v>299</v>
      </c>
      <c r="I312" t="s">
        <v>471</v>
      </c>
      <c r="J312">
        <v>4</v>
      </c>
      <c r="K312">
        <v>2</v>
      </c>
      <c r="L312" s="186">
        <v>162</v>
      </c>
      <c r="M312" s="187">
        <v>150.66</v>
      </c>
      <c r="N312" s="188">
        <v>173.34</v>
      </c>
      <c r="O312" s="179">
        <v>191</v>
      </c>
      <c r="P312" s="179">
        <v>179</v>
      </c>
      <c r="Q312" s="179">
        <v>179</v>
      </c>
      <c r="R312" s="179">
        <v>183</v>
      </c>
      <c r="S312" s="179">
        <v>208</v>
      </c>
      <c r="T312" s="179">
        <v>156</v>
      </c>
      <c r="U312" s="179">
        <v>145</v>
      </c>
      <c r="V312" s="179">
        <v>140</v>
      </c>
      <c r="W312" s="179">
        <v>151</v>
      </c>
      <c r="X312" s="179">
        <v>159</v>
      </c>
      <c r="Y312" s="153">
        <v>105</v>
      </c>
      <c r="Z312" s="153">
        <v>105</v>
      </c>
      <c r="AA312" s="179">
        <v>185</v>
      </c>
      <c r="AB312" s="179">
        <v>206</v>
      </c>
      <c r="AC312" s="179">
        <v>208</v>
      </c>
      <c r="AD312" s="179">
        <v>196</v>
      </c>
      <c r="AE312" s="179">
        <v>198</v>
      </c>
      <c r="AF312" s="179">
        <v>148</v>
      </c>
      <c r="AG312" s="179">
        <v>161</v>
      </c>
      <c r="AH312" s="179">
        <v>158</v>
      </c>
      <c r="AI312" s="179">
        <v>162</v>
      </c>
      <c r="AJ312" s="179">
        <v>164</v>
      </c>
      <c r="AK312" s="153">
        <v>105</v>
      </c>
      <c r="AL312" s="153">
        <v>105</v>
      </c>
      <c r="AM312" s="179">
        <v>193.3</v>
      </c>
      <c r="AN312" s="179">
        <v>154.4</v>
      </c>
      <c r="AO312" s="215">
        <v>0.2</v>
      </c>
      <c r="AP312" s="168">
        <v>145</v>
      </c>
      <c r="AQ312" s="169">
        <v>99</v>
      </c>
      <c r="AR312" s="167">
        <v>137</v>
      </c>
      <c r="AS312" s="167">
        <v>105</v>
      </c>
      <c r="AT312" s="170">
        <v>7</v>
      </c>
      <c r="AU312" s="170">
        <v>3</v>
      </c>
      <c r="AV312" s="170">
        <v>3</v>
      </c>
      <c r="AW312" s="170"/>
      <c r="AX312" s="170"/>
      <c r="AY312" s="170"/>
      <c r="AZ312" s="170"/>
      <c r="BA312" s="170"/>
      <c r="BB312" s="170"/>
      <c r="BC312" s="171">
        <v>13</v>
      </c>
      <c r="BD312" s="166">
        <v>2533</v>
      </c>
      <c r="BE312" s="271">
        <v>1.4999999999999999E-2</v>
      </c>
      <c r="BF312" s="172">
        <v>5.0000000000000001E-3</v>
      </c>
      <c r="BG312" s="154">
        <v>1</v>
      </c>
      <c r="BH312" s="154">
        <v>0.1</v>
      </c>
      <c r="BI312" s="154">
        <v>15.6</v>
      </c>
      <c r="BJ312" s="154">
        <v>2</v>
      </c>
      <c r="BK312" s="154">
        <v>391.1</v>
      </c>
      <c r="BL312" s="24" t="s">
        <v>478</v>
      </c>
      <c r="BM312" s="248" t="s">
        <v>481</v>
      </c>
      <c r="BN312" s="248" t="s">
        <v>535</v>
      </c>
      <c r="BO312" s="248" t="s">
        <v>506</v>
      </c>
      <c r="BP312" s="248">
        <v>33</v>
      </c>
      <c r="BQ312" s="248"/>
      <c r="BR312" s="248"/>
      <c r="BS312" s="248"/>
      <c r="BT312" s="248"/>
      <c r="BU312" s="248">
        <f t="shared" si="4"/>
        <v>5.4</v>
      </c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  <c r="CH312" s="248"/>
      <c r="CI312" s="248"/>
      <c r="CJ312" s="248"/>
      <c r="CK312" s="248"/>
      <c r="CL312" s="248"/>
      <c r="CM312" s="248"/>
      <c r="CN312" s="248"/>
      <c r="CO312" s="248"/>
      <c r="CP312" s="248"/>
      <c r="CQ312" s="248"/>
      <c r="CR312" s="248"/>
      <c r="CS312" s="248"/>
      <c r="CT312" s="248"/>
      <c r="CU312" s="248"/>
      <c r="CV312" s="248"/>
      <c r="CW312" s="248"/>
      <c r="CX312" s="248"/>
      <c r="CY312" s="248"/>
      <c r="CZ312" s="248"/>
      <c r="DA312" s="248"/>
      <c r="DB312" s="248"/>
    </row>
    <row r="313" spans="1:106" s="185" customFormat="1" ht="31.5" customHeight="1" x14ac:dyDescent="0.35">
      <c r="A313" s="180">
        <v>2021</v>
      </c>
      <c r="B313" s="152">
        <v>8</v>
      </c>
      <c r="C313" s="270">
        <v>44424</v>
      </c>
      <c r="D313" s="152">
        <v>425</v>
      </c>
      <c r="E313" s="152">
        <v>674</v>
      </c>
      <c r="F313" s="152">
        <v>6</v>
      </c>
      <c r="G313" s="184" t="s">
        <v>158</v>
      </c>
      <c r="H313" t="s">
        <v>159</v>
      </c>
      <c r="I313" t="s">
        <v>513</v>
      </c>
      <c r="J313">
        <v>2</v>
      </c>
      <c r="K313">
        <v>1</v>
      </c>
      <c r="L313" s="186">
        <v>256</v>
      </c>
      <c r="M313" s="187">
        <v>240.89599999999999</v>
      </c>
      <c r="N313" s="188">
        <v>274.17599999999999</v>
      </c>
      <c r="O313" s="179">
        <v>349</v>
      </c>
      <c r="P313" s="179">
        <v>415</v>
      </c>
      <c r="Q313" s="179">
        <v>378</v>
      </c>
      <c r="R313" s="179">
        <v>344</v>
      </c>
      <c r="S313" s="179">
        <v>358</v>
      </c>
      <c r="T313" s="179">
        <v>260</v>
      </c>
      <c r="U313" s="179">
        <v>249</v>
      </c>
      <c r="V313" s="179">
        <v>254</v>
      </c>
      <c r="W313" s="179">
        <v>260</v>
      </c>
      <c r="X313" s="179">
        <v>277</v>
      </c>
      <c r="Y313" s="153">
        <v>109</v>
      </c>
      <c r="Z313" s="153">
        <v>109</v>
      </c>
      <c r="AA313" s="179">
        <v>318</v>
      </c>
      <c r="AB313" s="179">
        <v>396</v>
      </c>
      <c r="AC313" s="179">
        <v>382</v>
      </c>
      <c r="AD313" s="179">
        <v>364</v>
      </c>
      <c r="AE313" s="179">
        <v>342</v>
      </c>
      <c r="AF313" s="179">
        <v>261</v>
      </c>
      <c r="AG313" s="179">
        <v>279</v>
      </c>
      <c r="AH313" s="179">
        <v>262</v>
      </c>
      <c r="AI313" s="179">
        <v>251</v>
      </c>
      <c r="AJ313" s="179">
        <v>240</v>
      </c>
      <c r="AK313" s="153">
        <v>106</v>
      </c>
      <c r="AL313" s="153">
        <v>106</v>
      </c>
      <c r="AM313" s="179">
        <v>364.6</v>
      </c>
      <c r="AN313" s="179">
        <v>259.3</v>
      </c>
      <c r="AO313" s="215">
        <v>0.4</v>
      </c>
      <c r="AP313" s="168">
        <v>40</v>
      </c>
      <c r="AQ313" s="169">
        <v>180</v>
      </c>
      <c r="AR313" s="167">
        <v>67</v>
      </c>
      <c r="AS313" s="167">
        <v>108</v>
      </c>
      <c r="AT313" s="170">
        <v>4</v>
      </c>
      <c r="AU313" s="170">
        <v>4</v>
      </c>
      <c r="AV313" s="170">
        <v>2</v>
      </c>
      <c r="AW313" s="170"/>
      <c r="AX313" s="170"/>
      <c r="AY313" s="170"/>
      <c r="AZ313" s="170"/>
      <c r="BA313" s="170"/>
      <c r="BB313" s="170"/>
      <c r="BC313" s="171">
        <v>10</v>
      </c>
      <c r="BD313" s="166">
        <v>665</v>
      </c>
      <c r="BE313" s="271">
        <v>1.4999999999999999E-2</v>
      </c>
      <c r="BF313" s="172">
        <v>1.4999999999999999E-2</v>
      </c>
      <c r="BG313" s="154">
        <v>1</v>
      </c>
      <c r="BH313" s="154">
        <v>0</v>
      </c>
      <c r="BI313" s="154">
        <v>2.6</v>
      </c>
      <c r="BJ313" s="154">
        <v>2.6</v>
      </c>
      <c r="BK313" s="154">
        <v>172.4</v>
      </c>
      <c r="BL313" s="24" t="s">
        <v>474</v>
      </c>
      <c r="BM313" s="248" t="s">
        <v>475</v>
      </c>
      <c r="BN313" s="248" t="s">
        <v>514</v>
      </c>
      <c r="BO313" s="248" t="s">
        <v>515</v>
      </c>
      <c r="BP313" s="248">
        <v>33</v>
      </c>
      <c r="BQ313" s="248"/>
      <c r="BR313" s="248"/>
      <c r="BS313" s="248"/>
      <c r="BT313" s="248"/>
      <c r="BU313" s="248">
        <f t="shared" si="4"/>
        <v>2.2999999999999998</v>
      </c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  <c r="CH313" s="248"/>
      <c r="CI313" s="248"/>
      <c r="CJ313" s="248"/>
      <c r="CK313" s="248"/>
      <c r="CL313" s="248"/>
      <c r="CM313" s="248"/>
      <c r="CN313" s="248"/>
      <c r="CO313" s="248"/>
      <c r="CP313" s="248"/>
      <c r="CQ313" s="248"/>
      <c r="CR313" s="248"/>
      <c r="CS313" s="248"/>
      <c r="CT313" s="248"/>
      <c r="CU313" s="248"/>
      <c r="CV313" s="248"/>
      <c r="CW313" s="248"/>
      <c r="CX313" s="248"/>
      <c r="CY313" s="248"/>
      <c r="CZ313" s="248"/>
      <c r="DA313" s="248"/>
      <c r="DB313" s="248"/>
    </row>
    <row r="314" spans="1:106" s="185" customFormat="1" ht="31.5" customHeight="1" x14ac:dyDescent="0.35">
      <c r="A314" s="180">
        <v>2021</v>
      </c>
      <c r="B314" s="152">
        <v>8</v>
      </c>
      <c r="C314" s="270">
        <v>44424</v>
      </c>
      <c r="D314" s="152">
        <v>377</v>
      </c>
      <c r="E314" s="152">
        <v>439</v>
      </c>
      <c r="F314" s="152">
        <v>7</v>
      </c>
      <c r="G314" s="184" t="s">
        <v>322</v>
      </c>
      <c r="H314" t="s">
        <v>323</v>
      </c>
      <c r="I314" t="s">
        <v>471</v>
      </c>
      <c r="J314">
        <v>4</v>
      </c>
      <c r="K314">
        <v>1</v>
      </c>
      <c r="L314" s="186">
        <v>343</v>
      </c>
      <c r="M314" s="187">
        <v>308.7</v>
      </c>
      <c r="N314" s="188">
        <v>377.3</v>
      </c>
      <c r="O314" s="179">
        <v>403</v>
      </c>
      <c r="P314" s="179">
        <v>569</v>
      </c>
      <c r="Q314" s="179">
        <v>589</v>
      </c>
      <c r="R314" s="179">
        <v>589</v>
      </c>
      <c r="S314" s="179">
        <v>648</v>
      </c>
      <c r="T314" s="179">
        <v>348</v>
      </c>
      <c r="U314" s="179">
        <v>521</v>
      </c>
      <c r="V314" s="179">
        <v>317</v>
      </c>
      <c r="W314" s="179">
        <v>333</v>
      </c>
      <c r="X314" s="179">
        <v>347</v>
      </c>
      <c r="Y314" s="153">
        <v>206</v>
      </c>
      <c r="Z314" s="153">
        <v>204</v>
      </c>
      <c r="AA314" s="179">
        <v>418</v>
      </c>
      <c r="AB314" s="179">
        <v>421</v>
      </c>
      <c r="AC314" s="179">
        <v>438</v>
      </c>
      <c r="AD314" s="179">
        <v>445</v>
      </c>
      <c r="AE314" s="179">
        <v>462</v>
      </c>
      <c r="AF314" s="179">
        <v>358</v>
      </c>
      <c r="AG314" s="179">
        <v>364</v>
      </c>
      <c r="AH314" s="179">
        <v>356</v>
      </c>
      <c r="AI314" s="179">
        <v>361</v>
      </c>
      <c r="AJ314" s="179">
        <v>339</v>
      </c>
      <c r="AK314" s="153">
        <v>300</v>
      </c>
      <c r="AL314" s="153">
        <v>300</v>
      </c>
      <c r="AM314" s="179">
        <v>498.2</v>
      </c>
      <c r="AN314" s="179">
        <v>364.4</v>
      </c>
      <c r="AO314" s="215">
        <v>0.5</v>
      </c>
      <c r="AP314" s="168">
        <v>45</v>
      </c>
      <c r="AQ314" s="169">
        <v>320</v>
      </c>
      <c r="AR314" s="167">
        <v>57</v>
      </c>
      <c r="AS314" s="167">
        <v>253</v>
      </c>
      <c r="AT314" s="170">
        <v>4</v>
      </c>
      <c r="AU314" s="170">
        <v>4</v>
      </c>
      <c r="AV314" s="170">
        <v>4</v>
      </c>
      <c r="AW314" s="170"/>
      <c r="AX314" s="170"/>
      <c r="AY314" s="170"/>
      <c r="AZ314" s="170"/>
      <c r="BA314" s="170"/>
      <c r="BB314" s="170"/>
      <c r="BC314" s="171">
        <v>12</v>
      </c>
      <c r="BD314" s="166">
        <v>952</v>
      </c>
      <c r="BE314" s="271">
        <v>1.4999999999999999E-2</v>
      </c>
      <c r="BF314" s="172">
        <v>1.2999999999999999E-2</v>
      </c>
      <c r="BG314" s="154">
        <v>1</v>
      </c>
      <c r="BH314" s="154">
        <v>0</v>
      </c>
      <c r="BI314" s="154">
        <v>2.8</v>
      </c>
      <c r="BJ314" s="154">
        <v>4.4000000000000004</v>
      </c>
      <c r="BK314" s="154">
        <v>346.9</v>
      </c>
      <c r="BL314" s="24" t="s">
        <v>478</v>
      </c>
      <c r="BM314" s="248" t="s">
        <v>481</v>
      </c>
      <c r="BN314" s="248" t="s">
        <v>533</v>
      </c>
      <c r="BO314" s="248"/>
      <c r="BP314" s="248">
        <v>33</v>
      </c>
      <c r="BQ314" s="248"/>
      <c r="BR314" s="248"/>
      <c r="BS314" s="248"/>
      <c r="BT314" s="248"/>
      <c r="BU314" s="248">
        <f t="shared" si="4"/>
        <v>15.1</v>
      </c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  <c r="CH314" s="248"/>
      <c r="CI314" s="248"/>
      <c r="CJ314" s="248"/>
      <c r="CK314" s="248"/>
      <c r="CL314" s="248"/>
      <c r="CM314" s="248"/>
      <c r="CN314" s="248"/>
      <c r="CO314" s="248"/>
      <c r="CP314" s="248"/>
      <c r="CQ314" s="248"/>
      <c r="CR314" s="248"/>
      <c r="CS314" s="248"/>
      <c r="CT314" s="248"/>
      <c r="CU314" s="248"/>
      <c r="CV314" s="248"/>
      <c r="CW314" s="248"/>
      <c r="CX314" s="248"/>
      <c r="CY314" s="248"/>
      <c r="CZ314" s="248"/>
      <c r="DA314" s="248"/>
      <c r="DB314" s="248"/>
    </row>
    <row r="315" spans="1:106" s="185" customFormat="1" ht="31.5" customHeight="1" x14ac:dyDescent="0.35">
      <c r="A315" s="180">
        <v>2021</v>
      </c>
      <c r="B315" s="152">
        <v>8</v>
      </c>
      <c r="C315" s="270">
        <v>44424</v>
      </c>
      <c r="D315" s="152">
        <v>376</v>
      </c>
      <c r="E315" s="152">
        <v>438</v>
      </c>
      <c r="F315" s="152">
        <v>8</v>
      </c>
      <c r="G315" s="184" t="s">
        <v>285</v>
      </c>
      <c r="H315" t="s">
        <v>286</v>
      </c>
      <c r="I315" t="s">
        <v>471</v>
      </c>
      <c r="J315">
        <v>3</v>
      </c>
      <c r="K315">
        <v>2</v>
      </c>
      <c r="L315" s="186">
        <v>336</v>
      </c>
      <c r="M315" s="187">
        <v>316.17599999999999</v>
      </c>
      <c r="N315" s="188">
        <v>359.85599999999999</v>
      </c>
      <c r="O315" s="179">
        <v>455</v>
      </c>
      <c r="P315" s="179">
        <v>479</v>
      </c>
      <c r="Q315" s="179">
        <v>447</v>
      </c>
      <c r="R315" s="179">
        <v>429</v>
      </c>
      <c r="S315" s="179"/>
      <c r="T315" s="179">
        <v>346</v>
      </c>
      <c r="U315" s="179">
        <v>348</v>
      </c>
      <c r="V315" s="179">
        <v>358</v>
      </c>
      <c r="W315" s="179">
        <v>351</v>
      </c>
      <c r="X315" s="179"/>
      <c r="Y315" s="153">
        <v>133</v>
      </c>
      <c r="Z315" s="153"/>
      <c r="AA315" s="179">
        <v>379</v>
      </c>
      <c r="AB315" s="179">
        <v>437</v>
      </c>
      <c r="AC315" s="179">
        <v>398</v>
      </c>
      <c r="AD315" s="179">
        <v>401</v>
      </c>
      <c r="AE315" s="179">
        <v>413</v>
      </c>
      <c r="AF315" s="179">
        <v>319</v>
      </c>
      <c r="AG315" s="179">
        <v>322</v>
      </c>
      <c r="AH315" s="179">
        <v>309</v>
      </c>
      <c r="AI315" s="179">
        <v>297</v>
      </c>
      <c r="AJ315" s="179">
        <v>312</v>
      </c>
      <c r="AK315" s="153">
        <v>143</v>
      </c>
      <c r="AL315" s="153">
        <v>146</v>
      </c>
      <c r="AM315" s="179">
        <v>426.4</v>
      </c>
      <c r="AN315" s="179">
        <v>329.1</v>
      </c>
      <c r="AO315" s="215">
        <v>0.3</v>
      </c>
      <c r="AP315" s="168">
        <v>67</v>
      </c>
      <c r="AQ315" s="169">
        <v>161</v>
      </c>
      <c r="AR315" s="167">
        <v>77</v>
      </c>
      <c r="AS315" s="167">
        <v>141</v>
      </c>
      <c r="AT315" s="170">
        <v>6</v>
      </c>
      <c r="AU315" s="170">
        <v>4</v>
      </c>
      <c r="AV315" s="170">
        <v>8</v>
      </c>
      <c r="AW315" s="170"/>
      <c r="AX315" s="170"/>
      <c r="AY315" s="170"/>
      <c r="AZ315" s="170"/>
      <c r="BA315" s="170"/>
      <c r="BB315" s="170"/>
      <c r="BC315" s="171">
        <v>17</v>
      </c>
      <c r="BD315" s="166">
        <v>1685</v>
      </c>
      <c r="BE315" s="271">
        <v>1.4999999999999999E-2</v>
      </c>
      <c r="BF315" s="172">
        <v>0.01</v>
      </c>
      <c r="BG315" s="154">
        <v>1</v>
      </c>
      <c r="BH315" s="154">
        <v>0.1</v>
      </c>
      <c r="BI315" s="154">
        <v>5</v>
      </c>
      <c r="BJ315" s="154">
        <v>5.6</v>
      </c>
      <c r="BK315" s="154">
        <v>554.5</v>
      </c>
      <c r="BL315" s="24" t="s">
        <v>474</v>
      </c>
      <c r="BM315" s="248" t="s">
        <v>475</v>
      </c>
      <c r="BN315" s="248" t="s">
        <v>529</v>
      </c>
      <c r="BO315" s="248" t="s">
        <v>477</v>
      </c>
      <c r="BP315" s="248">
        <v>33</v>
      </c>
      <c r="BQ315" s="248"/>
      <c r="BR315" s="248"/>
      <c r="BS315" s="248"/>
      <c r="BT315" s="248"/>
      <c r="BU315" s="248">
        <f t="shared" si="4"/>
        <v>4.9000000000000004</v>
      </c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  <c r="CH315" s="248"/>
      <c r="CI315" s="248"/>
      <c r="CJ315" s="248"/>
      <c r="CK315" s="248"/>
      <c r="CL315" s="248"/>
      <c r="CM315" s="248"/>
      <c r="CN315" s="248"/>
      <c r="CO315" s="248"/>
      <c r="CP315" s="248"/>
      <c r="CQ315" s="248"/>
      <c r="CR315" s="248"/>
      <c r="CS315" s="248"/>
      <c r="CT315" s="248"/>
      <c r="CU315" s="248"/>
      <c r="CV315" s="248"/>
      <c r="CW315" s="248"/>
      <c r="CX315" s="248"/>
      <c r="CY315" s="248"/>
      <c r="CZ315" s="248"/>
      <c r="DA315" s="248"/>
      <c r="DB315" s="248"/>
    </row>
    <row r="316" spans="1:106" s="185" customFormat="1" ht="31.5" customHeight="1" x14ac:dyDescent="0.35">
      <c r="A316" s="180">
        <v>2021</v>
      </c>
      <c r="B316" s="152">
        <v>8</v>
      </c>
      <c r="C316" s="270">
        <v>44424</v>
      </c>
      <c r="D316" s="152">
        <v>53</v>
      </c>
      <c r="E316" s="152">
        <v>131</v>
      </c>
      <c r="F316" s="152">
        <v>28</v>
      </c>
      <c r="G316" s="184" t="s">
        <v>161</v>
      </c>
      <c r="H316" t="s">
        <v>162</v>
      </c>
      <c r="I316" t="s">
        <v>531</v>
      </c>
      <c r="J316">
        <v>25</v>
      </c>
      <c r="K316">
        <v>1</v>
      </c>
      <c r="L316" s="186">
        <v>10</v>
      </c>
      <c r="M316" s="187">
        <v>9.3000000000000007</v>
      </c>
      <c r="N316" s="188">
        <v>10.7</v>
      </c>
      <c r="O316" s="179">
        <v>11</v>
      </c>
      <c r="P316" s="179"/>
      <c r="Q316" s="179"/>
      <c r="R316" s="179"/>
      <c r="S316" s="179"/>
      <c r="T316" s="179">
        <v>9</v>
      </c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>
        <v>10.7</v>
      </c>
      <c r="AN316" s="179">
        <v>8.6999999999999993</v>
      </c>
      <c r="AO316" s="215">
        <v>0.1</v>
      </c>
      <c r="AP316" s="168">
        <v>772</v>
      </c>
      <c r="AQ316" s="169">
        <v>117</v>
      </c>
      <c r="AR316" s="167"/>
      <c r="AS316" s="167"/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1"/>
      <c r="BD316" s="166">
        <v>660</v>
      </c>
      <c r="BE316" s="271">
        <v>0.02</v>
      </c>
      <c r="BF316" s="172"/>
      <c r="BG316" s="154"/>
      <c r="BH316" s="154"/>
      <c r="BI316" s="154">
        <v>66</v>
      </c>
      <c r="BJ316" s="154"/>
      <c r="BK316" s="154">
        <v>5.7</v>
      </c>
      <c r="BL316" s="24" t="s">
        <v>478</v>
      </c>
      <c r="BM316" s="248" t="s">
        <v>487</v>
      </c>
      <c r="BN316" s="248" t="s">
        <v>532</v>
      </c>
      <c r="BO316" s="248"/>
      <c r="BP316" s="248">
        <v>33</v>
      </c>
      <c r="BQ316" s="248"/>
      <c r="BR316" s="248"/>
      <c r="BS316" s="248"/>
      <c r="BT316" s="248"/>
      <c r="BU316" s="248">
        <f t="shared" si="4"/>
        <v>0.9</v>
      </c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  <c r="CH316" s="248"/>
      <c r="CI316" s="248"/>
      <c r="CJ316" s="248"/>
      <c r="CK316" s="248"/>
      <c r="CL316" s="248"/>
      <c r="CM316" s="248"/>
      <c r="CN316" s="248"/>
      <c r="CO316" s="248"/>
      <c r="CP316" s="248"/>
      <c r="CQ316" s="248"/>
      <c r="CR316" s="248"/>
      <c r="CS316" s="248"/>
      <c r="CT316" s="248"/>
      <c r="CU316" s="248"/>
      <c r="CV316" s="248"/>
      <c r="CW316" s="248"/>
      <c r="CX316" s="248"/>
      <c r="CY316" s="248"/>
      <c r="CZ316" s="248"/>
      <c r="DA316" s="248"/>
      <c r="DB316" s="248"/>
    </row>
    <row r="317" spans="1:106" s="185" customFormat="1" ht="31.5" customHeight="1" x14ac:dyDescent="0.35">
      <c r="A317" s="180">
        <v>2021</v>
      </c>
      <c r="B317" s="152">
        <v>8</v>
      </c>
      <c r="C317" s="270">
        <v>44424</v>
      </c>
      <c r="D317" s="152">
        <v>123</v>
      </c>
      <c r="E317" s="152">
        <v>645</v>
      </c>
      <c r="F317" s="152">
        <v>30</v>
      </c>
      <c r="G317" s="184" t="s">
        <v>313</v>
      </c>
      <c r="H317" t="s">
        <v>314</v>
      </c>
      <c r="I317" t="s">
        <v>489</v>
      </c>
      <c r="J317">
        <v>4</v>
      </c>
      <c r="K317">
        <v>1</v>
      </c>
      <c r="L317" s="186">
        <v>133</v>
      </c>
      <c r="M317" s="187">
        <v>123.69</v>
      </c>
      <c r="N317" s="188">
        <v>142.31</v>
      </c>
      <c r="O317" s="179"/>
      <c r="P317" s="179"/>
      <c r="Q317" s="179">
        <v>184</v>
      </c>
      <c r="R317" s="179">
        <v>175</v>
      </c>
      <c r="S317" s="179">
        <v>173</v>
      </c>
      <c r="T317" s="179"/>
      <c r="U317" s="179"/>
      <c r="V317" s="179">
        <v>142</v>
      </c>
      <c r="W317" s="179">
        <v>148</v>
      </c>
      <c r="X317" s="179">
        <v>153</v>
      </c>
      <c r="Y317" s="153"/>
      <c r="Z317" s="153">
        <v>152</v>
      </c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>
        <v>177.3</v>
      </c>
      <c r="AN317" s="179">
        <v>147.69999999999999</v>
      </c>
      <c r="AO317" s="215">
        <v>0.3</v>
      </c>
      <c r="AP317" s="168">
        <v>80</v>
      </c>
      <c r="AQ317" s="169">
        <v>180</v>
      </c>
      <c r="AR317" s="167">
        <v>95</v>
      </c>
      <c r="AS317" s="167">
        <v>152</v>
      </c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1"/>
      <c r="BD317" s="166">
        <v>900</v>
      </c>
      <c r="BE317" s="271">
        <v>0.02</v>
      </c>
      <c r="BF317" s="172"/>
      <c r="BG317" s="154"/>
      <c r="BH317" s="154"/>
      <c r="BI317" s="154">
        <v>6.8</v>
      </c>
      <c r="BJ317" s="154"/>
      <c r="BK317" s="154">
        <v>132.9</v>
      </c>
      <c r="BL317" s="24" t="s">
        <v>472</v>
      </c>
      <c r="BM317" s="248" t="s">
        <v>472</v>
      </c>
      <c r="BN317" s="248"/>
      <c r="BO317" s="248"/>
      <c r="BP317" s="248">
        <v>33</v>
      </c>
      <c r="BQ317" s="248"/>
      <c r="BR317" s="248"/>
      <c r="BS317" s="248"/>
      <c r="BT317" s="248"/>
      <c r="BU317" s="248">
        <f t="shared" si="4"/>
        <v>10.4</v>
      </c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  <c r="CH317" s="248"/>
      <c r="CI317" s="248"/>
      <c r="CJ317" s="248"/>
      <c r="CK317" s="248"/>
      <c r="CL317" s="248"/>
      <c r="CM317" s="248"/>
      <c r="CN317" s="248"/>
      <c r="CO317" s="248"/>
      <c r="CP317" s="248"/>
      <c r="CQ317" s="248"/>
      <c r="CR317" s="248"/>
      <c r="CS317" s="248"/>
      <c r="CT317" s="248"/>
      <c r="CU317" s="248"/>
      <c r="CV317" s="248"/>
      <c r="CW317" s="248"/>
      <c r="CX317" s="248"/>
      <c r="CY317" s="248"/>
      <c r="CZ317" s="248"/>
      <c r="DA317" s="248"/>
      <c r="DB317" s="248"/>
    </row>
    <row r="318" spans="1:106" s="185" customFormat="1" ht="31.5" customHeight="1" x14ac:dyDescent="0.35">
      <c r="A318" s="180">
        <v>2021</v>
      </c>
      <c r="B318" s="152">
        <v>8</v>
      </c>
      <c r="C318" s="270">
        <v>44424</v>
      </c>
      <c r="D318" s="152">
        <v>433</v>
      </c>
      <c r="E318" s="152">
        <v>452</v>
      </c>
      <c r="F318" s="152">
        <v>46</v>
      </c>
      <c r="G318" s="184" t="s">
        <v>261</v>
      </c>
      <c r="H318" t="s">
        <v>262</v>
      </c>
      <c r="I318" t="s">
        <v>490</v>
      </c>
      <c r="J318">
        <v>4</v>
      </c>
      <c r="K318">
        <v>2</v>
      </c>
      <c r="L318" s="186">
        <v>175</v>
      </c>
      <c r="M318" s="187">
        <v>162.75</v>
      </c>
      <c r="N318" s="188">
        <v>187.25</v>
      </c>
      <c r="O318" s="179"/>
      <c r="P318" s="179"/>
      <c r="Q318" s="179"/>
      <c r="R318" s="179">
        <v>192</v>
      </c>
      <c r="S318" s="179"/>
      <c r="T318" s="179"/>
      <c r="U318" s="179"/>
      <c r="V318" s="179"/>
      <c r="W318" s="179">
        <v>170</v>
      </c>
      <c r="X318" s="179"/>
      <c r="Y318" s="153"/>
      <c r="Z318" s="153">
        <v>168</v>
      </c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53"/>
      <c r="AL318" s="153"/>
      <c r="AM318" s="179">
        <v>192</v>
      </c>
      <c r="AN318" s="179">
        <v>170</v>
      </c>
      <c r="AO318" s="215">
        <v>0.1</v>
      </c>
      <c r="AP318" s="168">
        <v>96</v>
      </c>
      <c r="AQ318" s="169">
        <v>150</v>
      </c>
      <c r="AR318" s="167">
        <v>86</v>
      </c>
      <c r="AS318" s="167">
        <v>168</v>
      </c>
      <c r="AT318" s="170"/>
      <c r="AU318" s="170"/>
      <c r="AV318" s="170"/>
      <c r="AW318" s="170"/>
      <c r="AX318" s="170"/>
      <c r="AY318" s="170"/>
      <c r="AZ318" s="170"/>
      <c r="BA318" s="170"/>
      <c r="BB318" s="170"/>
      <c r="BC318" s="171"/>
      <c r="BD318" s="166"/>
      <c r="BE318" s="271">
        <v>0.02</v>
      </c>
      <c r="BF318" s="172"/>
      <c r="BG318" s="154"/>
      <c r="BH318" s="154"/>
      <c r="BI318" s="154"/>
      <c r="BJ318" s="154"/>
      <c r="BK318" s="154"/>
      <c r="BL318" s="24" t="s">
        <v>478</v>
      </c>
      <c r="BM318" s="248" t="s">
        <v>479</v>
      </c>
      <c r="BN318" s="248"/>
      <c r="BO318" s="248"/>
      <c r="BP318" s="248">
        <v>33</v>
      </c>
      <c r="BQ318" s="248"/>
      <c r="BR318" s="248"/>
      <c r="BS318" s="248"/>
      <c r="BT318" s="248"/>
      <c r="BU318" s="248">
        <f t="shared" si="4"/>
        <v>3.5</v>
      </c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  <c r="CH318" s="248"/>
      <c r="CI318" s="248"/>
      <c r="CJ318" s="248"/>
      <c r="CK318" s="248"/>
      <c r="CL318" s="248"/>
      <c r="CM318" s="248"/>
      <c r="CN318" s="248"/>
      <c r="CO318" s="248"/>
      <c r="CP318" s="248"/>
      <c r="CQ318" s="248"/>
      <c r="CR318" s="248"/>
      <c r="CS318" s="248"/>
      <c r="CT318" s="248"/>
      <c r="CU318" s="248"/>
      <c r="CV318" s="248"/>
      <c r="CW318" s="248"/>
      <c r="CX318" s="248"/>
      <c r="CY318" s="248"/>
      <c r="CZ318" s="248"/>
      <c r="DA318" s="248"/>
      <c r="DB318" s="248"/>
    </row>
    <row r="319" spans="1:106" s="185" customFormat="1" ht="31.5" customHeight="1" x14ac:dyDescent="0.35">
      <c r="A319" s="180">
        <v>2021</v>
      </c>
      <c r="B319" s="152">
        <v>8</v>
      </c>
      <c r="C319" s="270">
        <v>44424</v>
      </c>
      <c r="D319" s="152">
        <v>433</v>
      </c>
      <c r="E319" s="152">
        <v>453</v>
      </c>
      <c r="F319" s="152">
        <v>46</v>
      </c>
      <c r="G319" s="184" t="s">
        <v>264</v>
      </c>
      <c r="H319" t="s">
        <v>265</v>
      </c>
      <c r="I319" t="s">
        <v>490</v>
      </c>
      <c r="J319">
        <v>4</v>
      </c>
      <c r="K319">
        <v>2</v>
      </c>
      <c r="L319" s="186">
        <v>270</v>
      </c>
      <c r="M319" s="187">
        <v>251.1</v>
      </c>
      <c r="N319" s="188">
        <v>288.89999999999998</v>
      </c>
      <c r="O319" s="179"/>
      <c r="P319" s="179"/>
      <c r="Q319" s="179"/>
      <c r="R319" s="179">
        <v>291</v>
      </c>
      <c r="S319" s="179"/>
      <c r="T319" s="179"/>
      <c r="U319" s="179"/>
      <c r="V319" s="179"/>
      <c r="W319" s="179">
        <v>244</v>
      </c>
      <c r="X319" s="179"/>
      <c r="Y319" s="153"/>
      <c r="Z319" s="153">
        <v>168</v>
      </c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53"/>
      <c r="AL319" s="153"/>
      <c r="AM319" s="179">
        <v>291</v>
      </c>
      <c r="AN319" s="179">
        <v>244</v>
      </c>
      <c r="AO319" s="215">
        <v>0.1</v>
      </c>
      <c r="AP319" s="168">
        <v>96</v>
      </c>
      <c r="AQ319" s="169">
        <v>150</v>
      </c>
      <c r="AR319" s="167">
        <v>86</v>
      </c>
      <c r="AS319" s="167">
        <v>168</v>
      </c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1"/>
      <c r="BD319" s="166"/>
      <c r="BE319" s="271">
        <v>0.02</v>
      </c>
      <c r="BF319" s="172"/>
      <c r="BG319" s="154"/>
      <c r="BH319" s="154"/>
      <c r="BI319" s="154"/>
      <c r="BJ319" s="154"/>
      <c r="BK319" s="154"/>
      <c r="BL319" s="24" t="s">
        <v>478</v>
      </c>
      <c r="BM319" s="248" t="s">
        <v>479</v>
      </c>
      <c r="BN319" s="248"/>
      <c r="BO319" s="248"/>
      <c r="BP319" s="248">
        <v>33</v>
      </c>
      <c r="BQ319" s="248"/>
      <c r="BR319" s="248"/>
      <c r="BS319" s="248"/>
      <c r="BT319" s="248"/>
      <c r="BU319" s="248">
        <f t="shared" si="4"/>
        <v>18.399999999999999</v>
      </c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  <c r="CH319" s="248"/>
      <c r="CI319" s="248"/>
      <c r="CJ319" s="248"/>
      <c r="CK319" s="248"/>
      <c r="CL319" s="248"/>
      <c r="CM319" s="248"/>
      <c r="CN319" s="248"/>
      <c r="CO319" s="248"/>
      <c r="CP319" s="248"/>
      <c r="CQ319" s="248"/>
      <c r="CR319" s="248"/>
      <c r="CS319" s="248"/>
      <c r="CT319" s="248"/>
      <c r="CU319" s="248"/>
      <c r="CV319" s="248"/>
      <c r="CW319" s="248"/>
      <c r="CX319" s="248"/>
      <c r="CY319" s="248"/>
      <c r="CZ319" s="248"/>
      <c r="DA319" s="248"/>
      <c r="DB319" s="248"/>
    </row>
    <row r="320" spans="1:106" s="185" customFormat="1" ht="31.5" customHeight="1" x14ac:dyDescent="0.35">
      <c r="A320" s="180">
        <v>2021</v>
      </c>
      <c r="B320" s="152">
        <v>8</v>
      </c>
      <c r="C320" s="270">
        <v>44424</v>
      </c>
      <c r="D320" s="152">
        <v>214</v>
      </c>
      <c r="E320" s="152">
        <v>142</v>
      </c>
      <c r="F320" s="152">
        <v>47</v>
      </c>
      <c r="G320" s="184" t="s">
        <v>282</v>
      </c>
      <c r="H320" t="s">
        <v>283</v>
      </c>
      <c r="I320" t="s">
        <v>490</v>
      </c>
      <c r="J320">
        <v>4</v>
      </c>
      <c r="K320">
        <v>1</v>
      </c>
      <c r="L320" s="186">
        <v>351</v>
      </c>
      <c r="M320" s="187">
        <v>326.43</v>
      </c>
      <c r="N320" s="188">
        <v>375.57</v>
      </c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>
        <v>450</v>
      </c>
      <c r="AB320" s="179">
        <v>405</v>
      </c>
      <c r="AC320" s="179">
        <v>462</v>
      </c>
      <c r="AD320" s="179">
        <v>436</v>
      </c>
      <c r="AE320" s="179">
        <v>464</v>
      </c>
      <c r="AF320" s="179">
        <v>362</v>
      </c>
      <c r="AG320" s="179">
        <v>323</v>
      </c>
      <c r="AH320" s="179">
        <v>345</v>
      </c>
      <c r="AI320" s="179">
        <v>339</v>
      </c>
      <c r="AJ320" s="179">
        <v>314</v>
      </c>
      <c r="AK320" s="153">
        <v>198</v>
      </c>
      <c r="AL320" s="153">
        <v>194</v>
      </c>
      <c r="AM320" s="179">
        <v>443.4</v>
      </c>
      <c r="AN320" s="179">
        <v>336.6</v>
      </c>
      <c r="AO320" s="215">
        <v>0.3</v>
      </c>
      <c r="AP320" s="168">
        <v>68</v>
      </c>
      <c r="AQ320" s="169">
        <v>212</v>
      </c>
      <c r="AR320" s="167">
        <v>73</v>
      </c>
      <c r="AS320" s="167">
        <v>196</v>
      </c>
      <c r="AT320" s="170">
        <v>8</v>
      </c>
      <c r="AU320" s="170">
        <v>8</v>
      </c>
      <c r="AV320" s="170">
        <v>8</v>
      </c>
      <c r="AW320" s="170"/>
      <c r="AX320" s="170"/>
      <c r="AY320" s="170"/>
      <c r="AZ320" s="170"/>
      <c r="BA320" s="170"/>
      <c r="BB320" s="170"/>
      <c r="BC320" s="171">
        <v>24</v>
      </c>
      <c r="BD320" s="166">
        <v>486</v>
      </c>
      <c r="BE320" s="271">
        <v>0.02</v>
      </c>
      <c r="BF320" s="172">
        <v>4.9000000000000002E-2</v>
      </c>
      <c r="BG320" s="154"/>
      <c r="BH320" s="154">
        <v>0.1</v>
      </c>
      <c r="BI320" s="154">
        <v>1.4</v>
      </c>
      <c r="BJ320" s="154">
        <v>8.1</v>
      </c>
      <c r="BK320" s="154">
        <v>163.6</v>
      </c>
      <c r="BL320" s="24" t="s">
        <v>478</v>
      </c>
      <c r="BM320" s="248" t="s">
        <v>487</v>
      </c>
      <c r="BN320" s="248" t="s">
        <v>530</v>
      </c>
      <c r="BO320" s="248"/>
      <c r="BP320" s="248">
        <v>33</v>
      </c>
      <c r="BQ320" s="248"/>
      <c r="BR320" s="248"/>
      <c r="BS320" s="248"/>
      <c r="BT320" s="248"/>
      <c r="BU320" s="248">
        <f t="shared" si="4"/>
        <v>10.199999999999999</v>
      </c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  <c r="CH320" s="248"/>
      <c r="CI320" s="248"/>
      <c r="CJ320" s="248"/>
      <c r="CK320" s="248"/>
      <c r="CL320" s="248"/>
      <c r="CM320" s="248"/>
      <c r="CN320" s="248"/>
      <c r="CO320" s="248"/>
      <c r="CP320" s="248"/>
      <c r="CQ320" s="248"/>
      <c r="CR320" s="248"/>
      <c r="CS320" s="248"/>
      <c r="CT320" s="248"/>
      <c r="CU320" s="248"/>
      <c r="CV320" s="248"/>
      <c r="CW320" s="248"/>
      <c r="CX320" s="248"/>
      <c r="CY320" s="248"/>
      <c r="CZ320" s="248"/>
      <c r="DA320" s="248"/>
      <c r="DB320" s="248"/>
    </row>
    <row r="321" spans="1:106" s="185" customFormat="1" ht="31.5" customHeight="1" x14ac:dyDescent="0.35">
      <c r="A321" s="180">
        <v>2021</v>
      </c>
      <c r="B321" s="152">
        <v>8</v>
      </c>
      <c r="C321" s="270">
        <v>44424</v>
      </c>
      <c r="D321" s="152">
        <v>372</v>
      </c>
      <c r="E321" s="152">
        <v>646</v>
      </c>
      <c r="F321" s="152">
        <v>48</v>
      </c>
      <c r="G321" s="184" t="s">
        <v>152</v>
      </c>
      <c r="H321" t="s">
        <v>153</v>
      </c>
      <c r="I321" t="s">
        <v>490</v>
      </c>
      <c r="J321">
        <v>2</v>
      </c>
      <c r="K321">
        <v>2</v>
      </c>
      <c r="L321" s="186">
        <v>212</v>
      </c>
      <c r="M321" s="187">
        <v>197.16</v>
      </c>
      <c r="N321" s="188">
        <v>226.84</v>
      </c>
      <c r="O321" s="179"/>
      <c r="P321" s="179">
        <v>374</v>
      </c>
      <c r="Q321" s="179">
        <v>272</v>
      </c>
      <c r="R321" s="179"/>
      <c r="S321" s="179"/>
      <c r="T321" s="179">
        <v>215</v>
      </c>
      <c r="U321" s="179">
        <v>212</v>
      </c>
      <c r="V321" s="179"/>
      <c r="W321" s="179"/>
      <c r="X321" s="179"/>
      <c r="Y321" s="153">
        <v>142</v>
      </c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>
        <v>323</v>
      </c>
      <c r="AN321" s="179">
        <v>213.5</v>
      </c>
      <c r="AO321" s="215">
        <v>0.5</v>
      </c>
      <c r="AP321" s="168">
        <v>37</v>
      </c>
      <c r="AQ321" s="169">
        <v>195</v>
      </c>
      <c r="AR321" s="167">
        <v>51</v>
      </c>
      <c r="AS321" s="167">
        <v>142</v>
      </c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1"/>
      <c r="BD321" s="166">
        <v>248</v>
      </c>
      <c r="BE321" s="271">
        <v>0.02</v>
      </c>
      <c r="BF321" s="172"/>
      <c r="BG321" s="154"/>
      <c r="BH321" s="154"/>
      <c r="BI321" s="154">
        <v>1.2</v>
      </c>
      <c r="BJ321" s="154"/>
      <c r="BK321" s="154">
        <v>52.9</v>
      </c>
      <c r="BL321" s="24" t="s">
        <v>478</v>
      </c>
      <c r="BM321" s="248" t="s">
        <v>487</v>
      </c>
      <c r="BN321" s="248" t="s">
        <v>491</v>
      </c>
      <c r="BO321" s="248"/>
      <c r="BP321" s="248">
        <v>33</v>
      </c>
      <c r="BQ321" s="248"/>
      <c r="BR321" s="248"/>
      <c r="BS321" s="248"/>
      <c r="BT321" s="248"/>
      <c r="BU321" s="248">
        <f t="shared" si="4"/>
        <v>1.1000000000000001</v>
      </c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  <c r="CH321" s="248"/>
      <c r="CI321" s="248"/>
      <c r="CJ321" s="248"/>
      <c r="CK321" s="248"/>
      <c r="CL321" s="248"/>
      <c r="CM321" s="248"/>
      <c r="CN321" s="248"/>
      <c r="CO321" s="248"/>
      <c r="CP321" s="248"/>
      <c r="CQ321" s="248"/>
      <c r="CR321" s="248"/>
      <c r="CS321" s="248"/>
      <c r="CT321" s="248"/>
      <c r="CU321" s="248"/>
      <c r="CV321" s="248"/>
      <c r="CW321" s="248"/>
      <c r="CX321" s="248"/>
      <c r="CY321" s="248"/>
      <c r="CZ321" s="248"/>
      <c r="DA321" s="248"/>
      <c r="DB321" s="248"/>
    </row>
    <row r="322" spans="1:106" s="185" customFormat="1" ht="31.5" customHeight="1" x14ac:dyDescent="0.35">
      <c r="A322" s="180">
        <v>2021</v>
      </c>
      <c r="B322" s="152">
        <v>8</v>
      </c>
      <c r="C322" s="270">
        <v>44424</v>
      </c>
      <c r="D322" s="152">
        <v>372</v>
      </c>
      <c r="E322" s="152">
        <v>647</v>
      </c>
      <c r="F322" s="152">
        <v>48</v>
      </c>
      <c r="G322" s="184" t="s">
        <v>155</v>
      </c>
      <c r="H322" t="s">
        <v>156</v>
      </c>
      <c r="I322" t="s">
        <v>490</v>
      </c>
      <c r="J322">
        <v>2</v>
      </c>
      <c r="K322">
        <v>2</v>
      </c>
      <c r="L322" s="186">
        <v>212</v>
      </c>
      <c r="M322" s="187">
        <v>197.16</v>
      </c>
      <c r="N322" s="188">
        <v>226.84</v>
      </c>
      <c r="O322" s="179"/>
      <c r="P322" s="179">
        <v>384</v>
      </c>
      <c r="Q322" s="179">
        <v>299</v>
      </c>
      <c r="R322" s="179"/>
      <c r="S322" s="179"/>
      <c r="T322" s="179">
        <v>210</v>
      </c>
      <c r="U322" s="179">
        <v>198</v>
      </c>
      <c r="V322" s="179"/>
      <c r="W322" s="179"/>
      <c r="X322" s="179"/>
      <c r="Y322" s="153">
        <v>142</v>
      </c>
      <c r="Z322" s="153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53"/>
      <c r="AL322" s="153"/>
      <c r="AM322" s="179">
        <v>341.5</v>
      </c>
      <c r="AN322" s="179">
        <v>204</v>
      </c>
      <c r="AO322" s="215">
        <v>0.6</v>
      </c>
      <c r="AP322" s="168">
        <v>37</v>
      </c>
      <c r="AQ322" s="169">
        <v>195</v>
      </c>
      <c r="AR322" s="167">
        <v>51</v>
      </c>
      <c r="AS322" s="167">
        <v>142</v>
      </c>
      <c r="AT322" s="170"/>
      <c r="AU322" s="170"/>
      <c r="AV322" s="170"/>
      <c r="AW322" s="170"/>
      <c r="AX322" s="170"/>
      <c r="AY322" s="170"/>
      <c r="AZ322" s="170"/>
      <c r="BA322" s="170"/>
      <c r="BB322" s="170"/>
      <c r="BC322" s="171"/>
      <c r="BD322" s="166">
        <v>248</v>
      </c>
      <c r="BE322" s="271">
        <v>0.02</v>
      </c>
      <c r="BF322" s="172"/>
      <c r="BG322" s="154"/>
      <c r="BH322" s="154"/>
      <c r="BI322" s="154">
        <v>1.2</v>
      </c>
      <c r="BJ322" s="154"/>
      <c r="BK322" s="154">
        <v>50.6</v>
      </c>
      <c r="BL322" s="24" t="s">
        <v>478</v>
      </c>
      <c r="BM322" s="248" t="s">
        <v>487</v>
      </c>
      <c r="BN322" s="248" t="s">
        <v>492</v>
      </c>
      <c r="BO322" s="248"/>
      <c r="BP322" s="248">
        <v>33</v>
      </c>
      <c r="BQ322" s="248"/>
      <c r="BR322" s="248"/>
      <c r="BS322" s="248"/>
      <c r="BT322" s="248"/>
      <c r="BU322" s="248">
        <f t="shared" si="4"/>
        <v>5.7</v>
      </c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  <c r="CH322" s="248"/>
      <c r="CI322" s="248"/>
      <c r="CJ322" s="248"/>
      <c r="CK322" s="248"/>
      <c r="CL322" s="248"/>
      <c r="CM322" s="248"/>
      <c r="CN322" s="248"/>
      <c r="CO322" s="248"/>
      <c r="CP322" s="248"/>
      <c r="CQ322" s="248"/>
      <c r="CR322" s="248"/>
      <c r="CS322" s="248"/>
      <c r="CT322" s="248"/>
      <c r="CU322" s="248"/>
      <c r="CV322" s="248"/>
      <c r="CW322" s="248"/>
      <c r="CX322" s="248"/>
      <c r="CY322" s="248"/>
      <c r="CZ322" s="248"/>
      <c r="DA322" s="248"/>
      <c r="DB322" s="248"/>
    </row>
    <row r="323" spans="1:106" s="185" customFormat="1" ht="31.5" customHeight="1" x14ac:dyDescent="0.35">
      <c r="A323" s="180">
        <v>2021</v>
      </c>
      <c r="B323" s="152">
        <v>8</v>
      </c>
      <c r="C323" s="270">
        <v>44424</v>
      </c>
      <c r="D323" s="152">
        <v>334</v>
      </c>
      <c r="E323" s="152">
        <v>254</v>
      </c>
      <c r="F323" s="152">
        <v>49</v>
      </c>
      <c r="G323" s="184" t="s">
        <v>431</v>
      </c>
      <c r="H323" t="s">
        <v>331</v>
      </c>
      <c r="I323" t="s">
        <v>490</v>
      </c>
      <c r="J323">
        <v>4</v>
      </c>
      <c r="K323">
        <v>2</v>
      </c>
      <c r="L323" s="186">
        <v>203</v>
      </c>
      <c r="M323" s="187">
        <v>188.79</v>
      </c>
      <c r="N323" s="188">
        <v>217.21</v>
      </c>
      <c r="O323" s="179">
        <v>271</v>
      </c>
      <c r="P323" s="179">
        <v>212</v>
      </c>
      <c r="Q323" s="179">
        <v>257</v>
      </c>
      <c r="R323" s="179">
        <v>281</v>
      </c>
      <c r="S323" s="179">
        <v>275</v>
      </c>
      <c r="T323" s="179">
        <v>203</v>
      </c>
      <c r="U323" s="179">
        <v>200</v>
      </c>
      <c r="V323" s="179">
        <v>199</v>
      </c>
      <c r="W323" s="179">
        <v>203</v>
      </c>
      <c r="X323" s="179">
        <v>198</v>
      </c>
      <c r="Y323" s="153">
        <v>142</v>
      </c>
      <c r="Z323" s="153">
        <v>143</v>
      </c>
      <c r="AA323" s="179">
        <v>251</v>
      </c>
      <c r="AB323" s="179">
        <v>326</v>
      </c>
      <c r="AC323" s="179">
        <v>304</v>
      </c>
      <c r="AD323" s="179">
        <v>312</v>
      </c>
      <c r="AE323" s="179">
        <v>302</v>
      </c>
      <c r="AF323" s="179">
        <v>209</v>
      </c>
      <c r="AG323" s="179">
        <v>203</v>
      </c>
      <c r="AH323" s="179">
        <v>211</v>
      </c>
      <c r="AI323" s="179">
        <v>212</v>
      </c>
      <c r="AJ323" s="179">
        <v>198</v>
      </c>
      <c r="AK323" s="153">
        <v>147</v>
      </c>
      <c r="AL323" s="153">
        <v>146</v>
      </c>
      <c r="AM323" s="179">
        <v>279.10000000000002</v>
      </c>
      <c r="AN323" s="179">
        <v>203.6</v>
      </c>
      <c r="AO323" s="215">
        <v>0.4</v>
      </c>
      <c r="AP323" s="168">
        <v>88</v>
      </c>
      <c r="AQ323" s="169">
        <v>164</v>
      </c>
      <c r="AR323" s="167">
        <v>100</v>
      </c>
      <c r="AS323" s="167">
        <v>145</v>
      </c>
      <c r="AT323" s="170">
        <v>6</v>
      </c>
      <c r="AU323" s="170">
        <v>4</v>
      </c>
      <c r="AV323" s="170">
        <v>3</v>
      </c>
      <c r="AW323" s="170"/>
      <c r="AX323" s="170"/>
      <c r="AY323" s="170"/>
      <c r="AZ323" s="170"/>
      <c r="BA323" s="170"/>
      <c r="BB323" s="170"/>
      <c r="BC323" s="171">
        <v>12</v>
      </c>
      <c r="BD323" s="166">
        <v>2772</v>
      </c>
      <c r="BE323" s="271">
        <v>0.02</v>
      </c>
      <c r="BF323" s="172">
        <v>4.0000000000000001E-3</v>
      </c>
      <c r="BG323" s="154">
        <v>1</v>
      </c>
      <c r="BH323" s="154">
        <v>0.1</v>
      </c>
      <c r="BI323" s="154">
        <v>13.7</v>
      </c>
      <c r="BJ323" s="154">
        <v>2.4</v>
      </c>
      <c r="BK323" s="154">
        <v>564.4</v>
      </c>
      <c r="BL323" s="24" t="s">
        <v>478</v>
      </c>
      <c r="BM323" s="248" t="s">
        <v>479</v>
      </c>
      <c r="BN323" s="248" t="s">
        <v>493</v>
      </c>
      <c r="BO323" s="248"/>
      <c r="BP323" s="248">
        <v>33</v>
      </c>
      <c r="BQ323" s="248"/>
      <c r="BR323" s="248"/>
      <c r="BS323" s="248"/>
      <c r="BT323" s="248"/>
      <c r="BU323" s="248">
        <f t="shared" si="4"/>
        <v>0.4</v>
      </c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  <c r="CH323" s="248"/>
      <c r="CI323" s="248"/>
      <c r="CJ323" s="248"/>
      <c r="CK323" s="248"/>
      <c r="CL323" s="248"/>
      <c r="CM323" s="248"/>
      <c r="CN323" s="248"/>
      <c r="CO323" s="248"/>
      <c r="CP323" s="248"/>
      <c r="CQ323" s="248"/>
      <c r="CR323" s="248"/>
      <c r="CS323" s="248"/>
      <c r="CT323" s="248"/>
      <c r="CU323" s="248"/>
      <c r="CV323" s="248"/>
      <c r="CW323" s="248"/>
      <c r="CX323" s="248"/>
      <c r="CY323" s="248"/>
      <c r="CZ323" s="248"/>
      <c r="DA323" s="248"/>
      <c r="DB323" s="248"/>
    </row>
    <row r="324" spans="1:106" s="185" customFormat="1" ht="31.5" customHeight="1" x14ac:dyDescent="0.35">
      <c r="A324" s="180">
        <v>2021</v>
      </c>
      <c r="B324" s="152">
        <v>8</v>
      </c>
      <c r="C324" s="270">
        <v>44425</v>
      </c>
      <c r="D324" s="152">
        <v>137</v>
      </c>
      <c r="E324" s="152">
        <v>273</v>
      </c>
      <c r="F324" s="152">
        <v>2</v>
      </c>
      <c r="G324" s="184" t="s">
        <v>219</v>
      </c>
      <c r="H324" t="s">
        <v>220</v>
      </c>
      <c r="I324" t="s">
        <v>471</v>
      </c>
      <c r="J324">
        <v>3</v>
      </c>
      <c r="K324">
        <v>2</v>
      </c>
      <c r="L324" s="186">
        <v>564</v>
      </c>
      <c r="M324" s="187">
        <v>524.52</v>
      </c>
      <c r="N324" s="188">
        <v>603.48</v>
      </c>
      <c r="O324" s="179">
        <v>717</v>
      </c>
      <c r="P324" s="179">
        <v>608</v>
      </c>
      <c r="Q324" s="179">
        <v>711</v>
      </c>
      <c r="R324" s="179"/>
      <c r="S324" s="179"/>
      <c r="T324" s="179">
        <v>608</v>
      </c>
      <c r="U324" s="179">
        <v>592</v>
      </c>
      <c r="V324" s="179">
        <v>592</v>
      </c>
      <c r="W324" s="179"/>
      <c r="X324" s="179"/>
      <c r="Y324" s="153">
        <v>133</v>
      </c>
      <c r="Z324" s="153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53"/>
      <c r="AL324" s="153"/>
      <c r="AM324" s="179">
        <v>678.7</v>
      </c>
      <c r="AN324" s="179">
        <v>597.29999999999995</v>
      </c>
      <c r="AO324" s="215">
        <v>0.2</v>
      </c>
      <c r="AP324" s="168">
        <v>93</v>
      </c>
      <c r="AQ324" s="169">
        <v>116</v>
      </c>
      <c r="AR324" s="167">
        <v>81</v>
      </c>
      <c r="AS324" s="167">
        <v>133</v>
      </c>
      <c r="AT324" s="170">
        <v>1</v>
      </c>
      <c r="AU324" s="170">
        <v>1</v>
      </c>
      <c r="AV324" s="170">
        <v>1</v>
      </c>
      <c r="AW324" s="170"/>
      <c r="AX324" s="170"/>
      <c r="AY324" s="170"/>
      <c r="AZ324" s="170"/>
      <c r="BA324" s="170"/>
      <c r="BB324" s="170"/>
      <c r="BC324" s="171">
        <v>3</v>
      </c>
      <c r="BD324" s="166">
        <v>555</v>
      </c>
      <c r="BE324" s="271">
        <v>1.4999999999999999E-2</v>
      </c>
      <c r="BF324" s="172">
        <v>5.0000000000000001E-3</v>
      </c>
      <c r="BG324" s="154">
        <v>1</v>
      </c>
      <c r="BH324" s="154">
        <v>0</v>
      </c>
      <c r="BI324" s="154">
        <v>1</v>
      </c>
      <c r="BJ324" s="154">
        <v>1.8</v>
      </c>
      <c r="BK324" s="154">
        <v>331.5</v>
      </c>
      <c r="BL324" s="24" t="s">
        <v>473</v>
      </c>
      <c r="BM324" s="248"/>
      <c r="BN324" s="248"/>
      <c r="BO324" s="248"/>
      <c r="BP324" s="248">
        <v>33</v>
      </c>
      <c r="BQ324" s="248"/>
      <c r="BR324" s="248"/>
      <c r="BS324" s="248"/>
      <c r="BT324" s="248"/>
      <c r="BU324" s="248">
        <f t="shared" ref="BU324:BU387" si="5">IFERROR(ROUND(STDEV(AN324,L324),1),"")</f>
        <v>23.5</v>
      </c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  <c r="CH324" s="248"/>
      <c r="CI324" s="248"/>
      <c r="CJ324" s="248"/>
      <c r="CK324" s="248"/>
      <c r="CL324" s="248"/>
      <c r="CM324" s="248"/>
      <c r="CN324" s="248"/>
      <c r="CO324" s="248"/>
      <c r="CP324" s="248"/>
      <c r="CQ324" s="248"/>
      <c r="CR324" s="248"/>
      <c r="CS324" s="248"/>
      <c r="CT324" s="248"/>
      <c r="CU324" s="248"/>
      <c r="CV324" s="248"/>
      <c r="CW324" s="248"/>
      <c r="CX324" s="248"/>
      <c r="CY324" s="248"/>
      <c r="CZ324" s="248"/>
      <c r="DA324" s="248"/>
      <c r="DB324" s="248"/>
    </row>
    <row r="325" spans="1:106" s="185" customFormat="1" ht="31.5" customHeight="1" x14ac:dyDescent="0.35">
      <c r="A325" s="180">
        <v>2021</v>
      </c>
      <c r="B325" s="152">
        <v>8</v>
      </c>
      <c r="C325" s="270">
        <v>44425</v>
      </c>
      <c r="D325" s="152">
        <v>212</v>
      </c>
      <c r="E325" s="152">
        <v>140</v>
      </c>
      <c r="F325" s="152">
        <v>2</v>
      </c>
      <c r="G325" s="184" t="s">
        <v>255</v>
      </c>
      <c r="H325" t="s">
        <v>256</v>
      </c>
      <c r="I325" t="s">
        <v>471</v>
      </c>
      <c r="J325">
        <v>2</v>
      </c>
      <c r="K325">
        <v>2</v>
      </c>
      <c r="L325" s="186">
        <v>485</v>
      </c>
      <c r="M325" s="187">
        <v>451.05</v>
      </c>
      <c r="N325" s="188">
        <v>518.95000000000005</v>
      </c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>
        <v>133</v>
      </c>
      <c r="AA325" s="179"/>
      <c r="AB325" s="179">
        <v>536</v>
      </c>
      <c r="AC325" s="179">
        <v>586</v>
      </c>
      <c r="AD325" s="179">
        <v>548</v>
      </c>
      <c r="AE325" s="179">
        <v>548</v>
      </c>
      <c r="AF325" s="179"/>
      <c r="AG325" s="179">
        <v>420</v>
      </c>
      <c r="AH325" s="179">
        <v>456</v>
      </c>
      <c r="AI325" s="179">
        <v>454</v>
      </c>
      <c r="AJ325" s="179">
        <v>453</v>
      </c>
      <c r="AK325" s="153">
        <v>133</v>
      </c>
      <c r="AL325" s="153">
        <v>131</v>
      </c>
      <c r="AM325" s="179">
        <v>554.5</v>
      </c>
      <c r="AN325" s="179">
        <v>445.8</v>
      </c>
      <c r="AO325" s="215">
        <v>0.1</v>
      </c>
      <c r="AP325" s="168">
        <v>60</v>
      </c>
      <c r="AQ325" s="169">
        <v>120</v>
      </c>
      <c r="AR325" s="167">
        <v>54</v>
      </c>
      <c r="AS325" s="167">
        <v>132</v>
      </c>
      <c r="AT325" s="170">
        <v>6</v>
      </c>
      <c r="AU325" s="170">
        <v>4</v>
      </c>
      <c r="AV325" s="170">
        <v>2</v>
      </c>
      <c r="AW325" s="170"/>
      <c r="AX325" s="170"/>
      <c r="AY325" s="170"/>
      <c r="AZ325" s="170"/>
      <c r="BA325" s="170"/>
      <c r="BB325" s="170"/>
      <c r="BC325" s="171">
        <v>12</v>
      </c>
      <c r="BD325" s="166">
        <v>558</v>
      </c>
      <c r="BE325" s="271">
        <v>1.4999999999999999E-2</v>
      </c>
      <c r="BF325" s="172">
        <v>2.1999999999999999E-2</v>
      </c>
      <c r="BG325" s="154"/>
      <c r="BH325" s="154">
        <v>0</v>
      </c>
      <c r="BI325" s="154">
        <v>1.2</v>
      </c>
      <c r="BJ325" s="154">
        <v>5.3</v>
      </c>
      <c r="BK325" s="154">
        <v>248.8</v>
      </c>
      <c r="BL325" s="24" t="s">
        <v>478</v>
      </c>
      <c r="BM325" s="248" t="s">
        <v>487</v>
      </c>
      <c r="BN325" s="248" t="s">
        <v>498</v>
      </c>
      <c r="BO325" s="248"/>
      <c r="BP325" s="248">
        <v>33</v>
      </c>
      <c r="BQ325" s="248"/>
      <c r="BR325" s="248"/>
      <c r="BS325" s="248"/>
      <c r="BT325" s="248"/>
      <c r="BU325" s="248">
        <f t="shared" si="5"/>
        <v>27.7</v>
      </c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  <c r="CH325" s="248"/>
      <c r="CI325" s="248"/>
      <c r="CJ325" s="248"/>
      <c r="CK325" s="248"/>
      <c r="CL325" s="248"/>
      <c r="CM325" s="248"/>
      <c r="CN325" s="248"/>
      <c r="CO325" s="248"/>
      <c r="CP325" s="248"/>
      <c r="CQ325" s="248"/>
      <c r="CR325" s="248"/>
      <c r="CS325" s="248"/>
      <c r="CT325" s="248"/>
      <c r="CU325" s="248"/>
      <c r="CV325" s="248"/>
      <c r="CW325" s="248"/>
      <c r="CX325" s="248"/>
      <c r="CY325" s="248"/>
      <c r="CZ325" s="248"/>
      <c r="DA325" s="248"/>
      <c r="DB325" s="248"/>
    </row>
    <row r="326" spans="1:106" s="185" customFormat="1" ht="31.5" customHeight="1" x14ac:dyDescent="0.35">
      <c r="A326" s="180">
        <v>2021</v>
      </c>
      <c r="B326" s="152">
        <v>8</v>
      </c>
      <c r="C326" s="270">
        <v>44425</v>
      </c>
      <c r="D326" s="152">
        <v>212</v>
      </c>
      <c r="E326" s="152">
        <v>178</v>
      </c>
      <c r="F326" s="152">
        <v>2</v>
      </c>
      <c r="G326" s="184" t="s">
        <v>258</v>
      </c>
      <c r="H326" t="s">
        <v>259</v>
      </c>
      <c r="I326" t="s">
        <v>471</v>
      </c>
      <c r="J326">
        <v>2</v>
      </c>
      <c r="K326">
        <v>2</v>
      </c>
      <c r="L326" s="186">
        <v>50</v>
      </c>
      <c r="M326" s="187">
        <v>46.5</v>
      </c>
      <c r="N326" s="188">
        <v>53.5</v>
      </c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>
        <v>133</v>
      </c>
      <c r="AA326" s="179"/>
      <c r="AB326" s="179">
        <v>69</v>
      </c>
      <c r="AC326" s="179">
        <v>68</v>
      </c>
      <c r="AD326" s="179">
        <v>70</v>
      </c>
      <c r="AE326" s="179">
        <v>72</v>
      </c>
      <c r="AF326" s="179"/>
      <c r="AG326" s="179">
        <v>48</v>
      </c>
      <c r="AH326" s="179">
        <v>49</v>
      </c>
      <c r="AI326" s="179">
        <v>50</v>
      </c>
      <c r="AJ326" s="179">
        <v>51</v>
      </c>
      <c r="AK326" s="153">
        <v>133</v>
      </c>
      <c r="AL326" s="153">
        <v>131</v>
      </c>
      <c r="AM326" s="179">
        <v>69.8</v>
      </c>
      <c r="AN326" s="179">
        <v>49.5</v>
      </c>
      <c r="AO326" s="215">
        <v>0.4</v>
      </c>
      <c r="AP326" s="168">
        <v>60</v>
      </c>
      <c r="AQ326" s="169">
        <v>120</v>
      </c>
      <c r="AR326" s="167">
        <v>54</v>
      </c>
      <c r="AS326" s="167">
        <v>132</v>
      </c>
      <c r="AT326" s="170">
        <v>10</v>
      </c>
      <c r="AU326" s="170">
        <v>4</v>
      </c>
      <c r="AV326" s="170">
        <v>4</v>
      </c>
      <c r="AW326" s="170"/>
      <c r="AX326" s="170"/>
      <c r="AY326" s="170"/>
      <c r="AZ326" s="170"/>
      <c r="BA326" s="170"/>
      <c r="BB326" s="170"/>
      <c r="BC326" s="171">
        <v>18</v>
      </c>
      <c r="BD326" s="166">
        <v>578</v>
      </c>
      <c r="BE326" s="271">
        <v>1.4999999999999999E-2</v>
      </c>
      <c r="BF326" s="172">
        <v>3.1E-2</v>
      </c>
      <c r="BG326" s="154"/>
      <c r="BH326" s="154">
        <v>0.4</v>
      </c>
      <c r="BI326" s="154">
        <v>11.6</v>
      </c>
      <c r="BJ326" s="154">
        <v>0.9</v>
      </c>
      <c r="BK326" s="154">
        <v>28.6</v>
      </c>
      <c r="BL326" s="24" t="s">
        <v>478</v>
      </c>
      <c r="BM326" s="248" t="s">
        <v>487</v>
      </c>
      <c r="BN326" s="248" t="s">
        <v>499</v>
      </c>
      <c r="BO326" s="248"/>
      <c r="BP326" s="248">
        <v>33</v>
      </c>
      <c r="BQ326" s="248"/>
      <c r="BR326" s="248"/>
      <c r="BS326" s="248"/>
      <c r="BT326" s="248"/>
      <c r="BU326" s="248">
        <f t="shared" si="5"/>
        <v>0.4</v>
      </c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  <c r="CH326" s="248"/>
      <c r="CI326" s="248"/>
      <c r="CJ326" s="248"/>
      <c r="CK326" s="248"/>
      <c r="CL326" s="248"/>
      <c r="CM326" s="248"/>
      <c r="CN326" s="248"/>
      <c r="CO326" s="248"/>
      <c r="CP326" s="248"/>
      <c r="CQ326" s="248"/>
      <c r="CR326" s="248"/>
      <c r="CS326" s="248"/>
      <c r="CT326" s="248"/>
      <c r="CU326" s="248"/>
      <c r="CV326" s="248"/>
      <c r="CW326" s="248"/>
      <c r="CX326" s="248"/>
      <c r="CY326" s="248"/>
      <c r="CZ326" s="248"/>
      <c r="DA326" s="248"/>
      <c r="DB326" s="248"/>
    </row>
    <row r="327" spans="1:106" s="185" customFormat="1" ht="31.5" customHeight="1" x14ac:dyDescent="0.35">
      <c r="A327" s="180">
        <v>2021</v>
      </c>
      <c r="B327" s="152">
        <v>8</v>
      </c>
      <c r="C327" s="270">
        <v>44425</v>
      </c>
      <c r="D327" s="152">
        <v>406</v>
      </c>
      <c r="E327" s="152">
        <v>623</v>
      </c>
      <c r="F327" s="152">
        <v>3</v>
      </c>
      <c r="G327" s="184" t="s">
        <v>301</v>
      </c>
      <c r="H327" t="s">
        <v>302</v>
      </c>
      <c r="I327" t="s">
        <v>471</v>
      </c>
      <c r="J327">
        <v>1</v>
      </c>
      <c r="K327">
        <v>5</v>
      </c>
      <c r="L327" s="186">
        <v>599</v>
      </c>
      <c r="M327" s="187">
        <v>551.02009999999996</v>
      </c>
      <c r="N327" s="188">
        <v>646.97990000000004</v>
      </c>
      <c r="O327" s="179">
        <v>872</v>
      </c>
      <c r="P327" s="179"/>
      <c r="Q327" s="179"/>
      <c r="R327" s="179"/>
      <c r="S327" s="179"/>
      <c r="T327" s="179">
        <v>696</v>
      </c>
      <c r="U327" s="179"/>
      <c r="V327" s="179"/>
      <c r="W327" s="179"/>
      <c r="X327" s="179"/>
      <c r="Y327" s="153">
        <v>170</v>
      </c>
      <c r="Z327" s="153">
        <v>162</v>
      </c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>
        <v>872</v>
      </c>
      <c r="AN327" s="179">
        <v>696</v>
      </c>
      <c r="AO327" s="215">
        <v>0.5</v>
      </c>
      <c r="AP327" s="168">
        <v>18</v>
      </c>
      <c r="AQ327" s="169">
        <v>200</v>
      </c>
      <c r="AR327" s="167">
        <v>22</v>
      </c>
      <c r="AS327" s="167">
        <v>166</v>
      </c>
      <c r="AT327" s="170">
        <v>2</v>
      </c>
      <c r="AU327" s="170">
        <v>1</v>
      </c>
      <c r="AV327" s="170">
        <v>1</v>
      </c>
      <c r="AW327" s="170"/>
      <c r="AX327" s="170"/>
      <c r="AY327" s="170"/>
      <c r="AZ327" s="170"/>
      <c r="BA327" s="170"/>
      <c r="BB327" s="170"/>
      <c r="BC327" s="171">
        <v>4</v>
      </c>
      <c r="BD327" s="166">
        <v>334</v>
      </c>
      <c r="BE327" s="271">
        <v>1.4999999999999999E-2</v>
      </c>
      <c r="BF327" s="172">
        <v>1.2E-2</v>
      </c>
      <c r="BG327" s="154">
        <v>1</v>
      </c>
      <c r="BH327" s="154">
        <v>0</v>
      </c>
      <c r="BI327" s="154">
        <v>0.6</v>
      </c>
      <c r="BJ327" s="154">
        <v>2.8</v>
      </c>
      <c r="BK327" s="154">
        <v>232.5</v>
      </c>
      <c r="BL327" s="24" t="s">
        <v>478</v>
      </c>
      <c r="BM327" s="248" t="s">
        <v>481</v>
      </c>
      <c r="BN327" s="248" t="s">
        <v>482</v>
      </c>
      <c r="BO327" s="248"/>
      <c r="BP327" s="248">
        <v>33</v>
      </c>
      <c r="BQ327" s="248"/>
      <c r="BR327" s="248"/>
      <c r="BS327" s="248"/>
      <c r="BT327" s="248"/>
      <c r="BU327" s="248">
        <f t="shared" si="5"/>
        <v>68.599999999999994</v>
      </c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  <c r="CH327" s="248"/>
      <c r="CI327" s="248"/>
      <c r="CJ327" s="248"/>
      <c r="CK327" s="248"/>
      <c r="CL327" s="248"/>
      <c r="CM327" s="248"/>
      <c r="CN327" s="248"/>
      <c r="CO327" s="248"/>
      <c r="CP327" s="248"/>
      <c r="CQ327" s="248"/>
      <c r="CR327" s="248"/>
      <c r="CS327" s="248"/>
      <c r="CT327" s="248"/>
      <c r="CU327" s="248"/>
      <c r="CV327" s="248"/>
      <c r="CW327" s="248"/>
      <c r="CX327" s="248"/>
      <c r="CY327" s="248"/>
      <c r="CZ327" s="248"/>
      <c r="DA327" s="248"/>
      <c r="DB327" s="248"/>
    </row>
    <row r="328" spans="1:106" s="185" customFormat="1" ht="31.5" customHeight="1" x14ac:dyDescent="0.35">
      <c r="A328" s="180">
        <v>2021</v>
      </c>
      <c r="B328" s="152">
        <v>8</v>
      </c>
      <c r="C328" s="270">
        <v>44425</v>
      </c>
      <c r="D328" s="152">
        <v>406</v>
      </c>
      <c r="E328" s="152">
        <v>624</v>
      </c>
      <c r="F328" s="152">
        <v>3</v>
      </c>
      <c r="G328" s="184" t="s">
        <v>304</v>
      </c>
      <c r="H328" t="s">
        <v>305</v>
      </c>
      <c r="I328" t="s">
        <v>471</v>
      </c>
      <c r="J328">
        <v>1</v>
      </c>
      <c r="K328">
        <v>5</v>
      </c>
      <c r="L328" s="186">
        <v>374</v>
      </c>
      <c r="M328" s="187">
        <v>344.04259999999999</v>
      </c>
      <c r="N328" s="188">
        <v>403.95740000000001</v>
      </c>
      <c r="O328" s="179">
        <v>586</v>
      </c>
      <c r="P328" s="179"/>
      <c r="Q328" s="179"/>
      <c r="R328" s="179"/>
      <c r="S328" s="179"/>
      <c r="T328" s="179">
        <v>427</v>
      </c>
      <c r="U328" s="179"/>
      <c r="V328" s="179"/>
      <c r="W328" s="179"/>
      <c r="X328" s="179"/>
      <c r="Y328" s="153">
        <v>170</v>
      </c>
      <c r="Z328" s="153">
        <v>162</v>
      </c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>
        <v>586</v>
      </c>
      <c r="AN328" s="179">
        <v>427</v>
      </c>
      <c r="AO328" s="215">
        <v>0.6</v>
      </c>
      <c r="AP328" s="168">
        <v>18</v>
      </c>
      <c r="AQ328" s="169">
        <v>200</v>
      </c>
      <c r="AR328" s="167">
        <v>22</v>
      </c>
      <c r="AS328" s="167">
        <v>166</v>
      </c>
      <c r="AT328" s="170">
        <v>2</v>
      </c>
      <c r="AU328" s="170"/>
      <c r="AV328" s="170"/>
      <c r="AW328" s="170"/>
      <c r="AX328" s="170"/>
      <c r="AY328" s="170"/>
      <c r="AZ328" s="170"/>
      <c r="BA328" s="170"/>
      <c r="BB328" s="170"/>
      <c r="BC328" s="171">
        <v>2</v>
      </c>
      <c r="BD328" s="166">
        <v>332</v>
      </c>
      <c r="BE328" s="271">
        <v>1.4999999999999999E-2</v>
      </c>
      <c r="BF328" s="172">
        <v>6.0000000000000001E-3</v>
      </c>
      <c r="BG328" s="154">
        <v>1</v>
      </c>
      <c r="BH328" s="154">
        <v>0</v>
      </c>
      <c r="BI328" s="154">
        <v>0.9</v>
      </c>
      <c r="BJ328" s="154">
        <v>0.9</v>
      </c>
      <c r="BK328" s="154">
        <v>141.80000000000001</v>
      </c>
      <c r="BL328" s="24" t="s">
        <v>478</v>
      </c>
      <c r="BM328" s="248" t="s">
        <v>481</v>
      </c>
      <c r="BN328" s="248" t="s">
        <v>483</v>
      </c>
      <c r="BO328" s="248"/>
      <c r="BP328" s="248">
        <v>33</v>
      </c>
      <c r="BQ328" s="248"/>
      <c r="BR328" s="248"/>
      <c r="BS328" s="248"/>
      <c r="BT328" s="248"/>
      <c r="BU328" s="248">
        <f t="shared" si="5"/>
        <v>37.5</v>
      </c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  <c r="CH328" s="248"/>
      <c r="CI328" s="248"/>
      <c r="CJ328" s="248"/>
      <c r="CK328" s="248"/>
      <c r="CL328" s="248"/>
      <c r="CM328" s="248"/>
      <c r="CN328" s="248"/>
      <c r="CO328" s="248"/>
      <c r="CP328" s="248"/>
      <c r="CQ328" s="248"/>
      <c r="CR328" s="248"/>
      <c r="CS328" s="248"/>
      <c r="CT328" s="248"/>
      <c r="CU328" s="248"/>
      <c r="CV328" s="248"/>
      <c r="CW328" s="248"/>
      <c r="CX328" s="248"/>
      <c r="CY328" s="248"/>
      <c r="CZ328" s="248"/>
      <c r="DA328" s="248"/>
      <c r="DB328" s="248"/>
    </row>
    <row r="329" spans="1:106" s="185" customFormat="1" ht="31.5" customHeight="1" x14ac:dyDescent="0.35">
      <c r="A329" s="180">
        <v>2021</v>
      </c>
      <c r="B329" s="152">
        <v>8</v>
      </c>
      <c r="C329" s="270">
        <v>44425</v>
      </c>
      <c r="D329" s="152">
        <v>406</v>
      </c>
      <c r="E329" s="152">
        <v>625</v>
      </c>
      <c r="F329" s="152">
        <v>3</v>
      </c>
      <c r="G329" s="184" t="s">
        <v>307</v>
      </c>
      <c r="H329" t="s">
        <v>308</v>
      </c>
      <c r="I329" t="s">
        <v>471</v>
      </c>
      <c r="J329">
        <v>1</v>
      </c>
      <c r="K329">
        <v>5</v>
      </c>
      <c r="L329" s="186">
        <v>140</v>
      </c>
      <c r="M329" s="187">
        <v>129.01</v>
      </c>
      <c r="N329" s="188">
        <v>150.99</v>
      </c>
      <c r="O329" s="179">
        <v>205</v>
      </c>
      <c r="P329" s="179"/>
      <c r="Q329" s="179"/>
      <c r="R329" s="179"/>
      <c r="S329" s="179"/>
      <c r="T329" s="179">
        <v>162</v>
      </c>
      <c r="U329" s="179"/>
      <c r="V329" s="179"/>
      <c r="W329" s="179"/>
      <c r="X329" s="179"/>
      <c r="Y329" s="153">
        <v>170</v>
      </c>
      <c r="Z329" s="153">
        <v>162</v>
      </c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53"/>
      <c r="AL329" s="153"/>
      <c r="AM329" s="179">
        <v>205</v>
      </c>
      <c r="AN329" s="179">
        <v>162</v>
      </c>
      <c r="AO329" s="215">
        <v>0.5</v>
      </c>
      <c r="AP329" s="168">
        <v>18</v>
      </c>
      <c r="AQ329" s="169">
        <v>200</v>
      </c>
      <c r="AR329" s="167">
        <v>22</v>
      </c>
      <c r="AS329" s="167">
        <v>166</v>
      </c>
      <c r="AT329" s="170"/>
      <c r="AU329" s="170"/>
      <c r="AV329" s="170">
        <v>2</v>
      </c>
      <c r="AW329" s="170"/>
      <c r="AX329" s="170"/>
      <c r="AY329" s="170"/>
      <c r="AZ329" s="170"/>
      <c r="BA329" s="170"/>
      <c r="BB329" s="170"/>
      <c r="BC329" s="171">
        <v>2</v>
      </c>
      <c r="BD329" s="166">
        <v>332</v>
      </c>
      <c r="BE329" s="271">
        <v>1.4999999999999999E-2</v>
      </c>
      <c r="BF329" s="172">
        <v>6.0000000000000001E-3</v>
      </c>
      <c r="BG329" s="154">
        <v>1</v>
      </c>
      <c r="BH329" s="154">
        <v>0</v>
      </c>
      <c r="BI329" s="154">
        <v>2.4</v>
      </c>
      <c r="BJ329" s="154">
        <v>0.3</v>
      </c>
      <c r="BK329" s="154">
        <v>53.8</v>
      </c>
      <c r="BL329" s="24" t="s">
        <v>478</v>
      </c>
      <c r="BM329" s="248" t="s">
        <v>481</v>
      </c>
      <c r="BN329" s="248" t="s">
        <v>483</v>
      </c>
      <c r="BO329" s="248"/>
      <c r="BP329" s="248">
        <v>33</v>
      </c>
      <c r="BQ329" s="248"/>
      <c r="BR329" s="248"/>
      <c r="BS329" s="248"/>
      <c r="BT329" s="248"/>
      <c r="BU329" s="248">
        <f t="shared" si="5"/>
        <v>15.6</v>
      </c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  <c r="CH329" s="248"/>
      <c r="CI329" s="248"/>
      <c r="CJ329" s="248"/>
      <c r="CK329" s="248"/>
      <c r="CL329" s="248"/>
      <c r="CM329" s="248"/>
      <c r="CN329" s="248"/>
      <c r="CO329" s="248"/>
      <c r="CP329" s="248"/>
      <c r="CQ329" s="248"/>
      <c r="CR329" s="248"/>
      <c r="CS329" s="248"/>
      <c r="CT329" s="248"/>
      <c r="CU329" s="248"/>
      <c r="CV329" s="248"/>
      <c r="CW329" s="248"/>
      <c r="CX329" s="248"/>
      <c r="CY329" s="248"/>
      <c r="CZ329" s="248"/>
      <c r="DA329" s="248"/>
      <c r="DB329" s="248"/>
    </row>
    <row r="330" spans="1:106" s="185" customFormat="1" ht="31.5" customHeight="1" x14ac:dyDescent="0.35">
      <c r="A330" s="180">
        <v>2021</v>
      </c>
      <c r="B330" s="152">
        <v>8</v>
      </c>
      <c r="C330" s="270">
        <v>44425</v>
      </c>
      <c r="D330" s="152">
        <v>406</v>
      </c>
      <c r="E330" s="152">
        <v>626</v>
      </c>
      <c r="F330" s="152">
        <v>3</v>
      </c>
      <c r="G330" s="184" t="s">
        <v>310</v>
      </c>
      <c r="H330" t="s">
        <v>311</v>
      </c>
      <c r="I330" t="s">
        <v>471</v>
      </c>
      <c r="J330">
        <v>1</v>
      </c>
      <c r="K330">
        <v>5</v>
      </c>
      <c r="L330" s="186">
        <v>276</v>
      </c>
      <c r="M330" s="187">
        <v>254.05799999999999</v>
      </c>
      <c r="N330" s="188">
        <v>297.94200000000001</v>
      </c>
      <c r="O330" s="179">
        <v>443</v>
      </c>
      <c r="P330" s="179"/>
      <c r="Q330" s="179"/>
      <c r="R330" s="179"/>
      <c r="S330" s="179"/>
      <c r="T330" s="179">
        <v>313</v>
      </c>
      <c r="U330" s="179"/>
      <c r="V330" s="179"/>
      <c r="W330" s="179"/>
      <c r="X330" s="179"/>
      <c r="Y330" s="153">
        <v>170</v>
      </c>
      <c r="Z330" s="153">
        <v>162</v>
      </c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53"/>
      <c r="AL330" s="153"/>
      <c r="AM330" s="179">
        <v>443</v>
      </c>
      <c r="AN330" s="179">
        <v>313</v>
      </c>
      <c r="AO330" s="215">
        <v>0.6</v>
      </c>
      <c r="AP330" s="168">
        <v>18</v>
      </c>
      <c r="AQ330" s="169">
        <v>200</v>
      </c>
      <c r="AR330" s="167">
        <v>22</v>
      </c>
      <c r="AS330" s="167">
        <v>166</v>
      </c>
      <c r="AT330" s="170"/>
      <c r="AU330" s="170"/>
      <c r="AV330" s="170">
        <v>2</v>
      </c>
      <c r="AW330" s="170"/>
      <c r="AX330" s="170"/>
      <c r="AY330" s="170"/>
      <c r="AZ330" s="170"/>
      <c r="BA330" s="170"/>
      <c r="BB330" s="170"/>
      <c r="BC330" s="171">
        <v>2</v>
      </c>
      <c r="BD330" s="166">
        <v>332</v>
      </c>
      <c r="BE330" s="271">
        <v>1.4999999999999999E-2</v>
      </c>
      <c r="BF330" s="172">
        <v>6.0000000000000001E-3</v>
      </c>
      <c r="BG330" s="154">
        <v>1</v>
      </c>
      <c r="BH330" s="154">
        <v>0</v>
      </c>
      <c r="BI330" s="154">
        <v>1.2</v>
      </c>
      <c r="BJ330" s="154">
        <v>0.6</v>
      </c>
      <c r="BK330" s="154">
        <v>103.9</v>
      </c>
      <c r="BL330" s="24" t="s">
        <v>478</v>
      </c>
      <c r="BM330" s="248" t="s">
        <v>481</v>
      </c>
      <c r="BN330" s="248" t="s">
        <v>483</v>
      </c>
      <c r="BO330" s="248"/>
      <c r="BP330" s="248">
        <v>33</v>
      </c>
      <c r="BQ330" s="248"/>
      <c r="BR330" s="248"/>
      <c r="BS330" s="248"/>
      <c r="BT330" s="248"/>
      <c r="BU330" s="248">
        <f t="shared" si="5"/>
        <v>26.2</v>
      </c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  <c r="CH330" s="248"/>
      <c r="CI330" s="248"/>
      <c r="CJ330" s="248"/>
      <c r="CK330" s="248"/>
      <c r="CL330" s="248"/>
      <c r="CM330" s="248"/>
      <c r="CN330" s="248"/>
      <c r="CO330" s="248"/>
      <c r="CP330" s="248"/>
      <c r="CQ330" s="248"/>
      <c r="CR330" s="248"/>
      <c r="CS330" s="248"/>
      <c r="CT330" s="248"/>
      <c r="CU330" s="248"/>
      <c r="CV330" s="248"/>
      <c r="CW330" s="248"/>
      <c r="CX330" s="248"/>
      <c r="CY330" s="248"/>
      <c r="CZ330" s="248"/>
      <c r="DA330" s="248"/>
      <c r="DB330" s="248"/>
    </row>
    <row r="331" spans="1:106" s="185" customFormat="1" ht="31.5" customHeight="1" x14ac:dyDescent="0.35">
      <c r="A331" s="180">
        <v>2021</v>
      </c>
      <c r="B331" s="152">
        <v>8</v>
      </c>
      <c r="C331" s="270">
        <v>44425</v>
      </c>
      <c r="D331" s="152">
        <v>417</v>
      </c>
      <c r="E331" s="152">
        <v>660</v>
      </c>
      <c r="F331" s="152">
        <v>3</v>
      </c>
      <c r="G331" s="184" t="s">
        <v>270</v>
      </c>
      <c r="H331" t="s">
        <v>271</v>
      </c>
      <c r="I331" t="s">
        <v>471</v>
      </c>
      <c r="J331">
        <v>1</v>
      </c>
      <c r="K331">
        <v>6</v>
      </c>
      <c r="L331" s="186">
        <v>1265</v>
      </c>
      <c r="M331" s="187">
        <v>1190.365</v>
      </c>
      <c r="N331" s="188">
        <v>1354.8150000000001</v>
      </c>
      <c r="O331" s="179"/>
      <c r="P331" s="179"/>
      <c r="Q331" s="179"/>
      <c r="R331" s="179">
        <v>1418</v>
      </c>
      <c r="S331" s="179">
        <v>1469</v>
      </c>
      <c r="T331" s="179"/>
      <c r="U331" s="179"/>
      <c r="V331" s="179"/>
      <c r="W331" s="179">
        <v>983</v>
      </c>
      <c r="X331" s="179">
        <v>1096</v>
      </c>
      <c r="Y331" s="153"/>
      <c r="Z331" s="153">
        <v>160</v>
      </c>
      <c r="AA331" s="179"/>
      <c r="AB331" s="179">
        <v>1930</v>
      </c>
      <c r="AC331" s="179">
        <v>1580</v>
      </c>
      <c r="AD331" s="179">
        <v>1592</v>
      </c>
      <c r="AE331" s="179">
        <v>1554</v>
      </c>
      <c r="AF331" s="179">
        <v>1105</v>
      </c>
      <c r="AG331" s="179">
        <v>994</v>
      </c>
      <c r="AH331" s="179">
        <v>1053</v>
      </c>
      <c r="AI331" s="179">
        <v>992</v>
      </c>
      <c r="AJ331" s="179"/>
      <c r="AK331" s="153">
        <v>166</v>
      </c>
      <c r="AL331" s="153">
        <v>164</v>
      </c>
      <c r="AM331" s="179">
        <v>1590.5</v>
      </c>
      <c r="AN331" s="179">
        <v>1037.2</v>
      </c>
      <c r="AO331" s="215">
        <v>0.3</v>
      </c>
      <c r="AP331" s="168">
        <v>20</v>
      </c>
      <c r="AQ331" s="169">
        <v>180</v>
      </c>
      <c r="AR331" s="167">
        <v>22</v>
      </c>
      <c r="AS331" s="167">
        <v>163</v>
      </c>
      <c r="AT331" s="170">
        <v>2</v>
      </c>
      <c r="AU331" s="170">
        <v>2</v>
      </c>
      <c r="AV331" s="170">
        <v>2</v>
      </c>
      <c r="AW331" s="170"/>
      <c r="AX331" s="170"/>
      <c r="AY331" s="170"/>
      <c r="AZ331" s="170"/>
      <c r="BA331" s="170"/>
      <c r="BB331" s="170"/>
      <c r="BC331" s="171">
        <v>6</v>
      </c>
      <c r="BD331" s="166">
        <v>69</v>
      </c>
      <c r="BE331" s="271">
        <v>1.4999999999999999E-2</v>
      </c>
      <c r="BF331" s="172">
        <v>8.6999999999999994E-2</v>
      </c>
      <c r="BG331" s="154"/>
      <c r="BH331" s="154">
        <v>0</v>
      </c>
      <c r="BI331" s="154">
        <v>0.1</v>
      </c>
      <c r="BJ331" s="154">
        <v>6.2</v>
      </c>
      <c r="BK331" s="154">
        <v>71.599999999999994</v>
      </c>
      <c r="BL331" s="24" t="s">
        <v>474</v>
      </c>
      <c r="BM331" s="248" t="s">
        <v>475</v>
      </c>
      <c r="BN331" s="248" t="s">
        <v>509</v>
      </c>
      <c r="BO331" s="248" t="s">
        <v>477</v>
      </c>
      <c r="BP331" s="248">
        <v>33</v>
      </c>
      <c r="BQ331" s="248"/>
      <c r="BR331" s="248"/>
      <c r="BS331" s="248"/>
      <c r="BT331" s="248"/>
      <c r="BU331" s="248">
        <f t="shared" si="5"/>
        <v>161.1</v>
      </c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  <c r="CH331" s="248"/>
      <c r="CI331" s="248"/>
      <c r="CJ331" s="248"/>
      <c r="CK331" s="248"/>
      <c r="CL331" s="248"/>
      <c r="CM331" s="248"/>
      <c r="CN331" s="248"/>
      <c r="CO331" s="248"/>
      <c r="CP331" s="248"/>
      <c r="CQ331" s="248"/>
      <c r="CR331" s="248"/>
      <c r="CS331" s="248"/>
      <c r="CT331" s="248"/>
      <c r="CU331" s="248"/>
      <c r="CV331" s="248"/>
      <c r="CW331" s="248"/>
      <c r="CX331" s="248"/>
      <c r="CY331" s="248"/>
      <c r="CZ331" s="248"/>
      <c r="DA331" s="248"/>
      <c r="DB331" s="248"/>
    </row>
    <row r="332" spans="1:106" s="185" customFormat="1" ht="31.5" customHeight="1" x14ac:dyDescent="0.35">
      <c r="A332" s="180">
        <v>2021</v>
      </c>
      <c r="B332" s="152">
        <v>8</v>
      </c>
      <c r="C332" s="270">
        <v>44425</v>
      </c>
      <c r="D332" s="152">
        <v>417</v>
      </c>
      <c r="E332" s="152">
        <v>661</v>
      </c>
      <c r="F332" s="152">
        <v>3</v>
      </c>
      <c r="G332" s="184" t="s">
        <v>273</v>
      </c>
      <c r="H332" t="s">
        <v>274</v>
      </c>
      <c r="I332" t="s">
        <v>471</v>
      </c>
      <c r="J332">
        <v>1</v>
      </c>
      <c r="K332">
        <v>6</v>
      </c>
      <c r="L332" s="186">
        <v>138</v>
      </c>
      <c r="M332" s="187">
        <v>129.858</v>
      </c>
      <c r="N332" s="188">
        <v>147.798</v>
      </c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/>
      <c r="AN332" s="179"/>
      <c r="AO332" s="215"/>
      <c r="AP332" s="168">
        <v>20</v>
      </c>
      <c r="AQ332" s="169">
        <v>180</v>
      </c>
      <c r="AR332" s="167"/>
      <c r="AS332" s="167"/>
      <c r="AT332" s="170">
        <v>2</v>
      </c>
      <c r="AU332" s="170">
        <v>2</v>
      </c>
      <c r="AV332" s="170">
        <v>2</v>
      </c>
      <c r="AW332" s="170"/>
      <c r="AX332" s="170"/>
      <c r="AY332" s="170"/>
      <c r="AZ332" s="170"/>
      <c r="BA332" s="170"/>
      <c r="BB332" s="170"/>
      <c r="BC332" s="171">
        <v>6</v>
      </c>
      <c r="BD332" s="166">
        <v>69</v>
      </c>
      <c r="BE332" s="271">
        <v>1.4999999999999999E-2</v>
      </c>
      <c r="BF332" s="172">
        <v>8.6999999999999994E-2</v>
      </c>
      <c r="BG332" s="154"/>
      <c r="BH332" s="154">
        <v>0</v>
      </c>
      <c r="BI332" s="154">
        <v>0.5</v>
      </c>
      <c r="BJ332" s="154"/>
      <c r="BK332" s="154"/>
      <c r="BL332" s="24" t="s">
        <v>474</v>
      </c>
      <c r="BM332" s="248" t="s">
        <v>475</v>
      </c>
      <c r="BN332" s="248" t="s">
        <v>510</v>
      </c>
      <c r="BO332" s="248" t="s">
        <v>477</v>
      </c>
      <c r="BP332" s="248">
        <v>33</v>
      </c>
      <c r="BQ332" s="248"/>
      <c r="BR332" s="248"/>
      <c r="BS332" s="248"/>
      <c r="BT332" s="248"/>
      <c r="BU332" s="248" t="str">
        <f t="shared" si="5"/>
        <v/>
      </c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  <c r="CH332" s="248"/>
      <c r="CI332" s="248"/>
      <c r="CJ332" s="248"/>
      <c r="CK332" s="248"/>
      <c r="CL332" s="248"/>
      <c r="CM332" s="248"/>
      <c r="CN332" s="248"/>
      <c r="CO332" s="248"/>
      <c r="CP332" s="248"/>
      <c r="CQ332" s="248"/>
      <c r="CR332" s="248"/>
      <c r="CS332" s="248"/>
      <c r="CT332" s="248"/>
      <c r="CU332" s="248"/>
      <c r="CV332" s="248"/>
      <c r="CW332" s="248"/>
      <c r="CX332" s="248"/>
      <c r="CY332" s="248"/>
      <c r="CZ332" s="248"/>
      <c r="DA332" s="248"/>
      <c r="DB332" s="248"/>
    </row>
    <row r="333" spans="1:106" s="185" customFormat="1" ht="31.5" customHeight="1" x14ac:dyDescent="0.35">
      <c r="A333" s="180">
        <v>2021</v>
      </c>
      <c r="B333" s="152">
        <v>8</v>
      </c>
      <c r="C333" s="270">
        <v>44425</v>
      </c>
      <c r="D333" s="152">
        <v>32</v>
      </c>
      <c r="E333" s="152">
        <v>92</v>
      </c>
      <c r="F333" s="152">
        <v>4</v>
      </c>
      <c r="G333" s="184" t="s">
        <v>288</v>
      </c>
      <c r="H333" t="s">
        <v>289</v>
      </c>
      <c r="I333" t="s">
        <v>471</v>
      </c>
      <c r="J333">
        <v>2</v>
      </c>
      <c r="K333">
        <v>3</v>
      </c>
      <c r="L333" s="186">
        <v>361</v>
      </c>
      <c r="M333" s="187">
        <v>335.73</v>
      </c>
      <c r="N333" s="188">
        <v>386.27</v>
      </c>
      <c r="O333" s="179">
        <v>472</v>
      </c>
      <c r="P333" s="179">
        <v>506</v>
      </c>
      <c r="Q333" s="179">
        <v>467</v>
      </c>
      <c r="R333" s="179">
        <v>520</v>
      </c>
      <c r="S333" s="179">
        <v>518</v>
      </c>
      <c r="T333" s="179">
        <v>371</v>
      </c>
      <c r="U333" s="179">
        <v>420</v>
      </c>
      <c r="V333" s="179">
        <v>350</v>
      </c>
      <c r="W333" s="179">
        <v>367</v>
      </c>
      <c r="X333" s="179">
        <v>420</v>
      </c>
      <c r="Y333" s="153">
        <v>110</v>
      </c>
      <c r="Z333" s="153">
        <v>110</v>
      </c>
      <c r="AA333" s="179"/>
      <c r="AB333" s="179">
        <v>438</v>
      </c>
      <c r="AC333" s="179">
        <v>446</v>
      </c>
      <c r="AD333" s="179">
        <v>482</v>
      </c>
      <c r="AE333" s="179">
        <v>496</v>
      </c>
      <c r="AF333" s="179">
        <v>348</v>
      </c>
      <c r="AG333" s="179">
        <v>352</v>
      </c>
      <c r="AH333" s="179">
        <v>346</v>
      </c>
      <c r="AI333" s="179">
        <v>354</v>
      </c>
      <c r="AJ333" s="179"/>
      <c r="AK333" s="153">
        <v>110</v>
      </c>
      <c r="AL333" s="153">
        <v>108</v>
      </c>
      <c r="AM333" s="179">
        <v>482.8</v>
      </c>
      <c r="AN333" s="179">
        <v>369.8</v>
      </c>
      <c r="AO333" s="215">
        <v>0.3</v>
      </c>
      <c r="AP333" s="168">
        <v>74</v>
      </c>
      <c r="AQ333" s="169">
        <v>97</v>
      </c>
      <c r="AR333" s="167">
        <v>66</v>
      </c>
      <c r="AS333" s="167">
        <v>110</v>
      </c>
      <c r="AT333" s="170">
        <v>4</v>
      </c>
      <c r="AU333" s="170">
        <v>3</v>
      </c>
      <c r="AV333" s="170">
        <v>4</v>
      </c>
      <c r="AW333" s="170"/>
      <c r="AX333" s="170"/>
      <c r="AY333" s="170"/>
      <c r="AZ333" s="170"/>
      <c r="BA333" s="170"/>
      <c r="BB333" s="170"/>
      <c r="BC333" s="171">
        <v>11</v>
      </c>
      <c r="BD333" s="166">
        <v>811</v>
      </c>
      <c r="BE333" s="271">
        <v>1.4999999999999999E-2</v>
      </c>
      <c r="BF333" s="172">
        <v>1.4E-2</v>
      </c>
      <c r="BG333" s="154">
        <v>1</v>
      </c>
      <c r="BH333" s="154">
        <v>0</v>
      </c>
      <c r="BI333" s="154">
        <v>2.2000000000000002</v>
      </c>
      <c r="BJ333" s="154">
        <v>4.0999999999999996</v>
      </c>
      <c r="BK333" s="154">
        <v>299.89999999999998</v>
      </c>
      <c r="BL333" s="24" t="s">
        <v>478</v>
      </c>
      <c r="BM333" s="248" t="s">
        <v>481</v>
      </c>
      <c r="BN333" s="248" t="s">
        <v>505</v>
      </c>
      <c r="BO333" s="248" t="s">
        <v>506</v>
      </c>
      <c r="BP333" s="248">
        <v>33</v>
      </c>
      <c r="BQ333" s="248"/>
      <c r="BR333" s="248"/>
      <c r="BS333" s="248"/>
      <c r="BT333" s="248"/>
      <c r="BU333" s="248">
        <f t="shared" si="5"/>
        <v>6.2</v>
      </c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  <c r="CH333" s="248"/>
      <c r="CI333" s="248"/>
      <c r="CJ333" s="248"/>
      <c r="CK333" s="248"/>
      <c r="CL333" s="248"/>
      <c r="CM333" s="248"/>
      <c r="CN333" s="248"/>
      <c r="CO333" s="248"/>
      <c r="CP333" s="248"/>
      <c r="CQ333" s="248"/>
      <c r="CR333" s="248"/>
      <c r="CS333" s="248"/>
      <c r="CT333" s="248"/>
      <c r="CU333" s="248"/>
      <c r="CV333" s="248"/>
      <c r="CW333" s="248"/>
      <c r="CX333" s="248"/>
      <c r="CY333" s="248"/>
      <c r="CZ333" s="248"/>
      <c r="DA333" s="248"/>
      <c r="DB333" s="248"/>
    </row>
    <row r="334" spans="1:106" s="185" customFormat="1" ht="31.5" customHeight="1" x14ac:dyDescent="0.35">
      <c r="A334" s="180">
        <v>2021</v>
      </c>
      <c r="B334" s="152">
        <v>8</v>
      </c>
      <c r="C334" s="270">
        <v>44425</v>
      </c>
      <c r="D334" s="152">
        <v>32</v>
      </c>
      <c r="E334" s="152">
        <v>93</v>
      </c>
      <c r="F334" s="152">
        <v>4</v>
      </c>
      <c r="G334" s="184" t="s">
        <v>291</v>
      </c>
      <c r="H334" t="s">
        <v>292</v>
      </c>
      <c r="I334" t="s">
        <v>471</v>
      </c>
      <c r="J334">
        <v>2</v>
      </c>
      <c r="K334">
        <v>3</v>
      </c>
      <c r="L334" s="186">
        <v>59</v>
      </c>
      <c r="M334" s="187">
        <v>54.87</v>
      </c>
      <c r="N334" s="188">
        <v>63.13</v>
      </c>
      <c r="O334" s="179">
        <v>78</v>
      </c>
      <c r="P334" s="179">
        <v>87</v>
      </c>
      <c r="Q334" s="179">
        <v>77</v>
      </c>
      <c r="R334" s="179">
        <v>86</v>
      </c>
      <c r="S334" s="179">
        <v>83</v>
      </c>
      <c r="T334" s="179">
        <v>71</v>
      </c>
      <c r="U334" s="179">
        <v>62</v>
      </c>
      <c r="V334" s="179">
        <v>57</v>
      </c>
      <c r="W334" s="179">
        <v>58</v>
      </c>
      <c r="X334" s="179">
        <v>71</v>
      </c>
      <c r="Y334" s="153">
        <v>110</v>
      </c>
      <c r="Z334" s="153">
        <v>110</v>
      </c>
      <c r="AA334" s="179"/>
      <c r="AB334" s="179">
        <v>81</v>
      </c>
      <c r="AC334" s="179">
        <v>78</v>
      </c>
      <c r="AD334" s="179">
        <v>79</v>
      </c>
      <c r="AE334" s="179">
        <v>80</v>
      </c>
      <c r="AF334" s="179">
        <v>56</v>
      </c>
      <c r="AG334" s="179">
        <v>56</v>
      </c>
      <c r="AH334" s="179">
        <v>55</v>
      </c>
      <c r="AI334" s="179">
        <v>56</v>
      </c>
      <c r="AJ334" s="179"/>
      <c r="AK334" s="153">
        <v>110</v>
      </c>
      <c r="AL334" s="153">
        <v>108</v>
      </c>
      <c r="AM334" s="179">
        <v>81</v>
      </c>
      <c r="AN334" s="179">
        <v>60.2</v>
      </c>
      <c r="AO334" s="215">
        <v>0.4</v>
      </c>
      <c r="AP334" s="168">
        <v>74</v>
      </c>
      <c r="AQ334" s="169">
        <v>97</v>
      </c>
      <c r="AR334" s="167">
        <v>66</v>
      </c>
      <c r="AS334" s="167">
        <v>110</v>
      </c>
      <c r="AT334" s="170">
        <v>8</v>
      </c>
      <c r="AU334" s="170">
        <v>8</v>
      </c>
      <c r="AV334" s="170">
        <v>6</v>
      </c>
      <c r="AW334" s="170"/>
      <c r="AX334" s="170"/>
      <c r="AY334" s="170"/>
      <c r="AZ334" s="170"/>
      <c r="BA334" s="170"/>
      <c r="BB334" s="170"/>
      <c r="BC334" s="171">
        <v>22</v>
      </c>
      <c r="BD334" s="166">
        <v>400</v>
      </c>
      <c r="BE334" s="271">
        <v>1.4999999999999999E-2</v>
      </c>
      <c r="BF334" s="172">
        <v>5.5E-2</v>
      </c>
      <c r="BG334" s="154"/>
      <c r="BH334" s="154">
        <v>0.4</v>
      </c>
      <c r="BI334" s="154">
        <v>6.8</v>
      </c>
      <c r="BJ334" s="154">
        <v>1.3</v>
      </c>
      <c r="BK334" s="154">
        <v>24.1</v>
      </c>
      <c r="BL334" s="24" t="s">
        <v>478</v>
      </c>
      <c r="BM334" s="248" t="s">
        <v>481</v>
      </c>
      <c r="BN334" s="248" t="s">
        <v>507</v>
      </c>
      <c r="BO334" s="248" t="s">
        <v>506</v>
      </c>
      <c r="BP334" s="248">
        <v>33</v>
      </c>
      <c r="BQ334" s="248"/>
      <c r="BR334" s="248"/>
      <c r="BS334" s="248"/>
      <c r="BT334" s="248"/>
      <c r="BU334" s="248">
        <f t="shared" si="5"/>
        <v>0.8</v>
      </c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  <c r="CH334" s="248"/>
      <c r="CI334" s="248"/>
      <c r="CJ334" s="248"/>
      <c r="CK334" s="248"/>
      <c r="CL334" s="248"/>
      <c r="CM334" s="248"/>
      <c r="CN334" s="248"/>
      <c r="CO334" s="248"/>
      <c r="CP334" s="248"/>
      <c r="CQ334" s="248"/>
      <c r="CR334" s="248"/>
      <c r="CS334" s="248"/>
      <c r="CT334" s="248"/>
      <c r="CU334" s="248"/>
      <c r="CV334" s="248"/>
      <c r="CW334" s="248"/>
      <c r="CX334" s="248"/>
      <c r="CY334" s="248"/>
      <c r="CZ334" s="248"/>
      <c r="DA334" s="248"/>
      <c r="DB334" s="248"/>
    </row>
    <row r="335" spans="1:106" s="185" customFormat="1" ht="31.5" customHeight="1" x14ac:dyDescent="0.35">
      <c r="A335" s="180">
        <v>2021</v>
      </c>
      <c r="B335" s="152">
        <v>8</v>
      </c>
      <c r="C335" s="270">
        <v>44425</v>
      </c>
      <c r="D335" s="152">
        <v>10</v>
      </c>
      <c r="E335" s="152">
        <v>24</v>
      </c>
      <c r="F335" s="152">
        <v>5</v>
      </c>
      <c r="G335" s="184" t="s">
        <v>295</v>
      </c>
      <c r="H335" t="s">
        <v>296</v>
      </c>
      <c r="I335" t="s">
        <v>471</v>
      </c>
      <c r="J335">
        <v>4</v>
      </c>
      <c r="K335">
        <v>2</v>
      </c>
      <c r="L335" s="186">
        <v>166</v>
      </c>
      <c r="M335" s="187">
        <v>154.38</v>
      </c>
      <c r="N335" s="188">
        <v>177.62</v>
      </c>
      <c r="O335" s="179">
        <v>214</v>
      </c>
      <c r="P335" s="179">
        <v>217</v>
      </c>
      <c r="Q335" s="179">
        <v>244</v>
      </c>
      <c r="R335" s="179">
        <v>227</v>
      </c>
      <c r="S335" s="179">
        <v>205</v>
      </c>
      <c r="T335" s="179">
        <v>188</v>
      </c>
      <c r="U335" s="179">
        <v>167</v>
      </c>
      <c r="V335" s="179">
        <v>195</v>
      </c>
      <c r="W335" s="179">
        <v>179</v>
      </c>
      <c r="X335" s="179">
        <v>178</v>
      </c>
      <c r="Y335" s="153">
        <v>105</v>
      </c>
      <c r="Z335" s="153">
        <v>105</v>
      </c>
      <c r="AA335" s="179"/>
      <c r="AB335" s="179">
        <v>246</v>
      </c>
      <c r="AC335" s="179">
        <v>243</v>
      </c>
      <c r="AD335" s="179">
        <v>248</v>
      </c>
      <c r="AE335" s="179">
        <v>252</v>
      </c>
      <c r="AF335" s="179">
        <v>176</v>
      </c>
      <c r="AG335" s="179">
        <v>172</v>
      </c>
      <c r="AH335" s="179">
        <v>161</v>
      </c>
      <c r="AI335" s="179">
        <v>163</v>
      </c>
      <c r="AJ335" s="179"/>
      <c r="AK335" s="153">
        <v>105</v>
      </c>
      <c r="AL335" s="153">
        <v>105</v>
      </c>
      <c r="AM335" s="179">
        <v>232.9</v>
      </c>
      <c r="AN335" s="179">
        <v>175.4</v>
      </c>
      <c r="AO335" s="215">
        <v>0.4</v>
      </c>
      <c r="AP335" s="168">
        <v>145</v>
      </c>
      <c r="AQ335" s="169">
        <v>99</v>
      </c>
      <c r="AR335" s="167">
        <v>137</v>
      </c>
      <c r="AS335" s="167">
        <v>105</v>
      </c>
      <c r="AT335" s="170">
        <v>6</v>
      </c>
      <c r="AU335" s="170">
        <v>6</v>
      </c>
      <c r="AV335" s="170">
        <v>6</v>
      </c>
      <c r="AW335" s="170"/>
      <c r="AX335" s="170"/>
      <c r="AY335" s="170"/>
      <c r="AZ335" s="170"/>
      <c r="BA335" s="170"/>
      <c r="BB335" s="170"/>
      <c r="BC335" s="171">
        <v>18</v>
      </c>
      <c r="BD335" s="166">
        <v>2946</v>
      </c>
      <c r="BE335" s="271">
        <v>1.4999999999999999E-2</v>
      </c>
      <c r="BF335" s="172">
        <v>6.0000000000000001E-3</v>
      </c>
      <c r="BG335" s="154">
        <v>1</v>
      </c>
      <c r="BH335" s="154">
        <v>0.1</v>
      </c>
      <c r="BI335" s="154">
        <v>17.7</v>
      </c>
      <c r="BJ335" s="154">
        <v>3.2</v>
      </c>
      <c r="BK335" s="154">
        <v>516.70000000000005</v>
      </c>
      <c r="BL335" s="24" t="s">
        <v>478</v>
      </c>
      <c r="BM335" s="248" t="s">
        <v>481</v>
      </c>
      <c r="BN335" s="248" t="s">
        <v>534</v>
      </c>
      <c r="BO335" s="248" t="s">
        <v>506</v>
      </c>
      <c r="BP335" s="248">
        <v>33</v>
      </c>
      <c r="BQ335" s="248"/>
      <c r="BR335" s="248"/>
      <c r="BS335" s="248"/>
      <c r="BT335" s="248"/>
      <c r="BU335" s="248">
        <f t="shared" si="5"/>
        <v>6.6</v>
      </c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  <c r="CH335" s="248"/>
      <c r="CI335" s="248"/>
      <c r="CJ335" s="248"/>
      <c r="CK335" s="248"/>
      <c r="CL335" s="248"/>
      <c r="CM335" s="248"/>
      <c r="CN335" s="248"/>
      <c r="CO335" s="248"/>
      <c r="CP335" s="248"/>
      <c r="CQ335" s="248"/>
      <c r="CR335" s="248"/>
      <c r="CS335" s="248"/>
      <c r="CT335" s="248"/>
      <c r="CU335" s="248"/>
      <c r="CV335" s="248"/>
      <c r="CW335" s="248"/>
      <c r="CX335" s="248"/>
      <c r="CY335" s="248"/>
      <c r="CZ335" s="248"/>
      <c r="DA335" s="248"/>
      <c r="DB335" s="248"/>
    </row>
    <row r="336" spans="1:106" s="185" customFormat="1" ht="31.5" customHeight="1" x14ac:dyDescent="0.35">
      <c r="A336" s="180">
        <v>2021</v>
      </c>
      <c r="B336" s="152">
        <v>8</v>
      </c>
      <c r="C336" s="270">
        <v>44425</v>
      </c>
      <c r="D336" s="152">
        <v>10</v>
      </c>
      <c r="E336" s="152">
        <v>25</v>
      </c>
      <c r="F336" s="152">
        <v>5</v>
      </c>
      <c r="G336" s="184" t="s">
        <v>298</v>
      </c>
      <c r="H336" t="s">
        <v>299</v>
      </c>
      <c r="I336" t="s">
        <v>471</v>
      </c>
      <c r="J336">
        <v>4</v>
      </c>
      <c r="K336">
        <v>2</v>
      </c>
      <c r="L336" s="186">
        <v>162</v>
      </c>
      <c r="M336" s="187">
        <v>150.66</v>
      </c>
      <c r="N336" s="188">
        <v>173.34</v>
      </c>
      <c r="O336" s="179">
        <v>202</v>
      </c>
      <c r="P336" s="179">
        <v>202</v>
      </c>
      <c r="Q336" s="179">
        <v>215</v>
      </c>
      <c r="R336" s="179">
        <v>206</v>
      </c>
      <c r="S336" s="179">
        <v>182</v>
      </c>
      <c r="T336" s="179">
        <v>163</v>
      </c>
      <c r="U336" s="179">
        <v>154</v>
      </c>
      <c r="V336" s="179">
        <v>166</v>
      </c>
      <c r="W336" s="179">
        <v>158</v>
      </c>
      <c r="X336" s="179">
        <v>154</v>
      </c>
      <c r="Y336" s="153">
        <v>105</v>
      </c>
      <c r="Z336" s="153">
        <v>105</v>
      </c>
      <c r="AA336" s="179"/>
      <c r="AB336" s="179">
        <v>213</v>
      </c>
      <c r="AC336" s="179">
        <v>218</v>
      </c>
      <c r="AD336" s="179">
        <v>228</v>
      </c>
      <c r="AE336" s="179">
        <v>234</v>
      </c>
      <c r="AF336" s="179">
        <v>152</v>
      </c>
      <c r="AG336" s="179">
        <v>156</v>
      </c>
      <c r="AH336" s="179">
        <v>151</v>
      </c>
      <c r="AI336" s="179">
        <v>153</v>
      </c>
      <c r="AJ336" s="179"/>
      <c r="AK336" s="153">
        <v>105</v>
      </c>
      <c r="AL336" s="153">
        <v>105</v>
      </c>
      <c r="AM336" s="179">
        <v>211.1</v>
      </c>
      <c r="AN336" s="179">
        <v>156.30000000000001</v>
      </c>
      <c r="AO336" s="215">
        <v>0.3</v>
      </c>
      <c r="AP336" s="168">
        <v>145</v>
      </c>
      <c r="AQ336" s="169">
        <v>99</v>
      </c>
      <c r="AR336" s="167">
        <v>137</v>
      </c>
      <c r="AS336" s="167">
        <v>105</v>
      </c>
      <c r="AT336" s="170">
        <v>10</v>
      </c>
      <c r="AU336" s="170">
        <v>4</v>
      </c>
      <c r="AV336" s="170">
        <v>6</v>
      </c>
      <c r="AW336" s="170"/>
      <c r="AX336" s="170"/>
      <c r="AY336" s="170"/>
      <c r="AZ336" s="170"/>
      <c r="BA336" s="170"/>
      <c r="BB336" s="170"/>
      <c r="BC336" s="171">
        <v>20</v>
      </c>
      <c r="BD336" s="166">
        <v>2948</v>
      </c>
      <c r="BE336" s="271">
        <v>1.4999999999999999E-2</v>
      </c>
      <c r="BF336" s="172">
        <v>7.0000000000000001E-3</v>
      </c>
      <c r="BG336" s="154">
        <v>1</v>
      </c>
      <c r="BH336" s="154">
        <v>0.1</v>
      </c>
      <c r="BI336" s="154">
        <v>18.2</v>
      </c>
      <c r="BJ336" s="154">
        <v>3.1</v>
      </c>
      <c r="BK336" s="154">
        <v>460.8</v>
      </c>
      <c r="BL336" s="24" t="s">
        <v>478</v>
      </c>
      <c r="BM336" s="248" t="s">
        <v>481</v>
      </c>
      <c r="BN336" s="248" t="s">
        <v>535</v>
      </c>
      <c r="BO336" s="248" t="s">
        <v>506</v>
      </c>
      <c r="BP336" s="248">
        <v>33</v>
      </c>
      <c r="BQ336" s="248"/>
      <c r="BR336" s="248"/>
      <c r="BS336" s="248"/>
      <c r="BT336" s="248"/>
      <c r="BU336" s="248">
        <f t="shared" si="5"/>
        <v>4</v>
      </c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  <c r="CH336" s="248"/>
      <c r="CI336" s="248"/>
      <c r="CJ336" s="248"/>
      <c r="CK336" s="248"/>
      <c r="CL336" s="248"/>
      <c r="CM336" s="248"/>
      <c r="CN336" s="248"/>
      <c r="CO336" s="248"/>
      <c r="CP336" s="248"/>
      <c r="CQ336" s="248"/>
      <c r="CR336" s="248"/>
      <c r="CS336" s="248"/>
      <c r="CT336" s="248"/>
      <c r="CU336" s="248"/>
      <c r="CV336" s="248"/>
      <c r="CW336" s="248"/>
      <c r="CX336" s="248"/>
      <c r="CY336" s="248"/>
      <c r="CZ336" s="248"/>
      <c r="DA336" s="248"/>
      <c r="DB336" s="248"/>
    </row>
    <row r="337" spans="1:106" s="185" customFormat="1" ht="31.5" customHeight="1" x14ac:dyDescent="0.35">
      <c r="A337" s="180">
        <v>2021</v>
      </c>
      <c r="B337" s="152">
        <v>8</v>
      </c>
      <c r="C337" s="270">
        <v>44425</v>
      </c>
      <c r="D337" s="152">
        <v>34</v>
      </c>
      <c r="E337" s="152">
        <v>99</v>
      </c>
      <c r="F337" s="152">
        <v>6</v>
      </c>
      <c r="G337" s="184" t="s">
        <v>279</v>
      </c>
      <c r="H337" t="s">
        <v>280</v>
      </c>
      <c r="I337" t="s">
        <v>471</v>
      </c>
      <c r="J337">
        <v>4</v>
      </c>
      <c r="K337">
        <v>6</v>
      </c>
      <c r="L337" s="186">
        <v>20</v>
      </c>
      <c r="M337" s="187">
        <v>18.600000000000001</v>
      </c>
      <c r="N337" s="188">
        <v>21.4</v>
      </c>
      <c r="O337" s="179"/>
      <c r="P337" s="179"/>
      <c r="Q337" s="179"/>
      <c r="R337" s="179">
        <v>29</v>
      </c>
      <c r="S337" s="179">
        <v>34</v>
      </c>
      <c r="T337" s="179"/>
      <c r="U337" s="179"/>
      <c r="V337" s="179"/>
      <c r="W337" s="179">
        <v>20</v>
      </c>
      <c r="X337" s="179">
        <v>27</v>
      </c>
      <c r="Y337" s="153"/>
      <c r="Z337" s="153">
        <v>105</v>
      </c>
      <c r="AA337" s="179"/>
      <c r="AB337" s="179"/>
      <c r="AC337" s="179">
        <v>35</v>
      </c>
      <c r="AD337" s="179">
        <v>33</v>
      </c>
      <c r="AE337" s="179">
        <v>38</v>
      </c>
      <c r="AF337" s="179"/>
      <c r="AG337" s="179"/>
      <c r="AH337" s="179">
        <v>22</v>
      </c>
      <c r="AI337" s="179">
        <v>19</v>
      </c>
      <c r="AJ337" s="179">
        <v>21</v>
      </c>
      <c r="AK337" s="153">
        <v>107</v>
      </c>
      <c r="AL337" s="153">
        <v>106</v>
      </c>
      <c r="AM337" s="179">
        <v>33.6</v>
      </c>
      <c r="AN337" s="179">
        <v>21.8</v>
      </c>
      <c r="AO337" s="215">
        <v>0.7</v>
      </c>
      <c r="AP337" s="168">
        <v>140</v>
      </c>
      <c r="AQ337" s="169">
        <v>103</v>
      </c>
      <c r="AR337" s="167">
        <v>136</v>
      </c>
      <c r="AS337" s="167">
        <v>106</v>
      </c>
      <c r="AT337" s="170">
        <v>8</v>
      </c>
      <c r="AU337" s="170">
        <v>3</v>
      </c>
      <c r="AV337" s="170">
        <v>12</v>
      </c>
      <c r="AW337" s="170"/>
      <c r="AX337" s="170"/>
      <c r="AY337" s="170"/>
      <c r="AZ337" s="170"/>
      <c r="BA337" s="170"/>
      <c r="BB337" s="170"/>
      <c r="BC337" s="171">
        <v>23</v>
      </c>
      <c r="BD337" s="166">
        <v>1895</v>
      </c>
      <c r="BE337" s="271">
        <v>1.4999999999999999E-2</v>
      </c>
      <c r="BF337" s="172">
        <v>1.2E-2</v>
      </c>
      <c r="BG337" s="154">
        <v>1</v>
      </c>
      <c r="BH337" s="154">
        <v>1.2</v>
      </c>
      <c r="BI337" s="154">
        <v>94.8</v>
      </c>
      <c r="BJ337" s="154">
        <v>0.5</v>
      </c>
      <c r="BK337" s="154">
        <v>41.3</v>
      </c>
      <c r="BL337" s="24" t="s">
        <v>478</v>
      </c>
      <c r="BM337" s="248" t="s">
        <v>481</v>
      </c>
      <c r="BN337" s="248" t="s">
        <v>536</v>
      </c>
      <c r="BO337" s="248"/>
      <c r="BP337" s="248">
        <v>33</v>
      </c>
      <c r="BQ337" s="248"/>
      <c r="BR337" s="248"/>
      <c r="BS337" s="248"/>
      <c r="BT337" s="248"/>
      <c r="BU337" s="248">
        <f t="shared" si="5"/>
        <v>1.3</v>
      </c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  <c r="CH337" s="248"/>
      <c r="CI337" s="248"/>
      <c r="CJ337" s="248"/>
      <c r="CK337" s="248"/>
      <c r="CL337" s="248"/>
      <c r="CM337" s="248"/>
      <c r="CN337" s="248"/>
      <c r="CO337" s="248"/>
      <c r="CP337" s="248"/>
      <c r="CQ337" s="248"/>
      <c r="CR337" s="248"/>
      <c r="CS337" s="248"/>
      <c r="CT337" s="248"/>
      <c r="CU337" s="248"/>
      <c r="CV337" s="248"/>
      <c r="CW337" s="248"/>
      <c r="CX337" s="248"/>
      <c r="CY337" s="248"/>
      <c r="CZ337" s="248"/>
      <c r="DA337" s="248"/>
      <c r="DB337" s="248"/>
    </row>
    <row r="338" spans="1:106" s="185" customFormat="1" ht="31.5" customHeight="1" x14ac:dyDescent="0.35">
      <c r="A338" s="180">
        <v>2021</v>
      </c>
      <c r="B338" s="152">
        <v>8</v>
      </c>
      <c r="C338" s="270">
        <v>44425</v>
      </c>
      <c r="D338" s="152">
        <v>34</v>
      </c>
      <c r="E338" s="152">
        <v>100</v>
      </c>
      <c r="F338" s="152">
        <v>6</v>
      </c>
      <c r="G338" s="184" t="s">
        <v>240</v>
      </c>
      <c r="H338" t="s">
        <v>241</v>
      </c>
      <c r="I338" t="s">
        <v>471</v>
      </c>
      <c r="J338">
        <v>4</v>
      </c>
      <c r="K338">
        <v>6</v>
      </c>
      <c r="L338" s="186">
        <v>20</v>
      </c>
      <c r="M338" s="187">
        <v>18.600000000000001</v>
      </c>
      <c r="N338" s="188">
        <v>21.4</v>
      </c>
      <c r="O338" s="179"/>
      <c r="P338" s="179"/>
      <c r="Q338" s="179"/>
      <c r="R338" s="179">
        <v>29</v>
      </c>
      <c r="S338" s="179">
        <v>34</v>
      </c>
      <c r="T338" s="179"/>
      <c r="U338" s="179"/>
      <c r="V338" s="179"/>
      <c r="W338" s="179">
        <v>20</v>
      </c>
      <c r="X338" s="179">
        <v>27</v>
      </c>
      <c r="Y338" s="153"/>
      <c r="Z338" s="153">
        <v>105</v>
      </c>
      <c r="AA338" s="179"/>
      <c r="AB338" s="179"/>
      <c r="AC338" s="179">
        <v>35</v>
      </c>
      <c r="AD338" s="179">
        <v>33</v>
      </c>
      <c r="AE338" s="179">
        <v>38</v>
      </c>
      <c r="AF338" s="179"/>
      <c r="AG338" s="179"/>
      <c r="AH338" s="179">
        <v>22</v>
      </c>
      <c r="AI338" s="179">
        <v>19</v>
      </c>
      <c r="AJ338" s="179">
        <v>21</v>
      </c>
      <c r="AK338" s="153">
        <v>107</v>
      </c>
      <c r="AL338" s="153">
        <v>106</v>
      </c>
      <c r="AM338" s="179">
        <v>33.6</v>
      </c>
      <c r="AN338" s="179">
        <v>21.8</v>
      </c>
      <c r="AO338" s="215">
        <v>0.7</v>
      </c>
      <c r="AP338" s="168">
        <v>140</v>
      </c>
      <c r="AQ338" s="169">
        <v>103</v>
      </c>
      <c r="AR338" s="167">
        <v>136</v>
      </c>
      <c r="AS338" s="167">
        <v>106</v>
      </c>
      <c r="AT338" s="170">
        <v>8</v>
      </c>
      <c r="AU338" s="170">
        <v>3</v>
      </c>
      <c r="AV338" s="170">
        <v>12</v>
      </c>
      <c r="AW338" s="170"/>
      <c r="AX338" s="170"/>
      <c r="AY338" s="170"/>
      <c r="AZ338" s="170"/>
      <c r="BA338" s="170"/>
      <c r="BB338" s="170"/>
      <c r="BC338" s="171">
        <v>23</v>
      </c>
      <c r="BD338" s="166">
        <v>1895</v>
      </c>
      <c r="BE338" s="271">
        <v>1.4999999999999999E-2</v>
      </c>
      <c r="BF338" s="172">
        <v>1.2E-2</v>
      </c>
      <c r="BG338" s="154">
        <v>1</v>
      </c>
      <c r="BH338" s="154">
        <v>1.2</v>
      </c>
      <c r="BI338" s="154">
        <v>94.8</v>
      </c>
      <c r="BJ338" s="154">
        <v>0.5</v>
      </c>
      <c r="BK338" s="154">
        <v>41.3</v>
      </c>
      <c r="BL338" s="24" t="s">
        <v>478</v>
      </c>
      <c r="BM338" s="248" t="s">
        <v>481</v>
      </c>
      <c r="BN338" s="248" t="s">
        <v>537</v>
      </c>
      <c r="BO338" s="248"/>
      <c r="BP338" s="248">
        <v>33</v>
      </c>
      <c r="BQ338" s="248"/>
      <c r="BR338" s="248"/>
      <c r="BS338" s="248"/>
      <c r="BT338" s="248"/>
      <c r="BU338" s="248">
        <f t="shared" si="5"/>
        <v>1.3</v>
      </c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  <c r="CH338" s="248"/>
      <c r="CI338" s="248"/>
      <c r="CJ338" s="248"/>
      <c r="CK338" s="248"/>
      <c r="CL338" s="248"/>
      <c r="CM338" s="248"/>
      <c r="CN338" s="248"/>
      <c r="CO338" s="248"/>
      <c r="CP338" s="248"/>
      <c r="CQ338" s="248"/>
      <c r="CR338" s="248"/>
      <c r="CS338" s="248"/>
      <c r="CT338" s="248"/>
      <c r="CU338" s="248"/>
      <c r="CV338" s="248"/>
      <c r="CW338" s="248"/>
      <c r="CX338" s="248"/>
      <c r="CY338" s="248"/>
      <c r="CZ338" s="248"/>
      <c r="DA338" s="248"/>
      <c r="DB338" s="248"/>
    </row>
    <row r="339" spans="1:106" s="185" customFormat="1" ht="31.5" customHeight="1" x14ac:dyDescent="0.35">
      <c r="A339" s="180">
        <v>2021</v>
      </c>
      <c r="B339" s="152">
        <v>8</v>
      </c>
      <c r="C339" s="270">
        <v>44425</v>
      </c>
      <c r="D339" s="152">
        <v>34</v>
      </c>
      <c r="E339" s="152">
        <v>101</v>
      </c>
      <c r="F339" s="152">
        <v>6</v>
      </c>
      <c r="G339" s="184" t="s">
        <v>243</v>
      </c>
      <c r="H339" t="s">
        <v>244</v>
      </c>
      <c r="I339" t="s">
        <v>471</v>
      </c>
      <c r="J339">
        <v>4</v>
      </c>
      <c r="K339">
        <v>6</v>
      </c>
      <c r="L339" s="186">
        <v>20</v>
      </c>
      <c r="M339" s="187">
        <v>18.600000000000001</v>
      </c>
      <c r="N339" s="188">
        <v>21.4</v>
      </c>
      <c r="O339" s="179"/>
      <c r="P339" s="179"/>
      <c r="Q339" s="179"/>
      <c r="R339" s="179">
        <v>29</v>
      </c>
      <c r="S339" s="179">
        <v>34</v>
      </c>
      <c r="T339" s="179"/>
      <c r="U339" s="179"/>
      <c r="V339" s="179"/>
      <c r="W339" s="179">
        <v>20</v>
      </c>
      <c r="X339" s="179">
        <v>27</v>
      </c>
      <c r="Y339" s="153"/>
      <c r="Z339" s="153">
        <v>105</v>
      </c>
      <c r="AA339" s="179"/>
      <c r="AB339" s="179"/>
      <c r="AC339" s="179">
        <v>35</v>
      </c>
      <c r="AD339" s="179">
        <v>33</v>
      </c>
      <c r="AE339" s="179">
        <v>38</v>
      </c>
      <c r="AF339" s="179"/>
      <c r="AG339" s="179"/>
      <c r="AH339" s="179">
        <v>22</v>
      </c>
      <c r="AI339" s="179">
        <v>19</v>
      </c>
      <c r="AJ339" s="179">
        <v>21</v>
      </c>
      <c r="AK339" s="153">
        <v>107</v>
      </c>
      <c r="AL339" s="153">
        <v>106</v>
      </c>
      <c r="AM339" s="179">
        <v>33.6</v>
      </c>
      <c r="AN339" s="179">
        <v>21.8</v>
      </c>
      <c r="AO339" s="215">
        <v>0.7</v>
      </c>
      <c r="AP339" s="168">
        <v>140</v>
      </c>
      <c r="AQ339" s="169">
        <v>103</v>
      </c>
      <c r="AR339" s="167">
        <v>136</v>
      </c>
      <c r="AS339" s="167">
        <v>106</v>
      </c>
      <c r="AT339" s="170">
        <v>8</v>
      </c>
      <c r="AU339" s="170">
        <v>3</v>
      </c>
      <c r="AV339" s="170">
        <v>12</v>
      </c>
      <c r="AW339" s="170"/>
      <c r="AX339" s="170"/>
      <c r="AY339" s="170"/>
      <c r="AZ339" s="170"/>
      <c r="BA339" s="170"/>
      <c r="BB339" s="170"/>
      <c r="BC339" s="171">
        <v>23</v>
      </c>
      <c r="BD339" s="166">
        <v>1895</v>
      </c>
      <c r="BE339" s="271">
        <v>1.4999999999999999E-2</v>
      </c>
      <c r="BF339" s="172">
        <v>1.2E-2</v>
      </c>
      <c r="BG339" s="154">
        <v>1</v>
      </c>
      <c r="BH339" s="154">
        <v>1.2</v>
      </c>
      <c r="BI339" s="154">
        <v>94.8</v>
      </c>
      <c r="BJ339" s="154">
        <v>0.5</v>
      </c>
      <c r="BK339" s="154">
        <v>41.3</v>
      </c>
      <c r="BL339" s="24" t="s">
        <v>478</v>
      </c>
      <c r="BM339" s="248" t="s">
        <v>481</v>
      </c>
      <c r="BN339" s="248" t="s">
        <v>538</v>
      </c>
      <c r="BO339" s="248"/>
      <c r="BP339" s="248">
        <v>33</v>
      </c>
      <c r="BQ339" s="248"/>
      <c r="BR339" s="248"/>
      <c r="BS339" s="248"/>
      <c r="BT339" s="248"/>
      <c r="BU339" s="248">
        <f t="shared" si="5"/>
        <v>1.3</v>
      </c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  <c r="CH339" s="248"/>
      <c r="CI339" s="248"/>
      <c r="CJ339" s="248"/>
      <c r="CK339" s="248"/>
      <c r="CL339" s="248"/>
      <c r="CM339" s="248"/>
      <c r="CN339" s="248"/>
      <c r="CO339" s="248"/>
      <c r="CP339" s="248"/>
      <c r="CQ339" s="248"/>
      <c r="CR339" s="248"/>
      <c r="CS339" s="248"/>
      <c r="CT339" s="248"/>
      <c r="CU339" s="248"/>
      <c r="CV339" s="248"/>
      <c r="CW339" s="248"/>
      <c r="CX339" s="248"/>
      <c r="CY339" s="248"/>
      <c r="CZ339" s="248"/>
      <c r="DA339" s="248"/>
      <c r="DB339" s="248"/>
    </row>
    <row r="340" spans="1:106" s="185" customFormat="1" ht="31.5" customHeight="1" x14ac:dyDescent="0.35">
      <c r="A340" s="180">
        <v>2021</v>
      </c>
      <c r="B340" s="152">
        <v>8</v>
      </c>
      <c r="C340" s="270">
        <v>44425</v>
      </c>
      <c r="D340" s="152">
        <v>34</v>
      </c>
      <c r="E340" s="152">
        <v>102</v>
      </c>
      <c r="F340" s="152">
        <v>6</v>
      </c>
      <c r="G340" s="184" t="s">
        <v>246</v>
      </c>
      <c r="H340" t="s">
        <v>247</v>
      </c>
      <c r="I340" t="s">
        <v>471</v>
      </c>
      <c r="J340">
        <v>4</v>
      </c>
      <c r="K340">
        <v>6</v>
      </c>
      <c r="L340" s="186">
        <v>20</v>
      </c>
      <c r="M340" s="187">
        <v>18.600000000000001</v>
      </c>
      <c r="N340" s="188">
        <v>21.4</v>
      </c>
      <c r="O340" s="179"/>
      <c r="P340" s="179"/>
      <c r="Q340" s="179"/>
      <c r="R340" s="179">
        <v>29</v>
      </c>
      <c r="S340" s="179">
        <v>34</v>
      </c>
      <c r="T340" s="179"/>
      <c r="U340" s="179"/>
      <c r="V340" s="179"/>
      <c r="W340" s="179">
        <v>20</v>
      </c>
      <c r="X340" s="179">
        <v>27</v>
      </c>
      <c r="Y340" s="153"/>
      <c r="Z340" s="153">
        <v>105</v>
      </c>
      <c r="AA340" s="179"/>
      <c r="AB340" s="179"/>
      <c r="AC340" s="179">
        <v>35</v>
      </c>
      <c r="AD340" s="179">
        <v>33</v>
      </c>
      <c r="AE340" s="179">
        <v>38</v>
      </c>
      <c r="AF340" s="179"/>
      <c r="AG340" s="179"/>
      <c r="AH340" s="179">
        <v>22</v>
      </c>
      <c r="AI340" s="179">
        <v>19</v>
      </c>
      <c r="AJ340" s="179">
        <v>21</v>
      </c>
      <c r="AK340" s="153">
        <v>107</v>
      </c>
      <c r="AL340" s="153">
        <v>106</v>
      </c>
      <c r="AM340" s="179">
        <v>33.6</v>
      </c>
      <c r="AN340" s="179">
        <v>21.8</v>
      </c>
      <c r="AO340" s="215">
        <v>0.7</v>
      </c>
      <c r="AP340" s="168">
        <v>140</v>
      </c>
      <c r="AQ340" s="169">
        <v>103</v>
      </c>
      <c r="AR340" s="167">
        <v>136</v>
      </c>
      <c r="AS340" s="167">
        <v>106</v>
      </c>
      <c r="AT340" s="170">
        <v>8</v>
      </c>
      <c r="AU340" s="170">
        <v>3</v>
      </c>
      <c r="AV340" s="170">
        <v>12</v>
      </c>
      <c r="AW340" s="170"/>
      <c r="AX340" s="170"/>
      <c r="AY340" s="170"/>
      <c r="AZ340" s="170"/>
      <c r="BA340" s="170"/>
      <c r="BB340" s="170"/>
      <c r="BC340" s="171">
        <v>23</v>
      </c>
      <c r="BD340" s="166">
        <v>1895</v>
      </c>
      <c r="BE340" s="271">
        <v>1.4999999999999999E-2</v>
      </c>
      <c r="BF340" s="172">
        <v>1.2E-2</v>
      </c>
      <c r="BG340" s="154">
        <v>1</v>
      </c>
      <c r="BH340" s="154">
        <v>1.2</v>
      </c>
      <c r="BI340" s="154">
        <v>94.8</v>
      </c>
      <c r="BJ340" s="154">
        <v>0.5</v>
      </c>
      <c r="BK340" s="154">
        <v>41.3</v>
      </c>
      <c r="BL340" s="24" t="s">
        <v>478</v>
      </c>
      <c r="BM340" s="248" t="s">
        <v>481</v>
      </c>
      <c r="BN340" s="248" t="s">
        <v>539</v>
      </c>
      <c r="BO340" s="248"/>
      <c r="BP340" s="248">
        <v>33</v>
      </c>
      <c r="BQ340" s="248"/>
      <c r="BR340" s="248"/>
      <c r="BS340" s="248"/>
      <c r="BT340" s="248"/>
      <c r="BU340" s="248">
        <f t="shared" si="5"/>
        <v>1.3</v>
      </c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  <c r="CH340" s="248"/>
      <c r="CI340" s="248"/>
      <c r="CJ340" s="248"/>
      <c r="CK340" s="248"/>
      <c r="CL340" s="248"/>
      <c r="CM340" s="248"/>
      <c r="CN340" s="248"/>
      <c r="CO340" s="248"/>
      <c r="CP340" s="248"/>
      <c r="CQ340" s="248"/>
      <c r="CR340" s="248"/>
      <c r="CS340" s="248"/>
      <c r="CT340" s="248"/>
      <c r="CU340" s="248"/>
      <c r="CV340" s="248"/>
      <c r="CW340" s="248"/>
      <c r="CX340" s="248"/>
      <c r="CY340" s="248"/>
      <c r="CZ340" s="248"/>
      <c r="DA340" s="248"/>
      <c r="DB340" s="248"/>
    </row>
    <row r="341" spans="1:106" s="185" customFormat="1" ht="31.5" customHeight="1" x14ac:dyDescent="0.35">
      <c r="A341" s="180">
        <v>2021</v>
      </c>
      <c r="B341" s="152">
        <v>8</v>
      </c>
      <c r="C341" s="270">
        <v>44425</v>
      </c>
      <c r="D341" s="152">
        <v>34</v>
      </c>
      <c r="E341" s="152">
        <v>103</v>
      </c>
      <c r="F341" s="152">
        <v>6</v>
      </c>
      <c r="G341" s="184" t="s">
        <v>249</v>
      </c>
      <c r="H341" t="s">
        <v>250</v>
      </c>
      <c r="I341" t="s">
        <v>471</v>
      </c>
      <c r="J341">
        <v>4</v>
      </c>
      <c r="K341">
        <v>6</v>
      </c>
      <c r="L341" s="186">
        <v>89</v>
      </c>
      <c r="M341" s="187">
        <v>82.77</v>
      </c>
      <c r="N341" s="188">
        <v>95.23</v>
      </c>
      <c r="O341" s="179"/>
      <c r="P341" s="179"/>
      <c r="Q341" s="179"/>
      <c r="R341" s="179">
        <v>107</v>
      </c>
      <c r="S341" s="179">
        <v>129</v>
      </c>
      <c r="T341" s="179"/>
      <c r="U341" s="179"/>
      <c r="V341" s="179"/>
      <c r="W341" s="179">
        <v>79</v>
      </c>
      <c r="X341" s="179">
        <v>108</v>
      </c>
      <c r="Y341" s="153"/>
      <c r="Z341" s="153">
        <v>105</v>
      </c>
      <c r="AA341" s="179"/>
      <c r="AB341" s="179"/>
      <c r="AC341" s="179">
        <v>133</v>
      </c>
      <c r="AD341" s="179">
        <v>77</v>
      </c>
      <c r="AE341" s="179">
        <v>93</v>
      </c>
      <c r="AF341" s="179"/>
      <c r="AG341" s="179"/>
      <c r="AH341" s="179">
        <v>101</v>
      </c>
      <c r="AI341" s="179">
        <v>73</v>
      </c>
      <c r="AJ341" s="179">
        <v>84</v>
      </c>
      <c r="AK341" s="153">
        <v>107</v>
      </c>
      <c r="AL341" s="153">
        <v>106</v>
      </c>
      <c r="AM341" s="179">
        <v>107.7</v>
      </c>
      <c r="AN341" s="179">
        <v>88.7</v>
      </c>
      <c r="AO341" s="215">
        <v>0.2</v>
      </c>
      <c r="AP341" s="168">
        <v>140</v>
      </c>
      <c r="AQ341" s="169">
        <v>103</v>
      </c>
      <c r="AR341" s="167">
        <v>136</v>
      </c>
      <c r="AS341" s="167">
        <v>106</v>
      </c>
      <c r="AT341" s="170">
        <v>5</v>
      </c>
      <c r="AU341" s="170">
        <v>6</v>
      </c>
      <c r="AV341" s="170">
        <v>8</v>
      </c>
      <c r="AW341" s="170"/>
      <c r="AX341" s="170"/>
      <c r="AY341" s="170"/>
      <c r="AZ341" s="170"/>
      <c r="BA341" s="170"/>
      <c r="BB341" s="170"/>
      <c r="BC341" s="171">
        <v>19</v>
      </c>
      <c r="BD341" s="166">
        <v>1891</v>
      </c>
      <c r="BE341" s="271">
        <v>1.4999999999999999E-2</v>
      </c>
      <c r="BF341" s="172">
        <v>0.01</v>
      </c>
      <c r="BG341" s="154">
        <v>1</v>
      </c>
      <c r="BH341" s="154">
        <v>0.2</v>
      </c>
      <c r="BI341" s="154">
        <v>21.2</v>
      </c>
      <c r="BJ341" s="154">
        <v>1.7</v>
      </c>
      <c r="BK341" s="154">
        <v>167.7</v>
      </c>
      <c r="BL341" s="24" t="s">
        <v>478</v>
      </c>
      <c r="BM341" s="248" t="s">
        <v>481</v>
      </c>
      <c r="BN341" s="248" t="s">
        <v>540</v>
      </c>
      <c r="BO341" s="248"/>
      <c r="BP341" s="248">
        <v>33</v>
      </c>
      <c r="BQ341" s="248"/>
      <c r="BR341" s="248"/>
      <c r="BS341" s="248"/>
      <c r="BT341" s="248"/>
      <c r="BU341" s="248">
        <f t="shared" si="5"/>
        <v>0.2</v>
      </c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  <c r="CH341" s="248"/>
      <c r="CI341" s="248"/>
      <c r="CJ341" s="248"/>
      <c r="CK341" s="248"/>
      <c r="CL341" s="248"/>
      <c r="CM341" s="248"/>
      <c r="CN341" s="248"/>
      <c r="CO341" s="248"/>
      <c r="CP341" s="248"/>
      <c r="CQ341" s="248"/>
      <c r="CR341" s="248"/>
      <c r="CS341" s="248"/>
      <c r="CT341" s="248"/>
      <c r="CU341" s="248"/>
      <c r="CV341" s="248"/>
      <c r="CW341" s="248"/>
      <c r="CX341" s="248"/>
      <c r="CY341" s="248"/>
      <c r="CZ341" s="248"/>
      <c r="DA341" s="248"/>
      <c r="DB341" s="248"/>
    </row>
    <row r="342" spans="1:106" s="185" customFormat="1" ht="31.5" customHeight="1" x14ac:dyDescent="0.35">
      <c r="A342" s="180">
        <v>2021</v>
      </c>
      <c r="B342" s="152">
        <v>8</v>
      </c>
      <c r="C342" s="270">
        <v>44425</v>
      </c>
      <c r="D342" s="152">
        <v>34</v>
      </c>
      <c r="E342" s="152">
        <v>104</v>
      </c>
      <c r="F342" s="152">
        <v>6</v>
      </c>
      <c r="G342" s="184" t="s">
        <v>252</v>
      </c>
      <c r="H342" t="s">
        <v>253</v>
      </c>
      <c r="I342" t="s">
        <v>471</v>
      </c>
      <c r="J342">
        <v>4</v>
      </c>
      <c r="K342">
        <v>6</v>
      </c>
      <c r="L342" s="186">
        <v>89</v>
      </c>
      <c r="M342" s="187">
        <v>82.77</v>
      </c>
      <c r="N342" s="188">
        <v>95.23</v>
      </c>
      <c r="O342" s="179"/>
      <c r="P342" s="179"/>
      <c r="Q342" s="179"/>
      <c r="R342" s="179">
        <v>107</v>
      </c>
      <c r="S342" s="179">
        <v>129</v>
      </c>
      <c r="T342" s="179"/>
      <c r="U342" s="179"/>
      <c r="V342" s="179"/>
      <c r="W342" s="179">
        <v>79</v>
      </c>
      <c r="X342" s="179">
        <v>108</v>
      </c>
      <c r="Y342" s="153"/>
      <c r="Z342" s="153">
        <v>105</v>
      </c>
      <c r="AA342" s="179"/>
      <c r="AB342" s="179"/>
      <c r="AC342" s="179">
        <v>133</v>
      </c>
      <c r="AD342" s="179">
        <v>77</v>
      </c>
      <c r="AE342" s="179">
        <v>93</v>
      </c>
      <c r="AF342" s="179"/>
      <c r="AG342" s="179"/>
      <c r="AH342" s="179">
        <v>101</v>
      </c>
      <c r="AI342" s="179">
        <v>73</v>
      </c>
      <c r="AJ342" s="179">
        <v>84</v>
      </c>
      <c r="AK342" s="153">
        <v>107</v>
      </c>
      <c r="AL342" s="153">
        <v>106</v>
      </c>
      <c r="AM342" s="179">
        <v>107.7</v>
      </c>
      <c r="AN342" s="179">
        <v>88.7</v>
      </c>
      <c r="AO342" s="215">
        <v>0.2</v>
      </c>
      <c r="AP342" s="168">
        <v>140</v>
      </c>
      <c r="AQ342" s="169">
        <v>103</v>
      </c>
      <c r="AR342" s="167">
        <v>136</v>
      </c>
      <c r="AS342" s="167">
        <v>106</v>
      </c>
      <c r="AT342" s="170">
        <v>5</v>
      </c>
      <c r="AU342" s="170">
        <v>6</v>
      </c>
      <c r="AV342" s="170">
        <v>8</v>
      </c>
      <c r="AW342" s="170"/>
      <c r="AX342" s="170"/>
      <c r="AY342" s="170"/>
      <c r="AZ342" s="170"/>
      <c r="BA342" s="170"/>
      <c r="BB342" s="170"/>
      <c r="BC342" s="171">
        <v>19</v>
      </c>
      <c r="BD342" s="166">
        <v>1891</v>
      </c>
      <c r="BE342" s="271">
        <v>1.4999999999999999E-2</v>
      </c>
      <c r="BF342" s="172">
        <v>0.01</v>
      </c>
      <c r="BG342" s="154">
        <v>1</v>
      </c>
      <c r="BH342" s="154">
        <v>0.2</v>
      </c>
      <c r="BI342" s="154">
        <v>21.2</v>
      </c>
      <c r="BJ342" s="154">
        <v>1.7</v>
      </c>
      <c r="BK342" s="154">
        <v>167.7</v>
      </c>
      <c r="BL342" s="24" t="s">
        <v>478</v>
      </c>
      <c r="BM342" s="248" t="s">
        <v>481</v>
      </c>
      <c r="BN342" s="248" t="s">
        <v>541</v>
      </c>
      <c r="BO342" s="248"/>
      <c r="BP342" s="248">
        <v>33</v>
      </c>
      <c r="BQ342" s="248"/>
      <c r="BR342" s="248"/>
      <c r="BS342" s="248"/>
      <c r="BT342" s="248"/>
      <c r="BU342" s="248">
        <f t="shared" si="5"/>
        <v>0.2</v>
      </c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  <c r="CH342" s="248"/>
      <c r="CI342" s="248"/>
      <c r="CJ342" s="248"/>
      <c r="CK342" s="248"/>
      <c r="CL342" s="248"/>
      <c r="CM342" s="248"/>
      <c r="CN342" s="248"/>
      <c r="CO342" s="248"/>
      <c r="CP342" s="248"/>
      <c r="CQ342" s="248"/>
      <c r="CR342" s="248"/>
      <c r="CS342" s="248"/>
      <c r="CT342" s="248"/>
      <c r="CU342" s="248"/>
      <c r="CV342" s="248"/>
      <c r="CW342" s="248"/>
      <c r="CX342" s="248"/>
      <c r="CY342" s="248"/>
      <c r="CZ342" s="248"/>
      <c r="DA342" s="248"/>
      <c r="DB342" s="248"/>
    </row>
    <row r="343" spans="1:106" s="185" customFormat="1" ht="31.5" customHeight="1" x14ac:dyDescent="0.35">
      <c r="A343" s="180">
        <v>2021</v>
      </c>
      <c r="B343" s="152">
        <v>8</v>
      </c>
      <c r="C343" s="270">
        <v>44425</v>
      </c>
      <c r="D343" s="152">
        <v>47</v>
      </c>
      <c r="E343" s="152">
        <v>122</v>
      </c>
      <c r="F343" s="152">
        <v>6</v>
      </c>
      <c r="G343" s="184" t="s">
        <v>216</v>
      </c>
      <c r="H343" t="s">
        <v>217</v>
      </c>
      <c r="I343" t="s">
        <v>513</v>
      </c>
      <c r="J343">
        <v>2</v>
      </c>
      <c r="K343">
        <v>1</v>
      </c>
      <c r="L343" s="186">
        <v>280</v>
      </c>
      <c r="M343" s="187">
        <v>267.39999999999998</v>
      </c>
      <c r="N343" s="188">
        <v>292.60000000000002</v>
      </c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/>
      <c r="AN343" s="179"/>
      <c r="AO343" s="215"/>
      <c r="AP343" s="168">
        <v>63</v>
      </c>
      <c r="AQ343" s="169">
        <v>115</v>
      </c>
      <c r="AR343" s="167"/>
      <c r="AS343" s="167"/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1"/>
      <c r="BD343" s="166">
        <v>400</v>
      </c>
      <c r="BE343" s="271">
        <v>1.4999999999999999E-2</v>
      </c>
      <c r="BF343" s="172"/>
      <c r="BG343" s="154"/>
      <c r="BH343" s="154"/>
      <c r="BI343" s="154">
        <v>1.4</v>
      </c>
      <c r="BJ343" s="154"/>
      <c r="BK343" s="154"/>
      <c r="BL343" s="24" t="s">
        <v>474</v>
      </c>
      <c r="BM343" s="248" t="s">
        <v>475</v>
      </c>
      <c r="BN343" s="248" t="s">
        <v>526</v>
      </c>
      <c r="BO343" s="248" t="s">
        <v>515</v>
      </c>
      <c r="BP343" s="248">
        <v>33</v>
      </c>
      <c r="BQ343" s="248"/>
      <c r="BR343" s="248"/>
      <c r="BS343" s="248"/>
      <c r="BT343" s="248"/>
      <c r="BU343" s="248" t="str">
        <f t="shared" si="5"/>
        <v/>
      </c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  <c r="CH343" s="248"/>
      <c r="CI343" s="248"/>
      <c r="CJ343" s="248"/>
      <c r="CK343" s="248"/>
      <c r="CL343" s="248"/>
      <c r="CM343" s="248"/>
      <c r="CN343" s="248"/>
      <c r="CO343" s="248"/>
      <c r="CP343" s="248"/>
      <c r="CQ343" s="248"/>
      <c r="CR343" s="248"/>
      <c r="CS343" s="248"/>
      <c r="CT343" s="248"/>
      <c r="CU343" s="248"/>
      <c r="CV343" s="248"/>
      <c r="CW343" s="248"/>
      <c r="CX343" s="248"/>
      <c r="CY343" s="248"/>
      <c r="CZ343" s="248"/>
      <c r="DA343" s="248"/>
      <c r="DB343" s="248"/>
    </row>
    <row r="344" spans="1:106" s="185" customFormat="1" ht="31.5" customHeight="1" x14ac:dyDescent="0.35">
      <c r="A344" s="180">
        <v>2021</v>
      </c>
      <c r="B344" s="152">
        <v>8</v>
      </c>
      <c r="C344" s="270">
        <v>44425</v>
      </c>
      <c r="D344" s="152">
        <v>425</v>
      </c>
      <c r="E344" s="152">
        <v>674</v>
      </c>
      <c r="F344" s="152">
        <v>6</v>
      </c>
      <c r="G344" s="184" t="s">
        <v>158</v>
      </c>
      <c r="H344" t="s">
        <v>159</v>
      </c>
      <c r="I344" t="s">
        <v>513</v>
      </c>
      <c r="J344">
        <v>2</v>
      </c>
      <c r="K344">
        <v>1</v>
      </c>
      <c r="L344" s="186">
        <v>256</v>
      </c>
      <c r="M344" s="187">
        <v>240.89599999999999</v>
      </c>
      <c r="N344" s="188">
        <v>274.17599999999999</v>
      </c>
      <c r="O344" s="179">
        <v>366</v>
      </c>
      <c r="P344" s="179">
        <v>342</v>
      </c>
      <c r="Q344" s="179"/>
      <c r="R344" s="179"/>
      <c r="S344" s="179"/>
      <c r="T344" s="179">
        <v>272</v>
      </c>
      <c r="U344" s="179">
        <v>266</v>
      </c>
      <c r="V344" s="179"/>
      <c r="W344" s="179"/>
      <c r="X344" s="179"/>
      <c r="Y344" s="153">
        <v>108</v>
      </c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>
        <v>354</v>
      </c>
      <c r="AN344" s="179">
        <v>269</v>
      </c>
      <c r="AO344" s="215">
        <v>0.4</v>
      </c>
      <c r="AP344" s="168">
        <v>40</v>
      </c>
      <c r="AQ344" s="169">
        <v>180</v>
      </c>
      <c r="AR344" s="167">
        <v>67</v>
      </c>
      <c r="AS344" s="167">
        <v>108</v>
      </c>
      <c r="AT344" s="170">
        <v>2</v>
      </c>
      <c r="AU344" s="170">
        <v>4</v>
      </c>
      <c r="AV344" s="170">
        <v>2</v>
      </c>
      <c r="AW344" s="170"/>
      <c r="AX344" s="170"/>
      <c r="AY344" s="170"/>
      <c r="AZ344" s="170"/>
      <c r="BA344" s="170"/>
      <c r="BB344" s="170"/>
      <c r="BC344" s="171">
        <v>8</v>
      </c>
      <c r="BD344" s="166">
        <v>508</v>
      </c>
      <c r="BE344" s="271">
        <v>1.4999999999999999E-2</v>
      </c>
      <c r="BF344" s="172">
        <v>1.6E-2</v>
      </c>
      <c r="BG344" s="154"/>
      <c r="BH344" s="154">
        <v>0</v>
      </c>
      <c r="BI344" s="154">
        <v>2</v>
      </c>
      <c r="BJ344" s="154">
        <v>2.2000000000000002</v>
      </c>
      <c r="BK344" s="154">
        <v>136.69999999999999</v>
      </c>
      <c r="BL344" s="24" t="s">
        <v>474</v>
      </c>
      <c r="BM344" s="248" t="s">
        <v>475</v>
      </c>
      <c r="BN344" s="248" t="s">
        <v>514</v>
      </c>
      <c r="BO344" s="248" t="s">
        <v>515</v>
      </c>
      <c r="BP344" s="248">
        <v>33</v>
      </c>
      <c r="BQ344" s="248"/>
      <c r="BR344" s="248"/>
      <c r="BS344" s="248"/>
      <c r="BT344" s="248"/>
      <c r="BU344" s="248">
        <f t="shared" si="5"/>
        <v>9.1999999999999993</v>
      </c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  <c r="CH344" s="248"/>
      <c r="CI344" s="248"/>
      <c r="CJ344" s="248"/>
      <c r="CK344" s="248"/>
      <c r="CL344" s="248"/>
      <c r="CM344" s="248"/>
      <c r="CN344" s="248"/>
      <c r="CO344" s="248"/>
      <c r="CP344" s="248"/>
      <c r="CQ344" s="248"/>
      <c r="CR344" s="248"/>
      <c r="CS344" s="248"/>
      <c r="CT344" s="248"/>
      <c r="CU344" s="248"/>
      <c r="CV344" s="248"/>
      <c r="CW344" s="248"/>
      <c r="CX344" s="248"/>
      <c r="CY344" s="248"/>
      <c r="CZ344" s="248"/>
      <c r="DA344" s="248"/>
      <c r="DB344" s="248"/>
    </row>
    <row r="345" spans="1:106" s="185" customFormat="1" ht="31.5" customHeight="1" x14ac:dyDescent="0.35">
      <c r="A345" s="180">
        <v>2021</v>
      </c>
      <c r="B345" s="152">
        <v>8</v>
      </c>
      <c r="C345" s="270">
        <v>44425</v>
      </c>
      <c r="D345" s="152">
        <v>377</v>
      </c>
      <c r="E345" s="152">
        <v>439</v>
      </c>
      <c r="F345" s="152">
        <v>7</v>
      </c>
      <c r="G345" s="184" t="s">
        <v>322</v>
      </c>
      <c r="H345" t="s">
        <v>323</v>
      </c>
      <c r="I345" t="s">
        <v>471</v>
      </c>
      <c r="J345">
        <v>4</v>
      </c>
      <c r="K345">
        <v>1</v>
      </c>
      <c r="L345" s="186">
        <v>343</v>
      </c>
      <c r="M345" s="187">
        <v>308.7</v>
      </c>
      <c r="N345" s="188">
        <v>377.3</v>
      </c>
      <c r="O345" s="179">
        <v>617</v>
      </c>
      <c r="P345" s="179">
        <v>517</v>
      </c>
      <c r="Q345" s="179">
        <v>596</v>
      </c>
      <c r="R345" s="179">
        <v>621</v>
      </c>
      <c r="S345" s="179">
        <v>437</v>
      </c>
      <c r="T345" s="179">
        <v>334</v>
      </c>
      <c r="U345" s="179">
        <v>350</v>
      </c>
      <c r="V345" s="179">
        <v>332</v>
      </c>
      <c r="W345" s="179">
        <v>359</v>
      </c>
      <c r="X345" s="179">
        <v>374</v>
      </c>
      <c r="Y345" s="153">
        <v>300</v>
      </c>
      <c r="Z345" s="153">
        <v>207</v>
      </c>
      <c r="AA345" s="179"/>
      <c r="AB345" s="179">
        <v>420</v>
      </c>
      <c r="AC345" s="179">
        <v>482</v>
      </c>
      <c r="AD345" s="179">
        <v>506</v>
      </c>
      <c r="AE345" s="179">
        <v>521</v>
      </c>
      <c r="AF345" s="179"/>
      <c r="AG345" s="179">
        <v>348</v>
      </c>
      <c r="AH345" s="179">
        <v>356</v>
      </c>
      <c r="AI345" s="179">
        <v>340</v>
      </c>
      <c r="AJ345" s="179">
        <v>356</v>
      </c>
      <c r="AK345" s="153">
        <v>204</v>
      </c>
      <c r="AL345" s="153">
        <v>208</v>
      </c>
      <c r="AM345" s="179">
        <v>524.1</v>
      </c>
      <c r="AN345" s="179">
        <v>349.9</v>
      </c>
      <c r="AO345" s="215">
        <v>0.5</v>
      </c>
      <c r="AP345" s="168">
        <v>45</v>
      </c>
      <c r="AQ345" s="169">
        <v>320</v>
      </c>
      <c r="AR345" s="167">
        <v>63</v>
      </c>
      <c r="AS345" s="167">
        <v>230</v>
      </c>
      <c r="AT345" s="170">
        <v>12</v>
      </c>
      <c r="AU345" s="170">
        <v>12</v>
      </c>
      <c r="AV345" s="170">
        <v>10</v>
      </c>
      <c r="AW345" s="170"/>
      <c r="AX345" s="170"/>
      <c r="AY345" s="170"/>
      <c r="AZ345" s="170"/>
      <c r="BA345" s="170"/>
      <c r="BB345" s="170"/>
      <c r="BC345" s="171">
        <v>34</v>
      </c>
      <c r="BD345" s="166">
        <v>1034</v>
      </c>
      <c r="BE345" s="271">
        <v>1.4999999999999999E-2</v>
      </c>
      <c r="BF345" s="172">
        <v>3.3000000000000002E-2</v>
      </c>
      <c r="BG345" s="154"/>
      <c r="BH345" s="154">
        <v>0.1</v>
      </c>
      <c r="BI345" s="154">
        <v>3</v>
      </c>
      <c r="BJ345" s="154">
        <v>11.9</v>
      </c>
      <c r="BK345" s="154">
        <v>361.8</v>
      </c>
      <c r="BL345" s="24" t="s">
        <v>478</v>
      </c>
      <c r="BM345" s="248" t="s">
        <v>481</v>
      </c>
      <c r="BN345" s="248" t="s">
        <v>533</v>
      </c>
      <c r="BO345" s="248"/>
      <c r="BP345" s="248">
        <v>33</v>
      </c>
      <c r="BQ345" s="248"/>
      <c r="BR345" s="248"/>
      <c r="BS345" s="248"/>
      <c r="BT345" s="248"/>
      <c r="BU345" s="248">
        <f t="shared" si="5"/>
        <v>4.9000000000000004</v>
      </c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  <c r="CH345" s="248"/>
      <c r="CI345" s="248"/>
      <c r="CJ345" s="248"/>
      <c r="CK345" s="248"/>
      <c r="CL345" s="248"/>
      <c r="CM345" s="248"/>
      <c r="CN345" s="248"/>
      <c r="CO345" s="248"/>
      <c r="CP345" s="248"/>
      <c r="CQ345" s="248"/>
      <c r="CR345" s="248"/>
      <c r="CS345" s="248"/>
      <c r="CT345" s="248"/>
      <c r="CU345" s="248"/>
      <c r="CV345" s="248"/>
      <c r="CW345" s="248"/>
      <c r="CX345" s="248"/>
      <c r="CY345" s="248"/>
      <c r="CZ345" s="248"/>
      <c r="DA345" s="248"/>
      <c r="DB345" s="248"/>
    </row>
    <row r="346" spans="1:106" s="185" customFormat="1" ht="31.5" customHeight="1" x14ac:dyDescent="0.35">
      <c r="A346" s="180">
        <v>2021</v>
      </c>
      <c r="B346" s="152">
        <v>8</v>
      </c>
      <c r="C346" s="270">
        <v>44425</v>
      </c>
      <c r="D346" s="152">
        <v>376</v>
      </c>
      <c r="E346" s="152">
        <v>438</v>
      </c>
      <c r="F346" s="152">
        <v>8</v>
      </c>
      <c r="G346" s="184" t="s">
        <v>285</v>
      </c>
      <c r="H346" t="s">
        <v>286</v>
      </c>
      <c r="I346" t="s">
        <v>471</v>
      </c>
      <c r="J346">
        <v>3</v>
      </c>
      <c r="K346">
        <v>2</v>
      </c>
      <c r="L346" s="186">
        <v>336</v>
      </c>
      <c r="M346" s="187">
        <v>316.17599999999999</v>
      </c>
      <c r="N346" s="188">
        <v>359.85599999999999</v>
      </c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53"/>
      <c r="AL346" s="153"/>
      <c r="AM346" s="179"/>
      <c r="AN346" s="179"/>
      <c r="AO346" s="215"/>
      <c r="AP346" s="168">
        <v>67</v>
      </c>
      <c r="AQ346" s="169">
        <v>161</v>
      </c>
      <c r="AR346" s="167"/>
      <c r="AS346" s="167"/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1"/>
      <c r="BD346" s="166">
        <v>684</v>
      </c>
      <c r="BE346" s="271">
        <v>1.4999999999999999E-2</v>
      </c>
      <c r="BF346" s="172"/>
      <c r="BG346" s="154"/>
      <c r="BH346" s="154"/>
      <c r="BI346" s="154">
        <v>2</v>
      </c>
      <c r="BJ346" s="154"/>
      <c r="BK346" s="154"/>
      <c r="BL346" s="24" t="s">
        <v>474</v>
      </c>
      <c r="BM346" s="248" t="s">
        <v>475</v>
      </c>
      <c r="BN346" s="248" t="s">
        <v>529</v>
      </c>
      <c r="BO346" s="248" t="s">
        <v>477</v>
      </c>
      <c r="BP346" s="248">
        <v>33</v>
      </c>
      <c r="BQ346" s="248"/>
      <c r="BR346" s="248"/>
      <c r="BS346" s="248"/>
      <c r="BT346" s="248"/>
      <c r="BU346" s="248" t="str">
        <f t="shared" si="5"/>
        <v/>
      </c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  <c r="CH346" s="248"/>
      <c r="CI346" s="248"/>
      <c r="CJ346" s="248"/>
      <c r="CK346" s="248"/>
      <c r="CL346" s="248"/>
      <c r="CM346" s="248"/>
      <c r="CN346" s="248"/>
      <c r="CO346" s="248"/>
      <c r="CP346" s="248"/>
      <c r="CQ346" s="248"/>
      <c r="CR346" s="248"/>
      <c r="CS346" s="248"/>
      <c r="CT346" s="248"/>
      <c r="CU346" s="248"/>
      <c r="CV346" s="248"/>
      <c r="CW346" s="248"/>
      <c r="CX346" s="248"/>
      <c r="CY346" s="248"/>
      <c r="CZ346" s="248"/>
      <c r="DA346" s="248"/>
      <c r="DB346" s="248"/>
    </row>
    <row r="347" spans="1:106" s="185" customFormat="1" ht="31.5" customHeight="1" x14ac:dyDescent="0.35">
      <c r="A347" s="180">
        <v>2021</v>
      </c>
      <c r="B347" s="152">
        <v>8</v>
      </c>
      <c r="C347" s="270">
        <v>44425</v>
      </c>
      <c r="D347" s="152">
        <v>395</v>
      </c>
      <c r="E347" s="152">
        <v>607</v>
      </c>
      <c r="F347" s="152">
        <v>8</v>
      </c>
      <c r="G347" s="184" t="s">
        <v>170</v>
      </c>
      <c r="H347" t="s">
        <v>171</v>
      </c>
      <c r="I347" t="s">
        <v>471</v>
      </c>
      <c r="J347">
        <v>3</v>
      </c>
      <c r="K347">
        <v>3</v>
      </c>
      <c r="L347" s="186">
        <v>120</v>
      </c>
      <c r="M347" s="187">
        <v>111.6</v>
      </c>
      <c r="N347" s="188">
        <v>128.4</v>
      </c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/>
      <c r="Z347" s="153"/>
      <c r="AA347" s="179"/>
      <c r="AB347" s="179">
        <v>159</v>
      </c>
      <c r="AC347" s="179">
        <v>160</v>
      </c>
      <c r="AD347" s="179">
        <v>162</v>
      </c>
      <c r="AE347" s="179">
        <v>154</v>
      </c>
      <c r="AF347" s="179"/>
      <c r="AG347" s="179">
        <v>123</v>
      </c>
      <c r="AH347" s="179">
        <v>124</v>
      </c>
      <c r="AI347" s="179">
        <v>128</v>
      </c>
      <c r="AJ347" s="179">
        <v>122</v>
      </c>
      <c r="AK347" s="153">
        <v>134</v>
      </c>
      <c r="AL347" s="153">
        <v>132</v>
      </c>
      <c r="AM347" s="179">
        <v>158.80000000000001</v>
      </c>
      <c r="AN347" s="179">
        <v>124.3</v>
      </c>
      <c r="AO347" s="215">
        <v>0.3</v>
      </c>
      <c r="AP347" s="168">
        <v>90</v>
      </c>
      <c r="AQ347" s="169">
        <v>120</v>
      </c>
      <c r="AR347" s="167">
        <v>81</v>
      </c>
      <c r="AS347" s="167">
        <v>133</v>
      </c>
      <c r="AT347" s="170">
        <v>6</v>
      </c>
      <c r="AU347" s="170">
        <v>2</v>
      </c>
      <c r="AV347" s="170">
        <v>2</v>
      </c>
      <c r="AW347" s="170"/>
      <c r="AX347" s="170"/>
      <c r="AY347" s="170"/>
      <c r="AZ347" s="170"/>
      <c r="BA347" s="170"/>
      <c r="BB347" s="170"/>
      <c r="BC347" s="171">
        <v>10</v>
      </c>
      <c r="BD347" s="166">
        <v>10</v>
      </c>
      <c r="BE347" s="271">
        <v>1.4999999999999999E-2</v>
      </c>
      <c r="BF347" s="172">
        <v>1</v>
      </c>
      <c r="BG347" s="154"/>
      <c r="BH347" s="154">
        <v>0.1</v>
      </c>
      <c r="BI347" s="154">
        <v>0.1</v>
      </c>
      <c r="BJ347" s="154">
        <v>1.2</v>
      </c>
      <c r="BK347" s="154">
        <v>1.2</v>
      </c>
      <c r="BL347" s="24" t="s">
        <v>480</v>
      </c>
      <c r="BM347" s="248" t="s">
        <v>480</v>
      </c>
      <c r="BN347" s="248"/>
      <c r="BO347" s="248"/>
      <c r="BP347" s="248">
        <v>33</v>
      </c>
      <c r="BQ347" s="248"/>
      <c r="BR347" s="248"/>
      <c r="BS347" s="248"/>
      <c r="BT347" s="248"/>
      <c r="BU347" s="248">
        <f t="shared" si="5"/>
        <v>3</v>
      </c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  <c r="CH347" s="248"/>
      <c r="CI347" s="248"/>
      <c r="CJ347" s="248"/>
      <c r="CK347" s="248"/>
      <c r="CL347" s="248"/>
      <c r="CM347" s="248"/>
      <c r="CN347" s="248"/>
      <c r="CO347" s="248"/>
      <c r="CP347" s="248"/>
      <c r="CQ347" s="248"/>
      <c r="CR347" s="248"/>
      <c r="CS347" s="248"/>
      <c r="CT347" s="248"/>
      <c r="CU347" s="248"/>
      <c r="CV347" s="248"/>
      <c r="CW347" s="248"/>
      <c r="CX347" s="248"/>
      <c r="CY347" s="248"/>
      <c r="CZ347" s="248"/>
      <c r="DA347" s="248"/>
      <c r="DB347" s="248"/>
    </row>
    <row r="348" spans="1:106" s="185" customFormat="1" ht="31.5" customHeight="1" x14ac:dyDescent="0.35">
      <c r="A348" s="180">
        <v>2021</v>
      </c>
      <c r="B348" s="152">
        <v>8</v>
      </c>
      <c r="C348" s="270">
        <v>44425</v>
      </c>
      <c r="D348" s="152">
        <v>395</v>
      </c>
      <c r="E348" s="152">
        <v>608</v>
      </c>
      <c r="F348" s="152">
        <v>8</v>
      </c>
      <c r="G348" s="184" t="s">
        <v>173</v>
      </c>
      <c r="H348" t="s">
        <v>174</v>
      </c>
      <c r="I348" t="s">
        <v>471</v>
      </c>
      <c r="J348">
        <v>3</v>
      </c>
      <c r="K348">
        <v>3</v>
      </c>
      <c r="L348" s="186">
        <v>110</v>
      </c>
      <c r="M348" s="187">
        <v>102.3</v>
      </c>
      <c r="N348" s="188">
        <v>117.7</v>
      </c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>
        <v>156</v>
      </c>
      <c r="AC348" s="179">
        <v>158</v>
      </c>
      <c r="AD348" s="179">
        <v>160</v>
      </c>
      <c r="AE348" s="179">
        <v>153</v>
      </c>
      <c r="AF348" s="179"/>
      <c r="AG348" s="179">
        <v>112</v>
      </c>
      <c r="AH348" s="179">
        <v>114</v>
      </c>
      <c r="AI348" s="179">
        <v>110</v>
      </c>
      <c r="AJ348" s="179">
        <v>108</v>
      </c>
      <c r="AK348" s="153">
        <v>134</v>
      </c>
      <c r="AL348" s="153">
        <v>132</v>
      </c>
      <c r="AM348" s="179">
        <v>156.80000000000001</v>
      </c>
      <c r="AN348" s="179">
        <v>111</v>
      </c>
      <c r="AO348" s="215">
        <v>0.4</v>
      </c>
      <c r="AP348" s="168">
        <v>90</v>
      </c>
      <c r="AQ348" s="169">
        <v>120</v>
      </c>
      <c r="AR348" s="167">
        <v>81</v>
      </c>
      <c r="AS348" s="167">
        <v>133</v>
      </c>
      <c r="AT348" s="170">
        <v>6</v>
      </c>
      <c r="AU348" s="170">
        <v>4</v>
      </c>
      <c r="AV348" s="170">
        <v>4</v>
      </c>
      <c r="AW348" s="170"/>
      <c r="AX348" s="170"/>
      <c r="AY348" s="170"/>
      <c r="AZ348" s="170"/>
      <c r="BA348" s="170"/>
      <c r="BB348" s="170"/>
      <c r="BC348" s="171">
        <v>14</v>
      </c>
      <c r="BD348" s="166">
        <v>14</v>
      </c>
      <c r="BE348" s="271">
        <v>1.4999999999999999E-2</v>
      </c>
      <c r="BF348" s="172">
        <v>1</v>
      </c>
      <c r="BG348" s="154"/>
      <c r="BH348" s="154">
        <v>0.1</v>
      </c>
      <c r="BI348" s="154">
        <v>0.1</v>
      </c>
      <c r="BJ348" s="154">
        <v>1.6</v>
      </c>
      <c r="BK348" s="154">
        <v>1.6</v>
      </c>
      <c r="BL348" s="24" t="s">
        <v>480</v>
      </c>
      <c r="BM348" s="248" t="s">
        <v>480</v>
      </c>
      <c r="BN348" s="248"/>
      <c r="BO348" s="248"/>
      <c r="BP348" s="248">
        <v>33</v>
      </c>
      <c r="BQ348" s="248"/>
      <c r="BR348" s="248"/>
      <c r="BS348" s="248"/>
      <c r="BT348" s="248"/>
      <c r="BU348" s="248">
        <f t="shared" si="5"/>
        <v>0.7</v>
      </c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  <c r="CH348" s="248"/>
      <c r="CI348" s="248"/>
      <c r="CJ348" s="248"/>
      <c r="CK348" s="248"/>
      <c r="CL348" s="248"/>
      <c r="CM348" s="248"/>
      <c r="CN348" s="248"/>
      <c r="CO348" s="248"/>
      <c r="CP348" s="248"/>
      <c r="CQ348" s="248"/>
      <c r="CR348" s="248"/>
      <c r="CS348" s="248"/>
      <c r="CT348" s="248"/>
      <c r="CU348" s="248"/>
      <c r="CV348" s="248"/>
      <c r="CW348" s="248"/>
      <c r="CX348" s="248"/>
      <c r="CY348" s="248"/>
      <c r="CZ348" s="248"/>
      <c r="DA348" s="248"/>
      <c r="DB348" s="248"/>
    </row>
    <row r="349" spans="1:106" s="185" customFormat="1" ht="31.5" customHeight="1" x14ac:dyDescent="0.35">
      <c r="A349" s="180">
        <v>2021</v>
      </c>
      <c r="B349" s="152">
        <v>8</v>
      </c>
      <c r="C349" s="270">
        <v>44425</v>
      </c>
      <c r="D349" s="152">
        <v>395</v>
      </c>
      <c r="E349" s="152">
        <v>609</v>
      </c>
      <c r="F349" s="152">
        <v>8</v>
      </c>
      <c r="G349" s="184" t="s">
        <v>176</v>
      </c>
      <c r="H349" t="s">
        <v>177</v>
      </c>
      <c r="I349" t="s">
        <v>471</v>
      </c>
      <c r="J349">
        <v>3</v>
      </c>
      <c r="K349">
        <v>3</v>
      </c>
      <c r="L349" s="186">
        <v>50</v>
      </c>
      <c r="M349" s="187">
        <v>46.5</v>
      </c>
      <c r="N349" s="188">
        <v>53.5</v>
      </c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>
        <v>65</v>
      </c>
      <c r="AC349" s="179">
        <v>62</v>
      </c>
      <c r="AD349" s="179">
        <v>63</v>
      </c>
      <c r="AE349" s="179">
        <v>59</v>
      </c>
      <c r="AF349" s="179"/>
      <c r="AG349" s="179">
        <v>56</v>
      </c>
      <c r="AH349" s="179">
        <v>51</v>
      </c>
      <c r="AI349" s="179">
        <v>54</v>
      </c>
      <c r="AJ349" s="179">
        <v>52</v>
      </c>
      <c r="AK349" s="153">
        <v>134</v>
      </c>
      <c r="AL349" s="153">
        <v>132</v>
      </c>
      <c r="AM349" s="179">
        <v>62.3</v>
      </c>
      <c r="AN349" s="179">
        <v>53.3</v>
      </c>
      <c r="AO349" s="215">
        <v>0.2</v>
      </c>
      <c r="AP349" s="168">
        <v>90</v>
      </c>
      <c r="AQ349" s="169">
        <v>120</v>
      </c>
      <c r="AR349" s="167">
        <v>81</v>
      </c>
      <c r="AS349" s="167">
        <v>133</v>
      </c>
      <c r="AT349" s="170">
        <v>6</v>
      </c>
      <c r="AU349" s="170">
        <v>2</v>
      </c>
      <c r="AV349" s="170">
        <v>2</v>
      </c>
      <c r="AW349" s="170"/>
      <c r="AX349" s="170"/>
      <c r="AY349" s="170"/>
      <c r="AZ349" s="170"/>
      <c r="BA349" s="170"/>
      <c r="BB349" s="170"/>
      <c r="BC349" s="171">
        <v>10</v>
      </c>
      <c r="BD349" s="166">
        <v>10</v>
      </c>
      <c r="BE349" s="271">
        <v>1.4999999999999999E-2</v>
      </c>
      <c r="BF349" s="172">
        <v>1</v>
      </c>
      <c r="BG349" s="154"/>
      <c r="BH349" s="154">
        <v>0.2</v>
      </c>
      <c r="BI349" s="154">
        <v>0.2</v>
      </c>
      <c r="BJ349" s="154">
        <v>0.5</v>
      </c>
      <c r="BK349" s="154">
        <v>0.5</v>
      </c>
      <c r="BL349" s="24" t="s">
        <v>480</v>
      </c>
      <c r="BM349" s="248" t="s">
        <v>480</v>
      </c>
      <c r="BN349" s="248"/>
      <c r="BO349" s="248"/>
      <c r="BP349" s="248">
        <v>33</v>
      </c>
      <c r="BQ349" s="248"/>
      <c r="BR349" s="248"/>
      <c r="BS349" s="248"/>
      <c r="BT349" s="248"/>
      <c r="BU349" s="248">
        <f t="shared" si="5"/>
        <v>2.2999999999999998</v>
      </c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  <c r="CH349" s="248"/>
      <c r="CI349" s="248"/>
      <c r="CJ349" s="248"/>
      <c r="CK349" s="248"/>
      <c r="CL349" s="248"/>
      <c r="CM349" s="248"/>
      <c r="CN349" s="248"/>
      <c r="CO349" s="248"/>
      <c r="CP349" s="248"/>
      <c r="CQ349" s="248"/>
      <c r="CR349" s="248"/>
      <c r="CS349" s="248"/>
      <c r="CT349" s="248"/>
      <c r="CU349" s="248"/>
      <c r="CV349" s="248"/>
      <c r="CW349" s="248"/>
      <c r="CX349" s="248"/>
      <c r="CY349" s="248"/>
      <c r="CZ349" s="248"/>
      <c r="DA349" s="248"/>
      <c r="DB349" s="248"/>
    </row>
    <row r="350" spans="1:106" s="185" customFormat="1" ht="31.5" customHeight="1" x14ac:dyDescent="0.35">
      <c r="A350" s="180">
        <v>2021</v>
      </c>
      <c r="B350" s="152">
        <v>8</v>
      </c>
      <c r="C350" s="270">
        <v>44425</v>
      </c>
      <c r="D350" s="152">
        <v>419</v>
      </c>
      <c r="E350" s="152">
        <v>670</v>
      </c>
      <c r="F350" s="152">
        <v>8</v>
      </c>
      <c r="G350" s="184" t="s">
        <v>276</v>
      </c>
      <c r="H350" t="s">
        <v>277</v>
      </c>
      <c r="I350" t="s">
        <v>471</v>
      </c>
      <c r="J350">
        <v>4</v>
      </c>
      <c r="K350">
        <v>2</v>
      </c>
      <c r="L350" s="186">
        <v>298</v>
      </c>
      <c r="M350" s="187">
        <v>280.41800000000001</v>
      </c>
      <c r="N350" s="188">
        <v>319.15800000000002</v>
      </c>
      <c r="O350" s="179">
        <v>431</v>
      </c>
      <c r="P350" s="179">
        <v>406</v>
      </c>
      <c r="Q350" s="179">
        <v>337</v>
      </c>
      <c r="R350" s="179">
        <v>395</v>
      </c>
      <c r="S350" s="179"/>
      <c r="T350" s="179">
        <v>331</v>
      </c>
      <c r="U350" s="179">
        <v>332</v>
      </c>
      <c r="V350" s="179">
        <v>332</v>
      </c>
      <c r="W350" s="179">
        <v>316</v>
      </c>
      <c r="X350" s="179"/>
      <c r="Y350" s="153">
        <v>146</v>
      </c>
      <c r="Z350" s="153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>
        <v>392.3</v>
      </c>
      <c r="AN350" s="179">
        <v>327.8</v>
      </c>
      <c r="AO350" s="215">
        <v>0.3</v>
      </c>
      <c r="AP350" s="168">
        <v>96</v>
      </c>
      <c r="AQ350" s="169">
        <v>150</v>
      </c>
      <c r="AR350" s="167">
        <v>99</v>
      </c>
      <c r="AS350" s="167">
        <v>146</v>
      </c>
      <c r="AT350" s="170">
        <v>3</v>
      </c>
      <c r="AU350" s="170">
        <v>2</v>
      </c>
      <c r="AV350" s="170">
        <v>5</v>
      </c>
      <c r="AW350" s="170"/>
      <c r="AX350" s="170"/>
      <c r="AY350" s="170"/>
      <c r="AZ350" s="170"/>
      <c r="BA350" s="170"/>
      <c r="BB350" s="170"/>
      <c r="BC350" s="171">
        <v>10</v>
      </c>
      <c r="BD350" s="166">
        <v>718</v>
      </c>
      <c r="BE350" s="271">
        <v>1.4999999999999999E-2</v>
      </c>
      <c r="BF350" s="172">
        <v>1.4E-2</v>
      </c>
      <c r="BG350" s="154">
        <v>1</v>
      </c>
      <c r="BH350" s="154">
        <v>0</v>
      </c>
      <c r="BI350" s="154">
        <v>2.4</v>
      </c>
      <c r="BJ350" s="154">
        <v>3.3</v>
      </c>
      <c r="BK350" s="154">
        <v>235.4</v>
      </c>
      <c r="BL350" s="24" t="s">
        <v>474</v>
      </c>
      <c r="BM350" s="248" t="s">
        <v>475</v>
      </c>
      <c r="BN350" s="248" t="s">
        <v>542</v>
      </c>
      <c r="BO350" s="248" t="s">
        <v>477</v>
      </c>
      <c r="BP350" s="248">
        <v>33</v>
      </c>
      <c r="BQ350" s="248"/>
      <c r="BR350" s="248"/>
      <c r="BS350" s="248"/>
      <c r="BT350" s="248"/>
      <c r="BU350" s="248">
        <f t="shared" si="5"/>
        <v>21.1</v>
      </c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  <c r="CH350" s="248"/>
      <c r="CI350" s="248"/>
      <c r="CJ350" s="248"/>
      <c r="CK350" s="248"/>
      <c r="CL350" s="248"/>
      <c r="CM350" s="248"/>
      <c r="CN350" s="248"/>
      <c r="CO350" s="248"/>
      <c r="CP350" s="248"/>
      <c r="CQ350" s="248"/>
      <c r="CR350" s="248"/>
      <c r="CS350" s="248"/>
      <c r="CT350" s="248"/>
      <c r="CU350" s="248"/>
      <c r="CV350" s="248"/>
      <c r="CW350" s="248"/>
      <c r="CX350" s="248"/>
      <c r="CY350" s="248"/>
      <c r="CZ350" s="248"/>
      <c r="DA350" s="248"/>
      <c r="DB350" s="248"/>
    </row>
    <row r="351" spans="1:106" s="185" customFormat="1" ht="31.5" customHeight="1" x14ac:dyDescent="0.35">
      <c r="A351" s="180">
        <v>2021</v>
      </c>
      <c r="B351" s="152">
        <v>8</v>
      </c>
      <c r="C351" s="270">
        <v>44425</v>
      </c>
      <c r="D351" s="152">
        <v>53</v>
      </c>
      <c r="E351" s="152">
        <v>131</v>
      </c>
      <c r="F351" s="152">
        <v>28</v>
      </c>
      <c r="G351" s="184" t="s">
        <v>161</v>
      </c>
      <c r="H351" t="s">
        <v>162</v>
      </c>
      <c r="I351" t="s">
        <v>531</v>
      </c>
      <c r="J351">
        <v>25</v>
      </c>
      <c r="K351">
        <v>1</v>
      </c>
      <c r="L351" s="186">
        <v>10</v>
      </c>
      <c r="M351" s="187">
        <v>9.3000000000000007</v>
      </c>
      <c r="N351" s="188">
        <v>10.7</v>
      </c>
      <c r="O351" s="179"/>
      <c r="P351" s="179"/>
      <c r="Q351" s="179"/>
      <c r="R351" s="179">
        <v>14</v>
      </c>
      <c r="S351" s="179">
        <v>13</v>
      </c>
      <c r="T351" s="179"/>
      <c r="U351" s="179"/>
      <c r="V351" s="179"/>
      <c r="W351" s="179">
        <v>10</v>
      </c>
      <c r="X351" s="179">
        <v>10</v>
      </c>
      <c r="Y351" s="153"/>
      <c r="Z351" s="153">
        <v>80</v>
      </c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/>
      <c r="AL351" s="153"/>
      <c r="AM351" s="179">
        <v>13.4</v>
      </c>
      <c r="AN351" s="179">
        <v>10.199999999999999</v>
      </c>
      <c r="AO351" s="215">
        <v>0.3</v>
      </c>
      <c r="AP351" s="168">
        <v>772</v>
      </c>
      <c r="AQ351" s="169">
        <v>117</v>
      </c>
      <c r="AR351" s="167">
        <v>1125</v>
      </c>
      <c r="AS351" s="167">
        <v>80</v>
      </c>
      <c r="AT351" s="170">
        <v>2</v>
      </c>
      <c r="AU351" s="170">
        <v>4</v>
      </c>
      <c r="AV351" s="170"/>
      <c r="AW351" s="170"/>
      <c r="AX351" s="170"/>
      <c r="AY351" s="170"/>
      <c r="AZ351" s="170"/>
      <c r="BA351" s="170"/>
      <c r="BB351" s="170"/>
      <c r="BC351" s="171">
        <v>6</v>
      </c>
      <c r="BD351" s="166">
        <v>8806</v>
      </c>
      <c r="BE351" s="271">
        <v>0.02</v>
      </c>
      <c r="BF351" s="172">
        <v>1E-3</v>
      </c>
      <c r="BG351" s="154">
        <v>1</v>
      </c>
      <c r="BH351" s="154">
        <v>0.6</v>
      </c>
      <c r="BI351" s="154">
        <v>880.6</v>
      </c>
      <c r="BJ351" s="154">
        <v>0.1</v>
      </c>
      <c r="BK351" s="154">
        <v>89.8</v>
      </c>
      <c r="BL351" s="24" t="s">
        <v>478</v>
      </c>
      <c r="BM351" s="248" t="s">
        <v>487</v>
      </c>
      <c r="BN351" s="248" t="s">
        <v>532</v>
      </c>
      <c r="BO351" s="248"/>
      <c r="BP351" s="248">
        <v>33</v>
      </c>
      <c r="BQ351" s="248"/>
      <c r="BR351" s="248"/>
      <c r="BS351" s="248"/>
      <c r="BT351" s="248"/>
      <c r="BU351" s="248">
        <f t="shared" si="5"/>
        <v>0.1</v>
      </c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  <c r="CH351" s="248"/>
      <c r="CI351" s="248"/>
      <c r="CJ351" s="248"/>
      <c r="CK351" s="248"/>
      <c r="CL351" s="248"/>
      <c r="CM351" s="248"/>
      <c r="CN351" s="248"/>
      <c r="CO351" s="248"/>
      <c r="CP351" s="248"/>
      <c r="CQ351" s="248"/>
      <c r="CR351" s="248"/>
      <c r="CS351" s="248"/>
      <c r="CT351" s="248"/>
      <c r="CU351" s="248"/>
      <c r="CV351" s="248"/>
      <c r="CW351" s="248"/>
      <c r="CX351" s="248"/>
      <c r="CY351" s="248"/>
      <c r="CZ351" s="248"/>
      <c r="DA351" s="248"/>
      <c r="DB351" s="248"/>
    </row>
    <row r="352" spans="1:106" s="185" customFormat="1" ht="31.5" customHeight="1" x14ac:dyDescent="0.35">
      <c r="A352" s="180">
        <v>2021</v>
      </c>
      <c r="B352" s="152">
        <v>8</v>
      </c>
      <c r="C352" s="270">
        <v>44425</v>
      </c>
      <c r="D352" s="152">
        <v>123</v>
      </c>
      <c r="E352" s="152">
        <v>645</v>
      </c>
      <c r="F352" s="152">
        <v>30</v>
      </c>
      <c r="G352" s="184" t="s">
        <v>313</v>
      </c>
      <c r="H352" t="s">
        <v>314</v>
      </c>
      <c r="I352" t="s">
        <v>489</v>
      </c>
      <c r="J352">
        <v>4</v>
      </c>
      <c r="K352">
        <v>1</v>
      </c>
      <c r="L352" s="186">
        <v>133</v>
      </c>
      <c r="M352" s="187">
        <v>123.69</v>
      </c>
      <c r="N352" s="188">
        <v>142.31</v>
      </c>
      <c r="O352" s="179">
        <v>179</v>
      </c>
      <c r="P352" s="179">
        <v>185</v>
      </c>
      <c r="Q352" s="179">
        <v>180</v>
      </c>
      <c r="R352" s="179">
        <v>187</v>
      </c>
      <c r="S352" s="179">
        <v>171</v>
      </c>
      <c r="T352" s="179">
        <v>146</v>
      </c>
      <c r="U352" s="179">
        <v>148</v>
      </c>
      <c r="V352" s="179">
        <v>151</v>
      </c>
      <c r="W352" s="179">
        <v>161</v>
      </c>
      <c r="X352" s="179">
        <v>153</v>
      </c>
      <c r="Y352" s="153">
        <v>152</v>
      </c>
      <c r="Z352" s="153">
        <v>155</v>
      </c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>
        <v>180.4</v>
      </c>
      <c r="AN352" s="179">
        <v>151.80000000000001</v>
      </c>
      <c r="AO352" s="215">
        <v>0.4</v>
      </c>
      <c r="AP352" s="168">
        <v>80</v>
      </c>
      <c r="AQ352" s="169">
        <v>180</v>
      </c>
      <c r="AR352" s="167">
        <v>94</v>
      </c>
      <c r="AS352" s="167">
        <v>154</v>
      </c>
      <c r="AT352" s="170">
        <v>2</v>
      </c>
      <c r="AU352" s="170">
        <v>2</v>
      </c>
      <c r="AV352" s="170"/>
      <c r="AW352" s="170"/>
      <c r="AX352" s="170"/>
      <c r="AY352" s="170"/>
      <c r="AZ352" s="170"/>
      <c r="BA352" s="170"/>
      <c r="BB352" s="170"/>
      <c r="BC352" s="171">
        <v>4</v>
      </c>
      <c r="BD352" s="166">
        <v>1024</v>
      </c>
      <c r="BE352" s="271">
        <v>0.02</v>
      </c>
      <c r="BF352" s="172">
        <v>4.0000000000000001E-3</v>
      </c>
      <c r="BG352" s="154">
        <v>1</v>
      </c>
      <c r="BH352" s="154">
        <v>0</v>
      </c>
      <c r="BI352" s="154">
        <v>7.7</v>
      </c>
      <c r="BJ352" s="154">
        <v>0.6</v>
      </c>
      <c r="BK352" s="154">
        <v>155.4</v>
      </c>
      <c r="BL352" s="24" t="s">
        <v>472</v>
      </c>
      <c r="BM352" s="248" t="s">
        <v>472</v>
      </c>
      <c r="BN352" s="248"/>
      <c r="BO352" s="248"/>
      <c r="BP352" s="248">
        <v>33</v>
      </c>
      <c r="BQ352" s="248"/>
      <c r="BR352" s="248"/>
      <c r="BS352" s="248"/>
      <c r="BT352" s="248"/>
      <c r="BU352" s="248">
        <f t="shared" si="5"/>
        <v>13.3</v>
      </c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  <c r="CH352" s="248"/>
      <c r="CI352" s="248"/>
      <c r="CJ352" s="248"/>
      <c r="CK352" s="248"/>
      <c r="CL352" s="248"/>
      <c r="CM352" s="248"/>
      <c r="CN352" s="248"/>
      <c r="CO352" s="248"/>
      <c r="CP352" s="248"/>
      <c r="CQ352" s="248"/>
      <c r="CR352" s="248"/>
      <c r="CS352" s="248"/>
      <c r="CT352" s="248"/>
      <c r="CU352" s="248"/>
      <c r="CV352" s="248"/>
      <c r="CW352" s="248"/>
      <c r="CX352" s="248"/>
      <c r="CY352" s="248"/>
      <c r="CZ352" s="248"/>
      <c r="DA352" s="248"/>
      <c r="DB352" s="248"/>
    </row>
    <row r="353" spans="1:106" s="185" customFormat="1" ht="31.5" customHeight="1" x14ac:dyDescent="0.35">
      <c r="A353" s="180">
        <v>2021</v>
      </c>
      <c r="B353" s="152">
        <v>8</v>
      </c>
      <c r="C353" s="270">
        <v>44425</v>
      </c>
      <c r="D353" s="152">
        <v>433</v>
      </c>
      <c r="E353" s="152">
        <v>452</v>
      </c>
      <c r="F353" s="152">
        <v>46</v>
      </c>
      <c r="G353" s="184" t="s">
        <v>261</v>
      </c>
      <c r="H353" t="s">
        <v>262</v>
      </c>
      <c r="I353" t="s">
        <v>490</v>
      </c>
      <c r="J353">
        <v>4</v>
      </c>
      <c r="K353">
        <v>2</v>
      </c>
      <c r="L353" s="186">
        <v>175</v>
      </c>
      <c r="M353" s="187">
        <v>162.75</v>
      </c>
      <c r="N353" s="188">
        <v>187.25</v>
      </c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53"/>
      <c r="Z353" s="153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/>
      <c r="AN353" s="179"/>
      <c r="AO353" s="215"/>
      <c r="AP353" s="168">
        <v>96</v>
      </c>
      <c r="AQ353" s="169">
        <v>150</v>
      </c>
      <c r="AR353" s="167"/>
      <c r="AS353" s="167"/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1"/>
      <c r="BD353" s="166">
        <v>160</v>
      </c>
      <c r="BE353" s="271">
        <v>0.02</v>
      </c>
      <c r="BF353" s="172"/>
      <c r="BG353" s="154"/>
      <c r="BH353" s="154"/>
      <c r="BI353" s="154">
        <v>0.9</v>
      </c>
      <c r="BJ353" s="154"/>
      <c r="BK353" s="154"/>
      <c r="BL353" s="24" t="s">
        <v>478</v>
      </c>
      <c r="BM353" s="248" t="s">
        <v>479</v>
      </c>
      <c r="BN353" s="248"/>
      <c r="BO353" s="248"/>
      <c r="BP353" s="248">
        <v>33</v>
      </c>
      <c r="BQ353" s="248"/>
      <c r="BR353" s="248"/>
      <c r="BS353" s="248"/>
      <c r="BT353" s="248"/>
      <c r="BU353" s="248" t="str">
        <f t="shared" si="5"/>
        <v/>
      </c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  <c r="CH353" s="248"/>
      <c r="CI353" s="248"/>
      <c r="CJ353" s="248"/>
      <c r="CK353" s="248"/>
      <c r="CL353" s="248"/>
      <c r="CM353" s="248"/>
      <c r="CN353" s="248"/>
      <c r="CO353" s="248"/>
      <c r="CP353" s="248"/>
      <c r="CQ353" s="248"/>
      <c r="CR353" s="248"/>
      <c r="CS353" s="248"/>
      <c r="CT353" s="248"/>
      <c r="CU353" s="248"/>
      <c r="CV353" s="248"/>
      <c r="CW353" s="248"/>
      <c r="CX353" s="248"/>
      <c r="CY353" s="248"/>
      <c r="CZ353" s="248"/>
      <c r="DA353" s="248"/>
      <c r="DB353" s="248"/>
    </row>
    <row r="354" spans="1:106" s="185" customFormat="1" ht="31.5" customHeight="1" x14ac:dyDescent="0.35">
      <c r="A354" s="180">
        <v>2021</v>
      </c>
      <c r="B354" s="152">
        <v>8</v>
      </c>
      <c r="C354" s="270">
        <v>44425</v>
      </c>
      <c r="D354" s="152">
        <v>433</v>
      </c>
      <c r="E354" s="152">
        <v>453</v>
      </c>
      <c r="F354" s="152">
        <v>46</v>
      </c>
      <c r="G354" s="184" t="s">
        <v>264</v>
      </c>
      <c r="H354" t="s">
        <v>265</v>
      </c>
      <c r="I354" t="s">
        <v>490</v>
      </c>
      <c r="J354">
        <v>4</v>
      </c>
      <c r="K354">
        <v>2</v>
      </c>
      <c r="L354" s="186">
        <v>270</v>
      </c>
      <c r="M354" s="187">
        <v>251.1</v>
      </c>
      <c r="N354" s="188">
        <v>288.89999999999998</v>
      </c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/>
      <c r="AN354" s="179"/>
      <c r="AO354" s="215"/>
      <c r="AP354" s="168">
        <v>96</v>
      </c>
      <c r="AQ354" s="169">
        <v>150</v>
      </c>
      <c r="AR354" s="167"/>
      <c r="AS354" s="167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/>
      <c r="BD354" s="166">
        <v>160</v>
      </c>
      <c r="BE354" s="271">
        <v>0.02</v>
      </c>
      <c r="BF354" s="172"/>
      <c r="BG354" s="154"/>
      <c r="BH354" s="154"/>
      <c r="BI354" s="154">
        <v>0.6</v>
      </c>
      <c r="BJ354" s="154"/>
      <c r="BK354" s="154"/>
      <c r="BL354" s="24" t="s">
        <v>478</v>
      </c>
      <c r="BM354" s="248" t="s">
        <v>479</v>
      </c>
      <c r="BN354" s="248"/>
      <c r="BO354" s="248"/>
      <c r="BP354" s="248">
        <v>33</v>
      </c>
      <c r="BQ354" s="248"/>
      <c r="BR354" s="248"/>
      <c r="BS354" s="248"/>
      <c r="BT354" s="248"/>
      <c r="BU354" s="248" t="str">
        <f t="shared" si="5"/>
        <v/>
      </c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  <c r="CH354" s="248"/>
      <c r="CI354" s="248"/>
      <c r="CJ354" s="248"/>
      <c r="CK354" s="248"/>
      <c r="CL354" s="248"/>
      <c r="CM354" s="248"/>
      <c r="CN354" s="248"/>
      <c r="CO354" s="248"/>
      <c r="CP354" s="248"/>
      <c r="CQ354" s="248"/>
      <c r="CR354" s="248"/>
      <c r="CS354" s="248"/>
      <c r="CT354" s="248"/>
      <c r="CU354" s="248"/>
      <c r="CV354" s="248"/>
      <c r="CW354" s="248"/>
      <c r="CX354" s="248"/>
      <c r="CY354" s="248"/>
      <c r="CZ354" s="248"/>
      <c r="DA354" s="248"/>
      <c r="DB354" s="248"/>
    </row>
    <row r="355" spans="1:106" s="185" customFormat="1" ht="31.5" customHeight="1" x14ac:dyDescent="0.35">
      <c r="A355" s="180">
        <v>2021</v>
      </c>
      <c r="B355" s="152">
        <v>8</v>
      </c>
      <c r="C355" s="270">
        <v>44425</v>
      </c>
      <c r="D355" s="152">
        <v>214</v>
      </c>
      <c r="E355" s="152">
        <v>142</v>
      </c>
      <c r="F355" s="152">
        <v>47</v>
      </c>
      <c r="G355" s="184" t="s">
        <v>282</v>
      </c>
      <c r="H355" t="s">
        <v>283</v>
      </c>
      <c r="I355" t="s">
        <v>490</v>
      </c>
      <c r="J355">
        <v>4</v>
      </c>
      <c r="K355">
        <v>1</v>
      </c>
      <c r="L355" s="186">
        <v>351</v>
      </c>
      <c r="M355" s="187">
        <v>326.43</v>
      </c>
      <c r="N355" s="188">
        <v>375.57</v>
      </c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/>
      <c r="AN355" s="179"/>
      <c r="AO355" s="215"/>
      <c r="AP355" s="168">
        <v>68</v>
      </c>
      <c r="AQ355" s="169">
        <v>212</v>
      </c>
      <c r="AR355" s="167"/>
      <c r="AS355" s="167"/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1"/>
      <c r="BD355" s="166">
        <v>322</v>
      </c>
      <c r="BE355" s="271">
        <v>0.02</v>
      </c>
      <c r="BF355" s="172"/>
      <c r="BG355" s="154"/>
      <c r="BH355" s="154"/>
      <c r="BI355" s="154">
        <v>0.9</v>
      </c>
      <c r="BJ355" s="154"/>
      <c r="BK355" s="154"/>
      <c r="BL355" s="24" t="s">
        <v>478</v>
      </c>
      <c r="BM355" s="248" t="s">
        <v>487</v>
      </c>
      <c r="BN355" s="248" t="s">
        <v>530</v>
      </c>
      <c r="BO355" s="248"/>
      <c r="BP355" s="248">
        <v>33</v>
      </c>
      <c r="BQ355" s="248"/>
      <c r="BR355" s="248"/>
      <c r="BS355" s="248"/>
      <c r="BT355" s="248"/>
      <c r="BU355" s="248" t="str">
        <f t="shared" si="5"/>
        <v/>
      </c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  <c r="CH355" s="248"/>
      <c r="CI355" s="248"/>
      <c r="CJ355" s="248"/>
      <c r="CK355" s="248"/>
      <c r="CL355" s="248"/>
      <c r="CM355" s="248"/>
      <c r="CN355" s="248"/>
      <c r="CO355" s="248"/>
      <c r="CP355" s="248"/>
      <c r="CQ355" s="248"/>
      <c r="CR355" s="248"/>
      <c r="CS355" s="248"/>
      <c r="CT355" s="248"/>
      <c r="CU355" s="248"/>
      <c r="CV355" s="248"/>
      <c r="CW355" s="248"/>
      <c r="CX355" s="248"/>
      <c r="CY355" s="248"/>
      <c r="CZ355" s="248"/>
      <c r="DA355" s="248"/>
      <c r="DB355" s="248"/>
    </row>
    <row r="356" spans="1:106" s="185" customFormat="1" ht="31.5" customHeight="1" x14ac:dyDescent="0.35">
      <c r="A356" s="180">
        <v>2021</v>
      </c>
      <c r="B356" s="152">
        <v>8</v>
      </c>
      <c r="C356" s="270">
        <v>44425</v>
      </c>
      <c r="D356" s="152">
        <v>334</v>
      </c>
      <c r="E356" s="152">
        <v>254</v>
      </c>
      <c r="F356" s="152">
        <v>49</v>
      </c>
      <c r="G356" s="184" t="s">
        <v>431</v>
      </c>
      <c r="H356" t="s">
        <v>331</v>
      </c>
      <c r="I356" t="s">
        <v>490</v>
      </c>
      <c r="J356">
        <v>4</v>
      </c>
      <c r="K356">
        <v>2</v>
      </c>
      <c r="L356" s="186">
        <v>203</v>
      </c>
      <c r="M356" s="187">
        <v>188.79</v>
      </c>
      <c r="N356" s="188">
        <v>217.21</v>
      </c>
      <c r="O356" s="179">
        <v>320</v>
      </c>
      <c r="P356" s="179">
        <v>290</v>
      </c>
      <c r="Q356" s="179">
        <v>319</v>
      </c>
      <c r="R356" s="179">
        <v>313</v>
      </c>
      <c r="S356" s="179">
        <v>311</v>
      </c>
      <c r="T356" s="179">
        <v>213</v>
      </c>
      <c r="U356" s="179">
        <v>209</v>
      </c>
      <c r="V356" s="179">
        <v>213</v>
      </c>
      <c r="W356" s="179">
        <v>208</v>
      </c>
      <c r="X356" s="179">
        <v>217</v>
      </c>
      <c r="Y356" s="153">
        <v>132</v>
      </c>
      <c r="Z356" s="153">
        <v>140</v>
      </c>
      <c r="AA356" s="179"/>
      <c r="AB356" s="179">
        <v>269</v>
      </c>
      <c r="AC356" s="179">
        <v>278</v>
      </c>
      <c r="AD356" s="179">
        <v>284</v>
      </c>
      <c r="AE356" s="179">
        <v>289</v>
      </c>
      <c r="AF356" s="179"/>
      <c r="AG356" s="179">
        <v>194</v>
      </c>
      <c r="AH356" s="179">
        <v>203</v>
      </c>
      <c r="AI356" s="179">
        <v>200</v>
      </c>
      <c r="AJ356" s="179">
        <v>203</v>
      </c>
      <c r="AK356" s="153">
        <v>157</v>
      </c>
      <c r="AL356" s="153">
        <v>154</v>
      </c>
      <c r="AM356" s="179">
        <v>297</v>
      </c>
      <c r="AN356" s="179">
        <v>206.7</v>
      </c>
      <c r="AO356" s="215">
        <v>0.5</v>
      </c>
      <c r="AP356" s="168">
        <v>88</v>
      </c>
      <c r="AQ356" s="169">
        <v>164</v>
      </c>
      <c r="AR356" s="167">
        <v>99</v>
      </c>
      <c r="AS356" s="167">
        <v>146</v>
      </c>
      <c r="AT356" s="170">
        <v>5</v>
      </c>
      <c r="AU356" s="170">
        <v>5</v>
      </c>
      <c r="AV356" s="170">
        <v>4</v>
      </c>
      <c r="AW356" s="170"/>
      <c r="AX356" s="170"/>
      <c r="AY356" s="170"/>
      <c r="AZ356" s="170"/>
      <c r="BA356" s="170"/>
      <c r="BB356" s="170"/>
      <c r="BC356" s="171">
        <v>14</v>
      </c>
      <c r="BD356" s="166">
        <v>1934</v>
      </c>
      <c r="BE356" s="271">
        <v>0.02</v>
      </c>
      <c r="BF356" s="172">
        <v>7.0000000000000001E-3</v>
      </c>
      <c r="BG356" s="154">
        <v>1</v>
      </c>
      <c r="BH356" s="154">
        <v>0.1</v>
      </c>
      <c r="BI356" s="154">
        <v>9.5</v>
      </c>
      <c r="BJ356" s="154">
        <v>2.9</v>
      </c>
      <c r="BK356" s="154">
        <v>399.8</v>
      </c>
      <c r="BL356" s="24" t="s">
        <v>478</v>
      </c>
      <c r="BM356" s="248" t="s">
        <v>479</v>
      </c>
      <c r="BN356" s="248" t="s">
        <v>493</v>
      </c>
      <c r="BO356" s="248"/>
      <c r="BP356" s="248">
        <v>33</v>
      </c>
      <c r="BQ356" s="248"/>
      <c r="BR356" s="248"/>
      <c r="BS356" s="248"/>
      <c r="BT356" s="248"/>
      <c r="BU356" s="248">
        <f t="shared" si="5"/>
        <v>2.6</v>
      </c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  <c r="CH356" s="248"/>
      <c r="CI356" s="248"/>
      <c r="CJ356" s="248"/>
      <c r="CK356" s="248"/>
      <c r="CL356" s="248"/>
      <c r="CM356" s="248"/>
      <c r="CN356" s="248"/>
      <c r="CO356" s="248"/>
      <c r="CP356" s="248"/>
      <c r="CQ356" s="248"/>
      <c r="CR356" s="248"/>
      <c r="CS356" s="248"/>
      <c r="CT356" s="248"/>
      <c r="CU356" s="248"/>
      <c r="CV356" s="248"/>
      <c r="CW356" s="248"/>
      <c r="CX356" s="248"/>
      <c r="CY356" s="248"/>
      <c r="CZ356" s="248"/>
      <c r="DA356" s="248"/>
      <c r="DB356" s="248"/>
    </row>
    <row r="357" spans="1:106" s="185" customFormat="1" ht="31.5" customHeight="1" x14ac:dyDescent="0.35">
      <c r="A357" s="180">
        <v>2021</v>
      </c>
      <c r="B357" s="152">
        <v>8</v>
      </c>
      <c r="C357" s="270">
        <v>44426</v>
      </c>
      <c r="D357" s="152">
        <v>137</v>
      </c>
      <c r="E357" s="152">
        <v>273</v>
      </c>
      <c r="F357" s="152">
        <v>2</v>
      </c>
      <c r="G357" s="184" t="s">
        <v>219</v>
      </c>
      <c r="H357" t="s">
        <v>220</v>
      </c>
      <c r="I357" t="s">
        <v>471</v>
      </c>
      <c r="J357">
        <v>3</v>
      </c>
      <c r="K357">
        <v>2</v>
      </c>
      <c r="L357" s="186">
        <v>564</v>
      </c>
      <c r="M357" s="187">
        <v>524.52</v>
      </c>
      <c r="N357" s="188">
        <v>603.48</v>
      </c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/>
      <c r="AN357" s="179"/>
      <c r="AO357" s="215"/>
      <c r="AP357" s="168">
        <v>93</v>
      </c>
      <c r="AQ357" s="169">
        <v>116</v>
      </c>
      <c r="AR357" s="167"/>
      <c r="AS357" s="167"/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1"/>
      <c r="BD357" s="166"/>
      <c r="BE357" s="271">
        <v>1.4999999999999999E-2</v>
      </c>
      <c r="BF357" s="172"/>
      <c r="BG357" s="154"/>
      <c r="BH357" s="154"/>
      <c r="BI357" s="154"/>
      <c r="BJ357" s="154"/>
      <c r="BK357" s="154"/>
      <c r="BL357" s="24" t="s">
        <v>473</v>
      </c>
      <c r="BM357" s="248"/>
      <c r="BN357" s="248"/>
      <c r="BO357" s="248"/>
      <c r="BP357" s="248">
        <v>33</v>
      </c>
      <c r="BQ357" s="248"/>
      <c r="BR357" s="248"/>
      <c r="BS357" s="248"/>
      <c r="BT357" s="248"/>
      <c r="BU357" s="248" t="str">
        <f t="shared" si="5"/>
        <v/>
      </c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  <c r="CH357" s="248"/>
      <c r="CI357" s="248"/>
      <c r="CJ357" s="248"/>
      <c r="CK357" s="248"/>
      <c r="CL357" s="248"/>
      <c r="CM357" s="248"/>
      <c r="CN357" s="248"/>
      <c r="CO357" s="248"/>
      <c r="CP357" s="248"/>
      <c r="CQ357" s="248"/>
      <c r="CR357" s="248"/>
      <c r="CS357" s="248"/>
      <c r="CT357" s="248"/>
      <c r="CU357" s="248"/>
      <c r="CV357" s="248"/>
      <c r="CW357" s="248"/>
      <c r="CX357" s="248"/>
      <c r="CY357" s="248"/>
      <c r="CZ357" s="248"/>
      <c r="DA357" s="248"/>
      <c r="DB357" s="248"/>
    </row>
    <row r="358" spans="1:106" s="185" customFormat="1" ht="31.5" customHeight="1" x14ac:dyDescent="0.35">
      <c r="A358" s="180">
        <v>2021</v>
      </c>
      <c r="B358" s="152">
        <v>8</v>
      </c>
      <c r="C358" s="270">
        <v>44426</v>
      </c>
      <c r="D358" s="152">
        <v>212</v>
      </c>
      <c r="E358" s="152">
        <v>140</v>
      </c>
      <c r="F358" s="152">
        <v>2</v>
      </c>
      <c r="G358" s="184" t="s">
        <v>255</v>
      </c>
      <c r="H358" t="s">
        <v>256</v>
      </c>
      <c r="I358" t="s">
        <v>471</v>
      </c>
      <c r="J358">
        <v>2</v>
      </c>
      <c r="K358">
        <v>2</v>
      </c>
      <c r="L358" s="186">
        <v>485</v>
      </c>
      <c r="M358" s="187">
        <v>451.05</v>
      </c>
      <c r="N358" s="188">
        <v>518.95000000000005</v>
      </c>
      <c r="O358" s="179">
        <v>749</v>
      </c>
      <c r="P358" s="179">
        <v>620</v>
      </c>
      <c r="Q358" s="179">
        <v>562</v>
      </c>
      <c r="R358" s="179">
        <v>610</v>
      </c>
      <c r="S358" s="179"/>
      <c r="T358" s="179">
        <v>478</v>
      </c>
      <c r="U358" s="179">
        <v>467</v>
      </c>
      <c r="V358" s="179">
        <v>465</v>
      </c>
      <c r="W358" s="179">
        <v>477</v>
      </c>
      <c r="X358" s="179"/>
      <c r="Y358" s="153">
        <v>105</v>
      </c>
      <c r="Z358" s="153">
        <v>105</v>
      </c>
      <c r="AA358" s="179"/>
      <c r="AB358" s="179">
        <v>615</v>
      </c>
      <c r="AC358" s="179">
        <v>608</v>
      </c>
      <c r="AD358" s="179">
        <v>582</v>
      </c>
      <c r="AE358" s="179">
        <v>594</v>
      </c>
      <c r="AF358" s="179"/>
      <c r="AG358" s="179">
        <v>463</v>
      </c>
      <c r="AH358" s="179">
        <v>429</v>
      </c>
      <c r="AI358" s="179">
        <v>463</v>
      </c>
      <c r="AJ358" s="179">
        <v>460</v>
      </c>
      <c r="AK358" s="153">
        <v>120</v>
      </c>
      <c r="AL358" s="153">
        <v>120</v>
      </c>
      <c r="AM358" s="179">
        <v>617.5</v>
      </c>
      <c r="AN358" s="179">
        <v>462.8</v>
      </c>
      <c r="AO358" s="215">
        <v>0.3</v>
      </c>
      <c r="AP358" s="168">
        <v>60</v>
      </c>
      <c r="AQ358" s="169">
        <v>120</v>
      </c>
      <c r="AR358" s="167">
        <v>64</v>
      </c>
      <c r="AS358" s="167">
        <v>113</v>
      </c>
      <c r="AT358" s="170">
        <v>6</v>
      </c>
      <c r="AU358" s="170">
        <v>8</v>
      </c>
      <c r="AV358" s="170">
        <v>6</v>
      </c>
      <c r="AW358" s="170"/>
      <c r="AX358" s="170"/>
      <c r="AY358" s="170"/>
      <c r="AZ358" s="170"/>
      <c r="BA358" s="170"/>
      <c r="BB358" s="170"/>
      <c r="BC358" s="171">
        <v>20</v>
      </c>
      <c r="BD358" s="166">
        <v>1273</v>
      </c>
      <c r="BE358" s="271">
        <v>1.4999999999999999E-2</v>
      </c>
      <c r="BF358" s="172">
        <v>1.6E-2</v>
      </c>
      <c r="BG358" s="154"/>
      <c r="BH358" s="154">
        <v>0</v>
      </c>
      <c r="BI358" s="154">
        <v>2.6</v>
      </c>
      <c r="BJ358" s="154">
        <v>9.3000000000000007</v>
      </c>
      <c r="BK358" s="154">
        <v>589.1</v>
      </c>
      <c r="BL358" s="24" t="s">
        <v>478</v>
      </c>
      <c r="BM358" s="248" t="s">
        <v>487</v>
      </c>
      <c r="BN358" s="248" t="s">
        <v>498</v>
      </c>
      <c r="BO358" s="248"/>
      <c r="BP358" s="248">
        <v>33</v>
      </c>
      <c r="BQ358" s="248"/>
      <c r="BR358" s="248"/>
      <c r="BS358" s="248"/>
      <c r="BT358" s="248"/>
      <c r="BU358" s="248">
        <f t="shared" si="5"/>
        <v>15.7</v>
      </c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  <c r="CH358" s="248"/>
      <c r="CI358" s="248"/>
      <c r="CJ358" s="248"/>
      <c r="CK358" s="248"/>
      <c r="CL358" s="248"/>
      <c r="CM358" s="248"/>
      <c r="CN358" s="248"/>
      <c r="CO358" s="248"/>
      <c r="CP358" s="248"/>
      <c r="CQ358" s="248"/>
      <c r="CR358" s="248"/>
      <c r="CS358" s="248"/>
      <c r="CT358" s="248"/>
      <c r="CU358" s="248"/>
      <c r="CV358" s="248"/>
      <c r="CW358" s="248"/>
      <c r="CX358" s="248"/>
      <c r="CY358" s="248"/>
      <c r="CZ358" s="248"/>
      <c r="DA358" s="248"/>
      <c r="DB358" s="248"/>
    </row>
    <row r="359" spans="1:106" s="185" customFormat="1" ht="31.5" customHeight="1" x14ac:dyDescent="0.35">
      <c r="A359" s="180">
        <v>2021</v>
      </c>
      <c r="B359" s="152">
        <v>8</v>
      </c>
      <c r="C359" s="270">
        <v>44426</v>
      </c>
      <c r="D359" s="152">
        <v>212</v>
      </c>
      <c r="E359" s="152">
        <v>178</v>
      </c>
      <c r="F359" s="152">
        <v>2</v>
      </c>
      <c r="G359" s="184" t="s">
        <v>258</v>
      </c>
      <c r="H359" t="s">
        <v>259</v>
      </c>
      <c r="I359" t="s">
        <v>471</v>
      </c>
      <c r="J359">
        <v>2</v>
      </c>
      <c r="K359">
        <v>2</v>
      </c>
      <c r="L359" s="186">
        <v>50</v>
      </c>
      <c r="M359" s="187">
        <v>46.5</v>
      </c>
      <c r="N359" s="188">
        <v>53.5</v>
      </c>
      <c r="O359" s="179">
        <v>72</v>
      </c>
      <c r="P359" s="179">
        <v>70</v>
      </c>
      <c r="Q359" s="179">
        <v>69</v>
      </c>
      <c r="R359" s="179">
        <v>88</v>
      </c>
      <c r="S359" s="179"/>
      <c r="T359" s="179">
        <v>49</v>
      </c>
      <c r="U359" s="179">
        <v>54</v>
      </c>
      <c r="V359" s="179">
        <v>52</v>
      </c>
      <c r="W359" s="179">
        <v>51</v>
      </c>
      <c r="X359" s="179"/>
      <c r="Y359" s="153">
        <v>105</v>
      </c>
      <c r="Z359" s="153">
        <v>105</v>
      </c>
      <c r="AA359" s="179"/>
      <c r="AB359" s="179">
        <v>92</v>
      </c>
      <c r="AC359" s="179">
        <v>87</v>
      </c>
      <c r="AD359" s="179">
        <v>84</v>
      </c>
      <c r="AE359" s="179">
        <v>85</v>
      </c>
      <c r="AF359" s="179"/>
      <c r="AG359" s="179">
        <v>51</v>
      </c>
      <c r="AH359" s="179">
        <v>51</v>
      </c>
      <c r="AI359" s="179">
        <v>51</v>
      </c>
      <c r="AJ359" s="179">
        <v>51</v>
      </c>
      <c r="AK359" s="153">
        <v>120</v>
      </c>
      <c r="AL359" s="153">
        <v>120</v>
      </c>
      <c r="AM359" s="179">
        <v>80.900000000000006</v>
      </c>
      <c r="AN359" s="179">
        <v>51.3</v>
      </c>
      <c r="AO359" s="215">
        <v>0.6</v>
      </c>
      <c r="AP359" s="168">
        <v>60</v>
      </c>
      <c r="AQ359" s="169">
        <v>120</v>
      </c>
      <c r="AR359" s="167">
        <v>64</v>
      </c>
      <c r="AS359" s="167">
        <v>113</v>
      </c>
      <c r="AT359" s="170">
        <v>12</v>
      </c>
      <c r="AU359" s="170">
        <v>12</v>
      </c>
      <c r="AV359" s="170">
        <v>8</v>
      </c>
      <c r="AW359" s="170"/>
      <c r="AX359" s="170"/>
      <c r="AY359" s="170"/>
      <c r="AZ359" s="170"/>
      <c r="BA359" s="170"/>
      <c r="BB359" s="170"/>
      <c r="BC359" s="171">
        <v>32</v>
      </c>
      <c r="BD359" s="166">
        <v>1222</v>
      </c>
      <c r="BE359" s="271">
        <v>1.4999999999999999E-2</v>
      </c>
      <c r="BF359" s="172">
        <v>2.5999999999999999E-2</v>
      </c>
      <c r="BG359" s="154"/>
      <c r="BH359" s="154">
        <v>0.6</v>
      </c>
      <c r="BI359" s="154">
        <v>24.4</v>
      </c>
      <c r="BJ359" s="154">
        <v>1.6</v>
      </c>
      <c r="BK359" s="154">
        <v>62.7</v>
      </c>
      <c r="BL359" s="24" t="s">
        <v>478</v>
      </c>
      <c r="BM359" s="248" t="s">
        <v>487</v>
      </c>
      <c r="BN359" s="248" t="s">
        <v>499</v>
      </c>
      <c r="BO359" s="248"/>
      <c r="BP359" s="248">
        <v>33</v>
      </c>
      <c r="BQ359" s="248"/>
      <c r="BR359" s="248"/>
      <c r="BS359" s="248"/>
      <c r="BT359" s="248"/>
      <c r="BU359" s="248">
        <f t="shared" si="5"/>
        <v>0.9</v>
      </c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  <c r="CH359" s="248"/>
      <c r="CI359" s="248"/>
      <c r="CJ359" s="248"/>
      <c r="CK359" s="248"/>
      <c r="CL359" s="248"/>
      <c r="CM359" s="248"/>
      <c r="CN359" s="248"/>
      <c r="CO359" s="248"/>
      <c r="CP359" s="248"/>
      <c r="CQ359" s="248"/>
      <c r="CR359" s="248"/>
      <c r="CS359" s="248"/>
      <c r="CT359" s="248"/>
      <c r="CU359" s="248"/>
      <c r="CV359" s="248"/>
      <c r="CW359" s="248"/>
      <c r="CX359" s="248"/>
      <c r="CY359" s="248"/>
      <c r="CZ359" s="248"/>
      <c r="DA359" s="248"/>
      <c r="DB359" s="248"/>
    </row>
    <row r="360" spans="1:106" s="185" customFormat="1" ht="31.5" customHeight="1" x14ac:dyDescent="0.35">
      <c r="A360" s="180">
        <v>2021</v>
      </c>
      <c r="B360" s="152">
        <v>8</v>
      </c>
      <c r="C360" s="270">
        <v>44426</v>
      </c>
      <c r="D360" s="152">
        <v>406</v>
      </c>
      <c r="E360" s="152">
        <v>623</v>
      </c>
      <c r="F360" s="152">
        <v>3</v>
      </c>
      <c r="G360" s="184" t="s">
        <v>301</v>
      </c>
      <c r="H360" t="s">
        <v>302</v>
      </c>
      <c r="I360" t="s">
        <v>471</v>
      </c>
      <c r="J360">
        <v>1</v>
      </c>
      <c r="K360">
        <v>5</v>
      </c>
      <c r="L360" s="186">
        <v>599</v>
      </c>
      <c r="M360" s="187">
        <v>551.02009999999996</v>
      </c>
      <c r="N360" s="188">
        <v>646.97990000000004</v>
      </c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/>
      <c r="AN360" s="179"/>
      <c r="AO360" s="215"/>
      <c r="AP360" s="168">
        <v>18</v>
      </c>
      <c r="AQ360" s="169">
        <v>200</v>
      </c>
      <c r="AR360" s="167"/>
      <c r="AS360" s="167"/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/>
      <c r="BD360" s="166">
        <v>15</v>
      </c>
      <c r="BE360" s="271">
        <v>1.4999999999999999E-2</v>
      </c>
      <c r="BF360" s="172"/>
      <c r="BG360" s="154"/>
      <c r="BH360" s="154"/>
      <c r="BI360" s="154">
        <v>0</v>
      </c>
      <c r="BJ360" s="154"/>
      <c r="BK360" s="154"/>
      <c r="BL360" s="24" t="s">
        <v>478</v>
      </c>
      <c r="BM360" s="248" t="s">
        <v>481</v>
      </c>
      <c r="BN360" s="248" t="s">
        <v>482</v>
      </c>
      <c r="BO360" s="248"/>
      <c r="BP360" s="248">
        <v>33</v>
      </c>
      <c r="BQ360" s="248"/>
      <c r="BR360" s="248"/>
      <c r="BS360" s="248"/>
      <c r="BT360" s="248"/>
      <c r="BU360" s="248" t="str">
        <f t="shared" si="5"/>
        <v/>
      </c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  <c r="CH360" s="248"/>
      <c r="CI360" s="248"/>
      <c r="CJ360" s="248"/>
      <c r="CK360" s="248"/>
      <c r="CL360" s="248"/>
      <c r="CM360" s="248"/>
      <c r="CN360" s="248"/>
      <c r="CO360" s="248"/>
      <c r="CP360" s="248"/>
      <c r="CQ360" s="248"/>
      <c r="CR360" s="248"/>
      <c r="CS360" s="248"/>
      <c r="CT360" s="248"/>
      <c r="CU360" s="248"/>
      <c r="CV360" s="248"/>
      <c r="CW360" s="248"/>
      <c r="CX360" s="248"/>
      <c r="CY360" s="248"/>
      <c r="CZ360" s="248"/>
      <c r="DA360" s="248"/>
      <c r="DB360" s="248"/>
    </row>
    <row r="361" spans="1:106" s="185" customFormat="1" ht="31.5" customHeight="1" x14ac:dyDescent="0.35">
      <c r="A361" s="180">
        <v>2021</v>
      </c>
      <c r="B361" s="152">
        <v>8</v>
      </c>
      <c r="C361" s="270">
        <v>44426</v>
      </c>
      <c r="D361" s="152">
        <v>406</v>
      </c>
      <c r="E361" s="152">
        <v>624</v>
      </c>
      <c r="F361" s="152">
        <v>3</v>
      </c>
      <c r="G361" s="184" t="s">
        <v>304</v>
      </c>
      <c r="H361" t="s">
        <v>305</v>
      </c>
      <c r="I361" t="s">
        <v>471</v>
      </c>
      <c r="J361">
        <v>1</v>
      </c>
      <c r="K361">
        <v>5</v>
      </c>
      <c r="L361" s="186">
        <v>374</v>
      </c>
      <c r="M361" s="187">
        <v>344.04259999999999</v>
      </c>
      <c r="N361" s="188">
        <v>403.95740000000001</v>
      </c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/>
      <c r="AN361" s="179"/>
      <c r="AO361" s="215"/>
      <c r="AP361" s="168">
        <v>18</v>
      </c>
      <c r="AQ361" s="169">
        <v>200</v>
      </c>
      <c r="AR361" s="167"/>
      <c r="AS361" s="167"/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1"/>
      <c r="BD361" s="166">
        <v>15</v>
      </c>
      <c r="BE361" s="271">
        <v>1.4999999999999999E-2</v>
      </c>
      <c r="BF361" s="172"/>
      <c r="BG361" s="154"/>
      <c r="BH361" s="154"/>
      <c r="BI361" s="154">
        <v>0</v>
      </c>
      <c r="BJ361" s="154"/>
      <c r="BK361" s="154"/>
      <c r="BL361" s="24" t="s">
        <v>478</v>
      </c>
      <c r="BM361" s="248" t="s">
        <v>481</v>
      </c>
      <c r="BN361" s="248" t="s">
        <v>483</v>
      </c>
      <c r="BO361" s="248"/>
      <c r="BP361" s="248">
        <v>33</v>
      </c>
      <c r="BQ361" s="248"/>
      <c r="BR361" s="248"/>
      <c r="BS361" s="248"/>
      <c r="BT361" s="248"/>
      <c r="BU361" s="248" t="str">
        <f t="shared" si="5"/>
        <v/>
      </c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  <c r="CH361" s="248"/>
      <c r="CI361" s="248"/>
      <c r="CJ361" s="248"/>
      <c r="CK361" s="248"/>
      <c r="CL361" s="248"/>
      <c r="CM361" s="248"/>
      <c r="CN361" s="248"/>
      <c r="CO361" s="248"/>
      <c r="CP361" s="248"/>
      <c r="CQ361" s="248"/>
      <c r="CR361" s="248"/>
      <c r="CS361" s="248"/>
      <c r="CT361" s="248"/>
      <c r="CU361" s="248"/>
      <c r="CV361" s="248"/>
      <c r="CW361" s="248"/>
      <c r="CX361" s="248"/>
      <c r="CY361" s="248"/>
      <c r="CZ361" s="248"/>
      <c r="DA361" s="248"/>
      <c r="DB361" s="248"/>
    </row>
    <row r="362" spans="1:106" s="185" customFormat="1" ht="31.5" customHeight="1" x14ac:dyDescent="0.35">
      <c r="A362" s="180">
        <v>2021</v>
      </c>
      <c r="B362" s="152">
        <v>8</v>
      </c>
      <c r="C362" s="270">
        <v>44426</v>
      </c>
      <c r="D362" s="152">
        <v>406</v>
      </c>
      <c r="E362" s="152">
        <v>625</v>
      </c>
      <c r="F362" s="152">
        <v>3</v>
      </c>
      <c r="G362" s="184" t="s">
        <v>307</v>
      </c>
      <c r="H362" t="s">
        <v>308</v>
      </c>
      <c r="I362" t="s">
        <v>471</v>
      </c>
      <c r="J362">
        <v>1</v>
      </c>
      <c r="K362">
        <v>5</v>
      </c>
      <c r="L362" s="186">
        <v>140</v>
      </c>
      <c r="M362" s="187">
        <v>129.01</v>
      </c>
      <c r="N362" s="188">
        <v>150.99</v>
      </c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/>
      <c r="AN362" s="179"/>
      <c r="AO362" s="215"/>
      <c r="AP362" s="168">
        <v>18</v>
      </c>
      <c r="AQ362" s="169">
        <v>200</v>
      </c>
      <c r="AR362" s="167"/>
      <c r="AS362" s="167"/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1"/>
      <c r="BD362" s="166">
        <v>15</v>
      </c>
      <c r="BE362" s="271">
        <v>1.4999999999999999E-2</v>
      </c>
      <c r="BF362" s="172"/>
      <c r="BG362" s="154"/>
      <c r="BH362" s="154"/>
      <c r="BI362" s="154">
        <v>0.1</v>
      </c>
      <c r="BJ362" s="154"/>
      <c r="BK362" s="154"/>
      <c r="BL362" s="24" t="s">
        <v>478</v>
      </c>
      <c r="BM362" s="248" t="s">
        <v>481</v>
      </c>
      <c r="BN362" s="248" t="s">
        <v>483</v>
      </c>
      <c r="BO362" s="248"/>
      <c r="BP362" s="248">
        <v>33</v>
      </c>
      <c r="BQ362" s="248"/>
      <c r="BR362" s="248"/>
      <c r="BS362" s="248"/>
      <c r="BT362" s="248"/>
      <c r="BU362" s="248" t="str">
        <f t="shared" si="5"/>
        <v/>
      </c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  <c r="CH362" s="248"/>
      <c r="CI362" s="248"/>
      <c r="CJ362" s="248"/>
      <c r="CK362" s="248"/>
      <c r="CL362" s="248"/>
      <c r="CM362" s="248"/>
      <c r="CN362" s="248"/>
      <c r="CO362" s="248"/>
      <c r="CP362" s="248"/>
      <c r="CQ362" s="248"/>
      <c r="CR362" s="248"/>
      <c r="CS362" s="248"/>
      <c r="CT362" s="248"/>
      <c r="CU362" s="248"/>
      <c r="CV362" s="248"/>
      <c r="CW362" s="248"/>
      <c r="CX362" s="248"/>
      <c r="CY362" s="248"/>
      <c r="CZ362" s="248"/>
      <c r="DA362" s="248"/>
      <c r="DB362" s="248"/>
    </row>
    <row r="363" spans="1:106" s="185" customFormat="1" ht="31.5" customHeight="1" x14ac:dyDescent="0.35">
      <c r="A363" s="180">
        <v>2021</v>
      </c>
      <c r="B363" s="152">
        <v>8</v>
      </c>
      <c r="C363" s="270">
        <v>44426</v>
      </c>
      <c r="D363" s="152">
        <v>406</v>
      </c>
      <c r="E363" s="152">
        <v>626</v>
      </c>
      <c r="F363" s="152">
        <v>3</v>
      </c>
      <c r="G363" s="184" t="s">
        <v>310</v>
      </c>
      <c r="H363" t="s">
        <v>311</v>
      </c>
      <c r="I363" t="s">
        <v>471</v>
      </c>
      <c r="J363">
        <v>1</v>
      </c>
      <c r="K363">
        <v>5</v>
      </c>
      <c r="L363" s="186">
        <v>276</v>
      </c>
      <c r="M363" s="187">
        <v>254.05799999999999</v>
      </c>
      <c r="N363" s="188">
        <v>297.94200000000001</v>
      </c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/>
      <c r="AN363" s="179"/>
      <c r="AO363" s="215"/>
      <c r="AP363" s="168">
        <v>18</v>
      </c>
      <c r="AQ363" s="169">
        <v>200</v>
      </c>
      <c r="AR363" s="167"/>
      <c r="AS363" s="167"/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/>
      <c r="BD363" s="166">
        <v>15</v>
      </c>
      <c r="BE363" s="271">
        <v>1.4999999999999999E-2</v>
      </c>
      <c r="BF363" s="172"/>
      <c r="BG363" s="154"/>
      <c r="BH363" s="154"/>
      <c r="BI363" s="154">
        <v>0.1</v>
      </c>
      <c r="BJ363" s="154"/>
      <c r="BK363" s="154"/>
      <c r="BL363" s="24" t="s">
        <v>478</v>
      </c>
      <c r="BM363" s="248" t="s">
        <v>481</v>
      </c>
      <c r="BN363" s="248" t="s">
        <v>483</v>
      </c>
      <c r="BO363" s="248"/>
      <c r="BP363" s="248">
        <v>33</v>
      </c>
      <c r="BQ363" s="248"/>
      <c r="BR363" s="248"/>
      <c r="BS363" s="248"/>
      <c r="BT363" s="248"/>
      <c r="BU363" s="248" t="str">
        <f t="shared" si="5"/>
        <v/>
      </c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  <c r="CH363" s="248"/>
      <c r="CI363" s="248"/>
      <c r="CJ363" s="248"/>
      <c r="CK363" s="248"/>
      <c r="CL363" s="248"/>
      <c r="CM363" s="248"/>
      <c r="CN363" s="248"/>
      <c r="CO363" s="248"/>
      <c r="CP363" s="248"/>
      <c r="CQ363" s="248"/>
      <c r="CR363" s="248"/>
      <c r="CS363" s="248"/>
      <c r="CT363" s="248"/>
      <c r="CU363" s="248"/>
      <c r="CV363" s="248"/>
      <c r="CW363" s="248"/>
      <c r="CX363" s="248"/>
      <c r="CY363" s="248"/>
      <c r="CZ363" s="248"/>
      <c r="DA363" s="248"/>
      <c r="DB363" s="248"/>
    </row>
    <row r="364" spans="1:106" s="185" customFormat="1" ht="31.5" customHeight="1" x14ac:dyDescent="0.35">
      <c r="A364" s="180">
        <v>2021</v>
      </c>
      <c r="B364" s="152">
        <v>8</v>
      </c>
      <c r="C364" s="270">
        <v>44426</v>
      </c>
      <c r="D364" s="152">
        <v>417</v>
      </c>
      <c r="E364" s="152">
        <v>660</v>
      </c>
      <c r="F364" s="152">
        <v>3</v>
      </c>
      <c r="G364" s="184" t="s">
        <v>270</v>
      </c>
      <c r="H364" t="s">
        <v>271</v>
      </c>
      <c r="I364" t="s">
        <v>471</v>
      </c>
      <c r="J364">
        <v>1</v>
      </c>
      <c r="K364">
        <v>6</v>
      </c>
      <c r="L364" s="186">
        <v>1265</v>
      </c>
      <c r="M364" s="187">
        <v>1190.365</v>
      </c>
      <c r="N364" s="188">
        <v>1354.8150000000001</v>
      </c>
      <c r="O364" s="179">
        <v>1835</v>
      </c>
      <c r="P364" s="179">
        <v>2030</v>
      </c>
      <c r="Q364" s="179">
        <v>1459</v>
      </c>
      <c r="R364" s="179">
        <v>1793</v>
      </c>
      <c r="S364" s="179"/>
      <c r="T364" s="179">
        <v>1383</v>
      </c>
      <c r="U364" s="179">
        <v>1459</v>
      </c>
      <c r="V364" s="179">
        <v>1277</v>
      </c>
      <c r="W364" s="179">
        <v>1331</v>
      </c>
      <c r="X364" s="179"/>
      <c r="Y364" s="153">
        <v>150</v>
      </c>
      <c r="Z364" s="153">
        <v>150</v>
      </c>
      <c r="AA364" s="179">
        <v>1505</v>
      </c>
      <c r="AB364" s="179">
        <v>1544</v>
      </c>
      <c r="AC364" s="179">
        <v>1533</v>
      </c>
      <c r="AD364" s="179">
        <v>1576</v>
      </c>
      <c r="AE364" s="179">
        <v>1599</v>
      </c>
      <c r="AF364" s="179">
        <v>1382</v>
      </c>
      <c r="AG364" s="179">
        <v>1296</v>
      </c>
      <c r="AH364" s="179">
        <v>1285</v>
      </c>
      <c r="AI364" s="179">
        <v>1296</v>
      </c>
      <c r="AJ364" s="179">
        <v>1297</v>
      </c>
      <c r="AK364" s="153"/>
      <c r="AL364" s="153">
        <v>160</v>
      </c>
      <c r="AM364" s="179">
        <v>1652.7</v>
      </c>
      <c r="AN364" s="179">
        <v>1334</v>
      </c>
      <c r="AO364" s="215">
        <v>0.3</v>
      </c>
      <c r="AP364" s="168">
        <v>20</v>
      </c>
      <c r="AQ364" s="169">
        <v>180</v>
      </c>
      <c r="AR364" s="167">
        <v>23</v>
      </c>
      <c r="AS364" s="167">
        <v>153</v>
      </c>
      <c r="AT364" s="170">
        <v>2</v>
      </c>
      <c r="AU364" s="170">
        <v>2</v>
      </c>
      <c r="AV364" s="170">
        <v>2</v>
      </c>
      <c r="AW364" s="170"/>
      <c r="AX364" s="170"/>
      <c r="AY364" s="170"/>
      <c r="AZ364" s="170"/>
      <c r="BA364" s="170"/>
      <c r="BB364" s="170"/>
      <c r="BC364" s="171">
        <v>6</v>
      </c>
      <c r="BD364" s="166">
        <v>375</v>
      </c>
      <c r="BE364" s="271">
        <v>1.4999999999999999E-2</v>
      </c>
      <c r="BF364" s="172">
        <v>1.6E-2</v>
      </c>
      <c r="BG364" s="154"/>
      <c r="BH364" s="154">
        <v>0</v>
      </c>
      <c r="BI364" s="154">
        <v>0.3</v>
      </c>
      <c r="BJ364" s="154">
        <v>8</v>
      </c>
      <c r="BK364" s="154">
        <v>500.3</v>
      </c>
      <c r="BL364" s="24" t="s">
        <v>474</v>
      </c>
      <c r="BM364" s="248" t="s">
        <v>475</v>
      </c>
      <c r="BN364" s="248" t="s">
        <v>509</v>
      </c>
      <c r="BO364" s="248" t="s">
        <v>477</v>
      </c>
      <c r="BP364" s="248">
        <v>33</v>
      </c>
      <c r="BQ364" s="248"/>
      <c r="BR364" s="248"/>
      <c r="BS364" s="248"/>
      <c r="BT364" s="248"/>
      <c r="BU364" s="248">
        <f t="shared" si="5"/>
        <v>48.8</v>
      </c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  <c r="CH364" s="248"/>
      <c r="CI364" s="248"/>
      <c r="CJ364" s="248"/>
      <c r="CK364" s="248"/>
      <c r="CL364" s="248"/>
      <c r="CM364" s="248"/>
      <c r="CN364" s="248"/>
      <c r="CO364" s="248"/>
      <c r="CP364" s="248"/>
      <c r="CQ364" s="248"/>
      <c r="CR364" s="248"/>
      <c r="CS364" s="248"/>
      <c r="CT364" s="248"/>
      <c r="CU364" s="248"/>
      <c r="CV364" s="248"/>
      <c r="CW364" s="248"/>
      <c r="CX364" s="248"/>
      <c r="CY364" s="248"/>
      <c r="CZ364" s="248"/>
      <c r="DA364" s="248"/>
      <c r="DB364" s="248"/>
    </row>
    <row r="365" spans="1:106" s="185" customFormat="1" ht="31.5" customHeight="1" x14ac:dyDescent="0.35">
      <c r="A365" s="180">
        <v>2021</v>
      </c>
      <c r="B365" s="152">
        <v>8</v>
      </c>
      <c r="C365" s="270">
        <v>44426</v>
      </c>
      <c r="D365" s="152">
        <v>417</v>
      </c>
      <c r="E365" s="152">
        <v>661</v>
      </c>
      <c r="F365" s="152">
        <v>3</v>
      </c>
      <c r="G365" s="184" t="s">
        <v>273</v>
      </c>
      <c r="H365" t="s">
        <v>274</v>
      </c>
      <c r="I365" t="s">
        <v>471</v>
      </c>
      <c r="J365">
        <v>1</v>
      </c>
      <c r="K365">
        <v>6</v>
      </c>
      <c r="L365" s="186">
        <v>138</v>
      </c>
      <c r="M365" s="187">
        <v>129.858</v>
      </c>
      <c r="N365" s="188">
        <v>147.798</v>
      </c>
      <c r="O365" s="179"/>
      <c r="P365" s="179"/>
      <c r="Q365" s="179"/>
      <c r="R365" s="179">
        <v>188</v>
      </c>
      <c r="S365" s="179"/>
      <c r="T365" s="179"/>
      <c r="U365" s="179"/>
      <c r="V365" s="179"/>
      <c r="W365" s="179">
        <v>144</v>
      </c>
      <c r="X365" s="179"/>
      <c r="Y365" s="153">
        <v>150</v>
      </c>
      <c r="Z365" s="153">
        <v>150</v>
      </c>
      <c r="AA365" s="179">
        <v>184</v>
      </c>
      <c r="AB365" s="179">
        <v>173</v>
      </c>
      <c r="AC365" s="179">
        <v>168</v>
      </c>
      <c r="AD365" s="179">
        <v>172</v>
      </c>
      <c r="AE365" s="179">
        <v>165</v>
      </c>
      <c r="AF365" s="179">
        <v>154</v>
      </c>
      <c r="AG365" s="179">
        <v>141</v>
      </c>
      <c r="AH365" s="179">
        <v>142</v>
      </c>
      <c r="AI365" s="179">
        <v>141</v>
      </c>
      <c r="AJ365" s="179">
        <v>140</v>
      </c>
      <c r="AK365" s="153"/>
      <c r="AL365" s="153">
        <v>160</v>
      </c>
      <c r="AM365" s="179">
        <v>175</v>
      </c>
      <c r="AN365" s="179">
        <v>143.69999999999999</v>
      </c>
      <c r="AO365" s="215">
        <v>0.3</v>
      </c>
      <c r="AP365" s="168">
        <v>20</v>
      </c>
      <c r="AQ365" s="169">
        <v>180</v>
      </c>
      <c r="AR365" s="167">
        <v>23</v>
      </c>
      <c r="AS365" s="167">
        <v>153</v>
      </c>
      <c r="AT365" s="170">
        <v>2</v>
      </c>
      <c r="AU365" s="170">
        <v>2</v>
      </c>
      <c r="AV365" s="170">
        <v>2</v>
      </c>
      <c r="AW365" s="170"/>
      <c r="AX365" s="170"/>
      <c r="AY365" s="170"/>
      <c r="AZ365" s="170"/>
      <c r="BA365" s="170"/>
      <c r="BB365" s="170"/>
      <c r="BC365" s="171">
        <v>6</v>
      </c>
      <c r="BD365" s="166">
        <v>375</v>
      </c>
      <c r="BE365" s="271">
        <v>1.4999999999999999E-2</v>
      </c>
      <c r="BF365" s="172">
        <v>1.6E-2</v>
      </c>
      <c r="BG365" s="154"/>
      <c r="BH365" s="154">
        <v>0</v>
      </c>
      <c r="BI365" s="154">
        <v>2.7</v>
      </c>
      <c r="BJ365" s="154">
        <v>0.9</v>
      </c>
      <c r="BK365" s="154">
        <v>53.9</v>
      </c>
      <c r="BL365" s="24" t="s">
        <v>474</v>
      </c>
      <c r="BM365" s="248" t="s">
        <v>475</v>
      </c>
      <c r="BN365" s="248" t="s">
        <v>510</v>
      </c>
      <c r="BO365" s="248" t="s">
        <v>477</v>
      </c>
      <c r="BP365" s="248">
        <v>33</v>
      </c>
      <c r="BQ365" s="248"/>
      <c r="BR365" s="248"/>
      <c r="BS365" s="248"/>
      <c r="BT365" s="248"/>
      <c r="BU365" s="248">
        <f t="shared" si="5"/>
        <v>4</v>
      </c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  <c r="CH365" s="248"/>
      <c r="CI365" s="248"/>
      <c r="CJ365" s="248"/>
      <c r="CK365" s="248"/>
      <c r="CL365" s="248"/>
      <c r="CM365" s="248"/>
      <c r="CN365" s="248"/>
      <c r="CO365" s="248"/>
      <c r="CP365" s="248"/>
      <c r="CQ365" s="248"/>
      <c r="CR365" s="248"/>
      <c r="CS365" s="248"/>
      <c r="CT365" s="248"/>
      <c r="CU365" s="248"/>
      <c r="CV365" s="248"/>
      <c r="CW365" s="248"/>
      <c r="CX365" s="248"/>
      <c r="CY365" s="248"/>
      <c r="CZ365" s="248"/>
      <c r="DA365" s="248"/>
      <c r="DB365" s="248"/>
    </row>
    <row r="366" spans="1:106" s="185" customFormat="1" ht="31.5" customHeight="1" x14ac:dyDescent="0.35">
      <c r="A366" s="180">
        <v>2021</v>
      </c>
      <c r="B366" s="152">
        <v>8</v>
      </c>
      <c r="C366" s="270">
        <v>44426</v>
      </c>
      <c r="D366" s="152">
        <v>32</v>
      </c>
      <c r="E366" s="152">
        <v>92</v>
      </c>
      <c r="F366" s="152">
        <v>4</v>
      </c>
      <c r="G366" s="184" t="s">
        <v>288</v>
      </c>
      <c r="H366" t="s">
        <v>289</v>
      </c>
      <c r="I366" t="s">
        <v>471</v>
      </c>
      <c r="J366">
        <v>2</v>
      </c>
      <c r="K366">
        <v>3</v>
      </c>
      <c r="L366" s="186">
        <v>361</v>
      </c>
      <c r="M366" s="187">
        <v>335.73</v>
      </c>
      <c r="N366" s="188">
        <v>386.27</v>
      </c>
      <c r="O366" s="179">
        <v>464</v>
      </c>
      <c r="P366" s="179">
        <v>482</v>
      </c>
      <c r="Q366" s="179">
        <v>385</v>
      </c>
      <c r="R366" s="179">
        <v>435</v>
      </c>
      <c r="S366" s="179"/>
      <c r="T366" s="179">
        <v>368</v>
      </c>
      <c r="U366" s="179">
        <v>385</v>
      </c>
      <c r="V366" s="179">
        <v>347</v>
      </c>
      <c r="W366" s="179">
        <v>331</v>
      </c>
      <c r="X366" s="179"/>
      <c r="Y366" s="153">
        <v>110</v>
      </c>
      <c r="Z366" s="153">
        <v>110</v>
      </c>
      <c r="AA366" s="179">
        <v>406</v>
      </c>
      <c r="AB366" s="179">
        <v>402</v>
      </c>
      <c r="AC366" s="179">
        <v>389</v>
      </c>
      <c r="AD366" s="179">
        <v>396</v>
      </c>
      <c r="AE366" s="179">
        <v>384</v>
      </c>
      <c r="AF366" s="179">
        <v>364</v>
      </c>
      <c r="AG366" s="179">
        <v>368</v>
      </c>
      <c r="AH366" s="179">
        <v>323</v>
      </c>
      <c r="AI366" s="179">
        <v>352</v>
      </c>
      <c r="AJ366" s="179">
        <v>348</v>
      </c>
      <c r="AK366" s="153">
        <v>110</v>
      </c>
      <c r="AL366" s="153">
        <v>110</v>
      </c>
      <c r="AM366" s="179">
        <v>415.9</v>
      </c>
      <c r="AN366" s="179">
        <v>354</v>
      </c>
      <c r="AO366" s="215">
        <v>0.2</v>
      </c>
      <c r="AP366" s="168">
        <v>74</v>
      </c>
      <c r="AQ366" s="169">
        <v>97</v>
      </c>
      <c r="AR366" s="167">
        <v>65</v>
      </c>
      <c r="AS366" s="167">
        <v>110</v>
      </c>
      <c r="AT366" s="170">
        <v>4</v>
      </c>
      <c r="AU366" s="170">
        <v>5</v>
      </c>
      <c r="AV366" s="170">
        <v>5</v>
      </c>
      <c r="AW366" s="170"/>
      <c r="AX366" s="170"/>
      <c r="AY366" s="170"/>
      <c r="AZ366" s="170"/>
      <c r="BA366" s="170"/>
      <c r="BB366" s="170"/>
      <c r="BC366" s="171">
        <v>14</v>
      </c>
      <c r="BD366" s="166">
        <v>2134</v>
      </c>
      <c r="BE366" s="271">
        <v>1.4999999999999999E-2</v>
      </c>
      <c r="BF366" s="172">
        <v>7.0000000000000001E-3</v>
      </c>
      <c r="BG366" s="154">
        <v>1</v>
      </c>
      <c r="BH366" s="154">
        <v>0</v>
      </c>
      <c r="BI366" s="154">
        <v>5.9</v>
      </c>
      <c r="BJ366" s="154">
        <v>5</v>
      </c>
      <c r="BK366" s="154">
        <v>755.4</v>
      </c>
      <c r="BL366" s="24" t="s">
        <v>478</v>
      </c>
      <c r="BM366" s="248" t="s">
        <v>481</v>
      </c>
      <c r="BN366" s="248" t="s">
        <v>505</v>
      </c>
      <c r="BO366" s="248" t="s">
        <v>506</v>
      </c>
      <c r="BP366" s="248">
        <v>33</v>
      </c>
      <c r="BQ366" s="248"/>
      <c r="BR366" s="248"/>
      <c r="BS366" s="248"/>
      <c r="BT366" s="248"/>
      <c r="BU366" s="248">
        <f t="shared" si="5"/>
        <v>4.9000000000000004</v>
      </c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  <c r="CH366" s="248"/>
      <c r="CI366" s="248"/>
      <c r="CJ366" s="248"/>
      <c r="CK366" s="248"/>
      <c r="CL366" s="248"/>
      <c r="CM366" s="248"/>
      <c r="CN366" s="248"/>
      <c r="CO366" s="248"/>
      <c r="CP366" s="248"/>
      <c r="CQ366" s="248"/>
      <c r="CR366" s="248"/>
      <c r="CS366" s="248"/>
      <c r="CT366" s="248"/>
      <c r="CU366" s="248"/>
      <c r="CV366" s="248"/>
      <c r="CW366" s="248"/>
      <c r="CX366" s="248"/>
      <c r="CY366" s="248"/>
      <c r="CZ366" s="248"/>
      <c r="DA366" s="248"/>
      <c r="DB366" s="248"/>
    </row>
    <row r="367" spans="1:106" s="185" customFormat="1" ht="31.5" customHeight="1" x14ac:dyDescent="0.35">
      <c r="A367" s="180">
        <v>2021</v>
      </c>
      <c r="B367" s="152">
        <v>8</v>
      </c>
      <c r="C367" s="270">
        <v>44426</v>
      </c>
      <c r="D367" s="152">
        <v>32</v>
      </c>
      <c r="E367" s="152">
        <v>93</v>
      </c>
      <c r="F367" s="152">
        <v>4</v>
      </c>
      <c r="G367" s="184" t="s">
        <v>291</v>
      </c>
      <c r="H367" t="s">
        <v>292</v>
      </c>
      <c r="I367" t="s">
        <v>471</v>
      </c>
      <c r="J367">
        <v>2</v>
      </c>
      <c r="K367">
        <v>3</v>
      </c>
      <c r="L367" s="186">
        <v>59</v>
      </c>
      <c r="M367" s="187">
        <v>54.87</v>
      </c>
      <c r="N367" s="188">
        <v>63.13</v>
      </c>
      <c r="O367" s="179">
        <v>78</v>
      </c>
      <c r="P367" s="179">
        <v>83</v>
      </c>
      <c r="Q367" s="179">
        <v>62</v>
      </c>
      <c r="R367" s="179">
        <v>78</v>
      </c>
      <c r="S367" s="179"/>
      <c r="T367" s="179">
        <v>61</v>
      </c>
      <c r="U367" s="179">
        <v>62</v>
      </c>
      <c r="V367" s="179">
        <v>57</v>
      </c>
      <c r="W367" s="179">
        <v>55</v>
      </c>
      <c r="X367" s="179"/>
      <c r="Y367" s="153">
        <v>110</v>
      </c>
      <c r="Z367" s="153">
        <v>110</v>
      </c>
      <c r="AA367" s="179">
        <v>68</v>
      </c>
      <c r="AB367" s="179">
        <v>70</v>
      </c>
      <c r="AC367" s="179">
        <v>71</v>
      </c>
      <c r="AD367" s="179">
        <v>64</v>
      </c>
      <c r="AE367" s="179">
        <v>78</v>
      </c>
      <c r="AF367" s="179">
        <v>57</v>
      </c>
      <c r="AG367" s="179">
        <v>58</v>
      </c>
      <c r="AH367" s="179">
        <v>58</v>
      </c>
      <c r="AI367" s="179">
        <v>53</v>
      </c>
      <c r="AJ367" s="179">
        <v>58</v>
      </c>
      <c r="AK367" s="153">
        <v>110</v>
      </c>
      <c r="AL367" s="153">
        <v>110</v>
      </c>
      <c r="AM367" s="179">
        <v>72.400000000000006</v>
      </c>
      <c r="AN367" s="179">
        <v>57.7</v>
      </c>
      <c r="AO367" s="215">
        <v>0.2</v>
      </c>
      <c r="AP367" s="168">
        <v>74</v>
      </c>
      <c r="AQ367" s="169">
        <v>97</v>
      </c>
      <c r="AR367" s="167">
        <v>65</v>
      </c>
      <c r="AS367" s="167">
        <v>110</v>
      </c>
      <c r="AT367" s="170">
        <v>8</v>
      </c>
      <c r="AU367" s="170">
        <v>6</v>
      </c>
      <c r="AV367" s="170">
        <v>4</v>
      </c>
      <c r="AW367" s="170"/>
      <c r="AX367" s="170"/>
      <c r="AY367" s="170"/>
      <c r="AZ367" s="170"/>
      <c r="BA367" s="170"/>
      <c r="BB367" s="170"/>
      <c r="BC367" s="171">
        <v>18</v>
      </c>
      <c r="BD367" s="166">
        <v>2178</v>
      </c>
      <c r="BE367" s="271">
        <v>1.4999999999999999E-2</v>
      </c>
      <c r="BF367" s="172">
        <v>8.0000000000000002E-3</v>
      </c>
      <c r="BG367" s="154">
        <v>1</v>
      </c>
      <c r="BH367" s="154">
        <v>0.3</v>
      </c>
      <c r="BI367" s="154">
        <v>36.9</v>
      </c>
      <c r="BJ367" s="154">
        <v>1</v>
      </c>
      <c r="BK367" s="154">
        <v>125.7</v>
      </c>
      <c r="BL367" s="24" t="s">
        <v>478</v>
      </c>
      <c r="BM367" s="248" t="s">
        <v>481</v>
      </c>
      <c r="BN367" s="248" t="s">
        <v>507</v>
      </c>
      <c r="BO367" s="248" t="s">
        <v>506</v>
      </c>
      <c r="BP367" s="248">
        <v>33</v>
      </c>
      <c r="BQ367" s="248"/>
      <c r="BR367" s="248"/>
      <c r="BS367" s="248"/>
      <c r="BT367" s="248"/>
      <c r="BU367" s="248">
        <f t="shared" si="5"/>
        <v>0.9</v>
      </c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  <c r="CH367" s="248"/>
      <c r="CI367" s="248"/>
      <c r="CJ367" s="248"/>
      <c r="CK367" s="248"/>
      <c r="CL367" s="248"/>
      <c r="CM367" s="248"/>
      <c r="CN367" s="248"/>
      <c r="CO367" s="248"/>
      <c r="CP367" s="248"/>
      <c r="CQ367" s="248"/>
      <c r="CR367" s="248"/>
      <c r="CS367" s="248"/>
      <c r="CT367" s="248"/>
      <c r="CU367" s="248"/>
      <c r="CV367" s="248"/>
      <c r="CW367" s="248"/>
      <c r="CX367" s="248"/>
      <c r="CY367" s="248"/>
      <c r="CZ367" s="248"/>
      <c r="DA367" s="248"/>
      <c r="DB367" s="248"/>
    </row>
    <row r="368" spans="1:106" s="185" customFormat="1" ht="31.5" customHeight="1" x14ac:dyDescent="0.35">
      <c r="A368" s="180">
        <v>2021</v>
      </c>
      <c r="B368" s="152">
        <v>8</v>
      </c>
      <c r="C368" s="270">
        <v>44426</v>
      </c>
      <c r="D368" s="152">
        <v>10</v>
      </c>
      <c r="E368" s="152">
        <v>24</v>
      </c>
      <c r="F368" s="152">
        <v>5</v>
      </c>
      <c r="G368" s="184" t="s">
        <v>295</v>
      </c>
      <c r="H368" t="s">
        <v>296</v>
      </c>
      <c r="I368" t="s">
        <v>471</v>
      </c>
      <c r="J368">
        <v>4</v>
      </c>
      <c r="K368">
        <v>2</v>
      </c>
      <c r="L368" s="186">
        <v>166</v>
      </c>
      <c r="M368" s="187">
        <v>154.38</v>
      </c>
      <c r="N368" s="188">
        <v>177.62</v>
      </c>
      <c r="O368" s="179">
        <v>227</v>
      </c>
      <c r="P368" s="179">
        <v>246</v>
      </c>
      <c r="Q368" s="179">
        <v>189</v>
      </c>
      <c r="R368" s="179">
        <v>234</v>
      </c>
      <c r="S368" s="179"/>
      <c r="T368" s="179">
        <v>199</v>
      </c>
      <c r="U368" s="179">
        <v>199</v>
      </c>
      <c r="V368" s="179">
        <v>157</v>
      </c>
      <c r="W368" s="179">
        <v>182</v>
      </c>
      <c r="X368" s="179"/>
      <c r="Y368" s="153">
        <v>105</v>
      </c>
      <c r="Z368" s="153">
        <v>105</v>
      </c>
      <c r="AA368" s="179">
        <v>192</v>
      </c>
      <c r="AB368" s="179">
        <v>183</v>
      </c>
      <c r="AC368" s="179">
        <v>189</v>
      </c>
      <c r="AD368" s="179">
        <v>189</v>
      </c>
      <c r="AE368" s="179">
        <v>192</v>
      </c>
      <c r="AF368" s="179">
        <v>175</v>
      </c>
      <c r="AG368" s="179">
        <v>171</v>
      </c>
      <c r="AH368" s="179">
        <v>169</v>
      </c>
      <c r="AI368" s="179">
        <v>168</v>
      </c>
      <c r="AJ368" s="179">
        <v>170</v>
      </c>
      <c r="AK368" s="153">
        <v>105</v>
      </c>
      <c r="AL368" s="153">
        <v>105</v>
      </c>
      <c r="AM368" s="179">
        <v>204.6</v>
      </c>
      <c r="AN368" s="179">
        <v>176.7</v>
      </c>
      <c r="AO368" s="215">
        <v>0.2</v>
      </c>
      <c r="AP368" s="168">
        <v>145</v>
      </c>
      <c r="AQ368" s="169">
        <v>99</v>
      </c>
      <c r="AR368" s="167">
        <v>137</v>
      </c>
      <c r="AS368" s="167">
        <v>105</v>
      </c>
      <c r="AT368" s="170">
        <v>7</v>
      </c>
      <c r="AU368" s="170">
        <v>5</v>
      </c>
      <c r="AV368" s="170">
        <v>8</v>
      </c>
      <c r="AW368" s="170"/>
      <c r="AX368" s="170"/>
      <c r="AY368" s="170"/>
      <c r="AZ368" s="170"/>
      <c r="BA368" s="170"/>
      <c r="BB368" s="170"/>
      <c r="BC368" s="171">
        <v>20</v>
      </c>
      <c r="BD368" s="166">
        <v>2756</v>
      </c>
      <c r="BE368" s="271">
        <v>1.4999999999999999E-2</v>
      </c>
      <c r="BF368" s="172">
        <v>7.0000000000000001E-3</v>
      </c>
      <c r="BG368" s="154">
        <v>1</v>
      </c>
      <c r="BH368" s="154">
        <v>0.1</v>
      </c>
      <c r="BI368" s="154">
        <v>16.600000000000001</v>
      </c>
      <c r="BJ368" s="154">
        <v>3.5</v>
      </c>
      <c r="BK368" s="154">
        <v>487</v>
      </c>
      <c r="BL368" s="24" t="s">
        <v>478</v>
      </c>
      <c r="BM368" s="248" t="s">
        <v>481</v>
      </c>
      <c r="BN368" s="248" t="s">
        <v>534</v>
      </c>
      <c r="BO368" s="248" t="s">
        <v>506</v>
      </c>
      <c r="BP368" s="248">
        <v>33</v>
      </c>
      <c r="BQ368" s="248"/>
      <c r="BR368" s="248"/>
      <c r="BS368" s="248"/>
      <c r="BT368" s="248"/>
      <c r="BU368" s="248">
        <f t="shared" si="5"/>
        <v>7.6</v>
      </c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  <c r="CH368" s="248"/>
      <c r="CI368" s="248"/>
      <c r="CJ368" s="248"/>
      <c r="CK368" s="248"/>
      <c r="CL368" s="248"/>
      <c r="CM368" s="248"/>
      <c r="CN368" s="248"/>
      <c r="CO368" s="248"/>
      <c r="CP368" s="248"/>
      <c r="CQ368" s="248"/>
      <c r="CR368" s="248"/>
      <c r="CS368" s="248"/>
      <c r="CT368" s="248"/>
      <c r="CU368" s="248"/>
      <c r="CV368" s="248"/>
      <c r="CW368" s="248"/>
      <c r="CX368" s="248"/>
      <c r="CY368" s="248"/>
      <c r="CZ368" s="248"/>
      <c r="DA368" s="248"/>
      <c r="DB368" s="248"/>
    </row>
    <row r="369" spans="1:106" s="185" customFormat="1" ht="31.5" customHeight="1" x14ac:dyDescent="0.35">
      <c r="A369" s="180">
        <v>2021</v>
      </c>
      <c r="B369" s="152">
        <v>8</v>
      </c>
      <c r="C369" s="270">
        <v>44426</v>
      </c>
      <c r="D369" s="152">
        <v>10</v>
      </c>
      <c r="E369" s="152">
        <v>25</v>
      </c>
      <c r="F369" s="152">
        <v>5</v>
      </c>
      <c r="G369" s="184" t="s">
        <v>298</v>
      </c>
      <c r="H369" t="s">
        <v>299</v>
      </c>
      <c r="I369" t="s">
        <v>471</v>
      </c>
      <c r="J369">
        <v>4</v>
      </c>
      <c r="K369">
        <v>2</v>
      </c>
      <c r="L369" s="186">
        <v>162</v>
      </c>
      <c r="M369" s="187">
        <v>150.66</v>
      </c>
      <c r="N369" s="188">
        <v>173.34</v>
      </c>
      <c r="O369" s="179">
        <v>196</v>
      </c>
      <c r="P369" s="179">
        <v>233</v>
      </c>
      <c r="Q369" s="179">
        <v>176</v>
      </c>
      <c r="R369" s="179">
        <v>214</v>
      </c>
      <c r="S369" s="179"/>
      <c r="T369" s="179">
        <v>163</v>
      </c>
      <c r="U369" s="179">
        <v>170</v>
      </c>
      <c r="V369" s="179">
        <v>147</v>
      </c>
      <c r="W369" s="179">
        <v>160</v>
      </c>
      <c r="X369" s="179"/>
      <c r="Y369" s="153">
        <v>105</v>
      </c>
      <c r="Z369" s="153">
        <v>105</v>
      </c>
      <c r="AA369" s="179">
        <v>184</v>
      </c>
      <c r="AB369" s="179">
        <v>176</v>
      </c>
      <c r="AC369" s="179">
        <v>182</v>
      </c>
      <c r="AD369" s="179">
        <v>195</v>
      </c>
      <c r="AE369" s="179">
        <v>193</v>
      </c>
      <c r="AF369" s="179">
        <v>161</v>
      </c>
      <c r="AG369" s="179">
        <v>168</v>
      </c>
      <c r="AH369" s="179">
        <v>157</v>
      </c>
      <c r="AI369" s="179">
        <v>159</v>
      </c>
      <c r="AJ369" s="179">
        <v>158</v>
      </c>
      <c r="AK369" s="153">
        <v>105</v>
      </c>
      <c r="AL369" s="153">
        <v>105</v>
      </c>
      <c r="AM369" s="179">
        <v>194.3</v>
      </c>
      <c r="AN369" s="179">
        <v>160.30000000000001</v>
      </c>
      <c r="AO369" s="215">
        <v>0.2</v>
      </c>
      <c r="AP369" s="168">
        <v>145</v>
      </c>
      <c r="AQ369" s="169">
        <v>99</v>
      </c>
      <c r="AR369" s="167">
        <v>137</v>
      </c>
      <c r="AS369" s="167">
        <v>105</v>
      </c>
      <c r="AT369" s="170">
        <v>4</v>
      </c>
      <c r="AU369" s="170">
        <v>8</v>
      </c>
      <c r="AV369" s="170">
        <v>6</v>
      </c>
      <c r="AW369" s="170"/>
      <c r="AX369" s="170"/>
      <c r="AY369" s="170"/>
      <c r="AZ369" s="170"/>
      <c r="BA369" s="170"/>
      <c r="BB369" s="170"/>
      <c r="BC369" s="171">
        <v>18</v>
      </c>
      <c r="BD369" s="166">
        <v>2754</v>
      </c>
      <c r="BE369" s="271">
        <v>1.4999999999999999E-2</v>
      </c>
      <c r="BF369" s="172">
        <v>7.0000000000000001E-3</v>
      </c>
      <c r="BG369" s="154">
        <v>1</v>
      </c>
      <c r="BH369" s="154">
        <v>0.1</v>
      </c>
      <c r="BI369" s="154">
        <v>17</v>
      </c>
      <c r="BJ369" s="154">
        <v>2.9</v>
      </c>
      <c r="BK369" s="154">
        <v>441.5</v>
      </c>
      <c r="BL369" s="24" t="s">
        <v>478</v>
      </c>
      <c r="BM369" s="248" t="s">
        <v>481</v>
      </c>
      <c r="BN369" s="248" t="s">
        <v>535</v>
      </c>
      <c r="BO369" s="248" t="s">
        <v>506</v>
      </c>
      <c r="BP369" s="248">
        <v>33</v>
      </c>
      <c r="BQ369" s="248"/>
      <c r="BR369" s="248"/>
      <c r="BS369" s="248"/>
      <c r="BT369" s="248"/>
      <c r="BU369" s="248">
        <f t="shared" si="5"/>
        <v>1.2</v>
      </c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  <c r="CH369" s="248"/>
      <c r="CI369" s="248"/>
      <c r="CJ369" s="248"/>
      <c r="CK369" s="248"/>
      <c r="CL369" s="248"/>
      <c r="CM369" s="248"/>
      <c r="CN369" s="248"/>
      <c r="CO369" s="248"/>
      <c r="CP369" s="248"/>
      <c r="CQ369" s="248"/>
      <c r="CR369" s="248"/>
      <c r="CS369" s="248"/>
      <c r="CT369" s="248"/>
      <c r="CU369" s="248"/>
      <c r="CV369" s="248"/>
      <c r="CW369" s="248"/>
      <c r="CX369" s="248"/>
      <c r="CY369" s="248"/>
      <c r="CZ369" s="248"/>
      <c r="DA369" s="248"/>
      <c r="DB369" s="248"/>
    </row>
    <row r="370" spans="1:106" s="185" customFormat="1" ht="31.5" customHeight="1" x14ac:dyDescent="0.35">
      <c r="A370" s="180">
        <v>2021</v>
      </c>
      <c r="B370" s="152">
        <v>8</v>
      </c>
      <c r="C370" s="270">
        <v>44426</v>
      </c>
      <c r="D370" s="152">
        <v>34</v>
      </c>
      <c r="E370" s="152">
        <v>99</v>
      </c>
      <c r="F370" s="152">
        <v>6</v>
      </c>
      <c r="G370" s="184" t="s">
        <v>279</v>
      </c>
      <c r="H370" t="s">
        <v>280</v>
      </c>
      <c r="I370" t="s">
        <v>471</v>
      </c>
      <c r="J370">
        <v>4</v>
      </c>
      <c r="K370">
        <v>6</v>
      </c>
      <c r="L370" s="186">
        <v>20</v>
      </c>
      <c r="M370" s="187">
        <v>18.600000000000001</v>
      </c>
      <c r="N370" s="188">
        <v>21.4</v>
      </c>
      <c r="O370" s="179">
        <v>29</v>
      </c>
      <c r="P370" s="179">
        <v>31</v>
      </c>
      <c r="Q370" s="179">
        <v>30</v>
      </c>
      <c r="R370" s="179">
        <v>28</v>
      </c>
      <c r="S370" s="179"/>
      <c r="T370" s="179">
        <v>21</v>
      </c>
      <c r="U370" s="179">
        <v>20</v>
      </c>
      <c r="V370" s="179">
        <v>20</v>
      </c>
      <c r="W370" s="179">
        <v>20</v>
      </c>
      <c r="X370" s="179"/>
      <c r="Y370" s="153">
        <v>105</v>
      </c>
      <c r="Z370" s="153">
        <v>106</v>
      </c>
      <c r="AA370" s="179">
        <v>27</v>
      </c>
      <c r="AB370" s="179">
        <v>28</v>
      </c>
      <c r="AC370" s="179">
        <v>27</v>
      </c>
      <c r="AD370" s="179">
        <v>25</v>
      </c>
      <c r="AE370" s="179">
        <v>26</v>
      </c>
      <c r="AF370" s="179">
        <v>20</v>
      </c>
      <c r="AG370" s="179">
        <v>20</v>
      </c>
      <c r="AH370" s="179">
        <v>19</v>
      </c>
      <c r="AI370" s="179">
        <v>20</v>
      </c>
      <c r="AJ370" s="179">
        <v>20</v>
      </c>
      <c r="AK370" s="153">
        <v>105</v>
      </c>
      <c r="AL370" s="153">
        <v>105</v>
      </c>
      <c r="AM370" s="179">
        <v>27.6</v>
      </c>
      <c r="AN370" s="179">
        <v>19.899999999999999</v>
      </c>
      <c r="AO370" s="215">
        <v>0.4</v>
      </c>
      <c r="AP370" s="168">
        <v>140</v>
      </c>
      <c r="AQ370" s="169">
        <v>103</v>
      </c>
      <c r="AR370" s="167">
        <v>137</v>
      </c>
      <c r="AS370" s="167">
        <v>105</v>
      </c>
      <c r="AT370" s="170">
        <v>7</v>
      </c>
      <c r="AU370" s="170">
        <v>9</v>
      </c>
      <c r="AV370" s="170">
        <v>8</v>
      </c>
      <c r="AW370" s="170"/>
      <c r="AX370" s="170"/>
      <c r="AY370" s="170"/>
      <c r="AZ370" s="170"/>
      <c r="BA370" s="170"/>
      <c r="BB370" s="170"/>
      <c r="BC370" s="171">
        <v>24</v>
      </c>
      <c r="BD370" s="166">
        <v>2940</v>
      </c>
      <c r="BE370" s="271">
        <v>1.4999999999999999E-2</v>
      </c>
      <c r="BF370" s="172">
        <v>8.0000000000000002E-3</v>
      </c>
      <c r="BG370" s="154">
        <v>1</v>
      </c>
      <c r="BH370" s="154">
        <v>1.2</v>
      </c>
      <c r="BI370" s="154">
        <v>147</v>
      </c>
      <c r="BJ370" s="154">
        <v>0.5</v>
      </c>
      <c r="BK370" s="154">
        <v>58.5</v>
      </c>
      <c r="BL370" s="24" t="s">
        <v>478</v>
      </c>
      <c r="BM370" s="248" t="s">
        <v>481</v>
      </c>
      <c r="BN370" s="248" t="s">
        <v>536</v>
      </c>
      <c r="BO370" s="248"/>
      <c r="BP370" s="248">
        <v>33</v>
      </c>
      <c r="BQ370" s="248"/>
      <c r="BR370" s="248"/>
      <c r="BS370" s="248"/>
      <c r="BT370" s="248"/>
      <c r="BU370" s="248">
        <f t="shared" si="5"/>
        <v>0.1</v>
      </c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  <c r="CH370" s="248"/>
      <c r="CI370" s="248"/>
      <c r="CJ370" s="248"/>
      <c r="CK370" s="248"/>
      <c r="CL370" s="248"/>
      <c r="CM370" s="248"/>
      <c r="CN370" s="248"/>
      <c r="CO370" s="248"/>
      <c r="CP370" s="248"/>
      <c r="CQ370" s="248"/>
      <c r="CR370" s="248"/>
      <c r="CS370" s="248"/>
      <c r="CT370" s="248"/>
      <c r="CU370" s="248"/>
      <c r="CV370" s="248"/>
      <c r="CW370" s="248"/>
      <c r="CX370" s="248"/>
      <c r="CY370" s="248"/>
      <c r="CZ370" s="248"/>
      <c r="DA370" s="248"/>
      <c r="DB370" s="248"/>
    </row>
    <row r="371" spans="1:106" s="185" customFormat="1" ht="31.5" customHeight="1" x14ac:dyDescent="0.35">
      <c r="A371" s="180">
        <v>2021</v>
      </c>
      <c r="B371" s="152">
        <v>8</v>
      </c>
      <c r="C371" s="270">
        <v>44426</v>
      </c>
      <c r="D371" s="152">
        <v>34</v>
      </c>
      <c r="E371" s="152">
        <v>100</v>
      </c>
      <c r="F371" s="152">
        <v>6</v>
      </c>
      <c r="G371" s="184" t="s">
        <v>240</v>
      </c>
      <c r="H371" t="s">
        <v>241</v>
      </c>
      <c r="I371" t="s">
        <v>471</v>
      </c>
      <c r="J371">
        <v>4</v>
      </c>
      <c r="K371">
        <v>6</v>
      </c>
      <c r="L371" s="186">
        <v>20</v>
      </c>
      <c r="M371" s="187">
        <v>18.600000000000001</v>
      </c>
      <c r="N371" s="188">
        <v>21.4</v>
      </c>
      <c r="O371" s="179">
        <v>29</v>
      </c>
      <c r="P371" s="179">
        <v>31</v>
      </c>
      <c r="Q371" s="179">
        <v>30</v>
      </c>
      <c r="R371" s="179">
        <v>28</v>
      </c>
      <c r="S371" s="179"/>
      <c r="T371" s="179">
        <v>21</v>
      </c>
      <c r="U371" s="179">
        <v>20</v>
      </c>
      <c r="V371" s="179">
        <v>20</v>
      </c>
      <c r="W371" s="179">
        <v>20</v>
      </c>
      <c r="X371" s="179"/>
      <c r="Y371" s="153">
        <v>105</v>
      </c>
      <c r="Z371" s="153">
        <v>106</v>
      </c>
      <c r="AA371" s="179">
        <v>27</v>
      </c>
      <c r="AB371" s="179">
        <v>28</v>
      </c>
      <c r="AC371" s="179">
        <v>27</v>
      </c>
      <c r="AD371" s="179">
        <v>25</v>
      </c>
      <c r="AE371" s="179">
        <v>26</v>
      </c>
      <c r="AF371" s="179">
        <v>20</v>
      </c>
      <c r="AG371" s="179">
        <v>20</v>
      </c>
      <c r="AH371" s="179">
        <v>19</v>
      </c>
      <c r="AI371" s="179">
        <v>20</v>
      </c>
      <c r="AJ371" s="179">
        <v>20</v>
      </c>
      <c r="AK371" s="153">
        <v>105</v>
      </c>
      <c r="AL371" s="153">
        <v>105</v>
      </c>
      <c r="AM371" s="179">
        <v>27.6</v>
      </c>
      <c r="AN371" s="179">
        <v>19.899999999999999</v>
      </c>
      <c r="AO371" s="215">
        <v>0.4</v>
      </c>
      <c r="AP371" s="168">
        <v>140</v>
      </c>
      <c r="AQ371" s="169">
        <v>103</v>
      </c>
      <c r="AR371" s="167">
        <v>137</v>
      </c>
      <c r="AS371" s="167">
        <v>105</v>
      </c>
      <c r="AT371" s="170">
        <v>7</v>
      </c>
      <c r="AU371" s="170">
        <v>9</v>
      </c>
      <c r="AV371" s="170">
        <v>8</v>
      </c>
      <c r="AW371" s="170"/>
      <c r="AX371" s="170"/>
      <c r="AY371" s="170"/>
      <c r="AZ371" s="170"/>
      <c r="BA371" s="170"/>
      <c r="BB371" s="170"/>
      <c r="BC371" s="171">
        <v>24</v>
      </c>
      <c r="BD371" s="166">
        <v>2940</v>
      </c>
      <c r="BE371" s="271">
        <v>1.4999999999999999E-2</v>
      </c>
      <c r="BF371" s="172">
        <v>8.0000000000000002E-3</v>
      </c>
      <c r="BG371" s="154">
        <v>1</v>
      </c>
      <c r="BH371" s="154">
        <v>1.2</v>
      </c>
      <c r="BI371" s="154">
        <v>147</v>
      </c>
      <c r="BJ371" s="154">
        <v>0.5</v>
      </c>
      <c r="BK371" s="154">
        <v>58.5</v>
      </c>
      <c r="BL371" s="24" t="s">
        <v>478</v>
      </c>
      <c r="BM371" s="248" t="s">
        <v>481</v>
      </c>
      <c r="BN371" s="248" t="s">
        <v>537</v>
      </c>
      <c r="BO371" s="248"/>
      <c r="BP371" s="248">
        <v>33</v>
      </c>
      <c r="BQ371" s="248"/>
      <c r="BR371" s="248"/>
      <c r="BS371" s="248"/>
      <c r="BT371" s="248"/>
      <c r="BU371" s="248">
        <f t="shared" si="5"/>
        <v>0.1</v>
      </c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  <c r="CH371" s="248"/>
      <c r="CI371" s="248"/>
      <c r="CJ371" s="248"/>
      <c r="CK371" s="248"/>
      <c r="CL371" s="248"/>
      <c r="CM371" s="248"/>
      <c r="CN371" s="248"/>
      <c r="CO371" s="248"/>
      <c r="CP371" s="248"/>
      <c r="CQ371" s="248"/>
      <c r="CR371" s="248"/>
      <c r="CS371" s="248"/>
      <c r="CT371" s="248"/>
      <c r="CU371" s="248"/>
      <c r="CV371" s="248"/>
      <c r="CW371" s="248"/>
      <c r="CX371" s="248"/>
      <c r="CY371" s="248"/>
      <c r="CZ371" s="248"/>
      <c r="DA371" s="248"/>
      <c r="DB371" s="248"/>
    </row>
    <row r="372" spans="1:106" s="185" customFormat="1" ht="31.5" customHeight="1" x14ac:dyDescent="0.35">
      <c r="A372" s="180">
        <v>2021</v>
      </c>
      <c r="B372" s="152">
        <v>8</v>
      </c>
      <c r="C372" s="270">
        <v>44426</v>
      </c>
      <c r="D372" s="152">
        <v>34</v>
      </c>
      <c r="E372" s="152">
        <v>101</v>
      </c>
      <c r="F372" s="152">
        <v>6</v>
      </c>
      <c r="G372" s="184" t="s">
        <v>243</v>
      </c>
      <c r="H372" t="s">
        <v>244</v>
      </c>
      <c r="I372" t="s">
        <v>471</v>
      </c>
      <c r="J372">
        <v>4</v>
      </c>
      <c r="K372">
        <v>6</v>
      </c>
      <c r="L372" s="186">
        <v>20</v>
      </c>
      <c r="M372" s="187">
        <v>18.600000000000001</v>
      </c>
      <c r="N372" s="188">
        <v>21.4</v>
      </c>
      <c r="O372" s="179">
        <v>29</v>
      </c>
      <c r="P372" s="179">
        <v>31</v>
      </c>
      <c r="Q372" s="179">
        <v>30</v>
      </c>
      <c r="R372" s="179">
        <v>28</v>
      </c>
      <c r="S372" s="179"/>
      <c r="T372" s="179">
        <v>21</v>
      </c>
      <c r="U372" s="179">
        <v>20</v>
      </c>
      <c r="V372" s="179">
        <v>20</v>
      </c>
      <c r="W372" s="179">
        <v>20</v>
      </c>
      <c r="X372" s="179"/>
      <c r="Y372" s="153">
        <v>105</v>
      </c>
      <c r="Z372" s="153">
        <v>106</v>
      </c>
      <c r="AA372" s="179">
        <v>27</v>
      </c>
      <c r="AB372" s="179">
        <v>28</v>
      </c>
      <c r="AC372" s="179">
        <v>27</v>
      </c>
      <c r="AD372" s="179">
        <v>25</v>
      </c>
      <c r="AE372" s="179">
        <v>26</v>
      </c>
      <c r="AF372" s="179">
        <v>20</v>
      </c>
      <c r="AG372" s="179">
        <v>20</v>
      </c>
      <c r="AH372" s="179">
        <v>19</v>
      </c>
      <c r="AI372" s="179">
        <v>20</v>
      </c>
      <c r="AJ372" s="179">
        <v>20</v>
      </c>
      <c r="AK372" s="153">
        <v>105</v>
      </c>
      <c r="AL372" s="153">
        <v>105</v>
      </c>
      <c r="AM372" s="179">
        <v>27.6</v>
      </c>
      <c r="AN372" s="179">
        <v>19.899999999999999</v>
      </c>
      <c r="AO372" s="215">
        <v>0.4</v>
      </c>
      <c r="AP372" s="168">
        <v>140</v>
      </c>
      <c r="AQ372" s="169">
        <v>103</v>
      </c>
      <c r="AR372" s="167">
        <v>137</v>
      </c>
      <c r="AS372" s="167">
        <v>105</v>
      </c>
      <c r="AT372" s="170">
        <v>7</v>
      </c>
      <c r="AU372" s="170">
        <v>9</v>
      </c>
      <c r="AV372" s="170">
        <v>8</v>
      </c>
      <c r="AW372" s="170"/>
      <c r="AX372" s="170"/>
      <c r="AY372" s="170"/>
      <c r="AZ372" s="170"/>
      <c r="BA372" s="170"/>
      <c r="BB372" s="170"/>
      <c r="BC372" s="171">
        <v>24</v>
      </c>
      <c r="BD372" s="166">
        <v>2940</v>
      </c>
      <c r="BE372" s="271">
        <v>1.4999999999999999E-2</v>
      </c>
      <c r="BF372" s="172">
        <v>8.0000000000000002E-3</v>
      </c>
      <c r="BG372" s="154">
        <v>1</v>
      </c>
      <c r="BH372" s="154">
        <v>1.2</v>
      </c>
      <c r="BI372" s="154">
        <v>147</v>
      </c>
      <c r="BJ372" s="154">
        <v>0.5</v>
      </c>
      <c r="BK372" s="154">
        <v>58.5</v>
      </c>
      <c r="BL372" s="24" t="s">
        <v>478</v>
      </c>
      <c r="BM372" s="248" t="s">
        <v>481</v>
      </c>
      <c r="BN372" s="248" t="s">
        <v>538</v>
      </c>
      <c r="BO372" s="248"/>
      <c r="BP372" s="248">
        <v>33</v>
      </c>
      <c r="BQ372" s="248"/>
      <c r="BR372" s="248"/>
      <c r="BS372" s="248"/>
      <c r="BT372" s="248"/>
      <c r="BU372" s="248">
        <f t="shared" si="5"/>
        <v>0.1</v>
      </c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  <c r="CH372" s="248"/>
      <c r="CI372" s="248"/>
      <c r="CJ372" s="248"/>
      <c r="CK372" s="248"/>
      <c r="CL372" s="248"/>
      <c r="CM372" s="248"/>
      <c r="CN372" s="248"/>
      <c r="CO372" s="248"/>
      <c r="CP372" s="248"/>
      <c r="CQ372" s="248"/>
      <c r="CR372" s="248"/>
      <c r="CS372" s="248"/>
      <c r="CT372" s="248"/>
      <c r="CU372" s="248"/>
      <c r="CV372" s="248"/>
      <c r="CW372" s="248"/>
      <c r="CX372" s="248"/>
      <c r="CY372" s="248"/>
      <c r="CZ372" s="248"/>
      <c r="DA372" s="248"/>
      <c r="DB372" s="248"/>
    </row>
    <row r="373" spans="1:106" s="185" customFormat="1" ht="31.5" customHeight="1" x14ac:dyDescent="0.35">
      <c r="A373" s="180">
        <v>2021</v>
      </c>
      <c r="B373" s="152">
        <v>8</v>
      </c>
      <c r="C373" s="270">
        <v>44426</v>
      </c>
      <c r="D373" s="152">
        <v>34</v>
      </c>
      <c r="E373" s="152">
        <v>102</v>
      </c>
      <c r="F373" s="152">
        <v>6</v>
      </c>
      <c r="G373" s="184" t="s">
        <v>246</v>
      </c>
      <c r="H373" t="s">
        <v>247</v>
      </c>
      <c r="I373" t="s">
        <v>471</v>
      </c>
      <c r="J373">
        <v>4</v>
      </c>
      <c r="K373">
        <v>6</v>
      </c>
      <c r="L373" s="186">
        <v>20</v>
      </c>
      <c r="M373" s="187">
        <v>18.600000000000001</v>
      </c>
      <c r="N373" s="188">
        <v>21.4</v>
      </c>
      <c r="O373" s="179">
        <v>29</v>
      </c>
      <c r="P373" s="179">
        <v>31</v>
      </c>
      <c r="Q373" s="179">
        <v>30</v>
      </c>
      <c r="R373" s="179">
        <v>28</v>
      </c>
      <c r="S373" s="179"/>
      <c r="T373" s="179">
        <v>21</v>
      </c>
      <c r="U373" s="179">
        <v>20</v>
      </c>
      <c r="V373" s="179">
        <v>20</v>
      </c>
      <c r="W373" s="179">
        <v>20</v>
      </c>
      <c r="X373" s="179"/>
      <c r="Y373" s="153">
        <v>105</v>
      </c>
      <c r="Z373" s="153">
        <v>106</v>
      </c>
      <c r="AA373" s="179">
        <v>27</v>
      </c>
      <c r="AB373" s="179">
        <v>28</v>
      </c>
      <c r="AC373" s="179">
        <v>27</v>
      </c>
      <c r="AD373" s="179">
        <v>25</v>
      </c>
      <c r="AE373" s="179">
        <v>26</v>
      </c>
      <c r="AF373" s="179">
        <v>20</v>
      </c>
      <c r="AG373" s="179">
        <v>20</v>
      </c>
      <c r="AH373" s="179">
        <v>19</v>
      </c>
      <c r="AI373" s="179">
        <v>20</v>
      </c>
      <c r="AJ373" s="179">
        <v>20</v>
      </c>
      <c r="AK373" s="153">
        <v>105</v>
      </c>
      <c r="AL373" s="153">
        <v>105</v>
      </c>
      <c r="AM373" s="179">
        <v>27.6</v>
      </c>
      <c r="AN373" s="179">
        <v>19.899999999999999</v>
      </c>
      <c r="AO373" s="215">
        <v>0.4</v>
      </c>
      <c r="AP373" s="168">
        <v>140</v>
      </c>
      <c r="AQ373" s="169">
        <v>103</v>
      </c>
      <c r="AR373" s="167">
        <v>137</v>
      </c>
      <c r="AS373" s="167">
        <v>105</v>
      </c>
      <c r="AT373" s="170">
        <v>7</v>
      </c>
      <c r="AU373" s="170">
        <v>9</v>
      </c>
      <c r="AV373" s="170">
        <v>8</v>
      </c>
      <c r="AW373" s="170"/>
      <c r="AX373" s="170"/>
      <c r="AY373" s="170"/>
      <c r="AZ373" s="170"/>
      <c r="BA373" s="170"/>
      <c r="BB373" s="170"/>
      <c r="BC373" s="171">
        <v>24</v>
      </c>
      <c r="BD373" s="166">
        <v>2940</v>
      </c>
      <c r="BE373" s="271">
        <v>1.4999999999999999E-2</v>
      </c>
      <c r="BF373" s="172">
        <v>8.0000000000000002E-3</v>
      </c>
      <c r="BG373" s="154">
        <v>1</v>
      </c>
      <c r="BH373" s="154">
        <v>1.2</v>
      </c>
      <c r="BI373" s="154">
        <v>147</v>
      </c>
      <c r="BJ373" s="154">
        <v>0.5</v>
      </c>
      <c r="BK373" s="154">
        <v>58.5</v>
      </c>
      <c r="BL373" s="24" t="s">
        <v>478</v>
      </c>
      <c r="BM373" s="248" t="s">
        <v>481</v>
      </c>
      <c r="BN373" s="248" t="s">
        <v>539</v>
      </c>
      <c r="BO373" s="248"/>
      <c r="BP373" s="248">
        <v>33</v>
      </c>
      <c r="BQ373" s="248"/>
      <c r="BR373" s="248"/>
      <c r="BS373" s="248"/>
      <c r="BT373" s="248"/>
      <c r="BU373" s="248">
        <f t="shared" si="5"/>
        <v>0.1</v>
      </c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  <c r="CH373" s="248"/>
      <c r="CI373" s="248"/>
      <c r="CJ373" s="248"/>
      <c r="CK373" s="248"/>
      <c r="CL373" s="248"/>
      <c r="CM373" s="248"/>
      <c r="CN373" s="248"/>
      <c r="CO373" s="248"/>
      <c r="CP373" s="248"/>
      <c r="CQ373" s="248"/>
      <c r="CR373" s="248"/>
      <c r="CS373" s="248"/>
      <c r="CT373" s="248"/>
      <c r="CU373" s="248"/>
      <c r="CV373" s="248"/>
      <c r="CW373" s="248"/>
      <c r="CX373" s="248"/>
      <c r="CY373" s="248"/>
      <c r="CZ373" s="248"/>
      <c r="DA373" s="248"/>
      <c r="DB373" s="248"/>
    </row>
    <row r="374" spans="1:106" s="185" customFormat="1" ht="31.5" customHeight="1" x14ac:dyDescent="0.35">
      <c r="A374" s="180">
        <v>2021</v>
      </c>
      <c r="B374" s="152">
        <v>8</v>
      </c>
      <c r="C374" s="270">
        <v>44426</v>
      </c>
      <c r="D374" s="152">
        <v>34</v>
      </c>
      <c r="E374" s="152">
        <v>103</v>
      </c>
      <c r="F374" s="152">
        <v>6</v>
      </c>
      <c r="G374" s="184" t="s">
        <v>249</v>
      </c>
      <c r="H374" t="s">
        <v>250</v>
      </c>
      <c r="I374" t="s">
        <v>471</v>
      </c>
      <c r="J374">
        <v>4</v>
      </c>
      <c r="K374">
        <v>6</v>
      </c>
      <c r="L374" s="186">
        <v>89</v>
      </c>
      <c r="M374" s="187">
        <v>82.77</v>
      </c>
      <c r="N374" s="188">
        <v>95.23</v>
      </c>
      <c r="O374" s="179">
        <v>107</v>
      </c>
      <c r="P374" s="179">
        <v>111</v>
      </c>
      <c r="Q374" s="179">
        <v>110</v>
      </c>
      <c r="R374" s="179">
        <v>106</v>
      </c>
      <c r="S374" s="179"/>
      <c r="T374" s="179">
        <v>83</v>
      </c>
      <c r="U374" s="179">
        <v>78</v>
      </c>
      <c r="V374" s="179">
        <v>76</v>
      </c>
      <c r="W374" s="179">
        <v>73</v>
      </c>
      <c r="X374" s="179"/>
      <c r="Y374" s="153">
        <v>105</v>
      </c>
      <c r="Z374" s="153">
        <v>106</v>
      </c>
      <c r="AA374" s="179">
        <v>92</v>
      </c>
      <c r="AB374" s="179">
        <v>94</v>
      </c>
      <c r="AC374" s="179">
        <v>92</v>
      </c>
      <c r="AD374" s="179">
        <v>96</v>
      </c>
      <c r="AE374" s="179">
        <v>103</v>
      </c>
      <c r="AF374" s="179">
        <v>73</v>
      </c>
      <c r="AG374" s="179">
        <v>84</v>
      </c>
      <c r="AH374" s="179">
        <v>72</v>
      </c>
      <c r="AI374" s="179">
        <v>84</v>
      </c>
      <c r="AJ374" s="179">
        <v>83</v>
      </c>
      <c r="AK374" s="153">
        <v>105</v>
      </c>
      <c r="AL374" s="153">
        <v>105</v>
      </c>
      <c r="AM374" s="179">
        <v>101</v>
      </c>
      <c r="AN374" s="179">
        <v>78.2</v>
      </c>
      <c r="AO374" s="215">
        <v>0.1</v>
      </c>
      <c r="AP374" s="168">
        <v>140</v>
      </c>
      <c r="AQ374" s="169">
        <v>103</v>
      </c>
      <c r="AR374" s="167">
        <v>137</v>
      </c>
      <c r="AS374" s="167">
        <v>105</v>
      </c>
      <c r="AT374" s="170">
        <v>8</v>
      </c>
      <c r="AU374" s="170">
        <v>9</v>
      </c>
      <c r="AV374" s="170">
        <v>3</v>
      </c>
      <c r="AW374" s="170"/>
      <c r="AX374" s="170"/>
      <c r="AY374" s="170"/>
      <c r="AZ374" s="170"/>
      <c r="BA374" s="170"/>
      <c r="BB374" s="170"/>
      <c r="BC374" s="171">
        <v>20</v>
      </c>
      <c r="BD374" s="166">
        <v>2936</v>
      </c>
      <c r="BE374" s="271">
        <v>1.4999999999999999E-2</v>
      </c>
      <c r="BF374" s="172">
        <v>7.0000000000000001E-3</v>
      </c>
      <c r="BG374" s="154">
        <v>1</v>
      </c>
      <c r="BH374" s="154">
        <v>0.2</v>
      </c>
      <c r="BI374" s="154">
        <v>33</v>
      </c>
      <c r="BJ374" s="154">
        <v>1.6</v>
      </c>
      <c r="BK374" s="154">
        <v>229.6</v>
      </c>
      <c r="BL374" s="24" t="s">
        <v>478</v>
      </c>
      <c r="BM374" s="248" t="s">
        <v>481</v>
      </c>
      <c r="BN374" s="248" t="s">
        <v>540</v>
      </c>
      <c r="BO374" s="248"/>
      <c r="BP374" s="248">
        <v>33</v>
      </c>
      <c r="BQ374" s="248"/>
      <c r="BR374" s="248"/>
      <c r="BS374" s="248"/>
      <c r="BT374" s="248"/>
      <c r="BU374" s="248">
        <f t="shared" si="5"/>
        <v>7.6</v>
      </c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  <c r="CH374" s="248"/>
      <c r="CI374" s="248"/>
      <c r="CJ374" s="248"/>
      <c r="CK374" s="248"/>
      <c r="CL374" s="248"/>
      <c r="CM374" s="248"/>
      <c r="CN374" s="248"/>
      <c r="CO374" s="248"/>
      <c r="CP374" s="248"/>
      <c r="CQ374" s="248"/>
      <c r="CR374" s="248"/>
      <c r="CS374" s="248"/>
      <c r="CT374" s="248"/>
      <c r="CU374" s="248"/>
      <c r="CV374" s="248"/>
      <c r="CW374" s="248"/>
      <c r="CX374" s="248"/>
      <c r="CY374" s="248"/>
      <c r="CZ374" s="248"/>
      <c r="DA374" s="248"/>
      <c r="DB374" s="248"/>
    </row>
    <row r="375" spans="1:106" s="185" customFormat="1" ht="31.5" customHeight="1" x14ac:dyDescent="0.35">
      <c r="A375" s="180">
        <v>2021</v>
      </c>
      <c r="B375" s="152">
        <v>8</v>
      </c>
      <c r="C375" s="270">
        <v>44426</v>
      </c>
      <c r="D375" s="152">
        <v>34</v>
      </c>
      <c r="E375" s="152">
        <v>104</v>
      </c>
      <c r="F375" s="152">
        <v>6</v>
      </c>
      <c r="G375" s="184" t="s">
        <v>252</v>
      </c>
      <c r="H375" t="s">
        <v>253</v>
      </c>
      <c r="I375" t="s">
        <v>471</v>
      </c>
      <c r="J375">
        <v>4</v>
      </c>
      <c r="K375">
        <v>6</v>
      </c>
      <c r="L375" s="186">
        <v>89</v>
      </c>
      <c r="M375" s="187">
        <v>82.77</v>
      </c>
      <c r="N375" s="188">
        <v>95.23</v>
      </c>
      <c r="O375" s="179">
        <v>107</v>
      </c>
      <c r="P375" s="179">
        <v>111</v>
      </c>
      <c r="Q375" s="179">
        <v>110</v>
      </c>
      <c r="R375" s="179">
        <v>106</v>
      </c>
      <c r="S375" s="179"/>
      <c r="T375" s="179">
        <v>83</v>
      </c>
      <c r="U375" s="179">
        <v>78</v>
      </c>
      <c r="V375" s="179">
        <v>76</v>
      </c>
      <c r="W375" s="179">
        <v>73</v>
      </c>
      <c r="X375" s="179"/>
      <c r="Y375" s="153">
        <v>105</v>
      </c>
      <c r="Z375" s="153">
        <v>106</v>
      </c>
      <c r="AA375" s="179">
        <v>92</v>
      </c>
      <c r="AB375" s="179">
        <v>94</v>
      </c>
      <c r="AC375" s="179">
        <v>92</v>
      </c>
      <c r="AD375" s="179">
        <v>96</v>
      </c>
      <c r="AE375" s="179">
        <v>103</v>
      </c>
      <c r="AF375" s="179">
        <v>73</v>
      </c>
      <c r="AG375" s="179">
        <v>84</v>
      </c>
      <c r="AH375" s="179">
        <v>72</v>
      </c>
      <c r="AI375" s="179">
        <v>84</v>
      </c>
      <c r="AJ375" s="179">
        <v>83</v>
      </c>
      <c r="AK375" s="153">
        <v>105</v>
      </c>
      <c r="AL375" s="153">
        <v>105</v>
      </c>
      <c r="AM375" s="179">
        <v>101</v>
      </c>
      <c r="AN375" s="179">
        <v>78.2</v>
      </c>
      <c r="AO375" s="215">
        <v>0.1</v>
      </c>
      <c r="AP375" s="168">
        <v>140</v>
      </c>
      <c r="AQ375" s="169">
        <v>103</v>
      </c>
      <c r="AR375" s="167">
        <v>137</v>
      </c>
      <c r="AS375" s="167">
        <v>105</v>
      </c>
      <c r="AT375" s="170">
        <v>8</v>
      </c>
      <c r="AU375" s="170">
        <v>9</v>
      </c>
      <c r="AV375" s="170">
        <v>3</v>
      </c>
      <c r="AW375" s="170"/>
      <c r="AX375" s="170"/>
      <c r="AY375" s="170"/>
      <c r="AZ375" s="170"/>
      <c r="BA375" s="170"/>
      <c r="BB375" s="170"/>
      <c r="BC375" s="171">
        <v>20</v>
      </c>
      <c r="BD375" s="166">
        <v>2936</v>
      </c>
      <c r="BE375" s="271">
        <v>1.4999999999999999E-2</v>
      </c>
      <c r="BF375" s="172">
        <v>7.0000000000000001E-3</v>
      </c>
      <c r="BG375" s="154">
        <v>1</v>
      </c>
      <c r="BH375" s="154">
        <v>0.2</v>
      </c>
      <c r="BI375" s="154">
        <v>33</v>
      </c>
      <c r="BJ375" s="154">
        <v>1.6</v>
      </c>
      <c r="BK375" s="154">
        <v>229.6</v>
      </c>
      <c r="BL375" s="24" t="s">
        <v>478</v>
      </c>
      <c r="BM375" s="248" t="s">
        <v>481</v>
      </c>
      <c r="BN375" s="248" t="s">
        <v>541</v>
      </c>
      <c r="BO375" s="248"/>
      <c r="BP375" s="248">
        <v>33</v>
      </c>
      <c r="BQ375" s="248"/>
      <c r="BR375" s="248"/>
      <c r="BS375" s="248"/>
      <c r="BT375" s="248"/>
      <c r="BU375" s="248">
        <f t="shared" si="5"/>
        <v>7.6</v>
      </c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  <c r="CH375" s="248"/>
      <c r="CI375" s="248"/>
      <c r="CJ375" s="248"/>
      <c r="CK375" s="248"/>
      <c r="CL375" s="248"/>
      <c r="CM375" s="248"/>
      <c r="CN375" s="248"/>
      <c r="CO375" s="248"/>
      <c r="CP375" s="248"/>
      <c r="CQ375" s="248"/>
      <c r="CR375" s="248"/>
      <c r="CS375" s="248"/>
      <c r="CT375" s="248"/>
      <c r="CU375" s="248"/>
      <c r="CV375" s="248"/>
      <c r="CW375" s="248"/>
      <c r="CX375" s="248"/>
      <c r="CY375" s="248"/>
      <c r="CZ375" s="248"/>
      <c r="DA375" s="248"/>
      <c r="DB375" s="248"/>
    </row>
    <row r="376" spans="1:106" s="185" customFormat="1" ht="31.5" customHeight="1" x14ac:dyDescent="0.35">
      <c r="A376" s="180">
        <v>2021</v>
      </c>
      <c r="B376" s="152">
        <v>8</v>
      </c>
      <c r="C376" s="270">
        <v>44426</v>
      </c>
      <c r="D376" s="152">
        <v>47</v>
      </c>
      <c r="E376" s="152">
        <v>122</v>
      </c>
      <c r="F376" s="152">
        <v>6</v>
      </c>
      <c r="G376" s="184" t="s">
        <v>216</v>
      </c>
      <c r="H376" t="s">
        <v>217</v>
      </c>
      <c r="I376" t="s">
        <v>513</v>
      </c>
      <c r="J376">
        <v>2</v>
      </c>
      <c r="K376">
        <v>1</v>
      </c>
      <c r="L376" s="186">
        <v>280</v>
      </c>
      <c r="M376" s="187">
        <v>267.39999999999998</v>
      </c>
      <c r="N376" s="188">
        <v>292.60000000000002</v>
      </c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/>
      <c r="AN376" s="179"/>
      <c r="AO376" s="215"/>
      <c r="AP376" s="168">
        <v>63</v>
      </c>
      <c r="AQ376" s="169">
        <v>115</v>
      </c>
      <c r="AR376" s="167"/>
      <c r="AS376" s="167"/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1"/>
      <c r="BD376" s="166"/>
      <c r="BE376" s="271">
        <v>1.4999999999999999E-2</v>
      </c>
      <c r="BF376" s="172"/>
      <c r="BG376" s="154"/>
      <c r="BH376" s="154"/>
      <c r="BI376" s="154"/>
      <c r="BJ376" s="154"/>
      <c r="BK376" s="154"/>
      <c r="BL376" s="24" t="s">
        <v>474</v>
      </c>
      <c r="BM376" s="248" t="s">
        <v>475</v>
      </c>
      <c r="BN376" s="248" t="s">
        <v>526</v>
      </c>
      <c r="BO376" s="248" t="s">
        <v>515</v>
      </c>
      <c r="BP376" s="248">
        <v>33</v>
      </c>
      <c r="BQ376" s="248"/>
      <c r="BR376" s="248"/>
      <c r="BS376" s="248"/>
      <c r="BT376" s="248"/>
      <c r="BU376" s="248" t="str">
        <f t="shared" si="5"/>
        <v/>
      </c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  <c r="CH376" s="248"/>
      <c r="CI376" s="248"/>
      <c r="CJ376" s="248"/>
      <c r="CK376" s="248"/>
      <c r="CL376" s="248"/>
      <c r="CM376" s="248"/>
      <c r="CN376" s="248"/>
      <c r="CO376" s="248"/>
      <c r="CP376" s="248"/>
      <c r="CQ376" s="248"/>
      <c r="CR376" s="248"/>
      <c r="CS376" s="248"/>
      <c r="CT376" s="248"/>
      <c r="CU376" s="248"/>
      <c r="CV376" s="248"/>
      <c r="CW376" s="248"/>
      <c r="CX376" s="248"/>
      <c r="CY376" s="248"/>
      <c r="CZ376" s="248"/>
      <c r="DA376" s="248"/>
      <c r="DB376" s="248"/>
    </row>
    <row r="377" spans="1:106" s="185" customFormat="1" ht="31.5" customHeight="1" x14ac:dyDescent="0.35">
      <c r="A377" s="180">
        <v>2021</v>
      </c>
      <c r="B377" s="152">
        <v>8</v>
      </c>
      <c r="C377" s="270">
        <v>44426</v>
      </c>
      <c r="D377" s="152">
        <v>425</v>
      </c>
      <c r="E377" s="152">
        <v>674</v>
      </c>
      <c r="F377" s="152">
        <v>6</v>
      </c>
      <c r="G377" s="184" t="s">
        <v>158</v>
      </c>
      <c r="H377" t="s">
        <v>159</v>
      </c>
      <c r="I377" t="s">
        <v>513</v>
      </c>
      <c r="J377">
        <v>2</v>
      </c>
      <c r="K377">
        <v>1</v>
      </c>
      <c r="L377" s="186">
        <v>256</v>
      </c>
      <c r="M377" s="187">
        <v>240.89599999999999</v>
      </c>
      <c r="N377" s="188">
        <v>274.17599999999999</v>
      </c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53"/>
      <c r="Z377" s="153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53"/>
      <c r="AL377" s="153"/>
      <c r="AM377" s="179"/>
      <c r="AN377" s="179"/>
      <c r="AO377" s="215"/>
      <c r="AP377" s="168">
        <v>40</v>
      </c>
      <c r="AQ377" s="169">
        <v>180</v>
      </c>
      <c r="AR377" s="167"/>
      <c r="AS377" s="167"/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1"/>
      <c r="BD377" s="166"/>
      <c r="BE377" s="271">
        <v>1.4999999999999999E-2</v>
      </c>
      <c r="BF377" s="172"/>
      <c r="BG377" s="154"/>
      <c r="BH377" s="154"/>
      <c r="BI377" s="154"/>
      <c r="BJ377" s="154"/>
      <c r="BK377" s="154"/>
      <c r="BL377" s="24" t="s">
        <v>474</v>
      </c>
      <c r="BM377" s="248" t="s">
        <v>475</v>
      </c>
      <c r="BN377" s="248" t="s">
        <v>514</v>
      </c>
      <c r="BO377" s="248" t="s">
        <v>515</v>
      </c>
      <c r="BP377" s="248">
        <v>33</v>
      </c>
      <c r="BQ377" s="248"/>
      <c r="BR377" s="248"/>
      <c r="BS377" s="248"/>
      <c r="BT377" s="248"/>
      <c r="BU377" s="248" t="str">
        <f t="shared" si="5"/>
        <v/>
      </c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  <c r="CH377" s="248"/>
      <c r="CI377" s="248"/>
      <c r="CJ377" s="248"/>
      <c r="CK377" s="248"/>
      <c r="CL377" s="248"/>
      <c r="CM377" s="248"/>
      <c r="CN377" s="248"/>
      <c r="CO377" s="248"/>
      <c r="CP377" s="248"/>
      <c r="CQ377" s="248"/>
      <c r="CR377" s="248"/>
      <c r="CS377" s="248"/>
      <c r="CT377" s="248"/>
      <c r="CU377" s="248"/>
      <c r="CV377" s="248"/>
      <c r="CW377" s="248"/>
      <c r="CX377" s="248"/>
      <c r="CY377" s="248"/>
      <c r="CZ377" s="248"/>
      <c r="DA377" s="248"/>
      <c r="DB377" s="248"/>
    </row>
    <row r="378" spans="1:106" s="185" customFormat="1" ht="31.5" customHeight="1" x14ac:dyDescent="0.35">
      <c r="A378" s="180">
        <v>2021</v>
      </c>
      <c r="B378" s="152">
        <v>8</v>
      </c>
      <c r="C378" s="270">
        <v>44426</v>
      </c>
      <c r="D378" s="152">
        <v>377</v>
      </c>
      <c r="E378" s="152">
        <v>439</v>
      </c>
      <c r="F378" s="152">
        <v>7</v>
      </c>
      <c r="G378" s="184" t="s">
        <v>322</v>
      </c>
      <c r="H378" t="s">
        <v>323</v>
      </c>
      <c r="I378" t="s">
        <v>471</v>
      </c>
      <c r="J378">
        <v>4</v>
      </c>
      <c r="K378">
        <v>1</v>
      </c>
      <c r="L378" s="186">
        <v>343</v>
      </c>
      <c r="M378" s="187">
        <v>308.7</v>
      </c>
      <c r="N378" s="188">
        <v>377.3</v>
      </c>
      <c r="O378" s="179">
        <v>620</v>
      </c>
      <c r="P378" s="179">
        <v>623</v>
      </c>
      <c r="Q378" s="179">
        <v>440</v>
      </c>
      <c r="R378" s="179">
        <v>427</v>
      </c>
      <c r="S378" s="179"/>
      <c r="T378" s="179">
        <v>356</v>
      </c>
      <c r="U378" s="179">
        <v>370</v>
      </c>
      <c r="V378" s="179">
        <v>376</v>
      </c>
      <c r="W378" s="179">
        <v>349</v>
      </c>
      <c r="X378" s="179"/>
      <c r="Y378" s="153">
        <v>207</v>
      </c>
      <c r="Z378" s="153">
        <v>207</v>
      </c>
      <c r="AA378" s="179">
        <v>387</v>
      </c>
      <c r="AB378" s="179">
        <v>371</v>
      </c>
      <c r="AC378" s="179">
        <v>378</v>
      </c>
      <c r="AD378" s="179">
        <v>364</v>
      </c>
      <c r="AE378" s="179">
        <v>378</v>
      </c>
      <c r="AF378" s="179">
        <v>354</v>
      </c>
      <c r="AG378" s="179">
        <v>361</v>
      </c>
      <c r="AH378" s="179">
        <v>323</v>
      </c>
      <c r="AI378" s="179">
        <v>334</v>
      </c>
      <c r="AJ378" s="179">
        <v>342</v>
      </c>
      <c r="AK378" s="153">
        <v>228</v>
      </c>
      <c r="AL378" s="153">
        <v>228</v>
      </c>
      <c r="AM378" s="179">
        <v>443.1</v>
      </c>
      <c r="AN378" s="179">
        <v>351.7</v>
      </c>
      <c r="AO378" s="215">
        <v>0.3</v>
      </c>
      <c r="AP378" s="168">
        <v>45</v>
      </c>
      <c r="AQ378" s="169">
        <v>320</v>
      </c>
      <c r="AR378" s="167">
        <v>66</v>
      </c>
      <c r="AS378" s="167">
        <v>218</v>
      </c>
      <c r="AT378" s="170">
        <v>6</v>
      </c>
      <c r="AU378" s="170">
        <v>4</v>
      </c>
      <c r="AV378" s="170">
        <v>5</v>
      </c>
      <c r="AW378" s="170"/>
      <c r="AX378" s="170"/>
      <c r="AY378" s="170"/>
      <c r="AZ378" s="170"/>
      <c r="BA378" s="170">
        <v>4</v>
      </c>
      <c r="BB378" s="170"/>
      <c r="BC378" s="171">
        <v>19</v>
      </c>
      <c r="BD378" s="166">
        <v>1039</v>
      </c>
      <c r="BE378" s="271">
        <v>1.4999999999999999E-2</v>
      </c>
      <c r="BF378" s="172">
        <v>1.7999999999999999E-2</v>
      </c>
      <c r="BG378" s="154"/>
      <c r="BH378" s="154">
        <v>0.1</v>
      </c>
      <c r="BI378" s="154">
        <v>3</v>
      </c>
      <c r="BJ378" s="154">
        <v>6.7</v>
      </c>
      <c r="BK378" s="154">
        <v>365.4</v>
      </c>
      <c r="BL378" s="24" t="s">
        <v>478</v>
      </c>
      <c r="BM378" s="248" t="s">
        <v>481</v>
      </c>
      <c r="BN378" s="248" t="s">
        <v>533</v>
      </c>
      <c r="BO378" s="248"/>
      <c r="BP378" s="248">
        <v>33</v>
      </c>
      <c r="BQ378" s="248"/>
      <c r="BR378" s="248"/>
      <c r="BS378" s="248"/>
      <c r="BT378" s="248"/>
      <c r="BU378" s="248">
        <f t="shared" si="5"/>
        <v>6.2</v>
      </c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  <c r="CH378" s="248"/>
      <c r="CI378" s="248"/>
      <c r="CJ378" s="248"/>
      <c r="CK378" s="248"/>
      <c r="CL378" s="248"/>
      <c r="CM378" s="248"/>
      <c r="CN378" s="248"/>
      <c r="CO378" s="248"/>
      <c r="CP378" s="248"/>
      <c r="CQ378" s="248"/>
      <c r="CR378" s="248"/>
      <c r="CS378" s="248"/>
      <c r="CT378" s="248"/>
      <c r="CU378" s="248"/>
      <c r="CV378" s="248"/>
      <c r="CW378" s="248"/>
      <c r="CX378" s="248"/>
      <c r="CY378" s="248"/>
      <c r="CZ378" s="248"/>
      <c r="DA378" s="248"/>
      <c r="DB378" s="248"/>
    </row>
    <row r="379" spans="1:106" s="185" customFormat="1" ht="31.5" customHeight="1" x14ac:dyDescent="0.35">
      <c r="A379" s="180">
        <v>2021</v>
      </c>
      <c r="B379" s="152">
        <v>8</v>
      </c>
      <c r="C379" s="270">
        <v>44426</v>
      </c>
      <c r="D379" s="152">
        <v>376</v>
      </c>
      <c r="E379" s="152">
        <v>438</v>
      </c>
      <c r="F379" s="152">
        <v>8</v>
      </c>
      <c r="G379" s="184" t="s">
        <v>285</v>
      </c>
      <c r="H379" t="s">
        <v>286</v>
      </c>
      <c r="I379" t="s">
        <v>471</v>
      </c>
      <c r="J379">
        <v>3</v>
      </c>
      <c r="K379">
        <v>2</v>
      </c>
      <c r="L379" s="186">
        <v>336</v>
      </c>
      <c r="M379" s="187">
        <v>316.17599999999999</v>
      </c>
      <c r="N379" s="188">
        <v>359.85599999999999</v>
      </c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/>
      <c r="AN379" s="179"/>
      <c r="AO379" s="215"/>
      <c r="AP379" s="168">
        <v>67</v>
      </c>
      <c r="AQ379" s="169">
        <v>161</v>
      </c>
      <c r="AR379" s="167"/>
      <c r="AS379" s="167"/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1"/>
      <c r="BD379" s="166"/>
      <c r="BE379" s="271">
        <v>1.4999999999999999E-2</v>
      </c>
      <c r="BF379" s="172"/>
      <c r="BG379" s="154"/>
      <c r="BH379" s="154"/>
      <c r="BI379" s="154"/>
      <c r="BJ379" s="154"/>
      <c r="BK379" s="154"/>
      <c r="BL379" s="24" t="s">
        <v>474</v>
      </c>
      <c r="BM379" s="248" t="s">
        <v>475</v>
      </c>
      <c r="BN379" s="248" t="s">
        <v>529</v>
      </c>
      <c r="BO379" s="248" t="s">
        <v>477</v>
      </c>
      <c r="BP379" s="248">
        <v>33</v>
      </c>
      <c r="BQ379" s="248"/>
      <c r="BR379" s="248"/>
      <c r="BS379" s="248"/>
      <c r="BT379" s="248"/>
      <c r="BU379" s="248" t="str">
        <f t="shared" si="5"/>
        <v/>
      </c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  <c r="CH379" s="248"/>
      <c r="CI379" s="248"/>
      <c r="CJ379" s="248"/>
      <c r="CK379" s="248"/>
      <c r="CL379" s="248"/>
      <c r="CM379" s="248"/>
      <c r="CN379" s="248"/>
      <c r="CO379" s="248"/>
      <c r="CP379" s="248"/>
      <c r="CQ379" s="248"/>
      <c r="CR379" s="248"/>
      <c r="CS379" s="248"/>
      <c r="CT379" s="248"/>
      <c r="CU379" s="248"/>
      <c r="CV379" s="248"/>
      <c r="CW379" s="248"/>
      <c r="CX379" s="248"/>
      <c r="CY379" s="248"/>
      <c r="CZ379" s="248"/>
      <c r="DA379" s="248"/>
      <c r="DB379" s="248"/>
    </row>
    <row r="380" spans="1:106" s="185" customFormat="1" ht="31.5" customHeight="1" x14ac:dyDescent="0.35">
      <c r="A380" s="180">
        <v>2021</v>
      </c>
      <c r="B380" s="152">
        <v>8</v>
      </c>
      <c r="C380" s="270">
        <v>44426</v>
      </c>
      <c r="D380" s="152">
        <v>395</v>
      </c>
      <c r="E380" s="152">
        <v>607</v>
      </c>
      <c r="F380" s="152">
        <v>8</v>
      </c>
      <c r="G380" s="184" t="s">
        <v>170</v>
      </c>
      <c r="H380" t="s">
        <v>171</v>
      </c>
      <c r="I380" t="s">
        <v>471</v>
      </c>
      <c r="J380">
        <v>3</v>
      </c>
      <c r="K380">
        <v>3</v>
      </c>
      <c r="L380" s="186">
        <v>120</v>
      </c>
      <c r="M380" s="187">
        <v>111.6</v>
      </c>
      <c r="N380" s="188">
        <v>128.4</v>
      </c>
      <c r="O380" s="179"/>
      <c r="P380" s="179">
        <v>197</v>
      </c>
      <c r="Q380" s="179">
        <v>157</v>
      </c>
      <c r="R380" s="179">
        <v>213</v>
      </c>
      <c r="S380" s="179"/>
      <c r="T380" s="179">
        <v>150</v>
      </c>
      <c r="U380" s="179">
        <v>118</v>
      </c>
      <c r="V380" s="179">
        <v>157</v>
      </c>
      <c r="W380" s="179"/>
      <c r="X380" s="179"/>
      <c r="Y380" s="153">
        <v>120</v>
      </c>
      <c r="Z380" s="153">
        <v>126</v>
      </c>
      <c r="AA380" s="179">
        <v>161</v>
      </c>
      <c r="AB380" s="179">
        <v>143</v>
      </c>
      <c r="AC380" s="179">
        <v>152</v>
      </c>
      <c r="AD380" s="179">
        <v>143</v>
      </c>
      <c r="AE380" s="179">
        <v>138</v>
      </c>
      <c r="AF380" s="179">
        <v>151</v>
      </c>
      <c r="AG380" s="179">
        <v>123</v>
      </c>
      <c r="AH380" s="179">
        <v>145</v>
      </c>
      <c r="AI380" s="179">
        <v>132</v>
      </c>
      <c r="AJ380" s="179">
        <v>122</v>
      </c>
      <c r="AK380" s="153">
        <v>126</v>
      </c>
      <c r="AL380" s="153">
        <v>126</v>
      </c>
      <c r="AM380" s="179">
        <v>163</v>
      </c>
      <c r="AN380" s="179">
        <v>137.30000000000001</v>
      </c>
      <c r="AO380" s="215">
        <v>0.4</v>
      </c>
      <c r="AP380" s="168">
        <v>90</v>
      </c>
      <c r="AQ380" s="169">
        <v>120</v>
      </c>
      <c r="AR380" s="167">
        <v>87</v>
      </c>
      <c r="AS380" s="167">
        <v>125</v>
      </c>
      <c r="AT380" s="170">
        <v>8</v>
      </c>
      <c r="AU380" s="170">
        <v>4</v>
      </c>
      <c r="AV380" s="170">
        <v>6</v>
      </c>
      <c r="AW380" s="170"/>
      <c r="AX380" s="170"/>
      <c r="AY380" s="170"/>
      <c r="AZ380" s="170"/>
      <c r="BA380" s="170"/>
      <c r="BB380" s="170"/>
      <c r="BC380" s="171">
        <v>18</v>
      </c>
      <c r="BD380" s="166">
        <v>1602</v>
      </c>
      <c r="BE380" s="271">
        <v>1.4999999999999999E-2</v>
      </c>
      <c r="BF380" s="172">
        <v>1.0999999999999999E-2</v>
      </c>
      <c r="BG380" s="154">
        <v>1</v>
      </c>
      <c r="BH380" s="154">
        <v>0.2</v>
      </c>
      <c r="BI380" s="154">
        <v>13.4</v>
      </c>
      <c r="BJ380" s="154">
        <v>2.5</v>
      </c>
      <c r="BK380" s="154">
        <v>220</v>
      </c>
      <c r="BL380" s="24" t="s">
        <v>480</v>
      </c>
      <c r="BM380" s="248" t="s">
        <v>480</v>
      </c>
      <c r="BN380" s="248"/>
      <c r="BO380" s="248"/>
      <c r="BP380" s="248">
        <v>33</v>
      </c>
      <c r="BQ380" s="248"/>
      <c r="BR380" s="248"/>
      <c r="BS380" s="248"/>
      <c r="BT380" s="248"/>
      <c r="BU380" s="248">
        <f t="shared" si="5"/>
        <v>12.2</v>
      </c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  <c r="CH380" s="248"/>
      <c r="CI380" s="248"/>
      <c r="CJ380" s="248"/>
      <c r="CK380" s="248"/>
      <c r="CL380" s="248"/>
      <c r="CM380" s="248"/>
      <c r="CN380" s="248"/>
      <c r="CO380" s="248"/>
      <c r="CP380" s="248"/>
      <c r="CQ380" s="248"/>
      <c r="CR380" s="248"/>
      <c r="CS380" s="248"/>
      <c r="CT380" s="248"/>
      <c r="CU380" s="248"/>
      <c r="CV380" s="248"/>
      <c r="CW380" s="248"/>
      <c r="CX380" s="248"/>
      <c r="CY380" s="248"/>
      <c r="CZ380" s="248"/>
      <c r="DA380" s="248"/>
      <c r="DB380" s="248"/>
    </row>
    <row r="381" spans="1:106" s="185" customFormat="1" ht="31.5" customHeight="1" x14ac:dyDescent="0.35">
      <c r="A381" s="180">
        <v>2021</v>
      </c>
      <c r="B381" s="152">
        <v>8</v>
      </c>
      <c r="C381" s="270">
        <v>44426</v>
      </c>
      <c r="D381" s="152">
        <v>395</v>
      </c>
      <c r="E381" s="152">
        <v>608</v>
      </c>
      <c r="F381" s="152">
        <v>8</v>
      </c>
      <c r="G381" s="184" t="s">
        <v>173</v>
      </c>
      <c r="H381" t="s">
        <v>174</v>
      </c>
      <c r="I381" t="s">
        <v>471</v>
      </c>
      <c r="J381">
        <v>3</v>
      </c>
      <c r="K381">
        <v>3</v>
      </c>
      <c r="L381" s="186">
        <v>110</v>
      </c>
      <c r="M381" s="187">
        <v>102.3</v>
      </c>
      <c r="N381" s="188">
        <v>117.7</v>
      </c>
      <c r="O381" s="179"/>
      <c r="P381" s="179">
        <v>192</v>
      </c>
      <c r="Q381" s="179">
        <v>150</v>
      </c>
      <c r="R381" s="179">
        <v>210</v>
      </c>
      <c r="S381" s="179"/>
      <c r="T381" s="179">
        <v>126</v>
      </c>
      <c r="U381" s="179">
        <v>115</v>
      </c>
      <c r="V381" s="179">
        <v>155</v>
      </c>
      <c r="W381" s="179"/>
      <c r="X381" s="179"/>
      <c r="Y381" s="153">
        <v>120</v>
      </c>
      <c r="Z381" s="153">
        <v>126</v>
      </c>
      <c r="AA381" s="179">
        <v>152</v>
      </c>
      <c r="AB381" s="179">
        <v>139</v>
      </c>
      <c r="AC381" s="179">
        <v>142</v>
      </c>
      <c r="AD381" s="179">
        <v>131</v>
      </c>
      <c r="AE381" s="179">
        <v>134</v>
      </c>
      <c r="AF381" s="179">
        <v>131</v>
      </c>
      <c r="AG381" s="179">
        <v>112</v>
      </c>
      <c r="AH381" s="179">
        <v>127</v>
      </c>
      <c r="AI381" s="179">
        <v>111</v>
      </c>
      <c r="AJ381" s="179">
        <v>114</v>
      </c>
      <c r="AK381" s="153">
        <v>126</v>
      </c>
      <c r="AL381" s="153">
        <v>126</v>
      </c>
      <c r="AM381" s="179">
        <v>156.30000000000001</v>
      </c>
      <c r="AN381" s="179">
        <v>123.9</v>
      </c>
      <c r="AO381" s="215">
        <v>0.4</v>
      </c>
      <c r="AP381" s="168">
        <v>90</v>
      </c>
      <c r="AQ381" s="169">
        <v>120</v>
      </c>
      <c r="AR381" s="167">
        <v>87</v>
      </c>
      <c r="AS381" s="167">
        <v>125</v>
      </c>
      <c r="AT381" s="170">
        <v>10</v>
      </c>
      <c r="AU381" s="170">
        <v>8</v>
      </c>
      <c r="AV381" s="170">
        <v>4</v>
      </c>
      <c r="AW381" s="170"/>
      <c r="AX381" s="170"/>
      <c r="AY381" s="170"/>
      <c r="AZ381" s="170"/>
      <c r="BA381" s="170"/>
      <c r="BB381" s="170"/>
      <c r="BC381" s="171">
        <v>22</v>
      </c>
      <c r="BD381" s="166">
        <v>1606</v>
      </c>
      <c r="BE381" s="271">
        <v>1.4999999999999999E-2</v>
      </c>
      <c r="BF381" s="172">
        <v>1.4E-2</v>
      </c>
      <c r="BG381" s="154">
        <v>1</v>
      </c>
      <c r="BH381" s="154">
        <v>0.2</v>
      </c>
      <c r="BI381" s="154">
        <v>14.6</v>
      </c>
      <c r="BJ381" s="154">
        <v>2.7</v>
      </c>
      <c r="BK381" s="154">
        <v>199</v>
      </c>
      <c r="BL381" s="24" t="s">
        <v>480</v>
      </c>
      <c r="BM381" s="248" t="s">
        <v>480</v>
      </c>
      <c r="BN381" s="248"/>
      <c r="BO381" s="248"/>
      <c r="BP381" s="248">
        <v>33</v>
      </c>
      <c r="BQ381" s="248"/>
      <c r="BR381" s="248"/>
      <c r="BS381" s="248"/>
      <c r="BT381" s="248"/>
      <c r="BU381" s="248">
        <f t="shared" si="5"/>
        <v>9.8000000000000007</v>
      </c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  <c r="CH381" s="248"/>
      <c r="CI381" s="248"/>
      <c r="CJ381" s="248"/>
      <c r="CK381" s="248"/>
      <c r="CL381" s="248"/>
      <c r="CM381" s="248"/>
      <c r="CN381" s="248"/>
      <c r="CO381" s="248"/>
      <c r="CP381" s="248"/>
      <c r="CQ381" s="248"/>
      <c r="CR381" s="248"/>
      <c r="CS381" s="248"/>
      <c r="CT381" s="248"/>
      <c r="CU381" s="248"/>
      <c r="CV381" s="248"/>
      <c r="CW381" s="248"/>
      <c r="CX381" s="248"/>
      <c r="CY381" s="248"/>
      <c r="CZ381" s="248"/>
      <c r="DA381" s="248"/>
      <c r="DB381" s="248"/>
    </row>
    <row r="382" spans="1:106" s="185" customFormat="1" ht="31.5" customHeight="1" x14ac:dyDescent="0.35">
      <c r="A382" s="180">
        <v>2021</v>
      </c>
      <c r="B382" s="152">
        <v>8</v>
      </c>
      <c r="C382" s="270">
        <v>44426</v>
      </c>
      <c r="D382" s="152">
        <v>395</v>
      </c>
      <c r="E382" s="152">
        <v>609</v>
      </c>
      <c r="F382" s="152">
        <v>8</v>
      </c>
      <c r="G382" s="184" t="s">
        <v>176</v>
      </c>
      <c r="H382" t="s">
        <v>177</v>
      </c>
      <c r="I382" t="s">
        <v>471</v>
      </c>
      <c r="J382">
        <v>3</v>
      </c>
      <c r="K382">
        <v>3</v>
      </c>
      <c r="L382" s="186">
        <v>50</v>
      </c>
      <c r="M382" s="187">
        <v>46.5</v>
      </c>
      <c r="N382" s="188">
        <v>53.5</v>
      </c>
      <c r="O382" s="179"/>
      <c r="P382" s="179">
        <v>89</v>
      </c>
      <c r="Q382" s="179">
        <v>76</v>
      </c>
      <c r="R382" s="179">
        <v>92</v>
      </c>
      <c r="S382" s="179"/>
      <c r="T382" s="179">
        <v>64</v>
      </c>
      <c r="U382" s="179">
        <v>63</v>
      </c>
      <c r="V382" s="179">
        <v>70</v>
      </c>
      <c r="W382" s="179"/>
      <c r="X382" s="179"/>
      <c r="Y382" s="153">
        <v>120</v>
      </c>
      <c r="Z382" s="153">
        <v>126</v>
      </c>
      <c r="AA382" s="179">
        <v>64</v>
      </c>
      <c r="AB382" s="179">
        <v>61</v>
      </c>
      <c r="AC382" s="179">
        <v>82</v>
      </c>
      <c r="AD382" s="179">
        <v>72</v>
      </c>
      <c r="AE382" s="179">
        <v>68</v>
      </c>
      <c r="AF382" s="179">
        <v>58</v>
      </c>
      <c r="AG382" s="179">
        <v>51</v>
      </c>
      <c r="AH382" s="179">
        <v>64</v>
      </c>
      <c r="AI382" s="179">
        <v>52</v>
      </c>
      <c r="AJ382" s="179">
        <v>54</v>
      </c>
      <c r="AK382" s="153">
        <v>126</v>
      </c>
      <c r="AL382" s="153">
        <v>126</v>
      </c>
      <c r="AM382" s="179">
        <v>75.5</v>
      </c>
      <c r="AN382" s="179">
        <v>59.5</v>
      </c>
      <c r="AO382" s="215">
        <v>0.5</v>
      </c>
      <c r="AP382" s="168">
        <v>90</v>
      </c>
      <c r="AQ382" s="169">
        <v>120</v>
      </c>
      <c r="AR382" s="167">
        <v>87</v>
      </c>
      <c r="AS382" s="167">
        <v>125</v>
      </c>
      <c r="AT382" s="170">
        <v>7</v>
      </c>
      <c r="AU382" s="170">
        <v>7</v>
      </c>
      <c r="AV382" s="170">
        <v>5</v>
      </c>
      <c r="AW382" s="170"/>
      <c r="AX382" s="170"/>
      <c r="AY382" s="170"/>
      <c r="AZ382" s="170"/>
      <c r="BA382" s="170"/>
      <c r="BB382" s="170"/>
      <c r="BC382" s="171">
        <v>19</v>
      </c>
      <c r="BD382" s="166">
        <v>1603</v>
      </c>
      <c r="BE382" s="271">
        <v>1.4999999999999999E-2</v>
      </c>
      <c r="BF382" s="172">
        <v>1.2E-2</v>
      </c>
      <c r="BG382" s="154">
        <v>1</v>
      </c>
      <c r="BH382" s="154">
        <v>0.4</v>
      </c>
      <c r="BI382" s="154">
        <v>32.1</v>
      </c>
      <c r="BJ382" s="154">
        <v>1.1000000000000001</v>
      </c>
      <c r="BK382" s="154">
        <v>95.4</v>
      </c>
      <c r="BL382" s="24" t="s">
        <v>480</v>
      </c>
      <c r="BM382" s="248" t="s">
        <v>480</v>
      </c>
      <c r="BN382" s="248"/>
      <c r="BO382" s="248"/>
      <c r="BP382" s="248">
        <v>33</v>
      </c>
      <c r="BQ382" s="248"/>
      <c r="BR382" s="248"/>
      <c r="BS382" s="248"/>
      <c r="BT382" s="248"/>
      <c r="BU382" s="248">
        <f t="shared" si="5"/>
        <v>6.7</v>
      </c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  <c r="CH382" s="248"/>
      <c r="CI382" s="248"/>
      <c r="CJ382" s="248"/>
      <c r="CK382" s="248"/>
      <c r="CL382" s="248"/>
      <c r="CM382" s="248"/>
      <c r="CN382" s="248"/>
      <c r="CO382" s="248"/>
      <c r="CP382" s="248"/>
      <c r="CQ382" s="248"/>
      <c r="CR382" s="248"/>
      <c r="CS382" s="248"/>
      <c r="CT382" s="248"/>
      <c r="CU382" s="248"/>
      <c r="CV382" s="248"/>
      <c r="CW382" s="248"/>
      <c r="CX382" s="248"/>
      <c r="CY382" s="248"/>
      <c r="CZ382" s="248"/>
      <c r="DA382" s="248"/>
      <c r="DB382" s="248"/>
    </row>
    <row r="383" spans="1:106" s="185" customFormat="1" ht="31.5" customHeight="1" x14ac:dyDescent="0.35">
      <c r="A383" s="180">
        <v>2021</v>
      </c>
      <c r="B383" s="152">
        <v>8</v>
      </c>
      <c r="C383" s="270">
        <v>44426</v>
      </c>
      <c r="D383" s="152">
        <v>419</v>
      </c>
      <c r="E383" s="152">
        <v>670</v>
      </c>
      <c r="F383" s="152">
        <v>8</v>
      </c>
      <c r="G383" s="184" t="s">
        <v>276</v>
      </c>
      <c r="H383" t="s">
        <v>277</v>
      </c>
      <c r="I383" t="s">
        <v>471</v>
      </c>
      <c r="J383">
        <v>4</v>
      </c>
      <c r="K383">
        <v>2</v>
      </c>
      <c r="L383" s="186">
        <v>298</v>
      </c>
      <c r="M383" s="187">
        <v>280.41800000000001</v>
      </c>
      <c r="N383" s="188">
        <v>319.15800000000002</v>
      </c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53"/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/>
      <c r="AN383" s="179"/>
      <c r="AO383" s="215"/>
      <c r="AP383" s="168">
        <v>96</v>
      </c>
      <c r="AQ383" s="169">
        <v>150</v>
      </c>
      <c r="AR383" s="167"/>
      <c r="AS383" s="167"/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1"/>
      <c r="BD383" s="166"/>
      <c r="BE383" s="271">
        <v>1.4999999999999999E-2</v>
      </c>
      <c r="BF383" s="172"/>
      <c r="BG383" s="154"/>
      <c r="BH383" s="154"/>
      <c r="BI383" s="154"/>
      <c r="BJ383" s="154"/>
      <c r="BK383" s="154"/>
      <c r="BL383" s="24" t="s">
        <v>474</v>
      </c>
      <c r="BM383" s="248" t="s">
        <v>475</v>
      </c>
      <c r="BN383" s="248" t="s">
        <v>542</v>
      </c>
      <c r="BO383" s="248" t="s">
        <v>477</v>
      </c>
      <c r="BP383" s="248">
        <v>33</v>
      </c>
      <c r="BQ383" s="248"/>
      <c r="BR383" s="248"/>
      <c r="BS383" s="248"/>
      <c r="BT383" s="248"/>
      <c r="BU383" s="248" t="str">
        <f t="shared" si="5"/>
        <v/>
      </c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  <c r="CH383" s="248"/>
      <c r="CI383" s="248"/>
      <c r="CJ383" s="248"/>
      <c r="CK383" s="248"/>
      <c r="CL383" s="248"/>
      <c r="CM383" s="248"/>
      <c r="CN383" s="248"/>
      <c r="CO383" s="248"/>
      <c r="CP383" s="248"/>
      <c r="CQ383" s="248"/>
      <c r="CR383" s="248"/>
      <c r="CS383" s="248"/>
      <c r="CT383" s="248"/>
      <c r="CU383" s="248"/>
      <c r="CV383" s="248"/>
      <c r="CW383" s="248"/>
      <c r="CX383" s="248"/>
      <c r="CY383" s="248"/>
      <c r="CZ383" s="248"/>
      <c r="DA383" s="248"/>
      <c r="DB383" s="248"/>
    </row>
    <row r="384" spans="1:106" s="185" customFormat="1" ht="31.5" customHeight="1" x14ac:dyDescent="0.35">
      <c r="A384" s="180">
        <v>2021</v>
      </c>
      <c r="B384" s="152">
        <v>8</v>
      </c>
      <c r="C384" s="270">
        <v>44426</v>
      </c>
      <c r="D384" s="152">
        <v>48</v>
      </c>
      <c r="E384" s="152">
        <v>124</v>
      </c>
      <c r="F384" s="152">
        <v>26</v>
      </c>
      <c r="G384" s="184" t="s">
        <v>236</v>
      </c>
      <c r="H384" t="s">
        <v>237</v>
      </c>
      <c r="I384" t="s">
        <v>486</v>
      </c>
      <c r="J384">
        <v>4</v>
      </c>
      <c r="K384">
        <v>1</v>
      </c>
      <c r="L384" s="186">
        <v>18.664735230000002</v>
      </c>
      <c r="M384" s="187">
        <v>17.358203759999999</v>
      </c>
      <c r="N384" s="188">
        <v>19.97126669</v>
      </c>
      <c r="O384" s="179"/>
      <c r="P384" s="179">
        <v>33</v>
      </c>
      <c r="Q384" s="179">
        <v>23</v>
      </c>
      <c r="R384" s="179">
        <v>28</v>
      </c>
      <c r="S384" s="179"/>
      <c r="T384" s="179"/>
      <c r="U384" s="179">
        <v>22</v>
      </c>
      <c r="V384" s="179">
        <v>20</v>
      </c>
      <c r="W384" s="179">
        <v>21</v>
      </c>
      <c r="X384" s="179"/>
      <c r="Y384" s="153"/>
      <c r="Z384" s="153">
        <v>106</v>
      </c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>
        <v>28</v>
      </c>
      <c r="AN384" s="179">
        <v>21</v>
      </c>
      <c r="AO384" s="215">
        <v>0.5</v>
      </c>
      <c r="AP384" s="168">
        <v>126</v>
      </c>
      <c r="AQ384" s="169">
        <v>114</v>
      </c>
      <c r="AR384" s="167">
        <v>136</v>
      </c>
      <c r="AS384" s="167">
        <v>106</v>
      </c>
      <c r="AT384" s="170">
        <v>6</v>
      </c>
      <c r="AU384" s="170">
        <v>3</v>
      </c>
      <c r="AV384" s="170">
        <v>5</v>
      </c>
      <c r="AW384" s="170"/>
      <c r="AX384" s="170"/>
      <c r="AY384" s="170"/>
      <c r="AZ384" s="170"/>
      <c r="BA384" s="170"/>
      <c r="BB384" s="170"/>
      <c r="BC384" s="171">
        <v>14</v>
      </c>
      <c r="BD384" s="166">
        <v>1064</v>
      </c>
      <c r="BE384" s="271">
        <v>0.02</v>
      </c>
      <c r="BF384" s="172">
        <v>1.2999999999999999E-2</v>
      </c>
      <c r="BG384" s="154">
        <v>1</v>
      </c>
      <c r="BH384" s="154">
        <v>0.8</v>
      </c>
      <c r="BI384" s="154">
        <v>57</v>
      </c>
      <c r="BJ384" s="154">
        <v>0.3</v>
      </c>
      <c r="BK384" s="154">
        <v>22.3</v>
      </c>
      <c r="BL384" s="24" t="s">
        <v>472</v>
      </c>
      <c r="BM384" s="248" t="s">
        <v>472</v>
      </c>
      <c r="BN384" s="248"/>
      <c r="BO384" s="248"/>
      <c r="BP384" s="248">
        <v>33</v>
      </c>
      <c r="BQ384" s="248"/>
      <c r="BR384" s="248"/>
      <c r="BS384" s="248"/>
      <c r="BT384" s="248"/>
      <c r="BU384" s="248">
        <f t="shared" si="5"/>
        <v>1.7</v>
      </c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  <c r="CH384" s="248"/>
      <c r="CI384" s="248"/>
      <c r="CJ384" s="248"/>
      <c r="CK384" s="248"/>
      <c r="CL384" s="248"/>
      <c r="CM384" s="248"/>
      <c r="CN384" s="248"/>
      <c r="CO384" s="248"/>
      <c r="CP384" s="248"/>
      <c r="CQ384" s="248"/>
      <c r="CR384" s="248"/>
      <c r="CS384" s="248"/>
      <c r="CT384" s="248"/>
      <c r="CU384" s="248"/>
      <c r="CV384" s="248"/>
      <c r="CW384" s="248"/>
      <c r="CX384" s="248"/>
      <c r="CY384" s="248"/>
      <c r="CZ384" s="248"/>
      <c r="DA384" s="248"/>
      <c r="DB384" s="248"/>
    </row>
    <row r="385" spans="1:106" s="185" customFormat="1" ht="31.5" customHeight="1" x14ac:dyDescent="0.35">
      <c r="A385" s="180">
        <v>2021</v>
      </c>
      <c r="B385" s="152">
        <v>8</v>
      </c>
      <c r="C385" s="270">
        <v>44426</v>
      </c>
      <c r="D385" s="152">
        <v>53</v>
      </c>
      <c r="E385" s="152">
        <v>131</v>
      </c>
      <c r="F385" s="152">
        <v>28</v>
      </c>
      <c r="G385" s="184" t="s">
        <v>161</v>
      </c>
      <c r="H385" t="s">
        <v>162</v>
      </c>
      <c r="I385" t="s">
        <v>531</v>
      </c>
      <c r="J385">
        <v>25</v>
      </c>
      <c r="K385">
        <v>1</v>
      </c>
      <c r="L385" s="186">
        <v>10</v>
      </c>
      <c r="M385" s="187">
        <v>9.3000000000000007</v>
      </c>
      <c r="N385" s="188">
        <v>10.7</v>
      </c>
      <c r="O385" s="179"/>
      <c r="P385" s="179">
        <v>14</v>
      </c>
      <c r="Q385" s="179">
        <v>14</v>
      </c>
      <c r="R385" s="179">
        <v>13</v>
      </c>
      <c r="S385" s="179"/>
      <c r="T385" s="179"/>
      <c r="U385" s="179">
        <v>11</v>
      </c>
      <c r="V385" s="179">
        <v>11</v>
      </c>
      <c r="W385" s="179">
        <v>11</v>
      </c>
      <c r="X385" s="179"/>
      <c r="Y385" s="153">
        <v>80</v>
      </c>
      <c r="Z385" s="153">
        <v>82</v>
      </c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>
        <v>13.8</v>
      </c>
      <c r="AN385" s="179">
        <v>10.7</v>
      </c>
      <c r="AO385" s="215">
        <v>0.4</v>
      </c>
      <c r="AP385" s="168">
        <v>772</v>
      </c>
      <c r="AQ385" s="169">
        <v>117</v>
      </c>
      <c r="AR385" s="167">
        <v>1111</v>
      </c>
      <c r="AS385" s="167">
        <v>81</v>
      </c>
      <c r="AT385" s="170">
        <v>10</v>
      </c>
      <c r="AU385" s="170">
        <v>6</v>
      </c>
      <c r="AV385" s="170">
        <v>8</v>
      </c>
      <c r="AW385" s="170"/>
      <c r="AX385" s="170"/>
      <c r="AY385" s="170"/>
      <c r="AZ385" s="170"/>
      <c r="BA385" s="170">
        <v>10</v>
      </c>
      <c r="BB385" s="170"/>
      <c r="BC385" s="171">
        <v>34</v>
      </c>
      <c r="BD385" s="166">
        <v>10034</v>
      </c>
      <c r="BE385" s="271">
        <v>0.02</v>
      </c>
      <c r="BF385" s="172">
        <v>3.0000000000000001E-3</v>
      </c>
      <c r="BG385" s="154">
        <v>1</v>
      </c>
      <c r="BH385" s="154">
        <v>3.4</v>
      </c>
      <c r="BI385" s="154">
        <v>1003.4</v>
      </c>
      <c r="BJ385" s="154">
        <v>0.4</v>
      </c>
      <c r="BK385" s="154">
        <v>107.4</v>
      </c>
      <c r="BL385" s="24" t="s">
        <v>478</v>
      </c>
      <c r="BM385" s="248" t="s">
        <v>487</v>
      </c>
      <c r="BN385" s="248" t="s">
        <v>532</v>
      </c>
      <c r="BO385" s="248"/>
      <c r="BP385" s="248">
        <v>33</v>
      </c>
      <c r="BQ385" s="248"/>
      <c r="BR385" s="248"/>
      <c r="BS385" s="248"/>
      <c r="BT385" s="248"/>
      <c r="BU385" s="248">
        <f t="shared" si="5"/>
        <v>0.5</v>
      </c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  <c r="CH385" s="248"/>
      <c r="CI385" s="248"/>
      <c r="CJ385" s="248"/>
      <c r="CK385" s="248"/>
      <c r="CL385" s="248"/>
      <c r="CM385" s="248"/>
      <c r="CN385" s="248"/>
      <c r="CO385" s="248"/>
      <c r="CP385" s="248"/>
      <c r="CQ385" s="248"/>
      <c r="CR385" s="248"/>
      <c r="CS385" s="248"/>
      <c r="CT385" s="248"/>
      <c r="CU385" s="248"/>
      <c r="CV385" s="248"/>
      <c r="CW385" s="248"/>
      <c r="CX385" s="248"/>
      <c r="CY385" s="248"/>
      <c r="CZ385" s="248"/>
      <c r="DA385" s="248"/>
      <c r="DB385" s="248"/>
    </row>
    <row r="386" spans="1:106" s="185" customFormat="1" ht="31.5" customHeight="1" x14ac:dyDescent="0.35">
      <c r="A386" s="180">
        <v>2021</v>
      </c>
      <c r="B386" s="152">
        <v>8</v>
      </c>
      <c r="C386" s="270">
        <v>44426</v>
      </c>
      <c r="D386" s="152">
        <v>123</v>
      </c>
      <c r="E386" s="152">
        <v>645</v>
      </c>
      <c r="F386" s="152">
        <v>30</v>
      </c>
      <c r="G386" s="184" t="s">
        <v>313</v>
      </c>
      <c r="H386" t="s">
        <v>314</v>
      </c>
      <c r="I386" t="s">
        <v>489</v>
      </c>
      <c r="J386">
        <v>4</v>
      </c>
      <c r="K386">
        <v>1</v>
      </c>
      <c r="L386" s="186">
        <v>133</v>
      </c>
      <c r="M386" s="187">
        <v>123.69</v>
      </c>
      <c r="N386" s="188">
        <v>142.31</v>
      </c>
      <c r="O386" s="179"/>
      <c r="P386" s="179">
        <v>223</v>
      </c>
      <c r="Q386" s="179"/>
      <c r="R386" s="179"/>
      <c r="S386" s="179"/>
      <c r="T386" s="179">
        <v>182</v>
      </c>
      <c r="U386" s="179"/>
      <c r="V386" s="179"/>
      <c r="W386" s="179"/>
      <c r="X386" s="179"/>
      <c r="Y386" s="153">
        <v>186</v>
      </c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>
        <v>223</v>
      </c>
      <c r="AN386" s="179">
        <v>182</v>
      </c>
      <c r="AO386" s="215">
        <v>0.7</v>
      </c>
      <c r="AP386" s="168">
        <v>80</v>
      </c>
      <c r="AQ386" s="169">
        <v>180</v>
      </c>
      <c r="AR386" s="167">
        <v>77</v>
      </c>
      <c r="AS386" s="167">
        <v>186</v>
      </c>
      <c r="AT386" s="170">
        <v>4</v>
      </c>
      <c r="AU386" s="170">
        <v>2</v>
      </c>
      <c r="AV386" s="170">
        <v>4</v>
      </c>
      <c r="AW386" s="170"/>
      <c r="AX386" s="170"/>
      <c r="AY386" s="170"/>
      <c r="AZ386" s="170"/>
      <c r="BA386" s="170"/>
      <c r="BB386" s="170"/>
      <c r="BC386" s="171">
        <v>10</v>
      </c>
      <c r="BD386" s="166">
        <v>270</v>
      </c>
      <c r="BE386" s="271">
        <v>0.02</v>
      </c>
      <c r="BF386" s="172">
        <v>3.6999999999999998E-2</v>
      </c>
      <c r="BG386" s="154"/>
      <c r="BH386" s="154">
        <v>0.1</v>
      </c>
      <c r="BI386" s="154">
        <v>2</v>
      </c>
      <c r="BJ386" s="154">
        <v>1.8</v>
      </c>
      <c r="BK386" s="154">
        <v>49.1</v>
      </c>
      <c r="BL386" s="24" t="s">
        <v>472</v>
      </c>
      <c r="BM386" s="248" t="s">
        <v>472</v>
      </c>
      <c r="BN386" s="248"/>
      <c r="BO386" s="248"/>
      <c r="BP386" s="248">
        <v>33</v>
      </c>
      <c r="BQ386" s="248"/>
      <c r="BR386" s="248"/>
      <c r="BS386" s="248"/>
      <c r="BT386" s="248"/>
      <c r="BU386" s="248">
        <f t="shared" si="5"/>
        <v>34.6</v>
      </c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  <c r="CH386" s="248"/>
      <c r="CI386" s="248"/>
      <c r="CJ386" s="248"/>
      <c r="CK386" s="248"/>
      <c r="CL386" s="248"/>
      <c r="CM386" s="248"/>
      <c r="CN386" s="248"/>
      <c r="CO386" s="248"/>
      <c r="CP386" s="248"/>
      <c r="CQ386" s="248"/>
      <c r="CR386" s="248"/>
      <c r="CS386" s="248"/>
      <c r="CT386" s="248"/>
      <c r="CU386" s="248"/>
      <c r="CV386" s="248"/>
      <c r="CW386" s="248"/>
      <c r="CX386" s="248"/>
      <c r="CY386" s="248"/>
      <c r="CZ386" s="248"/>
      <c r="DA386" s="248"/>
      <c r="DB386" s="248"/>
    </row>
    <row r="387" spans="1:106" s="185" customFormat="1" ht="31.5" customHeight="1" x14ac:dyDescent="0.35">
      <c r="A387" s="180">
        <v>2021</v>
      </c>
      <c r="B387" s="152">
        <v>8</v>
      </c>
      <c r="C387" s="270">
        <v>44426</v>
      </c>
      <c r="D387" s="152">
        <v>433</v>
      </c>
      <c r="E387" s="152">
        <v>452</v>
      </c>
      <c r="F387" s="152">
        <v>46</v>
      </c>
      <c r="G387" s="184" t="s">
        <v>261</v>
      </c>
      <c r="H387" t="s">
        <v>262</v>
      </c>
      <c r="I387" t="s">
        <v>490</v>
      </c>
      <c r="J387">
        <v>4</v>
      </c>
      <c r="K387">
        <v>2</v>
      </c>
      <c r="L387" s="186">
        <v>175</v>
      </c>
      <c r="M387" s="187">
        <v>162.75</v>
      </c>
      <c r="N387" s="188">
        <v>187.25</v>
      </c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/>
      <c r="Z387" s="153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/>
      <c r="AN387" s="179"/>
      <c r="AO387" s="215"/>
      <c r="AP387" s="168">
        <v>96</v>
      </c>
      <c r="AQ387" s="169">
        <v>150</v>
      </c>
      <c r="AR387" s="167"/>
      <c r="AS387" s="167"/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1"/>
      <c r="BD387" s="166">
        <v>80</v>
      </c>
      <c r="BE387" s="271">
        <v>0.02</v>
      </c>
      <c r="BF387" s="172"/>
      <c r="BG387" s="154"/>
      <c r="BH387" s="154"/>
      <c r="BI387" s="154">
        <v>0.5</v>
      </c>
      <c r="BJ387" s="154"/>
      <c r="BK387" s="154"/>
      <c r="BL387" s="24" t="s">
        <v>478</v>
      </c>
      <c r="BM387" s="248" t="s">
        <v>479</v>
      </c>
      <c r="BN387" s="248"/>
      <c r="BO387" s="248"/>
      <c r="BP387" s="248">
        <v>33</v>
      </c>
      <c r="BQ387" s="248"/>
      <c r="BR387" s="248"/>
      <c r="BS387" s="248"/>
      <c r="BT387" s="248"/>
      <c r="BU387" s="248" t="str">
        <f t="shared" si="5"/>
        <v/>
      </c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  <c r="CH387" s="248"/>
      <c r="CI387" s="248"/>
      <c r="CJ387" s="248"/>
      <c r="CK387" s="248"/>
      <c r="CL387" s="248"/>
      <c r="CM387" s="248"/>
      <c r="CN387" s="248"/>
      <c r="CO387" s="248"/>
      <c r="CP387" s="248"/>
      <c r="CQ387" s="248"/>
      <c r="CR387" s="248"/>
      <c r="CS387" s="248"/>
      <c r="CT387" s="248"/>
      <c r="CU387" s="248"/>
      <c r="CV387" s="248"/>
      <c r="CW387" s="248"/>
      <c r="CX387" s="248"/>
      <c r="CY387" s="248"/>
      <c r="CZ387" s="248"/>
      <c r="DA387" s="248"/>
      <c r="DB387" s="248"/>
    </row>
    <row r="388" spans="1:106" s="185" customFormat="1" ht="31.5" customHeight="1" x14ac:dyDescent="0.35">
      <c r="A388" s="180">
        <v>2021</v>
      </c>
      <c r="B388" s="152">
        <v>8</v>
      </c>
      <c r="C388" s="270">
        <v>44426</v>
      </c>
      <c r="D388" s="152">
        <v>433</v>
      </c>
      <c r="E388" s="152">
        <v>453</v>
      </c>
      <c r="F388" s="152">
        <v>46</v>
      </c>
      <c r="G388" s="184" t="s">
        <v>264</v>
      </c>
      <c r="H388" t="s">
        <v>265</v>
      </c>
      <c r="I388" t="s">
        <v>490</v>
      </c>
      <c r="J388">
        <v>4</v>
      </c>
      <c r="K388">
        <v>2</v>
      </c>
      <c r="L388" s="186">
        <v>270</v>
      </c>
      <c r="M388" s="187">
        <v>251.1</v>
      </c>
      <c r="N388" s="188">
        <v>288.89999999999998</v>
      </c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53"/>
      <c r="Z388" s="153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/>
      <c r="AL388" s="153"/>
      <c r="AM388" s="179"/>
      <c r="AN388" s="179"/>
      <c r="AO388" s="215"/>
      <c r="AP388" s="168">
        <v>96</v>
      </c>
      <c r="AQ388" s="169">
        <v>150</v>
      </c>
      <c r="AR388" s="167"/>
      <c r="AS388" s="167"/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1"/>
      <c r="BD388" s="166">
        <v>80</v>
      </c>
      <c r="BE388" s="271">
        <v>0.02</v>
      </c>
      <c r="BF388" s="172"/>
      <c r="BG388" s="154"/>
      <c r="BH388" s="154"/>
      <c r="BI388" s="154">
        <v>0.3</v>
      </c>
      <c r="BJ388" s="154"/>
      <c r="BK388" s="154"/>
      <c r="BL388" s="24" t="s">
        <v>478</v>
      </c>
      <c r="BM388" s="248" t="s">
        <v>479</v>
      </c>
      <c r="BN388" s="248"/>
      <c r="BO388" s="248"/>
      <c r="BP388" s="248">
        <v>33</v>
      </c>
      <c r="BQ388" s="248"/>
      <c r="BR388" s="248"/>
      <c r="BS388" s="248"/>
      <c r="BT388" s="248"/>
      <c r="BU388" s="248" t="str">
        <f t="shared" ref="BU388:BU451" si="6">IFERROR(ROUND(STDEV(AN388,L388),1),"")</f>
        <v/>
      </c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  <c r="CH388" s="248"/>
      <c r="CI388" s="248"/>
      <c r="CJ388" s="248"/>
      <c r="CK388" s="248"/>
      <c r="CL388" s="248"/>
      <c r="CM388" s="248"/>
      <c r="CN388" s="248"/>
      <c r="CO388" s="248"/>
      <c r="CP388" s="248"/>
      <c r="CQ388" s="248"/>
      <c r="CR388" s="248"/>
      <c r="CS388" s="248"/>
      <c r="CT388" s="248"/>
      <c r="CU388" s="248"/>
      <c r="CV388" s="248"/>
      <c r="CW388" s="248"/>
      <c r="CX388" s="248"/>
      <c r="CY388" s="248"/>
      <c r="CZ388" s="248"/>
      <c r="DA388" s="248"/>
      <c r="DB388" s="248"/>
    </row>
    <row r="389" spans="1:106" s="185" customFormat="1" ht="31.5" customHeight="1" x14ac:dyDescent="0.35">
      <c r="A389" s="180">
        <v>2021</v>
      </c>
      <c r="B389" s="152">
        <v>8</v>
      </c>
      <c r="C389" s="270">
        <v>44426</v>
      </c>
      <c r="D389" s="152">
        <v>214</v>
      </c>
      <c r="E389" s="152">
        <v>142</v>
      </c>
      <c r="F389" s="152">
        <v>47</v>
      </c>
      <c r="G389" s="184" t="s">
        <v>282</v>
      </c>
      <c r="H389" t="s">
        <v>283</v>
      </c>
      <c r="I389" t="s">
        <v>490</v>
      </c>
      <c r="J389">
        <v>4</v>
      </c>
      <c r="K389">
        <v>1</v>
      </c>
      <c r="L389" s="186">
        <v>351</v>
      </c>
      <c r="M389" s="187">
        <v>326.43</v>
      </c>
      <c r="N389" s="188">
        <v>375.57</v>
      </c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/>
      <c r="AN389" s="179"/>
      <c r="AO389" s="215"/>
      <c r="AP389" s="168">
        <v>68</v>
      </c>
      <c r="AQ389" s="169">
        <v>212</v>
      </c>
      <c r="AR389" s="167"/>
      <c r="AS389" s="167"/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1"/>
      <c r="BD389" s="166">
        <v>91</v>
      </c>
      <c r="BE389" s="271">
        <v>0.02</v>
      </c>
      <c r="BF389" s="172"/>
      <c r="BG389" s="154"/>
      <c r="BH389" s="154"/>
      <c r="BI389" s="154">
        <v>0.3</v>
      </c>
      <c r="BJ389" s="154"/>
      <c r="BK389" s="154"/>
      <c r="BL389" s="24" t="s">
        <v>478</v>
      </c>
      <c r="BM389" s="248" t="s">
        <v>487</v>
      </c>
      <c r="BN389" s="248" t="s">
        <v>530</v>
      </c>
      <c r="BO389" s="248"/>
      <c r="BP389" s="248">
        <v>33</v>
      </c>
      <c r="BQ389" s="248"/>
      <c r="BR389" s="248"/>
      <c r="BS389" s="248"/>
      <c r="BT389" s="248"/>
      <c r="BU389" s="248" t="str">
        <f t="shared" si="6"/>
        <v/>
      </c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  <c r="CH389" s="248"/>
      <c r="CI389" s="248"/>
      <c r="CJ389" s="248"/>
      <c r="CK389" s="248"/>
      <c r="CL389" s="248"/>
      <c r="CM389" s="248"/>
      <c r="CN389" s="248"/>
      <c r="CO389" s="248"/>
      <c r="CP389" s="248"/>
      <c r="CQ389" s="248"/>
      <c r="CR389" s="248"/>
      <c r="CS389" s="248"/>
      <c r="CT389" s="248"/>
      <c r="CU389" s="248"/>
      <c r="CV389" s="248"/>
      <c r="CW389" s="248"/>
      <c r="CX389" s="248"/>
      <c r="CY389" s="248"/>
      <c r="CZ389" s="248"/>
      <c r="DA389" s="248"/>
      <c r="DB389" s="248"/>
    </row>
    <row r="390" spans="1:106" s="185" customFormat="1" ht="31.5" customHeight="1" x14ac:dyDescent="0.35">
      <c r="A390" s="180">
        <v>2021</v>
      </c>
      <c r="B390" s="152">
        <v>8</v>
      </c>
      <c r="C390" s="270">
        <v>44426</v>
      </c>
      <c r="D390" s="152">
        <v>372</v>
      </c>
      <c r="E390" s="152">
        <v>646</v>
      </c>
      <c r="F390" s="152">
        <v>48</v>
      </c>
      <c r="G390" s="184" t="s">
        <v>152</v>
      </c>
      <c r="H390" t="s">
        <v>153</v>
      </c>
      <c r="I390" t="s">
        <v>490</v>
      </c>
      <c r="J390">
        <v>2</v>
      </c>
      <c r="K390">
        <v>2</v>
      </c>
      <c r="L390" s="186">
        <v>212</v>
      </c>
      <c r="M390" s="187">
        <v>197.16</v>
      </c>
      <c r="N390" s="188">
        <v>226.84</v>
      </c>
      <c r="O390" s="179"/>
      <c r="P390" s="179">
        <v>265</v>
      </c>
      <c r="Q390" s="179">
        <v>253</v>
      </c>
      <c r="R390" s="179">
        <v>280</v>
      </c>
      <c r="S390" s="179"/>
      <c r="T390" s="179"/>
      <c r="U390" s="179">
        <v>217</v>
      </c>
      <c r="V390" s="179">
        <v>222</v>
      </c>
      <c r="W390" s="179">
        <v>233</v>
      </c>
      <c r="X390" s="179"/>
      <c r="Y390" s="153"/>
      <c r="Z390" s="153">
        <v>138</v>
      </c>
      <c r="AA390" s="179">
        <v>246</v>
      </c>
      <c r="AB390" s="179">
        <v>243</v>
      </c>
      <c r="AC390" s="179">
        <v>241</v>
      </c>
      <c r="AD390" s="179">
        <v>236</v>
      </c>
      <c r="AE390" s="179">
        <v>245</v>
      </c>
      <c r="AF390" s="179">
        <v>221</v>
      </c>
      <c r="AG390" s="179">
        <v>218</v>
      </c>
      <c r="AH390" s="179">
        <v>221</v>
      </c>
      <c r="AI390" s="179">
        <v>224</v>
      </c>
      <c r="AJ390" s="179">
        <v>228</v>
      </c>
      <c r="AK390" s="153">
        <v>138</v>
      </c>
      <c r="AL390" s="153">
        <v>140</v>
      </c>
      <c r="AM390" s="179">
        <v>251.1</v>
      </c>
      <c r="AN390" s="179">
        <v>223</v>
      </c>
      <c r="AO390" s="215">
        <v>0.2</v>
      </c>
      <c r="AP390" s="168">
        <v>37</v>
      </c>
      <c r="AQ390" s="169">
        <v>195</v>
      </c>
      <c r="AR390" s="167">
        <v>52</v>
      </c>
      <c r="AS390" s="167">
        <v>139</v>
      </c>
      <c r="AT390" s="170">
        <v>8</v>
      </c>
      <c r="AU390" s="170">
        <v>6</v>
      </c>
      <c r="AV390" s="170">
        <v>8</v>
      </c>
      <c r="AW390" s="170"/>
      <c r="AX390" s="170"/>
      <c r="AY390" s="170"/>
      <c r="AZ390" s="170"/>
      <c r="BA390" s="170"/>
      <c r="BB390" s="170"/>
      <c r="BC390" s="171">
        <v>22</v>
      </c>
      <c r="BD390" s="166">
        <v>934</v>
      </c>
      <c r="BE390" s="271">
        <v>0.02</v>
      </c>
      <c r="BF390" s="172">
        <v>2.4E-2</v>
      </c>
      <c r="BG390" s="154"/>
      <c r="BH390" s="154">
        <v>0.1</v>
      </c>
      <c r="BI390" s="154">
        <v>4.4000000000000004</v>
      </c>
      <c r="BJ390" s="154">
        <v>4.9000000000000004</v>
      </c>
      <c r="BK390" s="154">
        <v>208.3</v>
      </c>
      <c r="BL390" s="24" t="s">
        <v>478</v>
      </c>
      <c r="BM390" s="248" t="s">
        <v>487</v>
      </c>
      <c r="BN390" s="248" t="s">
        <v>491</v>
      </c>
      <c r="BO390" s="248"/>
      <c r="BP390" s="248">
        <v>33</v>
      </c>
      <c r="BQ390" s="248"/>
      <c r="BR390" s="248"/>
      <c r="BS390" s="248"/>
      <c r="BT390" s="248"/>
      <c r="BU390" s="248">
        <f t="shared" si="6"/>
        <v>7.8</v>
      </c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  <c r="CH390" s="248"/>
      <c r="CI390" s="248"/>
      <c r="CJ390" s="248"/>
      <c r="CK390" s="248"/>
      <c r="CL390" s="248"/>
      <c r="CM390" s="248"/>
      <c r="CN390" s="248"/>
      <c r="CO390" s="248"/>
      <c r="CP390" s="248"/>
      <c r="CQ390" s="248"/>
      <c r="CR390" s="248"/>
      <c r="CS390" s="248"/>
      <c r="CT390" s="248"/>
      <c r="CU390" s="248"/>
      <c r="CV390" s="248"/>
      <c r="CW390" s="248"/>
      <c r="CX390" s="248"/>
      <c r="CY390" s="248"/>
      <c r="CZ390" s="248"/>
      <c r="DA390" s="248"/>
      <c r="DB390" s="248"/>
    </row>
    <row r="391" spans="1:106" s="185" customFormat="1" ht="31.5" customHeight="1" x14ac:dyDescent="0.35">
      <c r="A391" s="180">
        <v>2021</v>
      </c>
      <c r="B391" s="152">
        <v>8</v>
      </c>
      <c r="C391" s="270">
        <v>44426</v>
      </c>
      <c r="D391" s="152">
        <v>372</v>
      </c>
      <c r="E391" s="152">
        <v>647</v>
      </c>
      <c r="F391" s="152">
        <v>48</v>
      </c>
      <c r="G391" s="184" t="s">
        <v>155</v>
      </c>
      <c r="H391" t="s">
        <v>156</v>
      </c>
      <c r="I391" t="s">
        <v>490</v>
      </c>
      <c r="J391">
        <v>2</v>
      </c>
      <c r="K391">
        <v>2</v>
      </c>
      <c r="L391" s="186">
        <v>212</v>
      </c>
      <c r="M391" s="187">
        <v>197.16</v>
      </c>
      <c r="N391" s="188">
        <v>226.84</v>
      </c>
      <c r="O391" s="179"/>
      <c r="P391" s="179">
        <v>270</v>
      </c>
      <c r="Q391" s="179">
        <v>270</v>
      </c>
      <c r="R391" s="179">
        <v>268</v>
      </c>
      <c r="S391" s="179"/>
      <c r="T391" s="179"/>
      <c r="U391" s="179">
        <v>217</v>
      </c>
      <c r="V391" s="179">
        <v>221</v>
      </c>
      <c r="W391" s="179">
        <v>230</v>
      </c>
      <c r="X391" s="179"/>
      <c r="Y391" s="153"/>
      <c r="Z391" s="153">
        <v>138</v>
      </c>
      <c r="AA391" s="179">
        <v>241</v>
      </c>
      <c r="AB391" s="179">
        <v>238</v>
      </c>
      <c r="AC391" s="179">
        <v>240</v>
      </c>
      <c r="AD391" s="179">
        <v>238</v>
      </c>
      <c r="AE391" s="179">
        <v>239</v>
      </c>
      <c r="AF391" s="179">
        <v>218</v>
      </c>
      <c r="AG391" s="179">
        <v>215</v>
      </c>
      <c r="AH391" s="179">
        <v>218</v>
      </c>
      <c r="AI391" s="179">
        <v>222</v>
      </c>
      <c r="AJ391" s="179">
        <v>224</v>
      </c>
      <c r="AK391" s="153">
        <v>138</v>
      </c>
      <c r="AL391" s="153">
        <v>140</v>
      </c>
      <c r="AM391" s="179">
        <v>250.5</v>
      </c>
      <c r="AN391" s="179">
        <v>220.6</v>
      </c>
      <c r="AO391" s="215">
        <v>0.2</v>
      </c>
      <c r="AP391" s="168">
        <v>37</v>
      </c>
      <c r="AQ391" s="169">
        <v>195</v>
      </c>
      <c r="AR391" s="167">
        <v>52</v>
      </c>
      <c r="AS391" s="167">
        <v>139</v>
      </c>
      <c r="AT391" s="170">
        <v>5</v>
      </c>
      <c r="AU391" s="170">
        <v>9</v>
      </c>
      <c r="AV391" s="170">
        <v>6</v>
      </c>
      <c r="AW391" s="170"/>
      <c r="AX391" s="170"/>
      <c r="AY391" s="170"/>
      <c r="AZ391" s="170"/>
      <c r="BA391" s="170"/>
      <c r="BB391" s="170"/>
      <c r="BC391" s="171">
        <v>20</v>
      </c>
      <c r="BD391" s="166">
        <v>932</v>
      </c>
      <c r="BE391" s="271">
        <v>0.02</v>
      </c>
      <c r="BF391" s="172">
        <v>2.1000000000000001E-2</v>
      </c>
      <c r="BG391" s="154"/>
      <c r="BH391" s="154">
        <v>0.1</v>
      </c>
      <c r="BI391" s="154">
        <v>4.4000000000000004</v>
      </c>
      <c r="BJ391" s="154">
        <v>4.4000000000000004</v>
      </c>
      <c r="BK391" s="154">
        <v>205.6</v>
      </c>
      <c r="BL391" s="24" t="s">
        <v>478</v>
      </c>
      <c r="BM391" s="248" t="s">
        <v>487</v>
      </c>
      <c r="BN391" s="248" t="s">
        <v>492</v>
      </c>
      <c r="BO391" s="248"/>
      <c r="BP391" s="248">
        <v>33</v>
      </c>
      <c r="BQ391" s="248"/>
      <c r="BR391" s="248"/>
      <c r="BS391" s="248"/>
      <c r="BT391" s="248"/>
      <c r="BU391" s="248">
        <f t="shared" si="6"/>
        <v>6.1</v>
      </c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  <c r="CH391" s="248"/>
      <c r="CI391" s="248"/>
      <c r="CJ391" s="248"/>
      <c r="CK391" s="248"/>
      <c r="CL391" s="248"/>
      <c r="CM391" s="248"/>
      <c r="CN391" s="248"/>
      <c r="CO391" s="248"/>
      <c r="CP391" s="248"/>
      <c r="CQ391" s="248"/>
      <c r="CR391" s="248"/>
      <c r="CS391" s="248"/>
      <c r="CT391" s="248"/>
      <c r="CU391" s="248"/>
      <c r="CV391" s="248"/>
      <c r="CW391" s="248"/>
      <c r="CX391" s="248"/>
      <c r="CY391" s="248"/>
      <c r="CZ391" s="248"/>
      <c r="DA391" s="248"/>
      <c r="DB391" s="248"/>
    </row>
    <row r="392" spans="1:106" s="185" customFormat="1" ht="31.5" customHeight="1" x14ac:dyDescent="0.35">
      <c r="A392" s="180">
        <v>2021</v>
      </c>
      <c r="B392" s="152">
        <v>8</v>
      </c>
      <c r="C392" s="270">
        <v>44426</v>
      </c>
      <c r="D392" s="152">
        <v>334</v>
      </c>
      <c r="E392" s="152">
        <v>254</v>
      </c>
      <c r="F392" s="152">
        <v>49</v>
      </c>
      <c r="G392" s="184" t="s">
        <v>431</v>
      </c>
      <c r="H392" t="s">
        <v>331</v>
      </c>
      <c r="I392" t="s">
        <v>490</v>
      </c>
      <c r="J392">
        <v>4</v>
      </c>
      <c r="K392">
        <v>2</v>
      </c>
      <c r="L392" s="186">
        <v>203</v>
      </c>
      <c r="M392" s="187">
        <v>188.79</v>
      </c>
      <c r="N392" s="188">
        <v>217.21</v>
      </c>
      <c r="O392" s="179"/>
      <c r="P392" s="179">
        <v>366</v>
      </c>
      <c r="Q392" s="179">
        <v>245</v>
      </c>
      <c r="R392" s="179">
        <v>272</v>
      </c>
      <c r="S392" s="179"/>
      <c r="T392" s="179"/>
      <c r="U392" s="179">
        <v>245</v>
      </c>
      <c r="V392" s="179">
        <v>236</v>
      </c>
      <c r="W392" s="179">
        <v>194</v>
      </c>
      <c r="X392" s="179"/>
      <c r="Y392" s="153">
        <v>139</v>
      </c>
      <c r="Z392" s="153">
        <v>137</v>
      </c>
      <c r="AA392" s="179">
        <v>224</v>
      </c>
      <c r="AB392" s="179">
        <v>218</v>
      </c>
      <c r="AC392" s="179">
        <v>212</v>
      </c>
      <c r="AD392" s="179">
        <v>224</v>
      </c>
      <c r="AE392" s="179">
        <v>254</v>
      </c>
      <c r="AF392" s="179">
        <v>195</v>
      </c>
      <c r="AG392" s="179">
        <v>203</v>
      </c>
      <c r="AH392" s="179">
        <v>196</v>
      </c>
      <c r="AI392" s="179">
        <v>198</v>
      </c>
      <c r="AJ392" s="179">
        <v>211</v>
      </c>
      <c r="AK392" s="153">
        <v>148</v>
      </c>
      <c r="AL392" s="153">
        <v>146</v>
      </c>
      <c r="AM392" s="179">
        <v>251.9</v>
      </c>
      <c r="AN392" s="179">
        <v>209.8</v>
      </c>
      <c r="AO392" s="215">
        <v>0.2</v>
      </c>
      <c r="AP392" s="168">
        <v>88</v>
      </c>
      <c r="AQ392" s="169">
        <v>164</v>
      </c>
      <c r="AR392" s="167">
        <v>101</v>
      </c>
      <c r="AS392" s="167">
        <v>143</v>
      </c>
      <c r="AT392" s="170">
        <v>4</v>
      </c>
      <c r="AU392" s="170">
        <v>5</v>
      </c>
      <c r="AV392" s="170">
        <v>4</v>
      </c>
      <c r="AW392" s="170"/>
      <c r="AX392" s="170"/>
      <c r="AY392" s="170"/>
      <c r="AZ392" s="170"/>
      <c r="BA392" s="170"/>
      <c r="BB392" s="170"/>
      <c r="BC392" s="171">
        <v>13</v>
      </c>
      <c r="BD392" s="166">
        <v>1813</v>
      </c>
      <c r="BE392" s="271">
        <v>0.02</v>
      </c>
      <c r="BF392" s="172">
        <v>7.0000000000000001E-3</v>
      </c>
      <c r="BG392" s="154">
        <v>1</v>
      </c>
      <c r="BH392" s="154">
        <v>0.1</v>
      </c>
      <c r="BI392" s="154">
        <v>8.9</v>
      </c>
      <c r="BJ392" s="154">
        <v>2.7</v>
      </c>
      <c r="BK392" s="154">
        <v>380.4</v>
      </c>
      <c r="BL392" s="24" t="s">
        <v>478</v>
      </c>
      <c r="BM392" s="248" t="s">
        <v>479</v>
      </c>
      <c r="BN392" s="248" t="s">
        <v>493</v>
      </c>
      <c r="BO392" s="248"/>
      <c r="BP392" s="248">
        <v>33</v>
      </c>
      <c r="BQ392" s="248"/>
      <c r="BR392" s="248"/>
      <c r="BS392" s="248"/>
      <c r="BT392" s="248"/>
      <c r="BU392" s="248">
        <f t="shared" si="6"/>
        <v>4.8</v>
      </c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  <c r="CH392" s="248"/>
      <c r="CI392" s="248"/>
      <c r="CJ392" s="248"/>
      <c r="CK392" s="248"/>
      <c r="CL392" s="248"/>
      <c r="CM392" s="248"/>
      <c r="CN392" s="248"/>
      <c r="CO392" s="248"/>
      <c r="CP392" s="248"/>
      <c r="CQ392" s="248"/>
      <c r="CR392" s="248"/>
      <c r="CS392" s="248"/>
      <c r="CT392" s="248"/>
      <c r="CU392" s="248"/>
      <c r="CV392" s="248"/>
      <c r="CW392" s="248"/>
      <c r="CX392" s="248"/>
      <c r="CY392" s="248"/>
      <c r="CZ392" s="248"/>
      <c r="DA392" s="248"/>
      <c r="DB392" s="248"/>
    </row>
    <row r="393" spans="1:106" s="185" customFormat="1" ht="31.5" customHeight="1" x14ac:dyDescent="0.35">
      <c r="A393" s="180">
        <v>2021</v>
      </c>
      <c r="B393" s="152">
        <v>8</v>
      </c>
      <c r="C393" s="270">
        <v>44427</v>
      </c>
      <c r="D393" s="152">
        <v>29</v>
      </c>
      <c r="E393" s="152">
        <v>81</v>
      </c>
      <c r="F393" s="152">
        <v>2</v>
      </c>
      <c r="G393" s="184" t="s">
        <v>231</v>
      </c>
      <c r="H393" t="s">
        <v>232</v>
      </c>
      <c r="I393" t="s">
        <v>471</v>
      </c>
      <c r="J393">
        <v>2</v>
      </c>
      <c r="K393">
        <v>3</v>
      </c>
      <c r="L393" s="186">
        <v>388</v>
      </c>
      <c r="M393" s="187">
        <v>360.84</v>
      </c>
      <c r="N393" s="188">
        <v>415.16</v>
      </c>
      <c r="O393" s="179"/>
      <c r="P393" s="179"/>
      <c r="Q393" s="179"/>
      <c r="R393" s="179"/>
      <c r="S393" s="179">
        <v>530</v>
      </c>
      <c r="T393" s="179"/>
      <c r="U393" s="179"/>
      <c r="V393" s="179"/>
      <c r="W393" s="179"/>
      <c r="X393" s="179">
        <v>425</v>
      </c>
      <c r="Y393" s="153"/>
      <c r="Z393" s="153">
        <v>109</v>
      </c>
      <c r="AA393" s="179">
        <v>438</v>
      </c>
      <c r="AB393" s="179">
        <v>445</v>
      </c>
      <c r="AC393" s="179">
        <v>463</v>
      </c>
      <c r="AD393" s="179">
        <v>435</v>
      </c>
      <c r="AE393" s="179">
        <v>436</v>
      </c>
      <c r="AF393" s="179">
        <v>387</v>
      </c>
      <c r="AG393" s="179">
        <v>392</v>
      </c>
      <c r="AH393" s="179">
        <v>403</v>
      </c>
      <c r="AI393" s="179">
        <v>382</v>
      </c>
      <c r="AJ393" s="179">
        <v>385</v>
      </c>
      <c r="AK393" s="153">
        <v>116</v>
      </c>
      <c r="AL393" s="153">
        <v>116</v>
      </c>
      <c r="AM393" s="179">
        <v>457.8</v>
      </c>
      <c r="AN393" s="179">
        <v>395.7</v>
      </c>
      <c r="AO393" s="215">
        <v>0.2</v>
      </c>
      <c r="AP393" s="168">
        <v>60</v>
      </c>
      <c r="AQ393" s="169">
        <v>120</v>
      </c>
      <c r="AR393" s="167">
        <v>63</v>
      </c>
      <c r="AS393" s="167">
        <v>114</v>
      </c>
      <c r="AT393" s="170">
        <v>5</v>
      </c>
      <c r="AU393" s="170">
        <v>4</v>
      </c>
      <c r="AV393" s="170">
        <v>5</v>
      </c>
      <c r="AW393" s="170"/>
      <c r="AX393" s="170"/>
      <c r="AY393" s="170"/>
      <c r="AZ393" s="170"/>
      <c r="BA393" s="170"/>
      <c r="BB393" s="170"/>
      <c r="BC393" s="171">
        <v>14</v>
      </c>
      <c r="BD393" s="166">
        <v>744</v>
      </c>
      <c r="BE393" s="271">
        <v>1.4999999999999999E-2</v>
      </c>
      <c r="BF393" s="172">
        <v>1.9E-2</v>
      </c>
      <c r="BG393" s="154"/>
      <c r="BH393" s="154">
        <v>0</v>
      </c>
      <c r="BI393" s="154">
        <v>1.9</v>
      </c>
      <c r="BJ393" s="154">
        <v>5.5</v>
      </c>
      <c r="BK393" s="154">
        <v>294.39999999999998</v>
      </c>
      <c r="BL393" s="24" t="s">
        <v>478</v>
      </c>
      <c r="BM393" s="248" t="s">
        <v>487</v>
      </c>
      <c r="BN393" s="248" t="s">
        <v>504</v>
      </c>
      <c r="BO393" s="248"/>
      <c r="BP393" s="248">
        <v>33</v>
      </c>
      <c r="BQ393" s="248"/>
      <c r="BR393" s="248"/>
      <c r="BS393" s="248"/>
      <c r="BT393" s="248"/>
      <c r="BU393" s="248">
        <f t="shared" si="6"/>
        <v>5.4</v>
      </c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  <c r="CH393" s="248"/>
      <c r="CI393" s="248"/>
      <c r="CJ393" s="248"/>
      <c r="CK393" s="248"/>
      <c r="CL393" s="248"/>
      <c r="CM393" s="248"/>
      <c r="CN393" s="248"/>
      <c r="CO393" s="248"/>
      <c r="CP393" s="248"/>
      <c r="CQ393" s="248"/>
      <c r="CR393" s="248"/>
      <c r="CS393" s="248"/>
      <c r="CT393" s="248"/>
      <c r="CU393" s="248"/>
      <c r="CV393" s="248"/>
      <c r="CW393" s="248"/>
      <c r="CX393" s="248"/>
      <c r="CY393" s="248"/>
      <c r="CZ393" s="248"/>
      <c r="DA393" s="248"/>
      <c r="DB393" s="248"/>
    </row>
    <row r="394" spans="1:106" s="185" customFormat="1" ht="31.5" customHeight="1" x14ac:dyDescent="0.35">
      <c r="A394" s="180">
        <v>2021</v>
      </c>
      <c r="B394" s="152">
        <v>8</v>
      </c>
      <c r="C394" s="270">
        <v>44427</v>
      </c>
      <c r="D394" s="152">
        <v>212</v>
      </c>
      <c r="E394" s="152">
        <v>140</v>
      </c>
      <c r="F394" s="152">
        <v>2</v>
      </c>
      <c r="G394" s="184" t="s">
        <v>255</v>
      </c>
      <c r="H394" t="s">
        <v>256</v>
      </c>
      <c r="I394" t="s">
        <v>471</v>
      </c>
      <c r="J394">
        <v>2</v>
      </c>
      <c r="K394">
        <v>2</v>
      </c>
      <c r="L394" s="186">
        <v>485</v>
      </c>
      <c r="M394" s="187">
        <v>451.05</v>
      </c>
      <c r="N394" s="188">
        <v>518.95000000000005</v>
      </c>
      <c r="O394" s="179">
        <v>553</v>
      </c>
      <c r="P394" s="179"/>
      <c r="Q394" s="179"/>
      <c r="R394" s="179"/>
      <c r="S394" s="179"/>
      <c r="T394" s="179">
        <v>443</v>
      </c>
      <c r="U394" s="179"/>
      <c r="V394" s="179"/>
      <c r="W394" s="179"/>
      <c r="X394" s="179"/>
      <c r="Y394" s="153">
        <v>120</v>
      </c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>
        <v>553</v>
      </c>
      <c r="AN394" s="179">
        <v>443</v>
      </c>
      <c r="AO394" s="215">
        <v>0.1</v>
      </c>
      <c r="AP394" s="168">
        <v>60</v>
      </c>
      <c r="AQ394" s="169">
        <v>120</v>
      </c>
      <c r="AR394" s="167">
        <v>60</v>
      </c>
      <c r="AS394" s="167">
        <v>120</v>
      </c>
      <c r="AT394" s="170">
        <v>3</v>
      </c>
      <c r="AU394" s="170">
        <v>3</v>
      </c>
      <c r="AV394" s="170">
        <v>3</v>
      </c>
      <c r="AW394" s="170"/>
      <c r="AX394" s="170"/>
      <c r="AY394" s="170"/>
      <c r="AZ394" s="170"/>
      <c r="BA394" s="170"/>
      <c r="BB394" s="170"/>
      <c r="BC394" s="171">
        <v>9</v>
      </c>
      <c r="BD394" s="166">
        <v>219</v>
      </c>
      <c r="BE394" s="271">
        <v>1.4999999999999999E-2</v>
      </c>
      <c r="BF394" s="172">
        <v>4.1000000000000002E-2</v>
      </c>
      <c r="BG394" s="154"/>
      <c r="BH394" s="154">
        <v>0</v>
      </c>
      <c r="BI394" s="154">
        <v>0.5</v>
      </c>
      <c r="BJ394" s="154">
        <v>4</v>
      </c>
      <c r="BK394" s="154">
        <v>97</v>
      </c>
      <c r="BL394" s="24" t="s">
        <v>478</v>
      </c>
      <c r="BM394" s="248" t="s">
        <v>487</v>
      </c>
      <c r="BN394" s="248" t="s">
        <v>498</v>
      </c>
      <c r="BO394" s="248"/>
      <c r="BP394" s="248">
        <v>33</v>
      </c>
      <c r="BQ394" s="248"/>
      <c r="BR394" s="248"/>
      <c r="BS394" s="248"/>
      <c r="BT394" s="248"/>
      <c r="BU394" s="248">
        <f t="shared" si="6"/>
        <v>29.7</v>
      </c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  <c r="CH394" s="248"/>
      <c r="CI394" s="248"/>
      <c r="CJ394" s="248"/>
      <c r="CK394" s="248"/>
      <c r="CL394" s="248"/>
      <c r="CM394" s="248"/>
      <c r="CN394" s="248"/>
      <c r="CO394" s="248"/>
      <c r="CP394" s="248"/>
      <c r="CQ394" s="248"/>
      <c r="CR394" s="248"/>
      <c r="CS394" s="248"/>
      <c r="CT394" s="248"/>
      <c r="CU394" s="248"/>
      <c r="CV394" s="248"/>
      <c r="CW394" s="248"/>
      <c r="CX394" s="248"/>
      <c r="CY394" s="248"/>
      <c r="CZ394" s="248"/>
      <c r="DA394" s="248"/>
      <c r="DB394" s="248"/>
    </row>
    <row r="395" spans="1:106" s="185" customFormat="1" ht="31.5" customHeight="1" x14ac:dyDescent="0.35">
      <c r="A395" s="180">
        <v>2021</v>
      </c>
      <c r="B395" s="152">
        <v>8</v>
      </c>
      <c r="C395" s="270">
        <v>44427</v>
      </c>
      <c r="D395" s="152">
        <v>212</v>
      </c>
      <c r="E395" s="152">
        <v>178</v>
      </c>
      <c r="F395" s="152">
        <v>2</v>
      </c>
      <c r="G395" s="184" t="s">
        <v>258</v>
      </c>
      <c r="H395" t="s">
        <v>259</v>
      </c>
      <c r="I395" t="s">
        <v>471</v>
      </c>
      <c r="J395">
        <v>2</v>
      </c>
      <c r="K395">
        <v>2</v>
      </c>
      <c r="L395" s="186">
        <v>50</v>
      </c>
      <c r="M395" s="187">
        <v>46.5</v>
      </c>
      <c r="N395" s="188">
        <v>53.5</v>
      </c>
      <c r="O395" s="179">
        <v>60</v>
      </c>
      <c r="P395" s="179"/>
      <c r="Q395" s="179"/>
      <c r="R395" s="179"/>
      <c r="S395" s="179"/>
      <c r="T395" s="179">
        <v>49</v>
      </c>
      <c r="U395" s="179"/>
      <c r="V395" s="179"/>
      <c r="W395" s="179"/>
      <c r="X395" s="179"/>
      <c r="Y395" s="153">
        <v>120</v>
      </c>
      <c r="Z395" s="153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53"/>
      <c r="AL395" s="153"/>
      <c r="AM395" s="179">
        <v>60</v>
      </c>
      <c r="AN395" s="179">
        <v>49</v>
      </c>
      <c r="AO395" s="215">
        <v>0.2</v>
      </c>
      <c r="AP395" s="168">
        <v>60</v>
      </c>
      <c r="AQ395" s="169">
        <v>120</v>
      </c>
      <c r="AR395" s="167">
        <v>60</v>
      </c>
      <c r="AS395" s="167">
        <v>120</v>
      </c>
      <c r="AT395" s="170">
        <v>3</v>
      </c>
      <c r="AU395" s="170">
        <v>2</v>
      </c>
      <c r="AV395" s="170">
        <v>3</v>
      </c>
      <c r="AW395" s="170"/>
      <c r="AX395" s="170"/>
      <c r="AY395" s="170"/>
      <c r="AZ395" s="170"/>
      <c r="BA395" s="170"/>
      <c r="BB395" s="170"/>
      <c r="BC395" s="171">
        <v>8</v>
      </c>
      <c r="BD395" s="166">
        <v>281</v>
      </c>
      <c r="BE395" s="271">
        <v>1.4999999999999999E-2</v>
      </c>
      <c r="BF395" s="172">
        <v>2.8000000000000001E-2</v>
      </c>
      <c r="BG395" s="154"/>
      <c r="BH395" s="154">
        <v>0.2</v>
      </c>
      <c r="BI395" s="154">
        <v>5.6</v>
      </c>
      <c r="BJ395" s="154">
        <v>0.4</v>
      </c>
      <c r="BK395" s="154">
        <v>13.8</v>
      </c>
      <c r="BL395" s="24" t="s">
        <v>478</v>
      </c>
      <c r="BM395" s="248" t="s">
        <v>487</v>
      </c>
      <c r="BN395" s="248" t="s">
        <v>499</v>
      </c>
      <c r="BO395" s="248"/>
      <c r="BP395" s="248">
        <v>33</v>
      </c>
      <c r="BQ395" s="248"/>
      <c r="BR395" s="248"/>
      <c r="BS395" s="248"/>
      <c r="BT395" s="248"/>
      <c r="BU395" s="248">
        <f t="shared" si="6"/>
        <v>0.7</v>
      </c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  <c r="CH395" s="248"/>
      <c r="CI395" s="248"/>
      <c r="CJ395" s="248"/>
      <c r="CK395" s="248"/>
      <c r="CL395" s="248"/>
      <c r="CM395" s="248"/>
      <c r="CN395" s="248"/>
      <c r="CO395" s="248"/>
      <c r="CP395" s="248"/>
      <c r="CQ395" s="248"/>
      <c r="CR395" s="248"/>
      <c r="CS395" s="248"/>
      <c r="CT395" s="248"/>
      <c r="CU395" s="248"/>
      <c r="CV395" s="248"/>
      <c r="CW395" s="248"/>
      <c r="CX395" s="248"/>
      <c r="CY395" s="248"/>
      <c r="CZ395" s="248"/>
      <c r="DA395" s="248"/>
      <c r="DB395" s="248"/>
    </row>
    <row r="396" spans="1:106" s="185" customFormat="1" ht="31.5" customHeight="1" x14ac:dyDescent="0.35">
      <c r="A396" s="180">
        <v>2021</v>
      </c>
      <c r="B396" s="152">
        <v>8</v>
      </c>
      <c r="C396" s="270">
        <v>44427</v>
      </c>
      <c r="D396" s="152">
        <v>417</v>
      </c>
      <c r="E396" s="152">
        <v>660</v>
      </c>
      <c r="F396" s="152">
        <v>3</v>
      </c>
      <c r="G396" s="184" t="s">
        <v>270</v>
      </c>
      <c r="H396" t="s">
        <v>271</v>
      </c>
      <c r="I396" t="s">
        <v>471</v>
      </c>
      <c r="J396">
        <v>1</v>
      </c>
      <c r="K396">
        <v>6</v>
      </c>
      <c r="L396" s="186">
        <v>1265</v>
      </c>
      <c r="M396" s="187">
        <v>1190.365</v>
      </c>
      <c r="N396" s="188">
        <v>1354.8150000000001</v>
      </c>
      <c r="O396" s="179">
        <v>2063</v>
      </c>
      <c r="P396" s="179">
        <v>1771</v>
      </c>
      <c r="Q396" s="179">
        <v>1794</v>
      </c>
      <c r="R396" s="179">
        <v>1023</v>
      </c>
      <c r="S396" s="179">
        <v>2006</v>
      </c>
      <c r="T396" s="179">
        <v>1344</v>
      </c>
      <c r="U396" s="179">
        <v>1302</v>
      </c>
      <c r="V396" s="179">
        <v>1337</v>
      </c>
      <c r="W396" s="179">
        <v>651</v>
      </c>
      <c r="X396" s="179">
        <v>1345</v>
      </c>
      <c r="Y396" s="153">
        <v>156</v>
      </c>
      <c r="Z396" s="153">
        <v>156</v>
      </c>
      <c r="AA396" s="179">
        <v>1708</v>
      </c>
      <c r="AB396" s="179">
        <v>1708</v>
      </c>
      <c r="AC396" s="179">
        <v>1707</v>
      </c>
      <c r="AD396" s="179">
        <v>1710</v>
      </c>
      <c r="AE396" s="179">
        <v>1694</v>
      </c>
      <c r="AF396" s="179">
        <v>1389</v>
      </c>
      <c r="AG396" s="179">
        <v>1286</v>
      </c>
      <c r="AH396" s="179">
        <v>1285</v>
      </c>
      <c r="AI396" s="179">
        <v>1284</v>
      </c>
      <c r="AJ396" s="179">
        <v>1280</v>
      </c>
      <c r="AK396" s="153">
        <v>148</v>
      </c>
      <c r="AL396" s="153">
        <v>148</v>
      </c>
      <c r="AM396" s="179">
        <v>1813.3</v>
      </c>
      <c r="AN396" s="179">
        <v>1317.8</v>
      </c>
      <c r="AO396" s="215">
        <v>0.4</v>
      </c>
      <c r="AP396" s="168">
        <v>20</v>
      </c>
      <c r="AQ396" s="169">
        <v>180</v>
      </c>
      <c r="AR396" s="167">
        <v>24</v>
      </c>
      <c r="AS396" s="167">
        <v>152</v>
      </c>
      <c r="AT396" s="170">
        <v>2</v>
      </c>
      <c r="AU396" s="170">
        <v>2</v>
      </c>
      <c r="AV396" s="170">
        <v>2</v>
      </c>
      <c r="AW396" s="170"/>
      <c r="AX396" s="170"/>
      <c r="AY396" s="170"/>
      <c r="AZ396" s="170"/>
      <c r="BA396" s="170"/>
      <c r="BB396" s="170"/>
      <c r="BC396" s="171">
        <v>7</v>
      </c>
      <c r="BD396" s="166">
        <v>421</v>
      </c>
      <c r="BE396" s="271">
        <v>1.4999999999999999E-2</v>
      </c>
      <c r="BF396" s="172">
        <v>1.7000000000000001E-2</v>
      </c>
      <c r="BG396" s="154"/>
      <c r="BH396" s="154">
        <v>0</v>
      </c>
      <c r="BI396" s="154">
        <v>0.3</v>
      </c>
      <c r="BJ396" s="154">
        <v>9.1999999999999993</v>
      </c>
      <c r="BK396" s="154">
        <v>554.79999999999995</v>
      </c>
      <c r="BL396" s="24" t="s">
        <v>474</v>
      </c>
      <c r="BM396" s="248" t="s">
        <v>475</v>
      </c>
      <c r="BN396" s="248" t="s">
        <v>509</v>
      </c>
      <c r="BO396" s="248" t="s">
        <v>477</v>
      </c>
      <c r="BP396" s="248">
        <v>33</v>
      </c>
      <c r="BQ396" s="248"/>
      <c r="BR396" s="248"/>
      <c r="BS396" s="248"/>
      <c r="BT396" s="248"/>
      <c r="BU396" s="248">
        <f t="shared" si="6"/>
        <v>37.299999999999997</v>
      </c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  <c r="CH396" s="248"/>
      <c r="CI396" s="248"/>
      <c r="CJ396" s="248"/>
      <c r="CK396" s="248"/>
      <c r="CL396" s="248"/>
      <c r="CM396" s="248"/>
      <c r="CN396" s="248"/>
      <c r="CO396" s="248"/>
      <c r="CP396" s="248"/>
      <c r="CQ396" s="248"/>
      <c r="CR396" s="248"/>
      <c r="CS396" s="248"/>
      <c r="CT396" s="248"/>
      <c r="CU396" s="248"/>
      <c r="CV396" s="248"/>
      <c r="CW396" s="248"/>
      <c r="CX396" s="248"/>
      <c r="CY396" s="248"/>
      <c r="CZ396" s="248"/>
      <c r="DA396" s="248"/>
      <c r="DB396" s="248"/>
    </row>
    <row r="397" spans="1:106" s="185" customFormat="1" ht="31.5" customHeight="1" x14ac:dyDescent="0.35">
      <c r="A397" s="180">
        <v>2021</v>
      </c>
      <c r="B397" s="152">
        <v>8</v>
      </c>
      <c r="C397" s="270">
        <v>44427</v>
      </c>
      <c r="D397" s="152">
        <v>417</v>
      </c>
      <c r="E397" s="152">
        <v>661</v>
      </c>
      <c r="F397" s="152">
        <v>3</v>
      </c>
      <c r="G397" s="184" t="s">
        <v>273</v>
      </c>
      <c r="H397" t="s">
        <v>274</v>
      </c>
      <c r="I397" t="s">
        <v>471</v>
      </c>
      <c r="J397">
        <v>1</v>
      </c>
      <c r="K397">
        <v>6</v>
      </c>
      <c r="L397" s="186">
        <v>138</v>
      </c>
      <c r="M397" s="187">
        <v>129.858</v>
      </c>
      <c r="N397" s="188">
        <v>147.798</v>
      </c>
      <c r="O397" s="179">
        <v>243</v>
      </c>
      <c r="P397" s="179">
        <v>206</v>
      </c>
      <c r="Q397" s="179">
        <v>189</v>
      </c>
      <c r="R397" s="179">
        <v>240</v>
      </c>
      <c r="S397" s="179">
        <v>212</v>
      </c>
      <c r="T397" s="179">
        <v>147</v>
      </c>
      <c r="U397" s="179">
        <v>145</v>
      </c>
      <c r="V397" s="179">
        <v>149</v>
      </c>
      <c r="W397" s="179">
        <v>151</v>
      </c>
      <c r="X397" s="179">
        <v>145</v>
      </c>
      <c r="Y397" s="153">
        <v>156</v>
      </c>
      <c r="Z397" s="153">
        <v>156</v>
      </c>
      <c r="AA397" s="179">
        <v>188</v>
      </c>
      <c r="AB397" s="179">
        <v>174</v>
      </c>
      <c r="AC397" s="179">
        <v>172</v>
      </c>
      <c r="AD397" s="179">
        <v>165</v>
      </c>
      <c r="AE397" s="179">
        <v>182</v>
      </c>
      <c r="AF397" s="179">
        <v>157</v>
      </c>
      <c r="AG397" s="179">
        <v>151</v>
      </c>
      <c r="AH397" s="179">
        <v>140</v>
      </c>
      <c r="AI397" s="179">
        <v>141</v>
      </c>
      <c r="AJ397" s="179">
        <v>144</v>
      </c>
      <c r="AK397" s="153">
        <v>148</v>
      </c>
      <c r="AL397" s="153">
        <v>148</v>
      </c>
      <c r="AM397" s="179">
        <v>197.1</v>
      </c>
      <c r="AN397" s="179">
        <v>147</v>
      </c>
      <c r="AO397" s="215">
        <v>0.4</v>
      </c>
      <c r="AP397" s="168">
        <v>20</v>
      </c>
      <c r="AQ397" s="169">
        <v>180</v>
      </c>
      <c r="AR397" s="167">
        <v>24</v>
      </c>
      <c r="AS397" s="167">
        <v>152</v>
      </c>
      <c r="AT397" s="170">
        <v>2</v>
      </c>
      <c r="AU397" s="170">
        <v>2</v>
      </c>
      <c r="AV397" s="170">
        <v>2</v>
      </c>
      <c r="AW397" s="170"/>
      <c r="AX397" s="170"/>
      <c r="AY397" s="170"/>
      <c r="AZ397" s="170"/>
      <c r="BA397" s="170"/>
      <c r="BB397" s="170"/>
      <c r="BC397" s="171">
        <v>7</v>
      </c>
      <c r="BD397" s="166">
        <v>421</v>
      </c>
      <c r="BE397" s="271">
        <v>1.4999999999999999E-2</v>
      </c>
      <c r="BF397" s="172">
        <v>1.7000000000000001E-2</v>
      </c>
      <c r="BG397" s="154"/>
      <c r="BH397" s="154">
        <v>0.1</v>
      </c>
      <c r="BI397" s="154">
        <v>3.1</v>
      </c>
      <c r="BJ397" s="154">
        <v>1</v>
      </c>
      <c r="BK397" s="154">
        <v>61.9</v>
      </c>
      <c r="BL397" s="24" t="s">
        <v>474</v>
      </c>
      <c r="BM397" s="248" t="s">
        <v>475</v>
      </c>
      <c r="BN397" s="248" t="s">
        <v>510</v>
      </c>
      <c r="BO397" s="248" t="s">
        <v>477</v>
      </c>
      <c r="BP397" s="248">
        <v>33</v>
      </c>
      <c r="BQ397" s="248"/>
      <c r="BR397" s="248"/>
      <c r="BS397" s="248"/>
      <c r="BT397" s="248"/>
      <c r="BU397" s="248">
        <f t="shared" si="6"/>
        <v>6.4</v>
      </c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  <c r="CH397" s="248"/>
      <c r="CI397" s="248"/>
      <c r="CJ397" s="248"/>
      <c r="CK397" s="248"/>
      <c r="CL397" s="248"/>
      <c r="CM397" s="248"/>
      <c r="CN397" s="248"/>
      <c r="CO397" s="248"/>
      <c r="CP397" s="248"/>
      <c r="CQ397" s="248"/>
      <c r="CR397" s="248"/>
      <c r="CS397" s="248"/>
      <c r="CT397" s="248"/>
      <c r="CU397" s="248"/>
      <c r="CV397" s="248"/>
      <c r="CW397" s="248"/>
      <c r="CX397" s="248"/>
      <c r="CY397" s="248"/>
      <c r="CZ397" s="248"/>
      <c r="DA397" s="248"/>
      <c r="DB397" s="248"/>
    </row>
    <row r="398" spans="1:106" s="185" customFormat="1" ht="31.5" customHeight="1" x14ac:dyDescent="0.35">
      <c r="A398" s="180">
        <v>2021</v>
      </c>
      <c r="B398" s="152">
        <v>8</v>
      </c>
      <c r="C398" s="270">
        <v>44427</v>
      </c>
      <c r="D398" s="152">
        <v>32</v>
      </c>
      <c r="E398" s="152">
        <v>92</v>
      </c>
      <c r="F398" s="152">
        <v>4</v>
      </c>
      <c r="G398" s="184" t="s">
        <v>288</v>
      </c>
      <c r="H398" t="s">
        <v>289</v>
      </c>
      <c r="I398" t="s">
        <v>471</v>
      </c>
      <c r="J398">
        <v>2</v>
      </c>
      <c r="K398">
        <v>3</v>
      </c>
      <c r="L398" s="186">
        <v>361</v>
      </c>
      <c r="M398" s="187">
        <v>335.73</v>
      </c>
      <c r="N398" s="188">
        <v>386.27</v>
      </c>
      <c r="O398" s="179">
        <v>454</v>
      </c>
      <c r="P398" s="179">
        <v>490</v>
      </c>
      <c r="Q398" s="179">
        <v>500</v>
      </c>
      <c r="R398" s="179">
        <v>561</v>
      </c>
      <c r="S398" s="179">
        <v>501</v>
      </c>
      <c r="T398" s="179">
        <v>358</v>
      </c>
      <c r="U398" s="179">
        <v>366</v>
      </c>
      <c r="V398" s="179">
        <v>367</v>
      </c>
      <c r="W398" s="179">
        <v>382</v>
      </c>
      <c r="X398" s="179">
        <v>368</v>
      </c>
      <c r="Y398" s="153">
        <v>110</v>
      </c>
      <c r="Z398" s="153">
        <v>110</v>
      </c>
      <c r="AA398" s="179">
        <v>467</v>
      </c>
      <c r="AB398" s="179">
        <v>452</v>
      </c>
      <c r="AC398" s="179">
        <v>463</v>
      </c>
      <c r="AD398" s="179">
        <v>458</v>
      </c>
      <c r="AE398" s="179">
        <v>451</v>
      </c>
      <c r="AF398" s="179">
        <v>365</v>
      </c>
      <c r="AG398" s="179">
        <v>356</v>
      </c>
      <c r="AH398" s="179">
        <v>363</v>
      </c>
      <c r="AI398" s="179">
        <v>368</v>
      </c>
      <c r="AJ398" s="179">
        <v>371</v>
      </c>
      <c r="AK398" s="153">
        <v>110</v>
      </c>
      <c r="AL398" s="153">
        <v>110</v>
      </c>
      <c r="AM398" s="179">
        <v>479.7</v>
      </c>
      <c r="AN398" s="179">
        <v>366.4</v>
      </c>
      <c r="AO398" s="215">
        <v>0.3</v>
      </c>
      <c r="AP398" s="168">
        <v>74</v>
      </c>
      <c r="AQ398" s="169">
        <v>97</v>
      </c>
      <c r="AR398" s="167">
        <v>65</v>
      </c>
      <c r="AS398" s="167">
        <v>110</v>
      </c>
      <c r="AT398" s="170">
        <v>3</v>
      </c>
      <c r="AU398" s="170">
        <v>5</v>
      </c>
      <c r="AV398" s="170">
        <v>3</v>
      </c>
      <c r="AW398" s="170"/>
      <c r="AX398" s="170"/>
      <c r="AY398" s="170"/>
      <c r="AZ398" s="170"/>
      <c r="BA398" s="170"/>
      <c r="BB398" s="170"/>
      <c r="BC398" s="171">
        <v>11</v>
      </c>
      <c r="BD398" s="166">
        <v>1123</v>
      </c>
      <c r="BE398" s="271">
        <v>1.4999999999999999E-2</v>
      </c>
      <c r="BF398" s="172">
        <v>0.01</v>
      </c>
      <c r="BG398" s="154">
        <v>1</v>
      </c>
      <c r="BH398" s="154">
        <v>0</v>
      </c>
      <c r="BI398" s="154">
        <v>3.1</v>
      </c>
      <c r="BJ398" s="154">
        <v>4</v>
      </c>
      <c r="BK398" s="154">
        <v>411.5</v>
      </c>
      <c r="BL398" s="24" t="s">
        <v>478</v>
      </c>
      <c r="BM398" s="248" t="s">
        <v>481</v>
      </c>
      <c r="BN398" s="248" t="s">
        <v>505</v>
      </c>
      <c r="BO398" s="248" t="s">
        <v>506</v>
      </c>
      <c r="BP398" s="248">
        <v>33</v>
      </c>
      <c r="BQ398" s="248"/>
      <c r="BR398" s="248"/>
      <c r="BS398" s="248"/>
      <c r="BT398" s="248"/>
      <c r="BU398" s="248">
        <f t="shared" si="6"/>
        <v>3.8</v>
      </c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  <c r="CH398" s="248"/>
      <c r="CI398" s="248"/>
      <c r="CJ398" s="248"/>
      <c r="CK398" s="248"/>
      <c r="CL398" s="248"/>
      <c r="CM398" s="248"/>
      <c r="CN398" s="248"/>
      <c r="CO398" s="248"/>
      <c r="CP398" s="248"/>
      <c r="CQ398" s="248"/>
      <c r="CR398" s="248"/>
      <c r="CS398" s="248"/>
      <c r="CT398" s="248"/>
      <c r="CU398" s="248"/>
      <c r="CV398" s="248"/>
      <c r="CW398" s="248"/>
      <c r="CX398" s="248"/>
      <c r="CY398" s="248"/>
      <c r="CZ398" s="248"/>
      <c r="DA398" s="248"/>
      <c r="DB398" s="248"/>
    </row>
    <row r="399" spans="1:106" s="185" customFormat="1" ht="31.5" customHeight="1" x14ac:dyDescent="0.35">
      <c r="A399" s="180">
        <v>2021</v>
      </c>
      <c r="B399" s="152">
        <v>8</v>
      </c>
      <c r="C399" s="270">
        <v>44427</v>
      </c>
      <c r="D399" s="152">
        <v>32</v>
      </c>
      <c r="E399" s="152">
        <v>93</v>
      </c>
      <c r="F399" s="152">
        <v>4</v>
      </c>
      <c r="G399" s="184" t="s">
        <v>291</v>
      </c>
      <c r="H399" t="s">
        <v>292</v>
      </c>
      <c r="I399" t="s">
        <v>471</v>
      </c>
      <c r="J399">
        <v>2</v>
      </c>
      <c r="K399">
        <v>3</v>
      </c>
      <c r="L399" s="186">
        <v>59</v>
      </c>
      <c r="M399" s="187">
        <v>54.87</v>
      </c>
      <c r="N399" s="188">
        <v>63.13</v>
      </c>
      <c r="O399" s="179">
        <v>79</v>
      </c>
      <c r="P399" s="179">
        <v>85</v>
      </c>
      <c r="Q399" s="179">
        <v>84</v>
      </c>
      <c r="R399" s="179">
        <v>87</v>
      </c>
      <c r="S399" s="179">
        <v>86</v>
      </c>
      <c r="T399" s="179">
        <v>61</v>
      </c>
      <c r="U399" s="179">
        <v>63</v>
      </c>
      <c r="V399" s="179">
        <v>63</v>
      </c>
      <c r="W399" s="179">
        <v>67</v>
      </c>
      <c r="X399" s="179">
        <v>62</v>
      </c>
      <c r="Y399" s="153">
        <v>110</v>
      </c>
      <c r="Z399" s="153">
        <v>110</v>
      </c>
      <c r="AA399" s="179">
        <v>80</v>
      </c>
      <c r="AB399" s="179">
        <v>78</v>
      </c>
      <c r="AC399" s="179">
        <v>76</v>
      </c>
      <c r="AD399" s="179">
        <v>75</v>
      </c>
      <c r="AE399" s="179">
        <v>78</v>
      </c>
      <c r="AF399" s="179">
        <v>61</v>
      </c>
      <c r="AG399" s="179">
        <v>58</v>
      </c>
      <c r="AH399" s="179">
        <v>60</v>
      </c>
      <c r="AI399" s="179">
        <v>59</v>
      </c>
      <c r="AJ399" s="179">
        <v>60</v>
      </c>
      <c r="AK399" s="153">
        <v>110</v>
      </c>
      <c r="AL399" s="153">
        <v>110</v>
      </c>
      <c r="AM399" s="179">
        <v>80.8</v>
      </c>
      <c r="AN399" s="179">
        <v>61.4</v>
      </c>
      <c r="AO399" s="215">
        <v>0.4</v>
      </c>
      <c r="AP399" s="168">
        <v>74</v>
      </c>
      <c r="AQ399" s="169">
        <v>97</v>
      </c>
      <c r="AR399" s="167">
        <v>65</v>
      </c>
      <c r="AS399" s="167">
        <v>110</v>
      </c>
      <c r="AT399" s="170">
        <v>10</v>
      </c>
      <c r="AU399" s="170">
        <v>4</v>
      </c>
      <c r="AV399" s="170">
        <v>4</v>
      </c>
      <c r="AW399" s="170"/>
      <c r="AX399" s="170"/>
      <c r="AY399" s="170"/>
      <c r="AZ399" s="170"/>
      <c r="BA399" s="170"/>
      <c r="BB399" s="170"/>
      <c r="BC399" s="171">
        <v>18</v>
      </c>
      <c r="BD399" s="166">
        <v>882</v>
      </c>
      <c r="BE399" s="271">
        <v>1.4999999999999999E-2</v>
      </c>
      <c r="BF399" s="172">
        <v>0.02</v>
      </c>
      <c r="BG399" s="154"/>
      <c r="BH399" s="154">
        <v>0.3</v>
      </c>
      <c r="BI399" s="154">
        <v>14.9</v>
      </c>
      <c r="BJ399" s="154">
        <v>1.1000000000000001</v>
      </c>
      <c r="BK399" s="154">
        <v>54.2</v>
      </c>
      <c r="BL399" s="24" t="s">
        <v>478</v>
      </c>
      <c r="BM399" s="248" t="s">
        <v>481</v>
      </c>
      <c r="BN399" s="248" t="s">
        <v>507</v>
      </c>
      <c r="BO399" s="248" t="s">
        <v>506</v>
      </c>
      <c r="BP399" s="248">
        <v>33</v>
      </c>
      <c r="BQ399" s="248"/>
      <c r="BR399" s="248"/>
      <c r="BS399" s="248"/>
      <c r="BT399" s="248"/>
      <c r="BU399" s="248">
        <f t="shared" si="6"/>
        <v>1.7</v>
      </c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  <c r="CH399" s="248"/>
      <c r="CI399" s="248"/>
      <c r="CJ399" s="248"/>
      <c r="CK399" s="248"/>
      <c r="CL399" s="248"/>
      <c r="CM399" s="248"/>
      <c r="CN399" s="248"/>
      <c r="CO399" s="248"/>
      <c r="CP399" s="248"/>
      <c r="CQ399" s="248"/>
      <c r="CR399" s="248"/>
      <c r="CS399" s="248"/>
      <c r="CT399" s="248"/>
      <c r="CU399" s="248"/>
      <c r="CV399" s="248"/>
      <c r="CW399" s="248"/>
      <c r="CX399" s="248"/>
      <c r="CY399" s="248"/>
      <c r="CZ399" s="248"/>
      <c r="DA399" s="248"/>
      <c r="DB399" s="248"/>
    </row>
    <row r="400" spans="1:106" s="185" customFormat="1" ht="31.5" customHeight="1" x14ac:dyDescent="0.35">
      <c r="A400" s="180">
        <v>2021</v>
      </c>
      <c r="B400" s="152">
        <v>8</v>
      </c>
      <c r="C400" s="270">
        <v>44427</v>
      </c>
      <c r="D400" s="152">
        <v>10</v>
      </c>
      <c r="E400" s="152">
        <v>24</v>
      </c>
      <c r="F400" s="152">
        <v>5</v>
      </c>
      <c r="G400" s="184" t="s">
        <v>295</v>
      </c>
      <c r="H400" t="s">
        <v>296</v>
      </c>
      <c r="I400" t="s">
        <v>471</v>
      </c>
      <c r="J400">
        <v>4</v>
      </c>
      <c r="K400">
        <v>2</v>
      </c>
      <c r="L400" s="186">
        <v>166</v>
      </c>
      <c r="M400" s="187">
        <v>154.38</v>
      </c>
      <c r="N400" s="188">
        <v>177.62</v>
      </c>
      <c r="O400" s="179">
        <v>206</v>
      </c>
      <c r="P400" s="179"/>
      <c r="Q400" s="179"/>
      <c r="R400" s="179"/>
      <c r="S400" s="179"/>
      <c r="T400" s="179">
        <v>164</v>
      </c>
      <c r="U400" s="179"/>
      <c r="V400" s="179"/>
      <c r="W400" s="179"/>
      <c r="X400" s="179"/>
      <c r="Y400" s="153"/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>
        <v>206</v>
      </c>
      <c r="AN400" s="179">
        <v>164</v>
      </c>
      <c r="AO400" s="215">
        <v>0.2</v>
      </c>
      <c r="AP400" s="168">
        <v>145</v>
      </c>
      <c r="AQ400" s="169">
        <v>99</v>
      </c>
      <c r="AR400" s="167"/>
      <c r="AS400" s="167"/>
      <c r="AT400" s="170">
        <v>1</v>
      </c>
      <c r="AU400" s="170">
        <v>1</v>
      </c>
      <c r="AV400" s="170">
        <v>1</v>
      </c>
      <c r="AW400" s="170"/>
      <c r="AX400" s="170"/>
      <c r="AY400" s="170"/>
      <c r="AZ400" s="170"/>
      <c r="BA400" s="170"/>
      <c r="BB400" s="170"/>
      <c r="BC400" s="171">
        <v>3</v>
      </c>
      <c r="BD400" s="166">
        <v>1707</v>
      </c>
      <c r="BE400" s="271">
        <v>1.4999999999999999E-2</v>
      </c>
      <c r="BF400" s="172">
        <v>2E-3</v>
      </c>
      <c r="BG400" s="154">
        <v>1</v>
      </c>
      <c r="BH400" s="154">
        <v>0</v>
      </c>
      <c r="BI400" s="154">
        <v>10.3</v>
      </c>
      <c r="BJ400" s="154">
        <v>0.5</v>
      </c>
      <c r="BK400" s="154">
        <v>279.89999999999998</v>
      </c>
      <c r="BL400" s="24" t="s">
        <v>478</v>
      </c>
      <c r="BM400" s="248" t="s">
        <v>481</v>
      </c>
      <c r="BN400" s="248" t="s">
        <v>534</v>
      </c>
      <c r="BO400" s="248" t="s">
        <v>506</v>
      </c>
      <c r="BP400" s="248">
        <v>33</v>
      </c>
      <c r="BQ400" s="248"/>
      <c r="BR400" s="248"/>
      <c r="BS400" s="248"/>
      <c r="BT400" s="248"/>
      <c r="BU400" s="248">
        <f t="shared" si="6"/>
        <v>1.4</v>
      </c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  <c r="CH400" s="248"/>
      <c r="CI400" s="248"/>
      <c r="CJ400" s="248"/>
      <c r="CK400" s="248"/>
      <c r="CL400" s="248"/>
      <c r="CM400" s="248"/>
      <c r="CN400" s="248"/>
      <c r="CO400" s="248"/>
      <c r="CP400" s="248"/>
      <c r="CQ400" s="248"/>
      <c r="CR400" s="248"/>
      <c r="CS400" s="248"/>
      <c r="CT400" s="248"/>
      <c r="CU400" s="248"/>
      <c r="CV400" s="248"/>
      <c r="CW400" s="248"/>
      <c r="CX400" s="248"/>
      <c r="CY400" s="248"/>
      <c r="CZ400" s="248"/>
      <c r="DA400" s="248"/>
      <c r="DB400" s="248"/>
    </row>
    <row r="401" spans="1:106" s="185" customFormat="1" ht="31.5" customHeight="1" x14ac:dyDescent="0.35">
      <c r="A401" s="180">
        <v>2021</v>
      </c>
      <c r="B401" s="152">
        <v>8</v>
      </c>
      <c r="C401" s="270">
        <v>44427</v>
      </c>
      <c r="D401" s="152">
        <v>10</v>
      </c>
      <c r="E401" s="152">
        <v>25</v>
      </c>
      <c r="F401" s="152">
        <v>5</v>
      </c>
      <c r="G401" s="184" t="s">
        <v>298</v>
      </c>
      <c r="H401" t="s">
        <v>299</v>
      </c>
      <c r="I401" t="s">
        <v>471</v>
      </c>
      <c r="J401">
        <v>4</v>
      </c>
      <c r="K401">
        <v>2</v>
      </c>
      <c r="L401" s="186">
        <v>162</v>
      </c>
      <c r="M401" s="187">
        <v>150.66</v>
      </c>
      <c r="N401" s="188">
        <v>173.34</v>
      </c>
      <c r="O401" s="179">
        <v>187</v>
      </c>
      <c r="P401" s="179"/>
      <c r="Q401" s="179"/>
      <c r="R401" s="179"/>
      <c r="S401" s="179"/>
      <c r="T401" s="179">
        <v>148</v>
      </c>
      <c r="U401" s="179"/>
      <c r="V401" s="179"/>
      <c r="W401" s="179"/>
      <c r="X401" s="179"/>
      <c r="Y401" s="153"/>
      <c r="Z401" s="153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53"/>
      <c r="AL401" s="153"/>
      <c r="AM401" s="179">
        <v>187</v>
      </c>
      <c r="AN401" s="179">
        <v>148</v>
      </c>
      <c r="AO401" s="215">
        <v>0.2</v>
      </c>
      <c r="AP401" s="168">
        <v>145</v>
      </c>
      <c r="AQ401" s="169">
        <v>99</v>
      </c>
      <c r="AR401" s="167"/>
      <c r="AS401" s="167"/>
      <c r="AT401" s="170">
        <v>1</v>
      </c>
      <c r="AU401" s="170">
        <v>1</v>
      </c>
      <c r="AV401" s="170">
        <v>1</v>
      </c>
      <c r="AW401" s="170"/>
      <c r="AX401" s="170"/>
      <c r="AY401" s="170"/>
      <c r="AZ401" s="170"/>
      <c r="BA401" s="170"/>
      <c r="BB401" s="170"/>
      <c r="BC401" s="171">
        <v>3</v>
      </c>
      <c r="BD401" s="166">
        <v>1707</v>
      </c>
      <c r="BE401" s="271">
        <v>1.4999999999999999E-2</v>
      </c>
      <c r="BF401" s="172">
        <v>2E-3</v>
      </c>
      <c r="BG401" s="154">
        <v>1</v>
      </c>
      <c r="BH401" s="154">
        <v>0</v>
      </c>
      <c r="BI401" s="154">
        <v>10.5</v>
      </c>
      <c r="BJ401" s="154">
        <v>0.4</v>
      </c>
      <c r="BK401" s="154">
        <v>252.6</v>
      </c>
      <c r="BL401" s="24" t="s">
        <v>478</v>
      </c>
      <c r="BM401" s="248" t="s">
        <v>481</v>
      </c>
      <c r="BN401" s="248" t="s">
        <v>535</v>
      </c>
      <c r="BO401" s="248" t="s">
        <v>506</v>
      </c>
      <c r="BP401" s="248">
        <v>33</v>
      </c>
      <c r="BQ401" s="248"/>
      <c r="BR401" s="248"/>
      <c r="BS401" s="248"/>
      <c r="BT401" s="248"/>
      <c r="BU401" s="248">
        <f t="shared" si="6"/>
        <v>9.9</v>
      </c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  <c r="CH401" s="248"/>
      <c r="CI401" s="248"/>
      <c r="CJ401" s="248"/>
      <c r="CK401" s="248"/>
      <c r="CL401" s="248"/>
      <c r="CM401" s="248"/>
      <c r="CN401" s="248"/>
      <c r="CO401" s="248"/>
      <c r="CP401" s="248"/>
      <c r="CQ401" s="248"/>
      <c r="CR401" s="248"/>
      <c r="CS401" s="248"/>
      <c r="CT401" s="248"/>
      <c r="CU401" s="248"/>
      <c r="CV401" s="248"/>
      <c r="CW401" s="248"/>
      <c r="CX401" s="248"/>
      <c r="CY401" s="248"/>
      <c r="CZ401" s="248"/>
      <c r="DA401" s="248"/>
      <c r="DB401" s="248"/>
    </row>
    <row r="402" spans="1:106" s="185" customFormat="1" ht="31.5" customHeight="1" x14ac:dyDescent="0.35">
      <c r="A402" s="180">
        <v>2021</v>
      </c>
      <c r="B402" s="152">
        <v>8</v>
      </c>
      <c r="C402" s="270">
        <v>44427</v>
      </c>
      <c r="D402" s="152">
        <v>34</v>
      </c>
      <c r="E402" s="152">
        <v>99</v>
      </c>
      <c r="F402" s="152">
        <v>6</v>
      </c>
      <c r="G402" s="184" t="s">
        <v>279</v>
      </c>
      <c r="H402" t="s">
        <v>280</v>
      </c>
      <c r="I402" t="s">
        <v>471</v>
      </c>
      <c r="J402">
        <v>4</v>
      </c>
      <c r="K402">
        <v>6</v>
      </c>
      <c r="L402" s="186">
        <v>20</v>
      </c>
      <c r="M402" s="187">
        <v>18.600000000000001</v>
      </c>
      <c r="N402" s="188">
        <v>21.4</v>
      </c>
      <c r="O402" s="179"/>
      <c r="P402" s="179">
        <v>27</v>
      </c>
      <c r="Q402" s="179"/>
      <c r="R402" s="179"/>
      <c r="S402" s="179"/>
      <c r="T402" s="179">
        <v>21</v>
      </c>
      <c r="U402" s="179">
        <v>21</v>
      </c>
      <c r="V402" s="179"/>
      <c r="W402" s="179">
        <v>21</v>
      </c>
      <c r="X402" s="179">
        <v>21</v>
      </c>
      <c r="Y402" s="153">
        <v>98</v>
      </c>
      <c r="Z402" s="153">
        <v>99</v>
      </c>
      <c r="AA402" s="179">
        <v>24</v>
      </c>
      <c r="AB402" s="179">
        <v>25</v>
      </c>
      <c r="AC402" s="179">
        <v>22</v>
      </c>
      <c r="AD402" s="179">
        <v>23</v>
      </c>
      <c r="AE402" s="179">
        <v>24</v>
      </c>
      <c r="AF402" s="179">
        <v>19</v>
      </c>
      <c r="AG402" s="179">
        <v>20</v>
      </c>
      <c r="AH402" s="179">
        <v>20</v>
      </c>
      <c r="AI402" s="179">
        <v>20</v>
      </c>
      <c r="AJ402" s="179">
        <v>20</v>
      </c>
      <c r="AK402" s="153">
        <v>107</v>
      </c>
      <c r="AL402" s="153">
        <v>107</v>
      </c>
      <c r="AM402" s="179">
        <v>24</v>
      </c>
      <c r="AN402" s="179">
        <v>20.399999999999999</v>
      </c>
      <c r="AO402" s="215">
        <v>0.2</v>
      </c>
      <c r="AP402" s="168">
        <v>140</v>
      </c>
      <c r="AQ402" s="169">
        <v>103</v>
      </c>
      <c r="AR402" s="167">
        <v>140</v>
      </c>
      <c r="AS402" s="167">
        <v>103</v>
      </c>
      <c r="AT402" s="170">
        <v>3</v>
      </c>
      <c r="AU402" s="170">
        <v>5</v>
      </c>
      <c r="AV402" s="170">
        <v>4</v>
      </c>
      <c r="AW402" s="170"/>
      <c r="AX402" s="170"/>
      <c r="AY402" s="170"/>
      <c r="AZ402" s="170"/>
      <c r="BA402" s="170"/>
      <c r="BB402" s="170"/>
      <c r="BC402" s="171">
        <v>12</v>
      </c>
      <c r="BD402" s="166">
        <v>2820</v>
      </c>
      <c r="BE402" s="271">
        <v>1.4999999999999999E-2</v>
      </c>
      <c r="BF402" s="172">
        <v>4.0000000000000001E-3</v>
      </c>
      <c r="BG402" s="154">
        <v>1</v>
      </c>
      <c r="BH402" s="154">
        <v>0.6</v>
      </c>
      <c r="BI402" s="154">
        <v>141</v>
      </c>
      <c r="BJ402" s="154">
        <v>0.2</v>
      </c>
      <c r="BK402" s="154">
        <v>57.5</v>
      </c>
      <c r="BL402" s="24" t="s">
        <v>478</v>
      </c>
      <c r="BM402" s="248" t="s">
        <v>481</v>
      </c>
      <c r="BN402" s="248" t="s">
        <v>536</v>
      </c>
      <c r="BO402" s="248"/>
      <c r="BP402" s="248">
        <v>33</v>
      </c>
      <c r="BQ402" s="248"/>
      <c r="BR402" s="248"/>
      <c r="BS402" s="248"/>
      <c r="BT402" s="248"/>
      <c r="BU402" s="248">
        <f t="shared" si="6"/>
        <v>0.3</v>
      </c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  <c r="CH402" s="248"/>
      <c r="CI402" s="248"/>
      <c r="CJ402" s="248"/>
      <c r="CK402" s="248"/>
      <c r="CL402" s="248"/>
      <c r="CM402" s="248"/>
      <c r="CN402" s="248"/>
      <c r="CO402" s="248"/>
      <c r="CP402" s="248"/>
      <c r="CQ402" s="248"/>
      <c r="CR402" s="248"/>
      <c r="CS402" s="248"/>
      <c r="CT402" s="248"/>
      <c r="CU402" s="248"/>
      <c r="CV402" s="248"/>
      <c r="CW402" s="248"/>
      <c r="CX402" s="248"/>
      <c r="CY402" s="248"/>
      <c r="CZ402" s="248"/>
      <c r="DA402" s="248"/>
      <c r="DB402" s="248"/>
    </row>
    <row r="403" spans="1:106" s="185" customFormat="1" ht="31.5" customHeight="1" x14ac:dyDescent="0.35">
      <c r="A403" s="180">
        <v>2021</v>
      </c>
      <c r="B403" s="152">
        <v>8</v>
      </c>
      <c r="C403" s="270">
        <v>44427</v>
      </c>
      <c r="D403" s="152">
        <v>34</v>
      </c>
      <c r="E403" s="152">
        <v>100</v>
      </c>
      <c r="F403" s="152">
        <v>6</v>
      </c>
      <c r="G403" s="184" t="s">
        <v>240</v>
      </c>
      <c r="H403" t="s">
        <v>241</v>
      </c>
      <c r="I403" t="s">
        <v>471</v>
      </c>
      <c r="J403">
        <v>4</v>
      </c>
      <c r="K403">
        <v>6</v>
      </c>
      <c r="L403" s="186">
        <v>20</v>
      </c>
      <c r="M403" s="187">
        <v>18.600000000000001</v>
      </c>
      <c r="N403" s="188">
        <v>21.4</v>
      </c>
      <c r="O403" s="179"/>
      <c r="P403" s="179">
        <v>27</v>
      </c>
      <c r="Q403" s="179"/>
      <c r="R403" s="179"/>
      <c r="S403" s="179"/>
      <c r="T403" s="179">
        <v>21</v>
      </c>
      <c r="U403" s="179">
        <v>21</v>
      </c>
      <c r="V403" s="179"/>
      <c r="W403" s="179">
        <v>21</v>
      </c>
      <c r="X403" s="179">
        <v>21</v>
      </c>
      <c r="Y403" s="153">
        <v>98</v>
      </c>
      <c r="Z403" s="153">
        <v>99</v>
      </c>
      <c r="AA403" s="179">
        <v>24</v>
      </c>
      <c r="AB403" s="179">
        <v>25</v>
      </c>
      <c r="AC403" s="179">
        <v>22</v>
      </c>
      <c r="AD403" s="179">
        <v>23</v>
      </c>
      <c r="AE403" s="179">
        <v>24</v>
      </c>
      <c r="AF403" s="179">
        <v>19</v>
      </c>
      <c r="AG403" s="179">
        <v>20</v>
      </c>
      <c r="AH403" s="179">
        <v>20</v>
      </c>
      <c r="AI403" s="179">
        <v>20</v>
      </c>
      <c r="AJ403" s="179">
        <v>20</v>
      </c>
      <c r="AK403" s="153">
        <v>107</v>
      </c>
      <c r="AL403" s="153">
        <v>107</v>
      </c>
      <c r="AM403" s="179">
        <v>24</v>
      </c>
      <c r="AN403" s="179">
        <v>20.399999999999999</v>
      </c>
      <c r="AO403" s="215">
        <v>0.2</v>
      </c>
      <c r="AP403" s="168">
        <v>140</v>
      </c>
      <c r="AQ403" s="169">
        <v>103</v>
      </c>
      <c r="AR403" s="167">
        <v>140</v>
      </c>
      <c r="AS403" s="167">
        <v>103</v>
      </c>
      <c r="AT403" s="170">
        <v>3</v>
      </c>
      <c r="AU403" s="170">
        <v>5</v>
      </c>
      <c r="AV403" s="170">
        <v>4</v>
      </c>
      <c r="AW403" s="170"/>
      <c r="AX403" s="170"/>
      <c r="AY403" s="170"/>
      <c r="AZ403" s="170"/>
      <c r="BA403" s="170"/>
      <c r="BB403" s="170"/>
      <c r="BC403" s="171">
        <v>12</v>
      </c>
      <c r="BD403" s="166">
        <v>2820</v>
      </c>
      <c r="BE403" s="271">
        <v>1.4999999999999999E-2</v>
      </c>
      <c r="BF403" s="172">
        <v>4.0000000000000001E-3</v>
      </c>
      <c r="BG403" s="154">
        <v>1</v>
      </c>
      <c r="BH403" s="154">
        <v>0.6</v>
      </c>
      <c r="BI403" s="154">
        <v>141</v>
      </c>
      <c r="BJ403" s="154">
        <v>0.2</v>
      </c>
      <c r="BK403" s="154">
        <v>57.5</v>
      </c>
      <c r="BL403" s="24" t="s">
        <v>478</v>
      </c>
      <c r="BM403" s="248" t="s">
        <v>481</v>
      </c>
      <c r="BN403" s="248" t="s">
        <v>537</v>
      </c>
      <c r="BO403" s="248"/>
      <c r="BP403" s="248">
        <v>33</v>
      </c>
      <c r="BQ403" s="248"/>
      <c r="BR403" s="248"/>
      <c r="BS403" s="248"/>
      <c r="BT403" s="248"/>
      <c r="BU403" s="248">
        <f t="shared" si="6"/>
        <v>0.3</v>
      </c>
      <c r="BV403" s="248"/>
      <c r="BW403" s="248"/>
      <c r="BX403" s="248"/>
      <c r="BY403" s="248"/>
      <c r="BZ403" s="248"/>
      <c r="CA403" s="248"/>
      <c r="CB403" s="248"/>
      <c r="CC403" s="248"/>
      <c r="CD403" s="248"/>
      <c r="CE403" s="248"/>
      <c r="CF403" s="248"/>
      <c r="CG403" s="248"/>
      <c r="CH403" s="248"/>
      <c r="CI403" s="248"/>
      <c r="CJ403" s="248"/>
      <c r="CK403" s="248"/>
      <c r="CL403" s="248"/>
      <c r="CM403" s="248"/>
      <c r="CN403" s="248"/>
      <c r="CO403" s="248"/>
      <c r="CP403" s="248"/>
      <c r="CQ403" s="248"/>
      <c r="CR403" s="248"/>
      <c r="CS403" s="248"/>
      <c r="CT403" s="248"/>
      <c r="CU403" s="248"/>
      <c r="CV403" s="248"/>
      <c r="CW403" s="248"/>
      <c r="CX403" s="248"/>
      <c r="CY403" s="248"/>
      <c r="CZ403" s="248"/>
      <c r="DA403" s="248"/>
      <c r="DB403" s="248"/>
    </row>
    <row r="404" spans="1:106" s="185" customFormat="1" ht="31.5" customHeight="1" x14ac:dyDescent="0.35">
      <c r="A404" s="180">
        <v>2021</v>
      </c>
      <c r="B404" s="152">
        <v>8</v>
      </c>
      <c r="C404" s="270">
        <v>44427</v>
      </c>
      <c r="D404" s="152">
        <v>34</v>
      </c>
      <c r="E404" s="152">
        <v>101</v>
      </c>
      <c r="F404" s="152">
        <v>6</v>
      </c>
      <c r="G404" s="184" t="s">
        <v>243</v>
      </c>
      <c r="H404" t="s">
        <v>244</v>
      </c>
      <c r="I404" t="s">
        <v>471</v>
      </c>
      <c r="J404">
        <v>4</v>
      </c>
      <c r="K404">
        <v>6</v>
      </c>
      <c r="L404" s="186">
        <v>20</v>
      </c>
      <c r="M404" s="187">
        <v>18.600000000000001</v>
      </c>
      <c r="N404" s="188">
        <v>21.4</v>
      </c>
      <c r="O404" s="179"/>
      <c r="P404" s="179">
        <v>27</v>
      </c>
      <c r="Q404" s="179"/>
      <c r="R404" s="179"/>
      <c r="S404" s="179"/>
      <c r="T404" s="179">
        <v>21</v>
      </c>
      <c r="U404" s="179">
        <v>21</v>
      </c>
      <c r="V404" s="179"/>
      <c r="W404" s="179">
        <v>21</v>
      </c>
      <c r="X404" s="179">
        <v>21</v>
      </c>
      <c r="Y404" s="153">
        <v>98</v>
      </c>
      <c r="Z404" s="153">
        <v>99</v>
      </c>
      <c r="AA404" s="179">
        <v>24</v>
      </c>
      <c r="AB404" s="179">
        <v>25</v>
      </c>
      <c r="AC404" s="179">
        <v>22</v>
      </c>
      <c r="AD404" s="179">
        <v>23</v>
      </c>
      <c r="AE404" s="179">
        <v>24</v>
      </c>
      <c r="AF404" s="179">
        <v>19</v>
      </c>
      <c r="AG404" s="179">
        <v>20</v>
      </c>
      <c r="AH404" s="179">
        <v>20</v>
      </c>
      <c r="AI404" s="179">
        <v>20</v>
      </c>
      <c r="AJ404" s="179">
        <v>20</v>
      </c>
      <c r="AK404" s="153">
        <v>107</v>
      </c>
      <c r="AL404" s="153">
        <v>107</v>
      </c>
      <c r="AM404" s="179">
        <v>24</v>
      </c>
      <c r="AN404" s="179">
        <v>20.399999999999999</v>
      </c>
      <c r="AO404" s="215">
        <v>0.2</v>
      </c>
      <c r="AP404" s="168">
        <v>140</v>
      </c>
      <c r="AQ404" s="169">
        <v>103</v>
      </c>
      <c r="AR404" s="167">
        <v>140</v>
      </c>
      <c r="AS404" s="167">
        <v>103</v>
      </c>
      <c r="AT404" s="170">
        <v>3</v>
      </c>
      <c r="AU404" s="170">
        <v>5</v>
      </c>
      <c r="AV404" s="170">
        <v>4</v>
      </c>
      <c r="AW404" s="170"/>
      <c r="AX404" s="170"/>
      <c r="AY404" s="170"/>
      <c r="AZ404" s="170"/>
      <c r="BA404" s="170"/>
      <c r="BB404" s="170"/>
      <c r="BC404" s="171">
        <v>12</v>
      </c>
      <c r="BD404" s="166">
        <v>2820</v>
      </c>
      <c r="BE404" s="271">
        <v>1.4999999999999999E-2</v>
      </c>
      <c r="BF404" s="172">
        <v>4.0000000000000001E-3</v>
      </c>
      <c r="BG404" s="154">
        <v>1</v>
      </c>
      <c r="BH404" s="154">
        <v>0.6</v>
      </c>
      <c r="BI404" s="154">
        <v>141</v>
      </c>
      <c r="BJ404" s="154">
        <v>0.2</v>
      </c>
      <c r="BK404" s="154">
        <v>57.5</v>
      </c>
      <c r="BL404" s="24" t="s">
        <v>478</v>
      </c>
      <c r="BM404" s="248" t="s">
        <v>481</v>
      </c>
      <c r="BN404" s="248" t="s">
        <v>538</v>
      </c>
      <c r="BO404" s="248"/>
      <c r="BP404" s="248">
        <v>33</v>
      </c>
      <c r="BQ404" s="248"/>
      <c r="BR404" s="248"/>
      <c r="BS404" s="248"/>
      <c r="BT404" s="248"/>
      <c r="BU404" s="248">
        <f t="shared" si="6"/>
        <v>0.3</v>
      </c>
      <c r="BV404" s="248"/>
      <c r="BW404" s="248"/>
      <c r="BX404" s="248"/>
      <c r="BY404" s="248"/>
      <c r="BZ404" s="248"/>
      <c r="CA404" s="248"/>
      <c r="CB404" s="248"/>
      <c r="CC404" s="248"/>
      <c r="CD404" s="248"/>
      <c r="CE404" s="248"/>
      <c r="CF404" s="248"/>
      <c r="CG404" s="248"/>
      <c r="CH404" s="248"/>
      <c r="CI404" s="248"/>
      <c r="CJ404" s="248"/>
      <c r="CK404" s="248"/>
      <c r="CL404" s="248"/>
      <c r="CM404" s="248"/>
      <c r="CN404" s="248"/>
      <c r="CO404" s="248"/>
      <c r="CP404" s="248"/>
      <c r="CQ404" s="248"/>
      <c r="CR404" s="248"/>
      <c r="CS404" s="248"/>
      <c r="CT404" s="248"/>
      <c r="CU404" s="248"/>
      <c r="CV404" s="248"/>
      <c r="CW404" s="248"/>
      <c r="CX404" s="248"/>
      <c r="CY404" s="248"/>
      <c r="CZ404" s="248"/>
      <c r="DA404" s="248"/>
      <c r="DB404" s="248"/>
    </row>
    <row r="405" spans="1:106" s="185" customFormat="1" ht="31.5" customHeight="1" x14ac:dyDescent="0.35">
      <c r="A405" s="180">
        <v>2021</v>
      </c>
      <c r="B405" s="152">
        <v>8</v>
      </c>
      <c r="C405" s="270">
        <v>44427</v>
      </c>
      <c r="D405" s="152">
        <v>34</v>
      </c>
      <c r="E405" s="152">
        <v>102</v>
      </c>
      <c r="F405" s="152">
        <v>6</v>
      </c>
      <c r="G405" s="184" t="s">
        <v>246</v>
      </c>
      <c r="H405" t="s">
        <v>247</v>
      </c>
      <c r="I405" t="s">
        <v>471</v>
      </c>
      <c r="J405">
        <v>4</v>
      </c>
      <c r="K405">
        <v>6</v>
      </c>
      <c r="L405" s="186">
        <v>20</v>
      </c>
      <c r="M405" s="187">
        <v>18.600000000000001</v>
      </c>
      <c r="N405" s="188">
        <v>21.4</v>
      </c>
      <c r="O405" s="179"/>
      <c r="P405" s="179">
        <v>27</v>
      </c>
      <c r="Q405" s="179"/>
      <c r="R405" s="179"/>
      <c r="S405" s="179"/>
      <c r="T405" s="179">
        <v>21</v>
      </c>
      <c r="U405" s="179">
        <v>21</v>
      </c>
      <c r="V405" s="179"/>
      <c r="W405" s="179">
        <v>21</v>
      </c>
      <c r="X405" s="179">
        <v>21</v>
      </c>
      <c r="Y405" s="153">
        <v>98</v>
      </c>
      <c r="Z405" s="153">
        <v>99</v>
      </c>
      <c r="AA405" s="179">
        <v>24</v>
      </c>
      <c r="AB405" s="179">
        <v>25</v>
      </c>
      <c r="AC405" s="179">
        <v>22</v>
      </c>
      <c r="AD405" s="179">
        <v>23</v>
      </c>
      <c r="AE405" s="179">
        <v>24</v>
      </c>
      <c r="AF405" s="179">
        <v>19</v>
      </c>
      <c r="AG405" s="179">
        <v>20</v>
      </c>
      <c r="AH405" s="179">
        <v>20</v>
      </c>
      <c r="AI405" s="179">
        <v>20</v>
      </c>
      <c r="AJ405" s="179">
        <v>20</v>
      </c>
      <c r="AK405" s="153">
        <v>107</v>
      </c>
      <c r="AL405" s="153">
        <v>107</v>
      </c>
      <c r="AM405" s="179">
        <v>24</v>
      </c>
      <c r="AN405" s="179">
        <v>20.399999999999999</v>
      </c>
      <c r="AO405" s="215">
        <v>0.2</v>
      </c>
      <c r="AP405" s="168">
        <v>140</v>
      </c>
      <c r="AQ405" s="169">
        <v>103</v>
      </c>
      <c r="AR405" s="167">
        <v>140</v>
      </c>
      <c r="AS405" s="167">
        <v>103</v>
      </c>
      <c r="AT405" s="170">
        <v>3</v>
      </c>
      <c r="AU405" s="170">
        <v>5</v>
      </c>
      <c r="AV405" s="170">
        <v>4</v>
      </c>
      <c r="AW405" s="170"/>
      <c r="AX405" s="170"/>
      <c r="AY405" s="170"/>
      <c r="AZ405" s="170"/>
      <c r="BA405" s="170"/>
      <c r="BB405" s="170"/>
      <c r="BC405" s="171">
        <v>12</v>
      </c>
      <c r="BD405" s="166">
        <v>2820</v>
      </c>
      <c r="BE405" s="271">
        <v>1.4999999999999999E-2</v>
      </c>
      <c r="BF405" s="172">
        <v>4.0000000000000001E-3</v>
      </c>
      <c r="BG405" s="154">
        <v>1</v>
      </c>
      <c r="BH405" s="154">
        <v>0.6</v>
      </c>
      <c r="BI405" s="154">
        <v>141</v>
      </c>
      <c r="BJ405" s="154">
        <v>0.2</v>
      </c>
      <c r="BK405" s="154">
        <v>57.5</v>
      </c>
      <c r="BL405" s="24" t="s">
        <v>478</v>
      </c>
      <c r="BM405" s="248" t="s">
        <v>481</v>
      </c>
      <c r="BN405" s="248" t="s">
        <v>539</v>
      </c>
      <c r="BO405" s="248"/>
      <c r="BP405" s="248">
        <v>33</v>
      </c>
      <c r="BQ405" s="248"/>
      <c r="BR405" s="248"/>
      <c r="BS405" s="248"/>
      <c r="BT405" s="248"/>
      <c r="BU405" s="248">
        <f t="shared" si="6"/>
        <v>0.3</v>
      </c>
      <c r="BV405" s="248"/>
      <c r="BW405" s="248"/>
      <c r="BX405" s="248"/>
      <c r="BY405" s="248"/>
      <c r="BZ405" s="248"/>
      <c r="CA405" s="248"/>
      <c r="CB405" s="248"/>
      <c r="CC405" s="248"/>
      <c r="CD405" s="248"/>
      <c r="CE405" s="248"/>
      <c r="CF405" s="248"/>
      <c r="CG405" s="248"/>
      <c r="CH405" s="248"/>
      <c r="CI405" s="248"/>
      <c r="CJ405" s="248"/>
      <c r="CK405" s="248"/>
      <c r="CL405" s="248"/>
      <c r="CM405" s="248"/>
      <c r="CN405" s="248"/>
      <c r="CO405" s="248"/>
      <c r="CP405" s="248"/>
      <c r="CQ405" s="248"/>
      <c r="CR405" s="248"/>
      <c r="CS405" s="248"/>
      <c r="CT405" s="248"/>
      <c r="CU405" s="248"/>
      <c r="CV405" s="248"/>
      <c r="CW405" s="248"/>
      <c r="CX405" s="248"/>
      <c r="CY405" s="248"/>
      <c r="CZ405" s="248"/>
      <c r="DA405" s="248"/>
      <c r="DB405" s="248"/>
    </row>
    <row r="406" spans="1:106" s="185" customFormat="1" ht="31.5" customHeight="1" x14ac:dyDescent="0.35">
      <c r="A406" s="180">
        <v>2021</v>
      </c>
      <c r="B406" s="152">
        <v>8</v>
      </c>
      <c r="C406" s="270">
        <v>44427</v>
      </c>
      <c r="D406" s="152">
        <v>34</v>
      </c>
      <c r="E406" s="152">
        <v>103</v>
      </c>
      <c r="F406" s="152">
        <v>6</v>
      </c>
      <c r="G406" s="184" t="s">
        <v>249</v>
      </c>
      <c r="H406" t="s">
        <v>250</v>
      </c>
      <c r="I406" t="s">
        <v>471</v>
      </c>
      <c r="J406">
        <v>4</v>
      </c>
      <c r="K406">
        <v>6</v>
      </c>
      <c r="L406" s="186">
        <v>89</v>
      </c>
      <c r="M406" s="187">
        <v>82.77</v>
      </c>
      <c r="N406" s="188">
        <v>95.23</v>
      </c>
      <c r="O406" s="179"/>
      <c r="P406" s="179">
        <v>80</v>
      </c>
      <c r="Q406" s="179">
        <v>80</v>
      </c>
      <c r="R406" s="179">
        <v>76</v>
      </c>
      <c r="S406" s="179">
        <v>94</v>
      </c>
      <c r="T406" s="179">
        <v>80</v>
      </c>
      <c r="U406" s="179">
        <v>80</v>
      </c>
      <c r="V406" s="179"/>
      <c r="W406" s="179"/>
      <c r="X406" s="179"/>
      <c r="Y406" s="153">
        <v>98</v>
      </c>
      <c r="Z406" s="153">
        <v>99</v>
      </c>
      <c r="AA406" s="179">
        <v>90</v>
      </c>
      <c r="AB406" s="179">
        <v>97</v>
      </c>
      <c r="AC406" s="179">
        <v>95</v>
      </c>
      <c r="AD406" s="179">
        <v>99</v>
      </c>
      <c r="AE406" s="179">
        <v>101</v>
      </c>
      <c r="AF406" s="179">
        <v>74</v>
      </c>
      <c r="AG406" s="179">
        <v>81</v>
      </c>
      <c r="AH406" s="179">
        <v>83</v>
      </c>
      <c r="AI406" s="179">
        <v>86</v>
      </c>
      <c r="AJ406" s="179">
        <v>88</v>
      </c>
      <c r="AK406" s="153">
        <v>107</v>
      </c>
      <c r="AL406" s="153">
        <v>107</v>
      </c>
      <c r="AM406" s="179">
        <v>90.1</v>
      </c>
      <c r="AN406" s="179">
        <v>81.400000000000006</v>
      </c>
      <c r="AO406" s="215">
        <v>0</v>
      </c>
      <c r="AP406" s="168">
        <v>140</v>
      </c>
      <c r="AQ406" s="169">
        <v>103</v>
      </c>
      <c r="AR406" s="167">
        <v>140</v>
      </c>
      <c r="AS406" s="167">
        <v>103</v>
      </c>
      <c r="AT406" s="170">
        <v>5</v>
      </c>
      <c r="AU406" s="170">
        <v>4</v>
      </c>
      <c r="AV406" s="170">
        <v>3</v>
      </c>
      <c r="AW406" s="170"/>
      <c r="AX406" s="170"/>
      <c r="AY406" s="170"/>
      <c r="AZ406" s="170"/>
      <c r="BA406" s="170"/>
      <c r="BB406" s="170"/>
      <c r="BC406" s="171">
        <v>12</v>
      </c>
      <c r="BD406" s="166">
        <v>2820</v>
      </c>
      <c r="BE406" s="271">
        <v>1.4999999999999999E-2</v>
      </c>
      <c r="BF406" s="172">
        <v>4.0000000000000001E-3</v>
      </c>
      <c r="BG406" s="154">
        <v>1</v>
      </c>
      <c r="BH406" s="154">
        <v>0.1</v>
      </c>
      <c r="BI406" s="154">
        <v>31.7</v>
      </c>
      <c r="BJ406" s="154">
        <v>1</v>
      </c>
      <c r="BK406" s="154">
        <v>229.5</v>
      </c>
      <c r="BL406" s="24" t="s">
        <v>478</v>
      </c>
      <c r="BM406" s="248" t="s">
        <v>481</v>
      </c>
      <c r="BN406" s="248" t="s">
        <v>540</v>
      </c>
      <c r="BO406" s="248"/>
      <c r="BP406" s="248">
        <v>33</v>
      </c>
      <c r="BQ406" s="248"/>
      <c r="BR406" s="248"/>
      <c r="BS406" s="248"/>
      <c r="BT406" s="248"/>
      <c r="BU406" s="248">
        <f t="shared" si="6"/>
        <v>5.4</v>
      </c>
      <c r="BV406" s="248"/>
      <c r="BW406" s="248"/>
      <c r="BX406" s="248"/>
      <c r="BY406" s="248"/>
      <c r="BZ406" s="248"/>
      <c r="CA406" s="248"/>
      <c r="CB406" s="248"/>
      <c r="CC406" s="248"/>
      <c r="CD406" s="248"/>
      <c r="CE406" s="248"/>
      <c r="CF406" s="248"/>
      <c r="CG406" s="248"/>
      <c r="CH406" s="248"/>
      <c r="CI406" s="248"/>
      <c r="CJ406" s="248"/>
      <c r="CK406" s="248"/>
      <c r="CL406" s="248"/>
      <c r="CM406" s="248"/>
      <c r="CN406" s="248"/>
      <c r="CO406" s="248"/>
      <c r="CP406" s="248"/>
      <c r="CQ406" s="248"/>
      <c r="CR406" s="248"/>
      <c r="CS406" s="248"/>
      <c r="CT406" s="248"/>
      <c r="CU406" s="248"/>
      <c r="CV406" s="248"/>
      <c r="CW406" s="248"/>
      <c r="CX406" s="248"/>
      <c r="CY406" s="248"/>
      <c r="CZ406" s="248"/>
      <c r="DA406" s="248"/>
      <c r="DB406" s="248"/>
    </row>
    <row r="407" spans="1:106" s="185" customFormat="1" ht="31.5" customHeight="1" x14ac:dyDescent="0.35">
      <c r="A407" s="180">
        <v>2021</v>
      </c>
      <c r="B407" s="152">
        <v>8</v>
      </c>
      <c r="C407" s="270">
        <v>44427</v>
      </c>
      <c r="D407" s="152">
        <v>34</v>
      </c>
      <c r="E407" s="152">
        <v>104</v>
      </c>
      <c r="F407" s="152">
        <v>6</v>
      </c>
      <c r="G407" s="184" t="s">
        <v>252</v>
      </c>
      <c r="H407" t="s">
        <v>253</v>
      </c>
      <c r="I407" t="s">
        <v>471</v>
      </c>
      <c r="J407">
        <v>4</v>
      </c>
      <c r="K407">
        <v>6</v>
      </c>
      <c r="L407" s="186">
        <v>89</v>
      </c>
      <c r="M407" s="187">
        <v>82.77</v>
      </c>
      <c r="N407" s="188">
        <v>95.23</v>
      </c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>
        <v>98</v>
      </c>
      <c r="Z407" s="153">
        <v>99</v>
      </c>
      <c r="AA407" s="179">
        <v>90</v>
      </c>
      <c r="AB407" s="179">
        <v>97</v>
      </c>
      <c r="AC407" s="179">
        <v>95</v>
      </c>
      <c r="AD407" s="179">
        <v>99</v>
      </c>
      <c r="AE407" s="179">
        <v>101</v>
      </c>
      <c r="AF407" s="179">
        <v>74</v>
      </c>
      <c r="AG407" s="179">
        <v>81</v>
      </c>
      <c r="AH407" s="179">
        <v>83</v>
      </c>
      <c r="AI407" s="179">
        <v>86</v>
      </c>
      <c r="AJ407" s="179">
        <v>88</v>
      </c>
      <c r="AK407" s="153">
        <v>107</v>
      </c>
      <c r="AL407" s="153">
        <v>107</v>
      </c>
      <c r="AM407" s="179">
        <v>96.4</v>
      </c>
      <c r="AN407" s="179">
        <v>82.1</v>
      </c>
      <c r="AO407" s="215">
        <v>0.1</v>
      </c>
      <c r="AP407" s="168">
        <v>140</v>
      </c>
      <c r="AQ407" s="169">
        <v>103</v>
      </c>
      <c r="AR407" s="167">
        <v>140</v>
      </c>
      <c r="AS407" s="167">
        <v>103</v>
      </c>
      <c r="AT407" s="170">
        <v>5</v>
      </c>
      <c r="AU407" s="170">
        <v>4</v>
      </c>
      <c r="AV407" s="170">
        <v>3</v>
      </c>
      <c r="AW407" s="170"/>
      <c r="AX407" s="170"/>
      <c r="AY407" s="170"/>
      <c r="AZ407" s="170"/>
      <c r="BA407" s="170"/>
      <c r="BB407" s="170"/>
      <c r="BC407" s="171">
        <v>12</v>
      </c>
      <c r="BD407" s="166">
        <v>2820</v>
      </c>
      <c r="BE407" s="271">
        <v>1.4999999999999999E-2</v>
      </c>
      <c r="BF407" s="172">
        <v>4.0000000000000001E-3</v>
      </c>
      <c r="BG407" s="154">
        <v>1</v>
      </c>
      <c r="BH407" s="154">
        <v>0.1</v>
      </c>
      <c r="BI407" s="154">
        <v>31.7</v>
      </c>
      <c r="BJ407" s="154">
        <v>1</v>
      </c>
      <c r="BK407" s="154">
        <v>231.5</v>
      </c>
      <c r="BL407" s="24" t="s">
        <v>478</v>
      </c>
      <c r="BM407" s="248" t="s">
        <v>481</v>
      </c>
      <c r="BN407" s="248" t="s">
        <v>541</v>
      </c>
      <c r="BO407" s="248"/>
      <c r="BP407" s="248">
        <v>33</v>
      </c>
      <c r="BQ407" s="248"/>
      <c r="BR407" s="248"/>
      <c r="BS407" s="248"/>
      <c r="BT407" s="248"/>
      <c r="BU407" s="248">
        <f t="shared" si="6"/>
        <v>4.9000000000000004</v>
      </c>
      <c r="BV407" s="248"/>
      <c r="BW407" s="248"/>
      <c r="BX407" s="248"/>
      <c r="BY407" s="248"/>
      <c r="BZ407" s="248"/>
      <c r="CA407" s="248"/>
      <c r="CB407" s="248"/>
      <c r="CC407" s="248"/>
      <c r="CD407" s="248"/>
      <c r="CE407" s="248"/>
      <c r="CF407" s="248"/>
      <c r="CG407" s="248"/>
      <c r="CH407" s="248"/>
      <c r="CI407" s="248"/>
      <c r="CJ407" s="248"/>
      <c r="CK407" s="248"/>
      <c r="CL407" s="248"/>
      <c r="CM407" s="248"/>
      <c r="CN407" s="248"/>
      <c r="CO407" s="248"/>
      <c r="CP407" s="248"/>
      <c r="CQ407" s="248"/>
      <c r="CR407" s="248"/>
      <c r="CS407" s="248"/>
      <c r="CT407" s="248"/>
      <c r="CU407" s="248"/>
      <c r="CV407" s="248"/>
      <c r="CW407" s="248"/>
      <c r="CX407" s="248"/>
      <c r="CY407" s="248"/>
      <c r="CZ407" s="248"/>
      <c r="DA407" s="248"/>
      <c r="DB407" s="248"/>
    </row>
    <row r="408" spans="1:106" s="185" customFormat="1" ht="31.5" customHeight="1" x14ac:dyDescent="0.35">
      <c r="A408" s="180">
        <v>2021</v>
      </c>
      <c r="B408" s="152">
        <v>8</v>
      </c>
      <c r="C408" s="270">
        <v>44427</v>
      </c>
      <c r="D408" s="152">
        <v>47</v>
      </c>
      <c r="E408" s="152">
        <v>122</v>
      </c>
      <c r="F408" s="152">
        <v>6</v>
      </c>
      <c r="G408" s="184" t="s">
        <v>216</v>
      </c>
      <c r="H408" t="s">
        <v>217</v>
      </c>
      <c r="I408" t="s">
        <v>513</v>
      </c>
      <c r="J408">
        <v>2</v>
      </c>
      <c r="K408">
        <v>1</v>
      </c>
      <c r="L408" s="186">
        <v>280</v>
      </c>
      <c r="M408" s="187">
        <v>267.39999999999998</v>
      </c>
      <c r="N408" s="188">
        <v>292.60000000000002</v>
      </c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/>
      <c r="AL408" s="153"/>
      <c r="AM408" s="179"/>
      <c r="AN408" s="179"/>
      <c r="AO408" s="215"/>
      <c r="AP408" s="168">
        <v>63</v>
      </c>
      <c r="AQ408" s="169">
        <v>115</v>
      </c>
      <c r="AR408" s="167"/>
      <c r="AS408" s="167"/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/>
      <c r="BD408" s="166">
        <v>180</v>
      </c>
      <c r="BE408" s="271">
        <v>1.4999999999999999E-2</v>
      </c>
      <c r="BF408" s="172"/>
      <c r="BG408" s="154"/>
      <c r="BH408" s="154"/>
      <c r="BI408" s="154">
        <v>0.6</v>
      </c>
      <c r="BJ408" s="154"/>
      <c r="BK408" s="154"/>
      <c r="BL408" s="24" t="s">
        <v>474</v>
      </c>
      <c r="BM408" s="248" t="s">
        <v>475</v>
      </c>
      <c r="BN408" s="248" t="s">
        <v>526</v>
      </c>
      <c r="BO408" s="248" t="s">
        <v>515</v>
      </c>
      <c r="BP408" s="248">
        <v>33</v>
      </c>
      <c r="BQ408" s="248"/>
      <c r="BR408" s="248"/>
      <c r="BS408" s="248"/>
      <c r="BT408" s="248"/>
      <c r="BU408" s="248" t="str">
        <f t="shared" si="6"/>
        <v/>
      </c>
      <c r="BV408" s="248"/>
      <c r="BW408" s="248"/>
      <c r="BX408" s="248"/>
      <c r="BY408" s="248"/>
      <c r="BZ408" s="248"/>
      <c r="CA408" s="248"/>
      <c r="CB408" s="248"/>
      <c r="CC408" s="248"/>
      <c r="CD408" s="248"/>
      <c r="CE408" s="248"/>
      <c r="CF408" s="248"/>
      <c r="CG408" s="248"/>
      <c r="CH408" s="248"/>
      <c r="CI408" s="248"/>
      <c r="CJ408" s="248"/>
      <c r="CK408" s="248"/>
      <c r="CL408" s="248"/>
      <c r="CM408" s="248"/>
      <c r="CN408" s="248"/>
      <c r="CO408" s="248"/>
      <c r="CP408" s="248"/>
      <c r="CQ408" s="248"/>
      <c r="CR408" s="248"/>
      <c r="CS408" s="248"/>
      <c r="CT408" s="248"/>
      <c r="CU408" s="248"/>
      <c r="CV408" s="248"/>
      <c r="CW408" s="248"/>
      <c r="CX408" s="248"/>
      <c r="CY408" s="248"/>
      <c r="CZ408" s="248"/>
      <c r="DA408" s="248"/>
      <c r="DB408" s="248"/>
    </row>
    <row r="409" spans="1:106" s="185" customFormat="1" ht="31.5" customHeight="1" x14ac:dyDescent="0.35">
      <c r="A409" s="180">
        <v>2021</v>
      </c>
      <c r="B409" s="152">
        <v>8</v>
      </c>
      <c r="C409" s="270">
        <v>44427</v>
      </c>
      <c r="D409" s="152">
        <v>243</v>
      </c>
      <c r="E409" s="152">
        <v>167</v>
      </c>
      <c r="F409" s="152">
        <v>6</v>
      </c>
      <c r="G409" s="184" t="s">
        <v>228</v>
      </c>
      <c r="H409" t="s">
        <v>229</v>
      </c>
      <c r="I409" t="s">
        <v>471</v>
      </c>
      <c r="J409">
        <v>2</v>
      </c>
      <c r="K409">
        <v>2</v>
      </c>
      <c r="L409" s="186">
        <v>888</v>
      </c>
      <c r="M409" s="187">
        <v>825.84</v>
      </c>
      <c r="N409" s="188">
        <v>950.16</v>
      </c>
      <c r="O409" s="179"/>
      <c r="P409" s="179"/>
      <c r="Q409" s="179">
        <v>1122</v>
      </c>
      <c r="R409" s="179">
        <v>1155</v>
      </c>
      <c r="S409" s="179">
        <v>1143</v>
      </c>
      <c r="T409" s="179"/>
      <c r="U409" s="179"/>
      <c r="V409" s="179">
        <v>922</v>
      </c>
      <c r="W409" s="179">
        <v>930</v>
      </c>
      <c r="X409" s="179">
        <v>954</v>
      </c>
      <c r="Y409" s="153"/>
      <c r="Z409" s="153">
        <v>141</v>
      </c>
      <c r="AA409" s="179">
        <v>1070</v>
      </c>
      <c r="AB409" s="179">
        <v>1063</v>
      </c>
      <c r="AC409" s="179">
        <v>1082</v>
      </c>
      <c r="AD409" s="179">
        <v>1134</v>
      </c>
      <c r="AE409" s="179">
        <v>1075</v>
      </c>
      <c r="AF409" s="179">
        <v>935</v>
      </c>
      <c r="AG409" s="179">
        <v>911</v>
      </c>
      <c r="AH409" s="179">
        <v>908</v>
      </c>
      <c r="AI409" s="179">
        <v>903</v>
      </c>
      <c r="AJ409" s="179">
        <v>96</v>
      </c>
      <c r="AK409" s="153">
        <v>143</v>
      </c>
      <c r="AL409" s="153">
        <v>141</v>
      </c>
      <c r="AM409" s="179">
        <v>1105.5</v>
      </c>
      <c r="AN409" s="179">
        <v>819.9</v>
      </c>
      <c r="AO409" s="215">
        <v>0.2</v>
      </c>
      <c r="AP409" s="168">
        <v>55</v>
      </c>
      <c r="AQ409" s="169">
        <v>131</v>
      </c>
      <c r="AR409" s="167">
        <v>51</v>
      </c>
      <c r="AS409" s="167">
        <v>142</v>
      </c>
      <c r="AT409" s="170">
        <v>5</v>
      </c>
      <c r="AU409" s="170">
        <v>4</v>
      </c>
      <c r="AV409" s="170">
        <v>4</v>
      </c>
      <c r="AW409" s="170"/>
      <c r="AX409" s="170">
        <v>3</v>
      </c>
      <c r="AY409" s="170"/>
      <c r="AZ409" s="170"/>
      <c r="BA409" s="170"/>
      <c r="BB409" s="170"/>
      <c r="BC409" s="171">
        <v>15</v>
      </c>
      <c r="BD409" s="166">
        <v>767</v>
      </c>
      <c r="BE409" s="271">
        <v>1.4999999999999999E-2</v>
      </c>
      <c r="BF409" s="172">
        <v>0.02</v>
      </c>
      <c r="BG409" s="154"/>
      <c r="BH409" s="154">
        <v>0</v>
      </c>
      <c r="BI409" s="154">
        <v>0.9</v>
      </c>
      <c r="BJ409" s="154">
        <v>12.3</v>
      </c>
      <c r="BK409" s="154">
        <v>628.9</v>
      </c>
      <c r="BL409" s="24" t="s">
        <v>473</v>
      </c>
      <c r="BM409" s="248" t="s">
        <v>473</v>
      </c>
      <c r="BN409" s="248"/>
      <c r="BO409" s="248"/>
      <c r="BP409" s="248">
        <v>33</v>
      </c>
      <c r="BQ409" s="248"/>
      <c r="BR409" s="248"/>
      <c r="BS409" s="248"/>
      <c r="BT409" s="248"/>
      <c r="BU409" s="248">
        <f t="shared" si="6"/>
        <v>48.2</v>
      </c>
      <c r="BV409" s="248"/>
      <c r="BW409" s="248"/>
      <c r="BX409" s="248"/>
      <c r="BY409" s="248"/>
      <c r="BZ409" s="248"/>
      <c r="CA409" s="248"/>
      <c r="CB409" s="248"/>
      <c r="CC409" s="248"/>
      <c r="CD409" s="248"/>
      <c r="CE409" s="248"/>
      <c r="CF409" s="248"/>
      <c r="CG409" s="248"/>
      <c r="CH409" s="248"/>
      <c r="CI409" s="248"/>
      <c r="CJ409" s="248"/>
      <c r="CK409" s="248"/>
      <c r="CL409" s="248"/>
      <c r="CM409" s="248"/>
      <c r="CN409" s="248"/>
      <c r="CO409" s="248"/>
      <c r="CP409" s="248"/>
      <c r="CQ409" s="248"/>
      <c r="CR409" s="248"/>
      <c r="CS409" s="248"/>
      <c r="CT409" s="248"/>
      <c r="CU409" s="248"/>
      <c r="CV409" s="248"/>
      <c r="CW409" s="248"/>
      <c r="CX409" s="248"/>
      <c r="CY409" s="248"/>
      <c r="CZ409" s="248"/>
      <c r="DA409" s="248"/>
      <c r="DB409" s="248"/>
    </row>
    <row r="410" spans="1:106" s="185" customFormat="1" ht="31.5" customHeight="1" x14ac:dyDescent="0.35">
      <c r="A410" s="180">
        <v>2021</v>
      </c>
      <c r="B410" s="152">
        <v>8</v>
      </c>
      <c r="C410" s="270">
        <v>44427</v>
      </c>
      <c r="D410" s="152">
        <v>331</v>
      </c>
      <c r="E410" s="152">
        <v>253</v>
      </c>
      <c r="F410" s="152">
        <v>7</v>
      </c>
      <c r="G410" s="184" t="s">
        <v>330</v>
      </c>
      <c r="H410" t="s">
        <v>331</v>
      </c>
      <c r="I410" t="s">
        <v>471</v>
      </c>
      <c r="J410">
        <v>3</v>
      </c>
      <c r="K410">
        <v>2</v>
      </c>
      <c r="L410" s="186">
        <v>203</v>
      </c>
      <c r="M410" s="187">
        <v>188.79</v>
      </c>
      <c r="N410" s="188">
        <v>217.21</v>
      </c>
      <c r="O410" s="179"/>
      <c r="P410" s="179"/>
      <c r="Q410" s="179"/>
      <c r="R410" s="179"/>
      <c r="S410" s="179">
        <v>283</v>
      </c>
      <c r="T410" s="179"/>
      <c r="U410" s="179"/>
      <c r="V410" s="179"/>
      <c r="W410" s="179"/>
      <c r="X410" s="179">
        <v>222</v>
      </c>
      <c r="Y410" s="153"/>
      <c r="Z410" s="153">
        <v>88</v>
      </c>
      <c r="AA410" s="179">
        <v>238</v>
      </c>
      <c r="AB410" s="179">
        <v>232</v>
      </c>
      <c r="AC410" s="179">
        <v>225</v>
      </c>
      <c r="AD410" s="179">
        <v>246</v>
      </c>
      <c r="AE410" s="179">
        <v>242</v>
      </c>
      <c r="AF410" s="179">
        <v>198</v>
      </c>
      <c r="AG410" s="179">
        <v>204</v>
      </c>
      <c r="AH410" s="179">
        <v>211</v>
      </c>
      <c r="AI410" s="179">
        <v>209</v>
      </c>
      <c r="AJ410" s="179">
        <v>223</v>
      </c>
      <c r="AK410" s="153">
        <v>101</v>
      </c>
      <c r="AL410" s="153">
        <v>101</v>
      </c>
      <c r="AM410" s="179">
        <v>244.3</v>
      </c>
      <c r="AN410" s="179">
        <v>211.2</v>
      </c>
      <c r="AO410" s="215">
        <v>0.2</v>
      </c>
      <c r="AP410" s="168">
        <v>121</v>
      </c>
      <c r="AQ410" s="169">
        <v>89</v>
      </c>
      <c r="AR410" s="167">
        <v>112</v>
      </c>
      <c r="AS410" s="167">
        <v>97</v>
      </c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1"/>
      <c r="BD410" s="166"/>
      <c r="BE410" s="271">
        <v>1.4999999999999999E-2</v>
      </c>
      <c r="BF410" s="172"/>
      <c r="BG410" s="154"/>
      <c r="BH410" s="154"/>
      <c r="BI410" s="154"/>
      <c r="BJ410" s="154"/>
      <c r="BK410" s="154"/>
      <c r="BL410" s="24" t="s">
        <v>478</v>
      </c>
      <c r="BM410" s="248" t="s">
        <v>479</v>
      </c>
      <c r="BN410" s="248" t="s">
        <v>493</v>
      </c>
      <c r="BO410" s="248"/>
      <c r="BP410" s="248">
        <v>33</v>
      </c>
      <c r="BQ410" s="248"/>
      <c r="BR410" s="248"/>
      <c r="BS410" s="248"/>
      <c r="BT410" s="248"/>
      <c r="BU410" s="248">
        <f t="shared" si="6"/>
        <v>5.8</v>
      </c>
      <c r="BV410" s="248"/>
      <c r="BW410" s="248"/>
      <c r="BX410" s="248"/>
      <c r="BY410" s="248"/>
      <c r="BZ410" s="248"/>
      <c r="CA410" s="248"/>
      <c r="CB410" s="248"/>
      <c r="CC410" s="248"/>
      <c r="CD410" s="248"/>
      <c r="CE410" s="248"/>
      <c r="CF410" s="248"/>
      <c r="CG410" s="248"/>
      <c r="CH410" s="248"/>
      <c r="CI410" s="248"/>
      <c r="CJ410" s="248"/>
      <c r="CK410" s="248"/>
      <c r="CL410" s="248"/>
      <c r="CM410" s="248"/>
      <c r="CN410" s="248"/>
      <c r="CO410" s="248"/>
      <c r="CP410" s="248"/>
      <c r="CQ410" s="248"/>
      <c r="CR410" s="248"/>
      <c r="CS410" s="248"/>
      <c r="CT410" s="248"/>
      <c r="CU410" s="248"/>
      <c r="CV410" s="248"/>
      <c r="CW410" s="248"/>
      <c r="CX410" s="248"/>
      <c r="CY410" s="248"/>
      <c r="CZ410" s="248"/>
      <c r="DA410" s="248"/>
      <c r="DB410" s="248"/>
    </row>
    <row r="411" spans="1:106" s="185" customFormat="1" ht="31.5" customHeight="1" x14ac:dyDescent="0.35">
      <c r="A411" s="180">
        <v>2021</v>
      </c>
      <c r="B411" s="152">
        <v>8</v>
      </c>
      <c r="C411" s="270">
        <v>44427</v>
      </c>
      <c r="D411" s="152">
        <v>377</v>
      </c>
      <c r="E411" s="152">
        <v>439</v>
      </c>
      <c r="F411" s="152">
        <v>7</v>
      </c>
      <c r="G411" s="184" t="s">
        <v>322</v>
      </c>
      <c r="H411" t="s">
        <v>323</v>
      </c>
      <c r="I411" t="s">
        <v>471</v>
      </c>
      <c r="J411">
        <v>4</v>
      </c>
      <c r="K411">
        <v>1</v>
      </c>
      <c r="L411" s="186">
        <v>343</v>
      </c>
      <c r="M411" s="187">
        <v>308.7</v>
      </c>
      <c r="N411" s="188">
        <v>377.3</v>
      </c>
      <c r="O411" s="179">
        <v>522</v>
      </c>
      <c r="P411" s="179">
        <v>399</v>
      </c>
      <c r="Q411" s="179"/>
      <c r="R411" s="179"/>
      <c r="S411" s="179"/>
      <c r="T411" s="179">
        <v>420</v>
      </c>
      <c r="U411" s="179">
        <v>338</v>
      </c>
      <c r="V411" s="179"/>
      <c r="W411" s="179"/>
      <c r="X411" s="179"/>
      <c r="Y411" s="153">
        <v>195</v>
      </c>
      <c r="Z411" s="153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53"/>
      <c r="AL411" s="153"/>
      <c r="AM411" s="179">
        <v>460.5</v>
      </c>
      <c r="AN411" s="179">
        <v>379</v>
      </c>
      <c r="AO411" s="215">
        <v>0.3</v>
      </c>
      <c r="AP411" s="168">
        <v>45</v>
      </c>
      <c r="AQ411" s="169">
        <v>320</v>
      </c>
      <c r="AR411" s="167">
        <v>74</v>
      </c>
      <c r="AS411" s="167">
        <v>195</v>
      </c>
      <c r="AT411" s="170">
        <v>4</v>
      </c>
      <c r="AU411" s="170">
        <v>2</v>
      </c>
      <c r="AV411" s="170">
        <v>2</v>
      </c>
      <c r="AW411" s="170"/>
      <c r="AX411" s="170"/>
      <c r="AY411" s="170"/>
      <c r="AZ411" s="170"/>
      <c r="BA411" s="170"/>
      <c r="BB411" s="170"/>
      <c r="BC411" s="171">
        <v>8</v>
      </c>
      <c r="BD411" s="166">
        <v>308</v>
      </c>
      <c r="BE411" s="271">
        <v>1.4999999999999999E-2</v>
      </c>
      <c r="BF411" s="172">
        <v>2.5999999999999999E-2</v>
      </c>
      <c r="BG411" s="154"/>
      <c r="BH411" s="154">
        <v>0</v>
      </c>
      <c r="BI411" s="154">
        <v>0.9</v>
      </c>
      <c r="BJ411" s="154">
        <v>3</v>
      </c>
      <c r="BK411" s="154">
        <v>116.7</v>
      </c>
      <c r="BL411" s="24" t="s">
        <v>478</v>
      </c>
      <c r="BM411" s="248" t="s">
        <v>481</v>
      </c>
      <c r="BN411" s="248" t="s">
        <v>533</v>
      </c>
      <c r="BO411" s="248"/>
      <c r="BP411" s="248">
        <v>33</v>
      </c>
      <c r="BQ411" s="248"/>
      <c r="BR411" s="248"/>
      <c r="BS411" s="248"/>
      <c r="BT411" s="248"/>
      <c r="BU411" s="248">
        <f t="shared" si="6"/>
        <v>25.5</v>
      </c>
      <c r="BV411" s="248"/>
      <c r="BW411" s="248"/>
      <c r="BX411" s="248"/>
      <c r="BY411" s="248"/>
      <c r="BZ411" s="248"/>
      <c r="CA411" s="248"/>
      <c r="CB411" s="248"/>
      <c r="CC411" s="248"/>
      <c r="CD411" s="248"/>
      <c r="CE411" s="248"/>
      <c r="CF411" s="248"/>
      <c r="CG411" s="248"/>
      <c r="CH411" s="248"/>
      <c r="CI411" s="248"/>
      <c r="CJ411" s="248"/>
      <c r="CK411" s="248"/>
      <c r="CL411" s="248"/>
      <c r="CM411" s="248"/>
      <c r="CN411" s="248"/>
      <c r="CO411" s="248"/>
      <c r="CP411" s="248"/>
      <c r="CQ411" s="248"/>
      <c r="CR411" s="248"/>
      <c r="CS411" s="248"/>
      <c r="CT411" s="248"/>
      <c r="CU411" s="248"/>
      <c r="CV411" s="248"/>
      <c r="CW411" s="248"/>
      <c r="CX411" s="248"/>
      <c r="CY411" s="248"/>
      <c r="CZ411" s="248"/>
      <c r="DA411" s="248"/>
      <c r="DB411" s="248"/>
    </row>
    <row r="412" spans="1:106" s="185" customFormat="1" ht="31.5" customHeight="1" x14ac:dyDescent="0.35">
      <c r="A412" s="180">
        <v>2021</v>
      </c>
      <c r="B412" s="152">
        <v>8</v>
      </c>
      <c r="C412" s="270">
        <v>44427</v>
      </c>
      <c r="D412" s="152">
        <v>395</v>
      </c>
      <c r="E412" s="152">
        <v>607</v>
      </c>
      <c r="F412" s="152">
        <v>8</v>
      </c>
      <c r="G412" s="184" t="s">
        <v>170</v>
      </c>
      <c r="H412" t="s">
        <v>171</v>
      </c>
      <c r="I412" t="s">
        <v>471</v>
      </c>
      <c r="J412">
        <v>3</v>
      </c>
      <c r="K412">
        <v>3</v>
      </c>
      <c r="L412" s="186">
        <v>120</v>
      </c>
      <c r="M412" s="187">
        <v>111.6</v>
      </c>
      <c r="N412" s="188">
        <v>128.4</v>
      </c>
      <c r="O412" s="179">
        <v>153</v>
      </c>
      <c r="P412" s="179"/>
      <c r="Q412" s="179"/>
      <c r="R412" s="179">
        <v>188</v>
      </c>
      <c r="S412" s="179">
        <v>152</v>
      </c>
      <c r="T412" s="179">
        <v>130</v>
      </c>
      <c r="U412" s="179"/>
      <c r="V412" s="179"/>
      <c r="W412" s="179">
        <v>137</v>
      </c>
      <c r="X412" s="179">
        <v>129</v>
      </c>
      <c r="Y412" s="153">
        <v>126</v>
      </c>
      <c r="Z412" s="153">
        <v>127</v>
      </c>
      <c r="AA412" s="179">
        <v>187</v>
      </c>
      <c r="AB412" s="179">
        <v>174</v>
      </c>
      <c r="AC412" s="179">
        <v>163</v>
      </c>
      <c r="AD412" s="179">
        <v>158</v>
      </c>
      <c r="AE412" s="179">
        <v>149</v>
      </c>
      <c r="AF412" s="179">
        <v>150</v>
      </c>
      <c r="AG412" s="179">
        <v>122</v>
      </c>
      <c r="AH412" s="179">
        <v>118</v>
      </c>
      <c r="AI412" s="179">
        <v>116</v>
      </c>
      <c r="AJ412" s="179">
        <v>115</v>
      </c>
      <c r="AK412" s="153">
        <v>126</v>
      </c>
      <c r="AL412" s="153">
        <v>125</v>
      </c>
      <c r="AM412" s="179">
        <v>165.5</v>
      </c>
      <c r="AN412" s="179">
        <v>127.1</v>
      </c>
      <c r="AO412" s="215">
        <v>0.4</v>
      </c>
      <c r="AP412" s="168">
        <v>90</v>
      </c>
      <c r="AQ412" s="169">
        <v>120</v>
      </c>
      <c r="AR412" s="167">
        <v>86</v>
      </c>
      <c r="AS412" s="167">
        <v>126</v>
      </c>
      <c r="AT412" s="170">
        <v>4</v>
      </c>
      <c r="AU412" s="170">
        <v>6</v>
      </c>
      <c r="AV412" s="170">
        <v>5</v>
      </c>
      <c r="AW412" s="170"/>
      <c r="AX412" s="170"/>
      <c r="AY412" s="170"/>
      <c r="AZ412" s="170"/>
      <c r="BA412" s="170"/>
      <c r="BB412" s="170"/>
      <c r="BC412" s="171">
        <v>15</v>
      </c>
      <c r="BD412" s="166">
        <v>1599</v>
      </c>
      <c r="BE412" s="271">
        <v>1.4999999999999999E-2</v>
      </c>
      <c r="BF412" s="172">
        <v>8.9999999999999993E-3</v>
      </c>
      <c r="BG412" s="154">
        <v>1</v>
      </c>
      <c r="BH412" s="154">
        <v>0.1</v>
      </c>
      <c r="BI412" s="154">
        <v>13.3</v>
      </c>
      <c r="BJ412" s="154">
        <v>1.9</v>
      </c>
      <c r="BK412" s="154">
        <v>203.2</v>
      </c>
      <c r="BL412" s="24" t="s">
        <v>480</v>
      </c>
      <c r="BM412" s="248" t="s">
        <v>480</v>
      </c>
      <c r="BN412" s="248"/>
      <c r="BO412" s="248"/>
      <c r="BP412" s="248">
        <v>33</v>
      </c>
      <c r="BQ412" s="248"/>
      <c r="BR412" s="248"/>
      <c r="BS412" s="248"/>
      <c r="BT412" s="248"/>
      <c r="BU412" s="248">
        <f t="shared" si="6"/>
        <v>5</v>
      </c>
      <c r="BV412" s="248"/>
      <c r="BW412" s="248"/>
      <c r="BX412" s="248"/>
      <c r="BY412" s="248"/>
      <c r="BZ412" s="248"/>
      <c r="CA412" s="248"/>
      <c r="CB412" s="248"/>
      <c r="CC412" s="248"/>
      <c r="CD412" s="248"/>
      <c r="CE412" s="248"/>
      <c r="CF412" s="248"/>
      <c r="CG412" s="248"/>
      <c r="CH412" s="248"/>
      <c r="CI412" s="248"/>
      <c r="CJ412" s="248"/>
      <c r="CK412" s="248"/>
      <c r="CL412" s="248"/>
      <c r="CM412" s="248"/>
      <c r="CN412" s="248"/>
      <c r="CO412" s="248"/>
      <c r="CP412" s="248"/>
      <c r="CQ412" s="248"/>
      <c r="CR412" s="248"/>
      <c r="CS412" s="248"/>
      <c r="CT412" s="248"/>
      <c r="CU412" s="248"/>
      <c r="CV412" s="248"/>
      <c r="CW412" s="248"/>
      <c r="CX412" s="248"/>
      <c r="CY412" s="248"/>
      <c r="CZ412" s="248"/>
      <c r="DA412" s="248"/>
      <c r="DB412" s="248"/>
    </row>
    <row r="413" spans="1:106" s="185" customFormat="1" ht="31.5" customHeight="1" x14ac:dyDescent="0.35">
      <c r="A413" s="180">
        <v>2021</v>
      </c>
      <c r="B413" s="152">
        <v>8</v>
      </c>
      <c r="C413" s="270">
        <v>44427</v>
      </c>
      <c r="D413" s="152">
        <v>395</v>
      </c>
      <c r="E413" s="152">
        <v>608</v>
      </c>
      <c r="F413" s="152">
        <v>8</v>
      </c>
      <c r="G413" s="184" t="s">
        <v>173</v>
      </c>
      <c r="H413" t="s">
        <v>174</v>
      </c>
      <c r="I413" t="s">
        <v>471</v>
      </c>
      <c r="J413">
        <v>3</v>
      </c>
      <c r="K413">
        <v>3</v>
      </c>
      <c r="L413" s="186">
        <v>110</v>
      </c>
      <c r="M413" s="187">
        <v>102.3</v>
      </c>
      <c r="N413" s="188">
        <v>117.7</v>
      </c>
      <c r="O413" s="179">
        <v>153</v>
      </c>
      <c r="P413" s="179"/>
      <c r="Q413" s="179"/>
      <c r="R413" s="179">
        <v>210</v>
      </c>
      <c r="S413" s="179">
        <v>197</v>
      </c>
      <c r="T413" s="179">
        <v>130</v>
      </c>
      <c r="U413" s="179"/>
      <c r="V413" s="179"/>
      <c r="W413" s="179">
        <v>142</v>
      </c>
      <c r="X413" s="179">
        <v>117</v>
      </c>
      <c r="Y413" s="153">
        <v>126</v>
      </c>
      <c r="Z413" s="153">
        <v>127</v>
      </c>
      <c r="AA413" s="179">
        <v>203</v>
      </c>
      <c r="AB413" s="179">
        <v>201</v>
      </c>
      <c r="AC413" s="179">
        <v>158</v>
      </c>
      <c r="AD413" s="179">
        <v>148</v>
      </c>
      <c r="AE413" s="179">
        <v>143</v>
      </c>
      <c r="AF413" s="179">
        <v>140</v>
      </c>
      <c r="AG413" s="179">
        <v>108</v>
      </c>
      <c r="AH413" s="179">
        <v>110</v>
      </c>
      <c r="AI413" s="179">
        <v>117</v>
      </c>
      <c r="AJ413" s="179">
        <v>115</v>
      </c>
      <c r="AK413" s="153">
        <v>126</v>
      </c>
      <c r="AL413" s="153">
        <v>125</v>
      </c>
      <c r="AM413" s="179">
        <v>176.6</v>
      </c>
      <c r="AN413" s="179">
        <v>122.4</v>
      </c>
      <c r="AO413" s="215">
        <v>0.6</v>
      </c>
      <c r="AP413" s="168">
        <v>90</v>
      </c>
      <c r="AQ413" s="169">
        <v>120</v>
      </c>
      <c r="AR413" s="167">
        <v>86</v>
      </c>
      <c r="AS413" s="167">
        <v>126</v>
      </c>
      <c r="AT413" s="170">
        <v>5</v>
      </c>
      <c r="AU413" s="170">
        <v>4</v>
      </c>
      <c r="AV413" s="170">
        <v>5</v>
      </c>
      <c r="AW413" s="170"/>
      <c r="AX413" s="170"/>
      <c r="AY413" s="170"/>
      <c r="AZ413" s="170"/>
      <c r="BA413" s="170"/>
      <c r="BB413" s="170"/>
      <c r="BC413" s="171">
        <v>14</v>
      </c>
      <c r="BD413" s="166">
        <v>1598</v>
      </c>
      <c r="BE413" s="271">
        <v>1.4999999999999999E-2</v>
      </c>
      <c r="BF413" s="172">
        <v>8.9999999999999993E-3</v>
      </c>
      <c r="BG413" s="154">
        <v>1</v>
      </c>
      <c r="BH413" s="154">
        <v>0.1</v>
      </c>
      <c r="BI413" s="154">
        <v>14.5</v>
      </c>
      <c r="BJ413" s="154">
        <v>1.7</v>
      </c>
      <c r="BK413" s="154">
        <v>195.6</v>
      </c>
      <c r="BL413" s="24" t="s">
        <v>480</v>
      </c>
      <c r="BM413" s="248" t="s">
        <v>480</v>
      </c>
      <c r="BN413" s="248"/>
      <c r="BO413" s="248"/>
      <c r="BP413" s="248">
        <v>33</v>
      </c>
      <c r="BQ413" s="248"/>
      <c r="BR413" s="248"/>
      <c r="BS413" s="248"/>
      <c r="BT413" s="248"/>
      <c r="BU413" s="248">
        <f t="shared" si="6"/>
        <v>8.8000000000000007</v>
      </c>
      <c r="BV413" s="248"/>
      <c r="BW413" s="248"/>
      <c r="BX413" s="248"/>
      <c r="BY413" s="248"/>
      <c r="BZ413" s="248"/>
      <c r="CA413" s="248"/>
      <c r="CB413" s="248"/>
      <c r="CC413" s="248"/>
      <c r="CD413" s="248"/>
      <c r="CE413" s="248"/>
      <c r="CF413" s="248"/>
      <c r="CG413" s="248"/>
      <c r="CH413" s="248"/>
      <c r="CI413" s="248"/>
      <c r="CJ413" s="248"/>
      <c r="CK413" s="248"/>
      <c r="CL413" s="248"/>
      <c r="CM413" s="248"/>
      <c r="CN413" s="248"/>
      <c r="CO413" s="248"/>
      <c r="CP413" s="248"/>
      <c r="CQ413" s="248"/>
      <c r="CR413" s="248"/>
      <c r="CS413" s="248"/>
      <c r="CT413" s="248"/>
      <c r="CU413" s="248"/>
      <c r="CV413" s="248"/>
      <c r="CW413" s="248"/>
      <c r="CX413" s="248"/>
      <c r="CY413" s="248"/>
      <c r="CZ413" s="248"/>
      <c r="DA413" s="248"/>
      <c r="DB413" s="248"/>
    </row>
    <row r="414" spans="1:106" s="185" customFormat="1" ht="31.5" customHeight="1" x14ac:dyDescent="0.35">
      <c r="A414" s="180">
        <v>2021</v>
      </c>
      <c r="B414" s="152">
        <v>8</v>
      </c>
      <c r="C414" s="270">
        <v>44427</v>
      </c>
      <c r="D414" s="152">
        <v>395</v>
      </c>
      <c r="E414" s="152">
        <v>609</v>
      </c>
      <c r="F414" s="152">
        <v>8</v>
      </c>
      <c r="G414" s="184" t="s">
        <v>176</v>
      </c>
      <c r="H414" t="s">
        <v>177</v>
      </c>
      <c r="I414" t="s">
        <v>471</v>
      </c>
      <c r="J414">
        <v>3</v>
      </c>
      <c r="K414">
        <v>3</v>
      </c>
      <c r="L414" s="186">
        <v>50</v>
      </c>
      <c r="M414" s="187">
        <v>46.5</v>
      </c>
      <c r="N414" s="188">
        <v>53.5</v>
      </c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>
        <v>94</v>
      </c>
      <c r="AB414" s="179">
        <v>82</v>
      </c>
      <c r="AC414" s="179">
        <v>85</v>
      </c>
      <c r="AD414" s="179">
        <v>71</v>
      </c>
      <c r="AE414" s="179">
        <v>65</v>
      </c>
      <c r="AF414" s="179">
        <v>71</v>
      </c>
      <c r="AG414" s="179">
        <v>63</v>
      </c>
      <c r="AH414" s="179">
        <v>60</v>
      </c>
      <c r="AI414" s="179">
        <v>50</v>
      </c>
      <c r="AJ414" s="179">
        <v>49</v>
      </c>
      <c r="AK414" s="153">
        <v>126</v>
      </c>
      <c r="AL414" s="153">
        <v>125</v>
      </c>
      <c r="AM414" s="179">
        <v>79.400000000000006</v>
      </c>
      <c r="AN414" s="179">
        <v>58.6</v>
      </c>
      <c r="AO414" s="215">
        <v>0.6</v>
      </c>
      <c r="AP414" s="168">
        <v>90</v>
      </c>
      <c r="AQ414" s="169">
        <v>120</v>
      </c>
      <c r="AR414" s="167">
        <v>86</v>
      </c>
      <c r="AS414" s="167">
        <v>126</v>
      </c>
      <c r="AT414" s="170">
        <v>3</v>
      </c>
      <c r="AU414" s="170">
        <v>3</v>
      </c>
      <c r="AV414" s="170">
        <v>2</v>
      </c>
      <c r="AW414" s="170"/>
      <c r="AX414" s="170"/>
      <c r="AY414" s="170"/>
      <c r="AZ414" s="170"/>
      <c r="BA414" s="170"/>
      <c r="BB414" s="170"/>
      <c r="BC414" s="171">
        <v>8</v>
      </c>
      <c r="BD414" s="166">
        <v>1592</v>
      </c>
      <c r="BE414" s="271">
        <v>1.4999999999999999E-2</v>
      </c>
      <c r="BF414" s="172">
        <v>5.0000000000000001E-3</v>
      </c>
      <c r="BG414" s="154">
        <v>1</v>
      </c>
      <c r="BH414" s="154">
        <v>0.2</v>
      </c>
      <c r="BI414" s="154">
        <v>31.8</v>
      </c>
      <c r="BJ414" s="154">
        <v>0.5</v>
      </c>
      <c r="BK414" s="154">
        <v>93.3</v>
      </c>
      <c r="BL414" s="24" t="s">
        <v>480</v>
      </c>
      <c r="BM414" s="248" t="s">
        <v>480</v>
      </c>
      <c r="BN414" s="248"/>
      <c r="BO414" s="248"/>
      <c r="BP414" s="248">
        <v>33</v>
      </c>
      <c r="BQ414" s="248"/>
      <c r="BR414" s="248"/>
      <c r="BS414" s="248"/>
      <c r="BT414" s="248"/>
      <c r="BU414" s="248">
        <f t="shared" si="6"/>
        <v>6.1</v>
      </c>
      <c r="BV414" s="248"/>
      <c r="BW414" s="248"/>
      <c r="BX414" s="248"/>
      <c r="BY414" s="248"/>
      <c r="BZ414" s="248"/>
      <c r="CA414" s="248"/>
      <c r="CB414" s="248"/>
      <c r="CC414" s="248"/>
      <c r="CD414" s="248"/>
      <c r="CE414" s="248"/>
      <c r="CF414" s="248"/>
      <c r="CG414" s="248"/>
      <c r="CH414" s="248"/>
      <c r="CI414" s="248"/>
      <c r="CJ414" s="248"/>
      <c r="CK414" s="248"/>
      <c r="CL414" s="248"/>
      <c r="CM414" s="248"/>
      <c r="CN414" s="248"/>
      <c r="CO414" s="248"/>
      <c r="CP414" s="248"/>
      <c r="CQ414" s="248"/>
      <c r="CR414" s="248"/>
      <c r="CS414" s="248"/>
      <c r="CT414" s="248"/>
      <c r="CU414" s="248"/>
      <c r="CV414" s="248"/>
      <c r="CW414" s="248"/>
      <c r="CX414" s="248"/>
      <c r="CY414" s="248"/>
      <c r="CZ414" s="248"/>
      <c r="DA414" s="248"/>
      <c r="DB414" s="248"/>
    </row>
    <row r="415" spans="1:106" s="185" customFormat="1" ht="31.5" customHeight="1" x14ac:dyDescent="0.35">
      <c r="A415" s="180">
        <v>2021</v>
      </c>
      <c r="B415" s="152">
        <v>8</v>
      </c>
      <c r="C415" s="270">
        <v>44427</v>
      </c>
      <c r="D415" s="152">
        <v>48</v>
      </c>
      <c r="E415" s="152">
        <v>124</v>
      </c>
      <c r="F415" s="152">
        <v>26</v>
      </c>
      <c r="G415" s="184" t="s">
        <v>236</v>
      </c>
      <c r="H415" t="s">
        <v>237</v>
      </c>
      <c r="I415" t="s">
        <v>486</v>
      </c>
      <c r="J415">
        <v>4</v>
      </c>
      <c r="K415">
        <v>1</v>
      </c>
      <c r="L415" s="186">
        <v>18.664735230000002</v>
      </c>
      <c r="M415" s="187">
        <v>17.358203759999999</v>
      </c>
      <c r="N415" s="188">
        <v>19.97126669</v>
      </c>
      <c r="O415" s="179">
        <v>22</v>
      </c>
      <c r="P415" s="179">
        <v>22</v>
      </c>
      <c r="Q415" s="179"/>
      <c r="R415" s="179"/>
      <c r="S415" s="179"/>
      <c r="T415" s="179">
        <v>18</v>
      </c>
      <c r="U415" s="179">
        <v>19</v>
      </c>
      <c r="V415" s="179"/>
      <c r="W415" s="179"/>
      <c r="X415" s="179"/>
      <c r="Y415" s="153">
        <v>116</v>
      </c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>
        <v>22</v>
      </c>
      <c r="AN415" s="179">
        <v>18.5</v>
      </c>
      <c r="AO415" s="215">
        <v>0.2</v>
      </c>
      <c r="AP415" s="168">
        <v>126</v>
      </c>
      <c r="AQ415" s="169">
        <v>114</v>
      </c>
      <c r="AR415" s="167">
        <v>124</v>
      </c>
      <c r="AS415" s="167">
        <v>116</v>
      </c>
      <c r="AT415" s="170">
        <v>4</v>
      </c>
      <c r="AU415" s="170">
        <v>4</v>
      </c>
      <c r="AV415" s="170">
        <v>8</v>
      </c>
      <c r="AW415" s="170"/>
      <c r="AX415" s="170"/>
      <c r="AY415" s="170"/>
      <c r="AZ415" s="170"/>
      <c r="BA415" s="170"/>
      <c r="BB415" s="170"/>
      <c r="BC415" s="171">
        <v>16</v>
      </c>
      <c r="BD415" s="166">
        <v>16</v>
      </c>
      <c r="BE415" s="271">
        <v>0.02</v>
      </c>
      <c r="BF415" s="172">
        <v>1</v>
      </c>
      <c r="BG415" s="154"/>
      <c r="BH415" s="154">
        <v>0.9</v>
      </c>
      <c r="BI415" s="154">
        <v>0.9</v>
      </c>
      <c r="BJ415" s="154">
        <v>0.3</v>
      </c>
      <c r="BK415" s="154">
        <v>0.3</v>
      </c>
      <c r="BL415" s="24" t="s">
        <v>472</v>
      </c>
      <c r="BM415" s="248" t="s">
        <v>472</v>
      </c>
      <c r="BN415" s="248"/>
      <c r="BO415" s="248"/>
      <c r="BP415" s="248">
        <v>33</v>
      </c>
      <c r="BQ415" s="248"/>
      <c r="BR415" s="248"/>
      <c r="BS415" s="248"/>
      <c r="BT415" s="248"/>
      <c r="BU415" s="248">
        <f t="shared" si="6"/>
        <v>0.1</v>
      </c>
      <c r="BV415" s="248"/>
      <c r="BW415" s="248"/>
      <c r="BX415" s="248"/>
      <c r="BY415" s="248"/>
      <c r="BZ415" s="248"/>
      <c r="CA415" s="248"/>
      <c r="CB415" s="248"/>
      <c r="CC415" s="248"/>
      <c r="CD415" s="248"/>
      <c r="CE415" s="248"/>
      <c r="CF415" s="248"/>
      <c r="CG415" s="248"/>
      <c r="CH415" s="248"/>
      <c r="CI415" s="248"/>
      <c r="CJ415" s="248"/>
      <c r="CK415" s="248"/>
      <c r="CL415" s="248"/>
      <c r="CM415" s="248"/>
      <c r="CN415" s="248"/>
      <c r="CO415" s="248"/>
      <c r="CP415" s="248"/>
      <c r="CQ415" s="248"/>
      <c r="CR415" s="248"/>
      <c r="CS415" s="248"/>
      <c r="CT415" s="248"/>
      <c r="CU415" s="248"/>
      <c r="CV415" s="248"/>
      <c r="CW415" s="248"/>
      <c r="CX415" s="248"/>
      <c r="CY415" s="248"/>
      <c r="CZ415" s="248"/>
      <c r="DA415" s="248"/>
      <c r="DB415" s="248"/>
    </row>
    <row r="416" spans="1:106" s="185" customFormat="1" ht="31.5" customHeight="1" x14ac:dyDescent="0.35">
      <c r="A416" s="180">
        <v>2021</v>
      </c>
      <c r="B416" s="152">
        <v>8</v>
      </c>
      <c r="C416" s="270">
        <v>44427</v>
      </c>
      <c r="D416" s="152">
        <v>53</v>
      </c>
      <c r="E416" s="152">
        <v>131</v>
      </c>
      <c r="F416" s="152">
        <v>28</v>
      </c>
      <c r="G416" s="184" t="s">
        <v>161</v>
      </c>
      <c r="H416" t="s">
        <v>162</v>
      </c>
      <c r="I416" t="s">
        <v>531</v>
      </c>
      <c r="J416">
        <v>25</v>
      </c>
      <c r="K416">
        <v>1</v>
      </c>
      <c r="L416" s="186">
        <v>10</v>
      </c>
      <c r="M416" s="187">
        <v>9.3000000000000007</v>
      </c>
      <c r="N416" s="188">
        <v>10.7</v>
      </c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/>
      <c r="AL416" s="153"/>
      <c r="AM416" s="179"/>
      <c r="AN416" s="179"/>
      <c r="AO416" s="215"/>
      <c r="AP416" s="168">
        <v>772</v>
      </c>
      <c r="AQ416" s="169">
        <v>117</v>
      </c>
      <c r="AR416" s="167"/>
      <c r="AS416" s="167"/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1"/>
      <c r="BD416" s="166">
        <v>800</v>
      </c>
      <c r="BE416" s="271">
        <v>0.02</v>
      </c>
      <c r="BF416" s="172"/>
      <c r="BG416" s="154"/>
      <c r="BH416" s="154"/>
      <c r="BI416" s="154">
        <v>80</v>
      </c>
      <c r="BJ416" s="154"/>
      <c r="BK416" s="154"/>
      <c r="BL416" s="24" t="s">
        <v>478</v>
      </c>
      <c r="BM416" s="248" t="s">
        <v>487</v>
      </c>
      <c r="BN416" s="248" t="s">
        <v>532</v>
      </c>
      <c r="BO416" s="248"/>
      <c r="BP416" s="248">
        <v>33</v>
      </c>
      <c r="BQ416" s="248"/>
      <c r="BR416" s="248"/>
      <c r="BS416" s="248"/>
      <c r="BT416" s="248"/>
      <c r="BU416" s="248" t="str">
        <f t="shared" si="6"/>
        <v/>
      </c>
      <c r="BV416" s="248"/>
      <c r="BW416" s="248"/>
      <c r="BX416" s="248"/>
      <c r="BY416" s="248"/>
      <c r="BZ416" s="248"/>
      <c r="CA416" s="248"/>
      <c r="CB416" s="248"/>
      <c r="CC416" s="248"/>
      <c r="CD416" s="248"/>
      <c r="CE416" s="248"/>
      <c r="CF416" s="248"/>
      <c r="CG416" s="248"/>
      <c r="CH416" s="248"/>
      <c r="CI416" s="248"/>
      <c r="CJ416" s="248"/>
      <c r="CK416" s="248"/>
      <c r="CL416" s="248"/>
      <c r="CM416" s="248"/>
      <c r="CN416" s="248"/>
      <c r="CO416" s="248"/>
      <c r="CP416" s="248"/>
      <c r="CQ416" s="248"/>
      <c r="CR416" s="248"/>
      <c r="CS416" s="248"/>
      <c r="CT416" s="248"/>
      <c r="CU416" s="248"/>
      <c r="CV416" s="248"/>
      <c r="CW416" s="248"/>
      <c r="CX416" s="248"/>
      <c r="CY416" s="248"/>
      <c r="CZ416" s="248"/>
      <c r="DA416" s="248"/>
      <c r="DB416" s="248"/>
    </row>
    <row r="417" spans="1:106" s="185" customFormat="1" ht="31.5" customHeight="1" x14ac:dyDescent="0.35">
      <c r="A417" s="180">
        <v>2021</v>
      </c>
      <c r="B417" s="152">
        <v>8</v>
      </c>
      <c r="C417" s="270">
        <v>44427</v>
      </c>
      <c r="D417" s="152">
        <v>372</v>
      </c>
      <c r="E417" s="152">
        <v>646</v>
      </c>
      <c r="F417" s="152">
        <v>48</v>
      </c>
      <c r="G417" s="184" t="s">
        <v>152</v>
      </c>
      <c r="H417" t="s">
        <v>153</v>
      </c>
      <c r="I417" t="s">
        <v>490</v>
      </c>
      <c r="J417">
        <v>2</v>
      </c>
      <c r="K417">
        <v>2</v>
      </c>
      <c r="L417" s="186">
        <v>212</v>
      </c>
      <c r="M417" s="187">
        <v>197.16</v>
      </c>
      <c r="N417" s="188">
        <v>226.84</v>
      </c>
      <c r="O417" s="179">
        <v>243</v>
      </c>
      <c r="P417" s="179">
        <v>299</v>
      </c>
      <c r="Q417" s="179"/>
      <c r="R417" s="179">
        <v>292</v>
      </c>
      <c r="S417" s="179">
        <v>285</v>
      </c>
      <c r="T417" s="179">
        <v>220</v>
      </c>
      <c r="U417" s="179">
        <v>229</v>
      </c>
      <c r="V417" s="179"/>
      <c r="W417" s="179">
        <v>225</v>
      </c>
      <c r="X417" s="179">
        <v>205</v>
      </c>
      <c r="Y417" s="153">
        <v>135</v>
      </c>
      <c r="Z417" s="153">
        <v>136</v>
      </c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>
        <v>279.8</v>
      </c>
      <c r="AN417" s="179">
        <v>219.8</v>
      </c>
      <c r="AO417" s="215">
        <v>0.3</v>
      </c>
      <c r="AP417" s="168">
        <v>37</v>
      </c>
      <c r="AQ417" s="169">
        <v>195</v>
      </c>
      <c r="AR417" s="167">
        <v>53</v>
      </c>
      <c r="AS417" s="167">
        <v>136</v>
      </c>
      <c r="AT417" s="170">
        <v>3</v>
      </c>
      <c r="AU417" s="170"/>
      <c r="AV417" s="170">
        <v>2</v>
      </c>
      <c r="AW417" s="170"/>
      <c r="AX417" s="170"/>
      <c r="AY417" s="170"/>
      <c r="AZ417" s="170"/>
      <c r="BA417" s="170"/>
      <c r="BB417" s="170"/>
      <c r="BC417" s="171">
        <v>5</v>
      </c>
      <c r="BD417" s="166">
        <v>445</v>
      </c>
      <c r="BE417" s="271">
        <v>0.02</v>
      </c>
      <c r="BF417" s="172">
        <v>1.0999999999999999E-2</v>
      </c>
      <c r="BG417" s="154">
        <v>1</v>
      </c>
      <c r="BH417" s="154">
        <v>0</v>
      </c>
      <c r="BI417" s="154">
        <v>2.1</v>
      </c>
      <c r="BJ417" s="154">
        <v>1.1000000000000001</v>
      </c>
      <c r="BK417" s="154">
        <v>97.8</v>
      </c>
      <c r="BL417" s="24" t="s">
        <v>478</v>
      </c>
      <c r="BM417" s="248" t="s">
        <v>487</v>
      </c>
      <c r="BN417" s="248" t="s">
        <v>491</v>
      </c>
      <c r="BO417" s="248"/>
      <c r="BP417" s="248">
        <v>33</v>
      </c>
      <c r="BQ417" s="248"/>
      <c r="BR417" s="248"/>
      <c r="BS417" s="248"/>
      <c r="BT417" s="248"/>
      <c r="BU417" s="248">
        <f t="shared" si="6"/>
        <v>5.5</v>
      </c>
      <c r="BV417" s="248"/>
      <c r="BW417" s="248"/>
      <c r="BX417" s="248"/>
      <c r="BY417" s="248"/>
      <c r="BZ417" s="248"/>
      <c r="CA417" s="248"/>
      <c r="CB417" s="248"/>
      <c r="CC417" s="248"/>
      <c r="CD417" s="248"/>
      <c r="CE417" s="248"/>
      <c r="CF417" s="248"/>
      <c r="CG417" s="248"/>
      <c r="CH417" s="248"/>
      <c r="CI417" s="248"/>
      <c r="CJ417" s="248"/>
      <c r="CK417" s="248"/>
      <c r="CL417" s="248"/>
      <c r="CM417" s="248"/>
      <c r="CN417" s="248"/>
      <c r="CO417" s="248"/>
      <c r="CP417" s="248"/>
      <c r="CQ417" s="248"/>
      <c r="CR417" s="248"/>
      <c r="CS417" s="248"/>
      <c r="CT417" s="248"/>
      <c r="CU417" s="248"/>
      <c r="CV417" s="248"/>
      <c r="CW417" s="248"/>
      <c r="CX417" s="248"/>
      <c r="CY417" s="248"/>
      <c r="CZ417" s="248"/>
      <c r="DA417" s="248"/>
      <c r="DB417" s="248"/>
    </row>
    <row r="418" spans="1:106" s="185" customFormat="1" ht="31.5" customHeight="1" x14ac:dyDescent="0.35">
      <c r="A418" s="180">
        <v>2021</v>
      </c>
      <c r="B418" s="152">
        <v>8</v>
      </c>
      <c r="C418" s="270">
        <v>44427</v>
      </c>
      <c r="D418" s="152">
        <v>372</v>
      </c>
      <c r="E418" s="152">
        <v>647</v>
      </c>
      <c r="F418" s="152">
        <v>48</v>
      </c>
      <c r="G418" s="184" t="s">
        <v>155</v>
      </c>
      <c r="H418" t="s">
        <v>156</v>
      </c>
      <c r="I418" t="s">
        <v>490</v>
      </c>
      <c r="J418">
        <v>2</v>
      </c>
      <c r="K418">
        <v>2</v>
      </c>
      <c r="L418" s="186">
        <v>212</v>
      </c>
      <c r="M418" s="187">
        <v>197.16</v>
      </c>
      <c r="N418" s="188">
        <v>226.84</v>
      </c>
      <c r="O418" s="179">
        <v>260</v>
      </c>
      <c r="P418" s="179">
        <v>231</v>
      </c>
      <c r="Q418" s="179"/>
      <c r="R418" s="179">
        <v>249</v>
      </c>
      <c r="S418" s="179">
        <v>256</v>
      </c>
      <c r="T418" s="179">
        <v>206</v>
      </c>
      <c r="U418" s="179">
        <v>211</v>
      </c>
      <c r="V418" s="179"/>
      <c r="W418" s="179">
        <v>221</v>
      </c>
      <c r="X418" s="179">
        <v>204</v>
      </c>
      <c r="Y418" s="153">
        <v>135</v>
      </c>
      <c r="Z418" s="153">
        <v>136</v>
      </c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>
        <v>249</v>
      </c>
      <c r="AN418" s="179">
        <v>210.5</v>
      </c>
      <c r="AO418" s="215">
        <v>0.2</v>
      </c>
      <c r="AP418" s="168">
        <v>37</v>
      </c>
      <c r="AQ418" s="169">
        <v>195</v>
      </c>
      <c r="AR418" s="167">
        <v>53</v>
      </c>
      <c r="AS418" s="167">
        <v>136</v>
      </c>
      <c r="AT418" s="170">
        <v>2</v>
      </c>
      <c r="AU418" s="170"/>
      <c r="AV418" s="170">
        <v>3</v>
      </c>
      <c r="AW418" s="170"/>
      <c r="AX418" s="170"/>
      <c r="AY418" s="170"/>
      <c r="AZ418" s="170"/>
      <c r="BA418" s="170"/>
      <c r="BB418" s="170"/>
      <c r="BC418" s="171">
        <v>5</v>
      </c>
      <c r="BD418" s="166">
        <v>445</v>
      </c>
      <c r="BE418" s="271">
        <v>0.02</v>
      </c>
      <c r="BF418" s="172">
        <v>1.0999999999999999E-2</v>
      </c>
      <c r="BG418" s="154">
        <v>1</v>
      </c>
      <c r="BH418" s="154">
        <v>0</v>
      </c>
      <c r="BI418" s="154">
        <v>2.1</v>
      </c>
      <c r="BJ418" s="154">
        <v>1.1000000000000001</v>
      </c>
      <c r="BK418" s="154">
        <v>93.7</v>
      </c>
      <c r="BL418" s="24" t="s">
        <v>478</v>
      </c>
      <c r="BM418" s="248" t="s">
        <v>487</v>
      </c>
      <c r="BN418" s="248" t="s">
        <v>492</v>
      </c>
      <c r="BO418" s="248"/>
      <c r="BP418" s="248">
        <v>33</v>
      </c>
      <c r="BQ418" s="248"/>
      <c r="BR418" s="248"/>
      <c r="BS418" s="248"/>
      <c r="BT418" s="248"/>
      <c r="BU418" s="248">
        <f t="shared" si="6"/>
        <v>1.1000000000000001</v>
      </c>
      <c r="BV418" s="248"/>
      <c r="BW418" s="248"/>
      <c r="BX418" s="248"/>
      <c r="BY418" s="248"/>
      <c r="BZ418" s="248"/>
      <c r="CA418" s="248"/>
      <c r="CB418" s="248"/>
      <c r="CC418" s="248"/>
      <c r="CD418" s="248"/>
      <c r="CE418" s="248"/>
      <c r="CF418" s="248"/>
      <c r="CG418" s="248"/>
      <c r="CH418" s="248"/>
      <c r="CI418" s="248"/>
      <c r="CJ418" s="248"/>
      <c r="CK418" s="248"/>
      <c r="CL418" s="248"/>
      <c r="CM418" s="248"/>
      <c r="CN418" s="248"/>
      <c r="CO418" s="248"/>
      <c r="CP418" s="248"/>
      <c r="CQ418" s="248"/>
      <c r="CR418" s="248"/>
      <c r="CS418" s="248"/>
      <c r="CT418" s="248"/>
      <c r="CU418" s="248"/>
      <c r="CV418" s="248"/>
      <c r="CW418" s="248"/>
      <c r="CX418" s="248"/>
      <c r="CY418" s="248"/>
      <c r="CZ418" s="248"/>
      <c r="DA418" s="248"/>
      <c r="DB418" s="248"/>
    </row>
    <row r="419" spans="1:106" s="185" customFormat="1" ht="31.5" customHeight="1" x14ac:dyDescent="0.35">
      <c r="A419" s="180">
        <v>2021</v>
      </c>
      <c r="B419" s="152">
        <v>8</v>
      </c>
      <c r="C419" s="270">
        <v>44427</v>
      </c>
      <c r="D419" s="152">
        <v>334</v>
      </c>
      <c r="E419" s="152">
        <v>254</v>
      </c>
      <c r="F419" s="152">
        <v>49</v>
      </c>
      <c r="G419" s="184" t="s">
        <v>431</v>
      </c>
      <c r="H419" t="s">
        <v>331</v>
      </c>
      <c r="I419" t="s">
        <v>490</v>
      </c>
      <c r="J419">
        <v>4</v>
      </c>
      <c r="K419">
        <v>2</v>
      </c>
      <c r="L419" s="186">
        <v>203</v>
      </c>
      <c r="M419" s="187">
        <v>188.79</v>
      </c>
      <c r="N419" s="188">
        <v>217.21</v>
      </c>
      <c r="O419" s="179">
        <v>302</v>
      </c>
      <c r="P419" s="179">
        <v>265</v>
      </c>
      <c r="Q419" s="179">
        <v>298</v>
      </c>
      <c r="R419" s="179">
        <v>291</v>
      </c>
      <c r="S419" s="179">
        <v>288</v>
      </c>
      <c r="T419" s="179">
        <v>213</v>
      </c>
      <c r="U419" s="179">
        <v>209</v>
      </c>
      <c r="V419" s="179">
        <v>222</v>
      </c>
      <c r="W419" s="179">
        <v>213</v>
      </c>
      <c r="X419" s="179">
        <v>210</v>
      </c>
      <c r="Y419" s="153">
        <v>149</v>
      </c>
      <c r="Z419" s="153">
        <v>149</v>
      </c>
      <c r="AA419" s="179">
        <v>255</v>
      </c>
      <c r="AB419" s="179">
        <v>264</v>
      </c>
      <c r="AC419" s="179">
        <v>275</v>
      </c>
      <c r="AD419" s="179">
        <v>253</v>
      </c>
      <c r="AE419" s="179">
        <v>244</v>
      </c>
      <c r="AF419" s="179">
        <v>201</v>
      </c>
      <c r="AG419" s="179">
        <v>204</v>
      </c>
      <c r="AH419" s="179">
        <v>218</v>
      </c>
      <c r="AI419" s="179">
        <v>206</v>
      </c>
      <c r="AJ419" s="179">
        <v>210</v>
      </c>
      <c r="AK419" s="153">
        <v>148</v>
      </c>
      <c r="AL419" s="153">
        <v>146</v>
      </c>
      <c r="AM419" s="179">
        <v>273.5</v>
      </c>
      <c r="AN419" s="179">
        <v>210.6</v>
      </c>
      <c r="AO419" s="215">
        <v>0.3</v>
      </c>
      <c r="AP419" s="168">
        <v>88</v>
      </c>
      <c r="AQ419" s="169">
        <v>164</v>
      </c>
      <c r="AR419" s="167">
        <v>97</v>
      </c>
      <c r="AS419" s="167">
        <v>148</v>
      </c>
      <c r="AT419" s="170">
        <v>3</v>
      </c>
      <c r="AU419" s="170">
        <v>4</v>
      </c>
      <c r="AV419" s="170">
        <v>3</v>
      </c>
      <c r="AW419" s="170"/>
      <c r="AX419" s="170"/>
      <c r="AY419" s="170"/>
      <c r="AZ419" s="170"/>
      <c r="BA419" s="170"/>
      <c r="BB419" s="170"/>
      <c r="BC419" s="171">
        <v>9</v>
      </c>
      <c r="BD419" s="166">
        <v>2109</v>
      </c>
      <c r="BE419" s="271">
        <v>0.02</v>
      </c>
      <c r="BF419" s="172">
        <v>4.0000000000000001E-3</v>
      </c>
      <c r="BG419" s="154">
        <v>1</v>
      </c>
      <c r="BH419" s="154">
        <v>0</v>
      </c>
      <c r="BI419" s="154">
        <v>10.4</v>
      </c>
      <c r="BJ419" s="154">
        <v>1.9</v>
      </c>
      <c r="BK419" s="154">
        <v>444.2</v>
      </c>
      <c r="BL419" s="24" t="s">
        <v>478</v>
      </c>
      <c r="BM419" s="248" t="s">
        <v>479</v>
      </c>
      <c r="BN419" s="248" t="s">
        <v>493</v>
      </c>
      <c r="BO419" s="248"/>
      <c r="BP419" s="248">
        <v>33</v>
      </c>
      <c r="BQ419" s="248"/>
      <c r="BR419" s="248"/>
      <c r="BS419" s="248"/>
      <c r="BT419" s="248"/>
      <c r="BU419" s="248">
        <f t="shared" si="6"/>
        <v>5.4</v>
      </c>
      <c r="BV419" s="248"/>
      <c r="BW419" s="248"/>
      <c r="BX419" s="248"/>
      <c r="BY419" s="248"/>
      <c r="BZ419" s="248"/>
      <c r="CA419" s="248"/>
      <c r="CB419" s="248"/>
      <c r="CC419" s="248"/>
      <c r="CD419" s="248"/>
      <c r="CE419" s="248"/>
      <c r="CF419" s="248"/>
      <c r="CG419" s="248"/>
      <c r="CH419" s="248"/>
      <c r="CI419" s="248"/>
      <c r="CJ419" s="248"/>
      <c r="CK419" s="248"/>
      <c r="CL419" s="248"/>
      <c r="CM419" s="248"/>
      <c r="CN419" s="248"/>
      <c r="CO419" s="248"/>
      <c r="CP419" s="248"/>
      <c r="CQ419" s="248"/>
      <c r="CR419" s="248"/>
      <c r="CS419" s="248"/>
      <c r="CT419" s="248"/>
      <c r="CU419" s="248"/>
      <c r="CV419" s="248"/>
      <c r="CW419" s="248"/>
      <c r="CX419" s="248"/>
      <c r="CY419" s="248"/>
      <c r="CZ419" s="248"/>
      <c r="DA419" s="248"/>
      <c r="DB419" s="248"/>
    </row>
    <row r="420" spans="1:106" s="185" customFormat="1" ht="31.5" customHeight="1" x14ac:dyDescent="0.35">
      <c r="A420" s="180">
        <v>2021</v>
      </c>
      <c r="B420" s="152">
        <v>8</v>
      </c>
      <c r="C420" s="270">
        <v>44430</v>
      </c>
      <c r="D420" s="152">
        <v>29</v>
      </c>
      <c r="E420" s="152">
        <v>81</v>
      </c>
      <c r="F420" s="152">
        <v>2</v>
      </c>
      <c r="G420" s="184" t="s">
        <v>231</v>
      </c>
      <c r="H420" t="s">
        <v>232</v>
      </c>
      <c r="I420" t="s">
        <v>471</v>
      </c>
      <c r="J420">
        <v>2</v>
      </c>
      <c r="K420">
        <v>3</v>
      </c>
      <c r="L420" s="186">
        <v>388</v>
      </c>
      <c r="M420" s="187">
        <v>360.84</v>
      </c>
      <c r="N420" s="188">
        <v>415.16</v>
      </c>
      <c r="O420" s="179"/>
      <c r="P420" s="179">
        <v>631</v>
      </c>
      <c r="Q420" s="179">
        <v>625</v>
      </c>
      <c r="R420" s="179">
        <v>520</v>
      </c>
      <c r="S420" s="179">
        <v>530</v>
      </c>
      <c r="T420" s="179"/>
      <c r="U420" s="179">
        <v>411</v>
      </c>
      <c r="V420" s="179">
        <v>405</v>
      </c>
      <c r="W420" s="179">
        <v>390</v>
      </c>
      <c r="X420" s="179">
        <v>442</v>
      </c>
      <c r="Y420" s="153">
        <v>115</v>
      </c>
      <c r="Z420" s="153">
        <v>115</v>
      </c>
      <c r="AA420" s="179">
        <v>440</v>
      </c>
      <c r="AB420" s="179">
        <v>509</v>
      </c>
      <c r="AC420" s="179">
        <v>505</v>
      </c>
      <c r="AD420" s="179">
        <v>509</v>
      </c>
      <c r="AE420" s="179">
        <v>545</v>
      </c>
      <c r="AF420" s="179">
        <v>387</v>
      </c>
      <c r="AG420" s="179">
        <v>414</v>
      </c>
      <c r="AH420" s="179">
        <v>389</v>
      </c>
      <c r="AI420" s="179">
        <v>374</v>
      </c>
      <c r="AJ420" s="179">
        <v>380</v>
      </c>
      <c r="AK420" s="153">
        <v>115</v>
      </c>
      <c r="AL420" s="153">
        <v>115</v>
      </c>
      <c r="AM420" s="179">
        <v>534.9</v>
      </c>
      <c r="AN420" s="179">
        <v>399.1</v>
      </c>
      <c r="AO420" s="215">
        <v>0.4</v>
      </c>
      <c r="AP420" s="168">
        <v>60</v>
      </c>
      <c r="AQ420" s="169">
        <v>120</v>
      </c>
      <c r="AR420" s="167">
        <v>63</v>
      </c>
      <c r="AS420" s="167">
        <v>115</v>
      </c>
      <c r="AT420" s="170">
        <v>6</v>
      </c>
      <c r="AU420" s="170">
        <v>6</v>
      </c>
      <c r="AV420" s="170">
        <v>6</v>
      </c>
      <c r="AW420" s="170">
        <v>2</v>
      </c>
      <c r="AX420" s="170"/>
      <c r="AY420" s="170"/>
      <c r="AZ420" s="170"/>
      <c r="BA420" s="170"/>
      <c r="BB420" s="170"/>
      <c r="BC420" s="171">
        <v>20</v>
      </c>
      <c r="BD420" s="166">
        <v>1390</v>
      </c>
      <c r="BE420" s="271">
        <v>1.4999999999999999E-2</v>
      </c>
      <c r="BF420" s="172">
        <v>1.4E-2</v>
      </c>
      <c r="BG420" s="154">
        <v>1</v>
      </c>
      <c r="BH420" s="154">
        <v>0.1</v>
      </c>
      <c r="BI420" s="154">
        <v>3.6</v>
      </c>
      <c r="BJ420" s="154">
        <v>8</v>
      </c>
      <c r="BK420" s="154">
        <v>554.70000000000005</v>
      </c>
      <c r="BL420" s="24" t="s">
        <v>478</v>
      </c>
      <c r="BM420" s="248" t="s">
        <v>487</v>
      </c>
      <c r="BN420" s="248" t="s">
        <v>504</v>
      </c>
      <c r="BO420" s="248"/>
      <c r="BP420" s="248">
        <v>33</v>
      </c>
      <c r="BQ420" s="248"/>
      <c r="BR420" s="248"/>
      <c r="BS420" s="248"/>
      <c r="BT420" s="248"/>
      <c r="BU420" s="248">
        <f t="shared" si="6"/>
        <v>7.8</v>
      </c>
      <c r="BV420" s="248"/>
      <c r="BW420" s="248"/>
      <c r="BX420" s="248"/>
      <c r="BY420" s="248"/>
      <c r="BZ420" s="248"/>
      <c r="CA420" s="248"/>
      <c r="CB420" s="248"/>
      <c r="CC420" s="248"/>
      <c r="CD420" s="248"/>
      <c r="CE420" s="248"/>
      <c r="CF420" s="248"/>
      <c r="CG420" s="248"/>
      <c r="CH420" s="248"/>
      <c r="CI420" s="248"/>
      <c r="CJ420" s="248"/>
      <c r="CK420" s="248"/>
      <c r="CL420" s="248"/>
      <c r="CM420" s="248"/>
      <c r="CN420" s="248"/>
      <c r="CO420" s="248"/>
      <c r="CP420" s="248"/>
      <c r="CQ420" s="248"/>
      <c r="CR420" s="248"/>
      <c r="CS420" s="248"/>
      <c r="CT420" s="248"/>
      <c r="CU420" s="248"/>
      <c r="CV420" s="248"/>
      <c r="CW420" s="248"/>
      <c r="CX420" s="248"/>
      <c r="CY420" s="248"/>
      <c r="CZ420" s="248"/>
      <c r="DA420" s="248"/>
      <c r="DB420" s="248"/>
    </row>
    <row r="421" spans="1:106" s="185" customFormat="1" ht="31.5" customHeight="1" x14ac:dyDescent="0.35">
      <c r="A421" s="180">
        <v>2021</v>
      </c>
      <c r="B421" s="152">
        <v>8</v>
      </c>
      <c r="C421" s="270">
        <v>44430</v>
      </c>
      <c r="D421" s="152">
        <v>417</v>
      </c>
      <c r="E421" s="152">
        <v>660</v>
      </c>
      <c r="F421" s="152">
        <v>3</v>
      </c>
      <c r="G421" s="184" t="s">
        <v>270</v>
      </c>
      <c r="H421" t="s">
        <v>271</v>
      </c>
      <c r="I421" t="s">
        <v>471</v>
      </c>
      <c r="J421">
        <v>1</v>
      </c>
      <c r="K421">
        <v>6</v>
      </c>
      <c r="L421" s="186">
        <v>1265</v>
      </c>
      <c r="M421" s="187">
        <v>1190.365</v>
      </c>
      <c r="N421" s="188">
        <v>1354.8150000000001</v>
      </c>
      <c r="O421" s="179"/>
      <c r="P421" s="179"/>
      <c r="Q421" s="179">
        <v>2022</v>
      </c>
      <c r="R421" s="179"/>
      <c r="S421" s="179"/>
      <c r="T421" s="179"/>
      <c r="U421" s="179"/>
      <c r="V421" s="179">
        <v>1558</v>
      </c>
      <c r="W421" s="179"/>
      <c r="X421" s="179"/>
      <c r="Y421" s="153">
        <v>170</v>
      </c>
      <c r="Z421" s="153">
        <v>105</v>
      </c>
      <c r="AA421" s="179"/>
      <c r="AB421" s="179"/>
      <c r="AC421" s="179">
        <v>2090</v>
      </c>
      <c r="AD421" s="179">
        <v>1906</v>
      </c>
      <c r="AE421" s="179">
        <v>1421</v>
      </c>
      <c r="AF421" s="179"/>
      <c r="AG421" s="179"/>
      <c r="AH421" s="179">
        <v>1600</v>
      </c>
      <c r="AI421" s="179">
        <v>1421</v>
      </c>
      <c r="AJ421" s="179">
        <v>1317</v>
      </c>
      <c r="AK421" s="153"/>
      <c r="AL421" s="153">
        <v>149</v>
      </c>
      <c r="AM421" s="179">
        <v>1859.8</v>
      </c>
      <c r="AN421" s="179">
        <v>1474</v>
      </c>
      <c r="AO421" s="215">
        <v>0.5</v>
      </c>
      <c r="AP421" s="168">
        <v>20</v>
      </c>
      <c r="AQ421" s="169">
        <v>180</v>
      </c>
      <c r="AR421" s="167">
        <v>25</v>
      </c>
      <c r="AS421" s="167">
        <v>141</v>
      </c>
      <c r="AT421" s="170">
        <v>2</v>
      </c>
      <c r="AU421" s="170">
        <v>4</v>
      </c>
      <c r="AV421" s="170">
        <v>5</v>
      </c>
      <c r="AW421" s="170"/>
      <c r="AX421" s="170"/>
      <c r="AY421" s="170"/>
      <c r="AZ421" s="170"/>
      <c r="BA421" s="170">
        <v>0</v>
      </c>
      <c r="BB421" s="170"/>
      <c r="BC421" s="171">
        <v>12</v>
      </c>
      <c r="BD421" s="166">
        <v>75</v>
      </c>
      <c r="BE421" s="271">
        <v>1.4999999999999999E-2</v>
      </c>
      <c r="BF421" s="172">
        <v>0.16</v>
      </c>
      <c r="BG421" s="154"/>
      <c r="BH421" s="154">
        <v>0</v>
      </c>
      <c r="BI421" s="154">
        <v>0.1</v>
      </c>
      <c r="BJ421" s="154">
        <v>17.7</v>
      </c>
      <c r="BK421" s="154">
        <v>110.6</v>
      </c>
      <c r="BL421" s="24" t="s">
        <v>474</v>
      </c>
      <c r="BM421" s="248" t="s">
        <v>475</v>
      </c>
      <c r="BN421" s="248" t="s">
        <v>509</v>
      </c>
      <c r="BO421" s="248" t="s">
        <v>477</v>
      </c>
      <c r="BP421" s="248">
        <v>33</v>
      </c>
      <c r="BQ421" s="248"/>
      <c r="BR421" s="248"/>
      <c r="BS421" s="248"/>
      <c r="BT421" s="248"/>
      <c r="BU421" s="248">
        <f t="shared" si="6"/>
        <v>147.80000000000001</v>
      </c>
      <c r="BV421" s="248"/>
      <c r="BW421" s="248"/>
      <c r="BX421" s="248"/>
      <c r="BY421" s="248"/>
      <c r="BZ421" s="248"/>
      <c r="CA421" s="248"/>
      <c r="CB421" s="248"/>
      <c r="CC421" s="248"/>
      <c r="CD421" s="248"/>
      <c r="CE421" s="248"/>
      <c r="CF421" s="248"/>
      <c r="CG421" s="248"/>
      <c r="CH421" s="248"/>
      <c r="CI421" s="248"/>
      <c r="CJ421" s="248"/>
      <c r="CK421" s="248"/>
      <c r="CL421" s="248"/>
      <c r="CM421" s="248"/>
      <c r="CN421" s="248"/>
      <c r="CO421" s="248"/>
      <c r="CP421" s="248"/>
      <c r="CQ421" s="248"/>
      <c r="CR421" s="248"/>
      <c r="CS421" s="248"/>
      <c r="CT421" s="248"/>
      <c r="CU421" s="248"/>
      <c r="CV421" s="248"/>
      <c r="CW421" s="248"/>
      <c r="CX421" s="248"/>
      <c r="CY421" s="248"/>
      <c r="CZ421" s="248"/>
      <c r="DA421" s="248"/>
      <c r="DB421" s="248"/>
    </row>
    <row r="422" spans="1:106" s="185" customFormat="1" ht="31.5" customHeight="1" x14ac:dyDescent="0.35">
      <c r="A422" s="180">
        <v>2021</v>
      </c>
      <c r="B422" s="152">
        <v>8</v>
      </c>
      <c r="C422" s="270">
        <v>44430</v>
      </c>
      <c r="D422" s="152">
        <v>417</v>
      </c>
      <c r="E422" s="152">
        <v>661</v>
      </c>
      <c r="F422" s="152">
        <v>3</v>
      </c>
      <c r="G422" s="184" t="s">
        <v>273</v>
      </c>
      <c r="H422" t="s">
        <v>274</v>
      </c>
      <c r="I422" t="s">
        <v>471</v>
      </c>
      <c r="J422">
        <v>1</v>
      </c>
      <c r="K422">
        <v>6</v>
      </c>
      <c r="L422" s="186">
        <v>138</v>
      </c>
      <c r="M422" s="187">
        <v>129.858</v>
      </c>
      <c r="N422" s="188">
        <v>147.798</v>
      </c>
      <c r="O422" s="179"/>
      <c r="P422" s="179"/>
      <c r="Q422" s="179">
        <v>236</v>
      </c>
      <c r="R422" s="179">
        <v>184</v>
      </c>
      <c r="S422" s="179">
        <v>277</v>
      </c>
      <c r="T422" s="179"/>
      <c r="U422" s="179"/>
      <c r="V422" s="179">
        <v>171</v>
      </c>
      <c r="W422" s="179">
        <v>147</v>
      </c>
      <c r="X422" s="179">
        <v>180</v>
      </c>
      <c r="Y422" s="153">
        <v>170</v>
      </c>
      <c r="Z422" s="153">
        <v>105</v>
      </c>
      <c r="AA422" s="179">
        <v>290</v>
      </c>
      <c r="AB422" s="179">
        <v>215</v>
      </c>
      <c r="AC422" s="179">
        <v>244</v>
      </c>
      <c r="AD422" s="179">
        <v>216</v>
      </c>
      <c r="AE422" s="179">
        <v>156</v>
      </c>
      <c r="AF422" s="179">
        <v>215</v>
      </c>
      <c r="AG422" s="179">
        <v>158</v>
      </c>
      <c r="AH422" s="179">
        <v>173</v>
      </c>
      <c r="AI422" s="179">
        <v>156</v>
      </c>
      <c r="AJ422" s="179">
        <v>142</v>
      </c>
      <c r="AK422" s="153"/>
      <c r="AL422" s="153">
        <v>149</v>
      </c>
      <c r="AM422" s="179">
        <v>227.3</v>
      </c>
      <c r="AN422" s="179">
        <v>167.8</v>
      </c>
      <c r="AO422" s="215">
        <v>0.6</v>
      </c>
      <c r="AP422" s="168">
        <v>20</v>
      </c>
      <c r="AQ422" s="169">
        <v>180</v>
      </c>
      <c r="AR422" s="167">
        <v>25</v>
      </c>
      <c r="AS422" s="167">
        <v>141</v>
      </c>
      <c r="AT422" s="170">
        <v>16</v>
      </c>
      <c r="AU422" s="170">
        <v>4</v>
      </c>
      <c r="AV422" s="170">
        <v>5</v>
      </c>
      <c r="AW422" s="170"/>
      <c r="AX422" s="170"/>
      <c r="AY422" s="170"/>
      <c r="AZ422" s="170"/>
      <c r="BA422" s="170">
        <v>0</v>
      </c>
      <c r="BB422" s="170"/>
      <c r="BC422" s="171">
        <v>25</v>
      </c>
      <c r="BD422" s="166">
        <v>88</v>
      </c>
      <c r="BE422" s="271">
        <v>1.4999999999999999E-2</v>
      </c>
      <c r="BF422" s="172">
        <v>0.28399999999999997</v>
      </c>
      <c r="BG422" s="154"/>
      <c r="BH422" s="154">
        <v>0.2</v>
      </c>
      <c r="BI422" s="154">
        <v>0.6</v>
      </c>
      <c r="BJ422" s="154">
        <v>4.2</v>
      </c>
      <c r="BK422" s="154">
        <v>14.8</v>
      </c>
      <c r="BL422" s="24" t="s">
        <v>474</v>
      </c>
      <c r="BM422" s="248" t="s">
        <v>475</v>
      </c>
      <c r="BN422" s="248" t="s">
        <v>510</v>
      </c>
      <c r="BO422" s="248" t="s">
        <v>477</v>
      </c>
      <c r="BP422" s="248">
        <v>33</v>
      </c>
      <c r="BQ422" s="248"/>
      <c r="BR422" s="248"/>
      <c r="BS422" s="248"/>
      <c r="BT422" s="248"/>
      <c r="BU422" s="248">
        <f t="shared" si="6"/>
        <v>21.1</v>
      </c>
      <c r="BV422" s="248"/>
      <c r="BW422" s="248"/>
      <c r="BX422" s="248"/>
      <c r="BY422" s="248"/>
      <c r="BZ422" s="248"/>
      <c r="CA422" s="248"/>
      <c r="CB422" s="248"/>
      <c r="CC422" s="248"/>
      <c r="CD422" s="248"/>
      <c r="CE422" s="248"/>
      <c r="CF422" s="248"/>
      <c r="CG422" s="248"/>
      <c r="CH422" s="248"/>
      <c r="CI422" s="248"/>
      <c r="CJ422" s="248"/>
      <c r="CK422" s="248"/>
      <c r="CL422" s="248"/>
      <c r="CM422" s="248"/>
      <c r="CN422" s="248"/>
      <c r="CO422" s="248"/>
      <c r="CP422" s="248"/>
      <c r="CQ422" s="248"/>
      <c r="CR422" s="248"/>
      <c r="CS422" s="248"/>
      <c r="CT422" s="248"/>
      <c r="CU422" s="248"/>
      <c r="CV422" s="248"/>
      <c r="CW422" s="248"/>
      <c r="CX422" s="248"/>
      <c r="CY422" s="248"/>
      <c r="CZ422" s="248"/>
      <c r="DA422" s="248"/>
      <c r="DB422" s="248"/>
    </row>
    <row r="423" spans="1:106" s="185" customFormat="1" ht="31.5" customHeight="1" x14ac:dyDescent="0.35">
      <c r="A423" s="180">
        <v>2021</v>
      </c>
      <c r="B423" s="152">
        <v>8</v>
      </c>
      <c r="C423" s="270">
        <v>44430</v>
      </c>
      <c r="D423" s="152">
        <v>32</v>
      </c>
      <c r="E423" s="152">
        <v>92</v>
      </c>
      <c r="F423" s="152">
        <v>4</v>
      </c>
      <c r="G423" s="184" t="s">
        <v>288</v>
      </c>
      <c r="H423" t="s">
        <v>289</v>
      </c>
      <c r="I423" t="s">
        <v>471</v>
      </c>
      <c r="J423">
        <v>2</v>
      </c>
      <c r="K423">
        <v>3</v>
      </c>
      <c r="L423" s="186">
        <v>361</v>
      </c>
      <c r="M423" s="187">
        <v>335.73</v>
      </c>
      <c r="N423" s="188">
        <v>386.27</v>
      </c>
      <c r="O423" s="179"/>
      <c r="P423" s="179">
        <v>521</v>
      </c>
      <c r="Q423" s="179">
        <v>499</v>
      </c>
      <c r="R423" s="179">
        <v>515</v>
      </c>
      <c r="S423" s="179">
        <v>450</v>
      </c>
      <c r="T423" s="179"/>
      <c r="U423" s="179">
        <v>378</v>
      </c>
      <c r="V423" s="179">
        <v>390</v>
      </c>
      <c r="W423" s="179">
        <v>401</v>
      </c>
      <c r="X423" s="179">
        <v>374</v>
      </c>
      <c r="Y423" s="153">
        <v>110</v>
      </c>
      <c r="Z423" s="153">
        <v>110</v>
      </c>
      <c r="AA423" s="179">
        <v>502</v>
      </c>
      <c r="AB423" s="179">
        <v>387</v>
      </c>
      <c r="AC423" s="179">
        <v>506</v>
      </c>
      <c r="AD423" s="179">
        <v>514</v>
      </c>
      <c r="AE423" s="179">
        <v>555</v>
      </c>
      <c r="AF423" s="179">
        <v>387</v>
      </c>
      <c r="AG423" s="179">
        <v>363</v>
      </c>
      <c r="AH423" s="179">
        <v>374</v>
      </c>
      <c r="AI423" s="179">
        <v>370</v>
      </c>
      <c r="AJ423" s="179">
        <v>377</v>
      </c>
      <c r="AK423" s="153">
        <v>110</v>
      </c>
      <c r="AL423" s="153">
        <v>110</v>
      </c>
      <c r="AM423" s="179">
        <v>494.3</v>
      </c>
      <c r="AN423" s="179">
        <v>379.3</v>
      </c>
      <c r="AO423" s="215">
        <v>0.4</v>
      </c>
      <c r="AP423" s="168">
        <v>74</v>
      </c>
      <c r="AQ423" s="169">
        <v>97</v>
      </c>
      <c r="AR423" s="167">
        <v>65</v>
      </c>
      <c r="AS423" s="167">
        <v>110</v>
      </c>
      <c r="AT423" s="170">
        <v>4</v>
      </c>
      <c r="AU423" s="170">
        <v>3</v>
      </c>
      <c r="AV423" s="170">
        <v>3</v>
      </c>
      <c r="AW423" s="170"/>
      <c r="AX423" s="170"/>
      <c r="AY423" s="170"/>
      <c r="AZ423" s="170"/>
      <c r="BA423" s="170"/>
      <c r="BB423" s="170"/>
      <c r="BC423" s="171">
        <v>10</v>
      </c>
      <c r="BD423" s="166">
        <v>1674</v>
      </c>
      <c r="BE423" s="271">
        <v>1.4999999999999999E-2</v>
      </c>
      <c r="BF423" s="172">
        <v>6.0000000000000001E-3</v>
      </c>
      <c r="BG423" s="154">
        <v>1</v>
      </c>
      <c r="BH423" s="154">
        <v>0</v>
      </c>
      <c r="BI423" s="154">
        <v>4.5999999999999996</v>
      </c>
      <c r="BJ423" s="154">
        <v>3.8</v>
      </c>
      <c r="BK423" s="154">
        <v>634.9</v>
      </c>
      <c r="BL423" s="24" t="s">
        <v>478</v>
      </c>
      <c r="BM423" s="248" t="s">
        <v>481</v>
      </c>
      <c r="BN423" s="248" t="s">
        <v>505</v>
      </c>
      <c r="BO423" s="248" t="s">
        <v>506</v>
      </c>
      <c r="BP423" s="248">
        <v>33</v>
      </c>
      <c r="BQ423" s="248"/>
      <c r="BR423" s="248"/>
      <c r="BS423" s="248"/>
      <c r="BT423" s="248"/>
      <c r="BU423" s="248">
        <f t="shared" si="6"/>
        <v>12.9</v>
      </c>
      <c r="BV423" s="248"/>
      <c r="BW423" s="248"/>
      <c r="BX423" s="248"/>
      <c r="BY423" s="248"/>
      <c r="BZ423" s="248"/>
      <c r="CA423" s="248"/>
      <c r="CB423" s="248"/>
      <c r="CC423" s="248"/>
      <c r="CD423" s="248"/>
      <c r="CE423" s="248"/>
      <c r="CF423" s="248"/>
      <c r="CG423" s="248"/>
      <c r="CH423" s="248"/>
      <c r="CI423" s="248"/>
      <c r="CJ423" s="248"/>
      <c r="CK423" s="248"/>
      <c r="CL423" s="248"/>
      <c r="CM423" s="248"/>
      <c r="CN423" s="248"/>
      <c r="CO423" s="248"/>
      <c r="CP423" s="248"/>
      <c r="CQ423" s="248"/>
      <c r="CR423" s="248"/>
      <c r="CS423" s="248"/>
      <c r="CT423" s="248"/>
      <c r="CU423" s="248"/>
      <c r="CV423" s="248"/>
      <c r="CW423" s="248"/>
      <c r="CX423" s="248"/>
      <c r="CY423" s="248"/>
      <c r="CZ423" s="248"/>
      <c r="DA423" s="248"/>
      <c r="DB423" s="248"/>
    </row>
    <row r="424" spans="1:106" s="185" customFormat="1" ht="31.5" customHeight="1" x14ac:dyDescent="0.35">
      <c r="A424" s="180">
        <v>2021</v>
      </c>
      <c r="B424" s="152">
        <v>8</v>
      </c>
      <c r="C424" s="270">
        <v>44430</v>
      </c>
      <c r="D424" s="152">
        <v>32</v>
      </c>
      <c r="E424" s="152">
        <v>93</v>
      </c>
      <c r="F424" s="152">
        <v>4</v>
      </c>
      <c r="G424" s="184" t="s">
        <v>291</v>
      </c>
      <c r="H424" t="s">
        <v>292</v>
      </c>
      <c r="I424" t="s">
        <v>471</v>
      </c>
      <c r="J424">
        <v>2</v>
      </c>
      <c r="K424">
        <v>3</v>
      </c>
      <c r="L424" s="186">
        <v>59</v>
      </c>
      <c r="M424" s="187">
        <v>54.87</v>
      </c>
      <c r="N424" s="188">
        <v>63.13</v>
      </c>
      <c r="O424" s="179"/>
      <c r="P424" s="179">
        <v>75</v>
      </c>
      <c r="Q424" s="179">
        <v>34</v>
      </c>
      <c r="R424" s="179">
        <v>75</v>
      </c>
      <c r="S424" s="179">
        <v>68</v>
      </c>
      <c r="T424" s="179"/>
      <c r="U424" s="179">
        <v>59</v>
      </c>
      <c r="V424" s="179">
        <v>58</v>
      </c>
      <c r="W424" s="179">
        <v>61</v>
      </c>
      <c r="X424" s="179">
        <v>59</v>
      </c>
      <c r="Y424" s="153">
        <v>110</v>
      </c>
      <c r="Z424" s="153">
        <v>110</v>
      </c>
      <c r="AA424" s="179">
        <v>76</v>
      </c>
      <c r="AB424" s="179">
        <v>73</v>
      </c>
      <c r="AC424" s="179">
        <v>85</v>
      </c>
      <c r="AD424" s="179">
        <v>78</v>
      </c>
      <c r="AE424" s="179">
        <v>80</v>
      </c>
      <c r="AF424" s="179">
        <v>57</v>
      </c>
      <c r="AG424" s="179">
        <v>62</v>
      </c>
      <c r="AH424" s="179">
        <v>61</v>
      </c>
      <c r="AI424" s="179">
        <v>60</v>
      </c>
      <c r="AJ424" s="179">
        <v>60</v>
      </c>
      <c r="AK424" s="153">
        <v>110</v>
      </c>
      <c r="AL424" s="153">
        <v>110</v>
      </c>
      <c r="AM424" s="179">
        <v>71.599999999999994</v>
      </c>
      <c r="AN424" s="179">
        <v>59.7</v>
      </c>
      <c r="AO424" s="215">
        <v>0.2</v>
      </c>
      <c r="AP424" s="168">
        <v>74</v>
      </c>
      <c r="AQ424" s="169">
        <v>97</v>
      </c>
      <c r="AR424" s="167">
        <v>65</v>
      </c>
      <c r="AS424" s="167">
        <v>110</v>
      </c>
      <c r="AT424" s="170">
        <v>7</v>
      </c>
      <c r="AU424" s="170">
        <v>5</v>
      </c>
      <c r="AV424" s="170">
        <v>3</v>
      </c>
      <c r="AW424" s="170"/>
      <c r="AX424" s="170"/>
      <c r="AY424" s="170"/>
      <c r="AZ424" s="170"/>
      <c r="BA424" s="170"/>
      <c r="BB424" s="170"/>
      <c r="BC424" s="171">
        <v>15</v>
      </c>
      <c r="BD424" s="166">
        <v>2715</v>
      </c>
      <c r="BE424" s="271">
        <v>1.4999999999999999E-2</v>
      </c>
      <c r="BF424" s="172">
        <v>6.0000000000000001E-3</v>
      </c>
      <c r="BG424" s="154">
        <v>1</v>
      </c>
      <c r="BH424" s="154">
        <v>0.3</v>
      </c>
      <c r="BI424" s="154">
        <v>46</v>
      </c>
      <c r="BJ424" s="154">
        <v>0.9</v>
      </c>
      <c r="BK424" s="154">
        <v>162.1</v>
      </c>
      <c r="BL424" s="24" t="s">
        <v>478</v>
      </c>
      <c r="BM424" s="248" t="s">
        <v>481</v>
      </c>
      <c r="BN424" s="248" t="s">
        <v>507</v>
      </c>
      <c r="BO424" s="248" t="s">
        <v>506</v>
      </c>
      <c r="BP424" s="248">
        <v>33</v>
      </c>
      <c r="BQ424" s="248"/>
      <c r="BR424" s="248"/>
      <c r="BS424" s="248"/>
      <c r="BT424" s="248"/>
      <c r="BU424" s="248">
        <f t="shared" si="6"/>
        <v>0.5</v>
      </c>
      <c r="BV424" s="248"/>
      <c r="BW424" s="248"/>
      <c r="BX424" s="248"/>
      <c r="BY424" s="248"/>
      <c r="BZ424" s="248"/>
      <c r="CA424" s="248"/>
      <c r="CB424" s="248"/>
      <c r="CC424" s="248"/>
      <c r="CD424" s="248"/>
      <c r="CE424" s="248"/>
      <c r="CF424" s="248"/>
      <c r="CG424" s="248"/>
      <c r="CH424" s="248"/>
      <c r="CI424" s="248"/>
      <c r="CJ424" s="248"/>
      <c r="CK424" s="248"/>
      <c r="CL424" s="248"/>
      <c r="CM424" s="248"/>
      <c r="CN424" s="248"/>
      <c r="CO424" s="248"/>
      <c r="CP424" s="248"/>
      <c r="CQ424" s="248"/>
      <c r="CR424" s="248"/>
      <c r="CS424" s="248"/>
      <c r="CT424" s="248"/>
      <c r="CU424" s="248"/>
      <c r="CV424" s="248"/>
      <c r="CW424" s="248"/>
      <c r="CX424" s="248"/>
      <c r="CY424" s="248"/>
      <c r="CZ424" s="248"/>
      <c r="DA424" s="248"/>
      <c r="DB424" s="248"/>
    </row>
    <row r="425" spans="1:106" s="185" customFormat="1" ht="31.5" customHeight="1" x14ac:dyDescent="0.35">
      <c r="A425" s="180">
        <v>2021</v>
      </c>
      <c r="B425" s="152">
        <v>8</v>
      </c>
      <c r="C425" s="270">
        <v>44430</v>
      </c>
      <c r="D425" s="152">
        <v>241</v>
      </c>
      <c r="E425" s="152">
        <v>165</v>
      </c>
      <c r="F425" s="152">
        <v>5</v>
      </c>
      <c r="G425" s="184" t="s">
        <v>225</v>
      </c>
      <c r="H425" t="s">
        <v>226</v>
      </c>
      <c r="I425" t="s">
        <v>471</v>
      </c>
      <c r="J425">
        <v>2</v>
      </c>
      <c r="K425">
        <v>2</v>
      </c>
      <c r="L425" s="186">
        <v>706</v>
      </c>
      <c r="M425" s="187">
        <v>656.58</v>
      </c>
      <c r="N425" s="188">
        <v>755.42</v>
      </c>
      <c r="O425" s="179">
        <v>840</v>
      </c>
      <c r="P425" s="179">
        <v>848</v>
      </c>
      <c r="Q425" s="179">
        <v>918</v>
      </c>
      <c r="R425" s="179">
        <v>859</v>
      </c>
      <c r="S425" s="179"/>
      <c r="T425" s="179">
        <v>706</v>
      </c>
      <c r="U425" s="179">
        <v>701</v>
      </c>
      <c r="V425" s="179">
        <v>730</v>
      </c>
      <c r="W425" s="179">
        <v>720</v>
      </c>
      <c r="X425" s="179"/>
      <c r="Y425" s="153">
        <v>130</v>
      </c>
      <c r="Z425" s="153">
        <v>130</v>
      </c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53"/>
      <c r="AL425" s="153"/>
      <c r="AM425" s="179">
        <v>866.3</v>
      </c>
      <c r="AN425" s="179">
        <v>714.3</v>
      </c>
      <c r="AO425" s="215">
        <v>0.2</v>
      </c>
      <c r="AP425" s="168">
        <v>60</v>
      </c>
      <c r="AQ425" s="169">
        <v>120</v>
      </c>
      <c r="AR425" s="167">
        <v>55</v>
      </c>
      <c r="AS425" s="167">
        <v>130</v>
      </c>
      <c r="AT425" s="170">
        <v>3</v>
      </c>
      <c r="AU425" s="170">
        <v>2</v>
      </c>
      <c r="AV425" s="170">
        <v>2</v>
      </c>
      <c r="AW425" s="170">
        <v>2</v>
      </c>
      <c r="AX425" s="170"/>
      <c r="AY425" s="170"/>
      <c r="AZ425" s="170"/>
      <c r="BA425" s="170"/>
      <c r="BB425" s="170"/>
      <c r="BC425" s="171">
        <v>8</v>
      </c>
      <c r="BD425" s="166">
        <v>878</v>
      </c>
      <c r="BE425" s="271">
        <v>1.4999999999999999E-2</v>
      </c>
      <c r="BF425" s="172">
        <v>8.9999999999999993E-3</v>
      </c>
      <c r="BG425" s="154">
        <v>1</v>
      </c>
      <c r="BH425" s="154">
        <v>0</v>
      </c>
      <c r="BI425" s="154">
        <v>1.2</v>
      </c>
      <c r="BJ425" s="154">
        <v>5.7</v>
      </c>
      <c r="BK425" s="154">
        <v>627.20000000000005</v>
      </c>
      <c r="BL425" s="24" t="s">
        <v>473</v>
      </c>
      <c r="BM425" s="248" t="s">
        <v>473</v>
      </c>
      <c r="BN425" s="248"/>
      <c r="BO425" s="248"/>
      <c r="BP425" s="248">
        <v>33</v>
      </c>
      <c r="BQ425" s="248"/>
      <c r="BR425" s="248"/>
      <c r="BS425" s="248"/>
      <c r="BT425" s="248"/>
      <c r="BU425" s="248">
        <f t="shared" si="6"/>
        <v>5.9</v>
      </c>
      <c r="BV425" s="248"/>
      <c r="BW425" s="248"/>
      <c r="BX425" s="248"/>
      <c r="BY425" s="248"/>
      <c r="BZ425" s="248"/>
      <c r="CA425" s="248"/>
      <c r="CB425" s="248"/>
      <c r="CC425" s="248"/>
      <c r="CD425" s="248"/>
      <c r="CE425" s="248"/>
      <c r="CF425" s="248"/>
      <c r="CG425" s="248"/>
      <c r="CH425" s="248"/>
      <c r="CI425" s="248"/>
      <c r="CJ425" s="248"/>
      <c r="CK425" s="248"/>
      <c r="CL425" s="248"/>
      <c r="CM425" s="248"/>
      <c r="CN425" s="248"/>
      <c r="CO425" s="248"/>
      <c r="CP425" s="248"/>
      <c r="CQ425" s="248"/>
      <c r="CR425" s="248"/>
      <c r="CS425" s="248"/>
      <c r="CT425" s="248"/>
      <c r="CU425" s="248"/>
      <c r="CV425" s="248"/>
      <c r="CW425" s="248"/>
      <c r="CX425" s="248"/>
      <c r="CY425" s="248"/>
      <c r="CZ425" s="248"/>
      <c r="DA425" s="248"/>
      <c r="DB425" s="248"/>
    </row>
    <row r="426" spans="1:106" s="185" customFormat="1" ht="31.5" customHeight="1" x14ac:dyDescent="0.35">
      <c r="A426" s="180">
        <v>2021</v>
      </c>
      <c r="B426" s="152">
        <v>8</v>
      </c>
      <c r="C426" s="270">
        <v>44430</v>
      </c>
      <c r="D426" s="152">
        <v>34</v>
      </c>
      <c r="E426" s="152">
        <v>99</v>
      </c>
      <c r="F426" s="152">
        <v>6</v>
      </c>
      <c r="G426" s="184" t="s">
        <v>279</v>
      </c>
      <c r="H426" t="s">
        <v>280</v>
      </c>
      <c r="I426" t="s">
        <v>471</v>
      </c>
      <c r="J426">
        <v>4</v>
      </c>
      <c r="K426">
        <v>6</v>
      </c>
      <c r="L426" s="186">
        <v>20</v>
      </c>
      <c r="M426" s="187">
        <v>18.600000000000001</v>
      </c>
      <c r="N426" s="188">
        <v>21.4</v>
      </c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53"/>
      <c r="Z426" s="153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53"/>
      <c r="AL426" s="153"/>
      <c r="AM426" s="179"/>
      <c r="AN426" s="179"/>
      <c r="AO426" s="215"/>
      <c r="AP426" s="168">
        <v>140</v>
      </c>
      <c r="AQ426" s="169">
        <v>103</v>
      </c>
      <c r="AR426" s="167"/>
      <c r="AS426" s="167"/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1"/>
      <c r="BD426" s="166">
        <v>216</v>
      </c>
      <c r="BE426" s="271">
        <v>1.4999999999999999E-2</v>
      </c>
      <c r="BF426" s="172"/>
      <c r="BG426" s="154"/>
      <c r="BH426" s="154"/>
      <c r="BI426" s="154">
        <v>10.8</v>
      </c>
      <c r="BJ426" s="154"/>
      <c r="BK426" s="154"/>
      <c r="BL426" s="24" t="s">
        <v>478</v>
      </c>
      <c r="BM426" s="248" t="s">
        <v>481</v>
      </c>
      <c r="BN426" s="248" t="s">
        <v>536</v>
      </c>
      <c r="BO426" s="248"/>
      <c r="BP426" s="248">
        <v>33</v>
      </c>
      <c r="BQ426" s="248"/>
      <c r="BR426" s="248"/>
      <c r="BS426" s="248"/>
      <c r="BT426" s="248"/>
      <c r="BU426" s="248" t="str">
        <f t="shared" si="6"/>
        <v/>
      </c>
      <c r="BV426" s="248"/>
      <c r="BW426" s="248"/>
      <c r="BX426" s="248"/>
      <c r="BY426" s="248"/>
      <c r="BZ426" s="248"/>
      <c r="CA426" s="248"/>
      <c r="CB426" s="248"/>
      <c r="CC426" s="248"/>
      <c r="CD426" s="248"/>
      <c r="CE426" s="248"/>
      <c r="CF426" s="248"/>
      <c r="CG426" s="248"/>
      <c r="CH426" s="248"/>
      <c r="CI426" s="248"/>
      <c r="CJ426" s="248"/>
      <c r="CK426" s="248"/>
      <c r="CL426" s="248"/>
      <c r="CM426" s="248"/>
      <c r="CN426" s="248"/>
      <c r="CO426" s="248"/>
      <c r="CP426" s="248"/>
      <c r="CQ426" s="248"/>
      <c r="CR426" s="248"/>
      <c r="CS426" s="248"/>
      <c r="CT426" s="248"/>
      <c r="CU426" s="248"/>
      <c r="CV426" s="248"/>
      <c r="CW426" s="248"/>
      <c r="CX426" s="248"/>
      <c r="CY426" s="248"/>
      <c r="CZ426" s="248"/>
      <c r="DA426" s="248"/>
      <c r="DB426" s="248"/>
    </row>
    <row r="427" spans="1:106" s="185" customFormat="1" ht="31.5" customHeight="1" x14ac:dyDescent="0.35">
      <c r="A427" s="180">
        <v>2021</v>
      </c>
      <c r="B427" s="152">
        <v>8</v>
      </c>
      <c r="C427" s="270">
        <v>44430</v>
      </c>
      <c r="D427" s="152">
        <v>34</v>
      </c>
      <c r="E427" s="152">
        <v>100</v>
      </c>
      <c r="F427" s="152">
        <v>6</v>
      </c>
      <c r="G427" s="184" t="s">
        <v>240</v>
      </c>
      <c r="H427" t="s">
        <v>241</v>
      </c>
      <c r="I427" t="s">
        <v>471</v>
      </c>
      <c r="J427">
        <v>4</v>
      </c>
      <c r="K427">
        <v>6</v>
      </c>
      <c r="L427" s="186">
        <v>20</v>
      </c>
      <c r="M427" s="187">
        <v>18.600000000000001</v>
      </c>
      <c r="N427" s="188">
        <v>21.4</v>
      </c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53"/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/>
      <c r="AN427" s="179"/>
      <c r="AO427" s="215"/>
      <c r="AP427" s="168">
        <v>140</v>
      </c>
      <c r="AQ427" s="169">
        <v>103</v>
      </c>
      <c r="AR427" s="167"/>
      <c r="AS427" s="167"/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1"/>
      <c r="BD427" s="166">
        <v>216</v>
      </c>
      <c r="BE427" s="271">
        <v>1.4999999999999999E-2</v>
      </c>
      <c r="BF427" s="172"/>
      <c r="BG427" s="154"/>
      <c r="BH427" s="154"/>
      <c r="BI427" s="154">
        <v>10.8</v>
      </c>
      <c r="BJ427" s="154"/>
      <c r="BK427" s="154"/>
      <c r="BL427" s="24" t="s">
        <v>478</v>
      </c>
      <c r="BM427" s="248" t="s">
        <v>481</v>
      </c>
      <c r="BN427" s="248" t="s">
        <v>537</v>
      </c>
      <c r="BO427" s="248"/>
      <c r="BP427" s="248">
        <v>33</v>
      </c>
      <c r="BQ427" s="248"/>
      <c r="BR427" s="248"/>
      <c r="BS427" s="248"/>
      <c r="BT427" s="248"/>
      <c r="BU427" s="248" t="str">
        <f t="shared" si="6"/>
        <v/>
      </c>
      <c r="BV427" s="248"/>
      <c r="BW427" s="248"/>
      <c r="BX427" s="248"/>
      <c r="BY427" s="248"/>
      <c r="BZ427" s="248"/>
      <c r="CA427" s="248"/>
      <c r="CB427" s="248"/>
      <c r="CC427" s="248"/>
      <c r="CD427" s="248"/>
      <c r="CE427" s="248"/>
      <c r="CF427" s="248"/>
      <c r="CG427" s="248"/>
      <c r="CH427" s="248"/>
      <c r="CI427" s="248"/>
      <c r="CJ427" s="248"/>
      <c r="CK427" s="248"/>
      <c r="CL427" s="248"/>
      <c r="CM427" s="248"/>
      <c r="CN427" s="248"/>
      <c r="CO427" s="248"/>
      <c r="CP427" s="248"/>
      <c r="CQ427" s="248"/>
      <c r="CR427" s="248"/>
      <c r="CS427" s="248"/>
      <c r="CT427" s="248"/>
      <c r="CU427" s="248"/>
      <c r="CV427" s="248"/>
      <c r="CW427" s="248"/>
      <c r="CX427" s="248"/>
      <c r="CY427" s="248"/>
      <c r="CZ427" s="248"/>
      <c r="DA427" s="248"/>
      <c r="DB427" s="248"/>
    </row>
    <row r="428" spans="1:106" s="185" customFormat="1" ht="31.5" customHeight="1" x14ac:dyDescent="0.35">
      <c r="A428" s="180">
        <v>2021</v>
      </c>
      <c r="B428" s="152">
        <v>8</v>
      </c>
      <c r="C428" s="270">
        <v>44430</v>
      </c>
      <c r="D428" s="152">
        <v>34</v>
      </c>
      <c r="E428" s="152">
        <v>101</v>
      </c>
      <c r="F428" s="152">
        <v>6</v>
      </c>
      <c r="G428" s="184" t="s">
        <v>243</v>
      </c>
      <c r="H428" t="s">
        <v>244</v>
      </c>
      <c r="I428" t="s">
        <v>471</v>
      </c>
      <c r="J428">
        <v>4</v>
      </c>
      <c r="K428">
        <v>6</v>
      </c>
      <c r="L428" s="186">
        <v>20</v>
      </c>
      <c r="M428" s="187">
        <v>18.600000000000001</v>
      </c>
      <c r="N428" s="188">
        <v>21.4</v>
      </c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/>
      <c r="AN428" s="179"/>
      <c r="AO428" s="215"/>
      <c r="AP428" s="168">
        <v>140</v>
      </c>
      <c r="AQ428" s="169">
        <v>103</v>
      </c>
      <c r="AR428" s="167"/>
      <c r="AS428" s="167"/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1"/>
      <c r="BD428" s="166">
        <v>216</v>
      </c>
      <c r="BE428" s="271">
        <v>1.4999999999999999E-2</v>
      </c>
      <c r="BF428" s="172"/>
      <c r="BG428" s="154"/>
      <c r="BH428" s="154"/>
      <c r="BI428" s="154">
        <v>10.8</v>
      </c>
      <c r="BJ428" s="154"/>
      <c r="BK428" s="154"/>
      <c r="BL428" s="24" t="s">
        <v>478</v>
      </c>
      <c r="BM428" s="248" t="s">
        <v>481</v>
      </c>
      <c r="BN428" s="248" t="s">
        <v>538</v>
      </c>
      <c r="BO428" s="248"/>
      <c r="BP428" s="248">
        <v>33</v>
      </c>
      <c r="BQ428" s="248"/>
      <c r="BR428" s="248"/>
      <c r="BS428" s="248"/>
      <c r="BT428" s="248"/>
      <c r="BU428" s="248" t="str">
        <f t="shared" si="6"/>
        <v/>
      </c>
      <c r="BV428" s="248"/>
      <c r="BW428" s="248"/>
      <c r="BX428" s="248"/>
      <c r="BY428" s="248"/>
      <c r="BZ428" s="248"/>
      <c r="CA428" s="248"/>
      <c r="CB428" s="248"/>
      <c r="CC428" s="248"/>
      <c r="CD428" s="248"/>
      <c r="CE428" s="248"/>
      <c r="CF428" s="248"/>
      <c r="CG428" s="248"/>
      <c r="CH428" s="248"/>
      <c r="CI428" s="248"/>
      <c r="CJ428" s="248"/>
      <c r="CK428" s="248"/>
      <c r="CL428" s="248"/>
      <c r="CM428" s="248"/>
      <c r="CN428" s="248"/>
      <c r="CO428" s="248"/>
      <c r="CP428" s="248"/>
      <c r="CQ428" s="248"/>
      <c r="CR428" s="248"/>
      <c r="CS428" s="248"/>
      <c r="CT428" s="248"/>
      <c r="CU428" s="248"/>
      <c r="CV428" s="248"/>
      <c r="CW428" s="248"/>
      <c r="CX428" s="248"/>
      <c r="CY428" s="248"/>
      <c r="CZ428" s="248"/>
      <c r="DA428" s="248"/>
      <c r="DB428" s="248"/>
    </row>
    <row r="429" spans="1:106" s="185" customFormat="1" ht="31.5" customHeight="1" x14ac:dyDescent="0.35">
      <c r="A429" s="180">
        <v>2021</v>
      </c>
      <c r="B429" s="152">
        <v>8</v>
      </c>
      <c r="C429" s="270">
        <v>44430</v>
      </c>
      <c r="D429" s="152">
        <v>34</v>
      </c>
      <c r="E429" s="152">
        <v>102</v>
      </c>
      <c r="F429" s="152">
        <v>6</v>
      </c>
      <c r="G429" s="184" t="s">
        <v>246</v>
      </c>
      <c r="H429" t="s">
        <v>247</v>
      </c>
      <c r="I429" t="s">
        <v>471</v>
      </c>
      <c r="J429">
        <v>4</v>
      </c>
      <c r="K429">
        <v>6</v>
      </c>
      <c r="L429" s="186">
        <v>20</v>
      </c>
      <c r="M429" s="187">
        <v>18.600000000000001</v>
      </c>
      <c r="N429" s="188">
        <v>21.4</v>
      </c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/>
      <c r="AN429" s="179"/>
      <c r="AO429" s="215"/>
      <c r="AP429" s="168">
        <v>140</v>
      </c>
      <c r="AQ429" s="169">
        <v>103</v>
      </c>
      <c r="AR429" s="167"/>
      <c r="AS429" s="167"/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1"/>
      <c r="BD429" s="166">
        <v>216</v>
      </c>
      <c r="BE429" s="271">
        <v>1.4999999999999999E-2</v>
      </c>
      <c r="BF429" s="172"/>
      <c r="BG429" s="154"/>
      <c r="BH429" s="154"/>
      <c r="BI429" s="154">
        <v>10.8</v>
      </c>
      <c r="BJ429" s="154"/>
      <c r="BK429" s="154"/>
      <c r="BL429" s="24" t="s">
        <v>478</v>
      </c>
      <c r="BM429" s="248" t="s">
        <v>481</v>
      </c>
      <c r="BN429" s="248" t="s">
        <v>539</v>
      </c>
      <c r="BO429" s="248"/>
      <c r="BP429" s="248">
        <v>33</v>
      </c>
      <c r="BQ429" s="248"/>
      <c r="BR429" s="248"/>
      <c r="BS429" s="248"/>
      <c r="BT429" s="248"/>
      <c r="BU429" s="248" t="str">
        <f t="shared" si="6"/>
        <v/>
      </c>
      <c r="BV429" s="248"/>
      <c r="BW429" s="248"/>
      <c r="BX429" s="248"/>
      <c r="BY429" s="248"/>
      <c r="BZ429" s="248"/>
      <c r="CA429" s="248"/>
      <c r="CB429" s="248"/>
      <c r="CC429" s="248"/>
      <c r="CD429" s="248"/>
      <c r="CE429" s="248"/>
      <c r="CF429" s="248"/>
      <c r="CG429" s="248"/>
      <c r="CH429" s="248"/>
      <c r="CI429" s="248"/>
      <c r="CJ429" s="248"/>
      <c r="CK429" s="248"/>
      <c r="CL429" s="248"/>
      <c r="CM429" s="248"/>
      <c r="CN429" s="248"/>
      <c r="CO429" s="248"/>
      <c r="CP429" s="248"/>
      <c r="CQ429" s="248"/>
      <c r="CR429" s="248"/>
      <c r="CS429" s="248"/>
      <c r="CT429" s="248"/>
      <c r="CU429" s="248"/>
      <c r="CV429" s="248"/>
      <c r="CW429" s="248"/>
      <c r="CX429" s="248"/>
      <c r="CY429" s="248"/>
      <c r="CZ429" s="248"/>
      <c r="DA429" s="248"/>
      <c r="DB429" s="248"/>
    </row>
    <row r="430" spans="1:106" s="185" customFormat="1" ht="31.5" customHeight="1" x14ac:dyDescent="0.35">
      <c r="A430" s="180">
        <v>2021</v>
      </c>
      <c r="B430" s="152">
        <v>8</v>
      </c>
      <c r="C430" s="270">
        <v>44430</v>
      </c>
      <c r="D430" s="152">
        <v>34</v>
      </c>
      <c r="E430" s="152">
        <v>103</v>
      </c>
      <c r="F430" s="152">
        <v>6</v>
      </c>
      <c r="G430" s="184" t="s">
        <v>249</v>
      </c>
      <c r="H430" t="s">
        <v>250</v>
      </c>
      <c r="I430" t="s">
        <v>471</v>
      </c>
      <c r="J430">
        <v>4</v>
      </c>
      <c r="K430">
        <v>6</v>
      </c>
      <c r="L430" s="186">
        <v>89</v>
      </c>
      <c r="M430" s="187">
        <v>82.77</v>
      </c>
      <c r="N430" s="188">
        <v>95.23</v>
      </c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/>
      <c r="AN430" s="179"/>
      <c r="AO430" s="215"/>
      <c r="AP430" s="168">
        <v>140</v>
      </c>
      <c r="AQ430" s="169">
        <v>103</v>
      </c>
      <c r="AR430" s="167"/>
      <c r="AS430" s="167"/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1"/>
      <c r="BD430" s="166">
        <v>216</v>
      </c>
      <c r="BE430" s="271">
        <v>1.4999999999999999E-2</v>
      </c>
      <c r="BF430" s="172"/>
      <c r="BG430" s="154"/>
      <c r="BH430" s="154"/>
      <c r="BI430" s="154">
        <v>2.4</v>
      </c>
      <c r="BJ430" s="154"/>
      <c r="BK430" s="154"/>
      <c r="BL430" s="24" t="s">
        <v>478</v>
      </c>
      <c r="BM430" s="248" t="s">
        <v>481</v>
      </c>
      <c r="BN430" s="248" t="s">
        <v>540</v>
      </c>
      <c r="BO430" s="248"/>
      <c r="BP430" s="248">
        <v>33</v>
      </c>
      <c r="BQ430" s="248"/>
      <c r="BR430" s="248"/>
      <c r="BS430" s="248"/>
      <c r="BT430" s="248"/>
      <c r="BU430" s="248" t="str">
        <f t="shared" si="6"/>
        <v/>
      </c>
      <c r="BV430" s="248"/>
      <c r="BW430" s="248"/>
      <c r="BX430" s="248"/>
      <c r="BY430" s="248"/>
      <c r="BZ430" s="248"/>
      <c r="CA430" s="248"/>
      <c r="CB430" s="248"/>
      <c r="CC430" s="248"/>
      <c r="CD430" s="248"/>
      <c r="CE430" s="248"/>
      <c r="CF430" s="248"/>
      <c r="CG430" s="248"/>
      <c r="CH430" s="248"/>
      <c r="CI430" s="248"/>
      <c r="CJ430" s="248"/>
      <c r="CK430" s="248"/>
      <c r="CL430" s="248"/>
      <c r="CM430" s="248"/>
      <c r="CN430" s="248"/>
      <c r="CO430" s="248"/>
      <c r="CP430" s="248"/>
      <c r="CQ430" s="248"/>
      <c r="CR430" s="248"/>
      <c r="CS430" s="248"/>
      <c r="CT430" s="248"/>
      <c r="CU430" s="248"/>
      <c r="CV430" s="248"/>
      <c r="CW430" s="248"/>
      <c r="CX430" s="248"/>
      <c r="CY430" s="248"/>
      <c r="CZ430" s="248"/>
      <c r="DA430" s="248"/>
      <c r="DB430" s="248"/>
    </row>
    <row r="431" spans="1:106" s="185" customFormat="1" ht="31.5" customHeight="1" x14ac:dyDescent="0.35">
      <c r="A431" s="180">
        <v>2021</v>
      </c>
      <c r="B431" s="152">
        <v>8</v>
      </c>
      <c r="C431" s="270">
        <v>44430</v>
      </c>
      <c r="D431" s="152">
        <v>34</v>
      </c>
      <c r="E431" s="152">
        <v>104</v>
      </c>
      <c r="F431" s="152">
        <v>6</v>
      </c>
      <c r="G431" s="184" t="s">
        <v>252</v>
      </c>
      <c r="H431" t="s">
        <v>253</v>
      </c>
      <c r="I431" t="s">
        <v>471</v>
      </c>
      <c r="J431">
        <v>4</v>
      </c>
      <c r="K431">
        <v>6</v>
      </c>
      <c r="L431" s="186">
        <v>89</v>
      </c>
      <c r="M431" s="187">
        <v>82.77</v>
      </c>
      <c r="N431" s="188">
        <v>95.23</v>
      </c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53"/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/>
      <c r="AN431" s="179"/>
      <c r="AO431" s="215"/>
      <c r="AP431" s="168">
        <v>140</v>
      </c>
      <c r="AQ431" s="169">
        <v>103</v>
      </c>
      <c r="AR431" s="167"/>
      <c r="AS431" s="167"/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1"/>
      <c r="BD431" s="166">
        <v>216</v>
      </c>
      <c r="BE431" s="271">
        <v>1.4999999999999999E-2</v>
      </c>
      <c r="BF431" s="172"/>
      <c r="BG431" s="154"/>
      <c r="BH431" s="154"/>
      <c r="BI431" s="154">
        <v>2.4</v>
      </c>
      <c r="BJ431" s="154"/>
      <c r="BK431" s="154"/>
      <c r="BL431" s="24" t="s">
        <v>478</v>
      </c>
      <c r="BM431" s="248" t="s">
        <v>481</v>
      </c>
      <c r="BN431" s="248" t="s">
        <v>541</v>
      </c>
      <c r="BO431" s="248"/>
      <c r="BP431" s="248">
        <v>33</v>
      </c>
      <c r="BQ431" s="248"/>
      <c r="BR431" s="248"/>
      <c r="BS431" s="248"/>
      <c r="BT431" s="248"/>
      <c r="BU431" s="248" t="str">
        <f t="shared" si="6"/>
        <v/>
      </c>
      <c r="BV431" s="248"/>
      <c r="BW431" s="248"/>
      <c r="BX431" s="248"/>
      <c r="BY431" s="248"/>
      <c r="BZ431" s="248"/>
      <c r="CA431" s="248"/>
      <c r="CB431" s="248"/>
      <c r="CC431" s="248"/>
      <c r="CD431" s="248"/>
      <c r="CE431" s="248"/>
      <c r="CF431" s="248"/>
      <c r="CG431" s="248"/>
      <c r="CH431" s="248"/>
      <c r="CI431" s="248"/>
      <c r="CJ431" s="248"/>
      <c r="CK431" s="248"/>
      <c r="CL431" s="248"/>
      <c r="CM431" s="248"/>
      <c r="CN431" s="248"/>
      <c r="CO431" s="248"/>
      <c r="CP431" s="248"/>
      <c r="CQ431" s="248"/>
      <c r="CR431" s="248"/>
      <c r="CS431" s="248"/>
      <c r="CT431" s="248"/>
      <c r="CU431" s="248"/>
      <c r="CV431" s="248"/>
      <c r="CW431" s="248"/>
      <c r="CX431" s="248"/>
      <c r="CY431" s="248"/>
      <c r="CZ431" s="248"/>
      <c r="DA431" s="248"/>
      <c r="DB431" s="248"/>
    </row>
    <row r="432" spans="1:106" s="185" customFormat="1" ht="31.5" customHeight="1" x14ac:dyDescent="0.35">
      <c r="A432" s="180">
        <v>2021</v>
      </c>
      <c r="B432" s="152">
        <v>8</v>
      </c>
      <c r="C432" s="270">
        <v>44430</v>
      </c>
      <c r="D432" s="152">
        <v>47</v>
      </c>
      <c r="E432" s="152">
        <v>122</v>
      </c>
      <c r="F432" s="152">
        <v>6</v>
      </c>
      <c r="G432" s="184" t="s">
        <v>216</v>
      </c>
      <c r="H432" t="s">
        <v>217</v>
      </c>
      <c r="I432" t="s">
        <v>513</v>
      </c>
      <c r="J432">
        <v>2</v>
      </c>
      <c r="K432">
        <v>1</v>
      </c>
      <c r="L432" s="186">
        <v>280</v>
      </c>
      <c r="M432" s="187">
        <v>267.39999999999998</v>
      </c>
      <c r="N432" s="188">
        <v>292.60000000000002</v>
      </c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53"/>
      <c r="AL432" s="153"/>
      <c r="AM432" s="179"/>
      <c r="AN432" s="179"/>
      <c r="AO432" s="215"/>
      <c r="AP432" s="168">
        <v>63</v>
      </c>
      <c r="AQ432" s="169">
        <v>115</v>
      </c>
      <c r="AR432" s="167"/>
      <c r="AS432" s="167"/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1"/>
      <c r="BD432" s="166">
        <v>400</v>
      </c>
      <c r="BE432" s="271">
        <v>1.4999999999999999E-2</v>
      </c>
      <c r="BF432" s="172"/>
      <c r="BG432" s="154"/>
      <c r="BH432" s="154"/>
      <c r="BI432" s="154">
        <v>1.4</v>
      </c>
      <c r="BJ432" s="154"/>
      <c r="BK432" s="154"/>
      <c r="BL432" s="24" t="s">
        <v>474</v>
      </c>
      <c r="BM432" s="248" t="s">
        <v>475</v>
      </c>
      <c r="BN432" s="248" t="s">
        <v>526</v>
      </c>
      <c r="BO432" s="248" t="s">
        <v>515</v>
      </c>
      <c r="BP432" s="248">
        <v>33</v>
      </c>
      <c r="BQ432" s="248"/>
      <c r="BR432" s="248"/>
      <c r="BS432" s="248"/>
      <c r="BT432" s="248"/>
      <c r="BU432" s="248" t="str">
        <f t="shared" si="6"/>
        <v/>
      </c>
      <c r="BV432" s="248"/>
      <c r="BW432" s="248"/>
      <c r="BX432" s="248"/>
      <c r="BY432" s="248"/>
      <c r="BZ432" s="248"/>
      <c r="CA432" s="248"/>
      <c r="CB432" s="248"/>
      <c r="CC432" s="248"/>
      <c r="CD432" s="248"/>
      <c r="CE432" s="248"/>
      <c r="CF432" s="248"/>
      <c r="CG432" s="248"/>
      <c r="CH432" s="248"/>
      <c r="CI432" s="248"/>
      <c r="CJ432" s="248"/>
      <c r="CK432" s="248"/>
      <c r="CL432" s="248"/>
      <c r="CM432" s="248"/>
      <c r="CN432" s="248"/>
      <c r="CO432" s="248"/>
      <c r="CP432" s="248"/>
      <c r="CQ432" s="248"/>
      <c r="CR432" s="248"/>
      <c r="CS432" s="248"/>
      <c r="CT432" s="248"/>
      <c r="CU432" s="248"/>
      <c r="CV432" s="248"/>
      <c r="CW432" s="248"/>
      <c r="CX432" s="248"/>
      <c r="CY432" s="248"/>
      <c r="CZ432" s="248"/>
      <c r="DA432" s="248"/>
      <c r="DB432" s="248"/>
    </row>
    <row r="433" spans="1:106" s="185" customFormat="1" ht="31.5" customHeight="1" x14ac:dyDescent="0.35">
      <c r="A433" s="180">
        <v>2021</v>
      </c>
      <c r="B433" s="152">
        <v>8</v>
      </c>
      <c r="C433" s="270">
        <v>44430</v>
      </c>
      <c r="D433" s="152">
        <v>243</v>
      </c>
      <c r="E433" s="152">
        <v>167</v>
      </c>
      <c r="F433" s="152">
        <v>6</v>
      </c>
      <c r="G433" s="184" t="s">
        <v>228</v>
      </c>
      <c r="H433" t="s">
        <v>229</v>
      </c>
      <c r="I433" t="s">
        <v>471</v>
      </c>
      <c r="J433">
        <v>2</v>
      </c>
      <c r="K433">
        <v>2</v>
      </c>
      <c r="L433" s="186">
        <v>888</v>
      </c>
      <c r="M433" s="187">
        <v>825.84</v>
      </c>
      <c r="N433" s="188">
        <v>950.16</v>
      </c>
      <c r="O433" s="179"/>
      <c r="P433" s="179">
        <v>1097</v>
      </c>
      <c r="Q433" s="179">
        <v>1088</v>
      </c>
      <c r="R433" s="179">
        <v>1066</v>
      </c>
      <c r="S433" s="179">
        <v>1107</v>
      </c>
      <c r="T433" s="179"/>
      <c r="U433" s="179">
        <v>973</v>
      </c>
      <c r="V433" s="179">
        <v>920</v>
      </c>
      <c r="W433" s="179">
        <v>910</v>
      </c>
      <c r="X433" s="179">
        <v>1012</v>
      </c>
      <c r="Y433" s="153">
        <v>112</v>
      </c>
      <c r="Z433" s="153">
        <v>140</v>
      </c>
      <c r="AA433" s="179">
        <v>1125</v>
      </c>
      <c r="AB433" s="179">
        <v>971</v>
      </c>
      <c r="AC433" s="179">
        <v>1114</v>
      </c>
      <c r="AD433" s="179">
        <v>1111</v>
      </c>
      <c r="AE433" s="179">
        <v>1019</v>
      </c>
      <c r="AF433" s="179">
        <v>971</v>
      </c>
      <c r="AG433" s="179">
        <v>910</v>
      </c>
      <c r="AH433" s="179">
        <v>960</v>
      </c>
      <c r="AI433" s="179">
        <v>920</v>
      </c>
      <c r="AJ433" s="179">
        <v>846</v>
      </c>
      <c r="AK433" s="153">
        <v>125</v>
      </c>
      <c r="AL433" s="153">
        <v>127</v>
      </c>
      <c r="AM433" s="179">
        <v>1077.5999999999999</v>
      </c>
      <c r="AN433" s="179">
        <v>935.8</v>
      </c>
      <c r="AO433" s="215">
        <v>0.2</v>
      </c>
      <c r="AP433" s="168">
        <v>55</v>
      </c>
      <c r="AQ433" s="169">
        <v>131</v>
      </c>
      <c r="AR433" s="167">
        <v>57</v>
      </c>
      <c r="AS433" s="167">
        <v>126</v>
      </c>
      <c r="AT433" s="170">
        <v>3</v>
      </c>
      <c r="AU433" s="170">
        <v>3</v>
      </c>
      <c r="AV433" s="170">
        <v>4</v>
      </c>
      <c r="AW433" s="170">
        <v>2</v>
      </c>
      <c r="AX433" s="170"/>
      <c r="AY433" s="170"/>
      <c r="AZ433" s="170"/>
      <c r="BA433" s="170"/>
      <c r="BB433" s="170"/>
      <c r="BC433" s="171">
        <v>12</v>
      </c>
      <c r="BD433" s="166">
        <v>1040</v>
      </c>
      <c r="BE433" s="271">
        <v>1.4999999999999999E-2</v>
      </c>
      <c r="BF433" s="172">
        <v>1.2E-2</v>
      </c>
      <c r="BG433" s="154">
        <v>1</v>
      </c>
      <c r="BH433" s="154">
        <v>0</v>
      </c>
      <c r="BI433" s="154">
        <v>1.2</v>
      </c>
      <c r="BJ433" s="154">
        <v>11.2</v>
      </c>
      <c r="BK433" s="154">
        <v>973.2</v>
      </c>
      <c r="BL433" s="24" t="s">
        <v>473</v>
      </c>
      <c r="BM433" s="248" t="s">
        <v>473</v>
      </c>
      <c r="BN433" s="248"/>
      <c r="BO433" s="248"/>
      <c r="BP433" s="248">
        <v>33</v>
      </c>
      <c r="BQ433" s="248"/>
      <c r="BR433" s="248"/>
      <c r="BS433" s="248"/>
      <c r="BT433" s="248"/>
      <c r="BU433" s="248">
        <f t="shared" si="6"/>
        <v>33.799999999999997</v>
      </c>
      <c r="BV433" s="248"/>
      <c r="BW433" s="248"/>
      <c r="BX433" s="248"/>
      <c r="BY433" s="248"/>
      <c r="BZ433" s="248"/>
      <c r="CA433" s="248"/>
      <c r="CB433" s="248"/>
      <c r="CC433" s="248"/>
      <c r="CD433" s="248"/>
      <c r="CE433" s="248"/>
      <c r="CF433" s="248"/>
      <c r="CG433" s="248"/>
      <c r="CH433" s="248"/>
      <c r="CI433" s="248"/>
      <c r="CJ433" s="248"/>
      <c r="CK433" s="248"/>
      <c r="CL433" s="248"/>
      <c r="CM433" s="248"/>
      <c r="CN433" s="248"/>
      <c r="CO433" s="248"/>
      <c r="CP433" s="248"/>
      <c r="CQ433" s="248"/>
      <c r="CR433" s="248"/>
      <c r="CS433" s="248"/>
      <c r="CT433" s="248"/>
      <c r="CU433" s="248"/>
      <c r="CV433" s="248"/>
      <c r="CW433" s="248"/>
      <c r="CX433" s="248"/>
      <c r="CY433" s="248"/>
      <c r="CZ433" s="248"/>
      <c r="DA433" s="248"/>
      <c r="DB433" s="248"/>
    </row>
    <row r="434" spans="1:106" s="185" customFormat="1" ht="31.5" customHeight="1" x14ac:dyDescent="0.35">
      <c r="A434" s="180">
        <v>2021</v>
      </c>
      <c r="B434" s="152">
        <v>8</v>
      </c>
      <c r="C434" s="270">
        <v>44430</v>
      </c>
      <c r="D434" s="152">
        <v>331</v>
      </c>
      <c r="E434" s="152">
        <v>253</v>
      </c>
      <c r="F434" s="152">
        <v>7</v>
      </c>
      <c r="G434" s="184" t="s">
        <v>330</v>
      </c>
      <c r="H434" t="s">
        <v>331</v>
      </c>
      <c r="I434" t="s">
        <v>471</v>
      </c>
      <c r="J434">
        <v>3</v>
      </c>
      <c r="K434">
        <v>2</v>
      </c>
      <c r="L434" s="186">
        <v>203</v>
      </c>
      <c r="M434" s="187">
        <v>188.79</v>
      </c>
      <c r="N434" s="188">
        <v>217.21</v>
      </c>
      <c r="O434" s="179"/>
      <c r="P434" s="179">
        <v>349</v>
      </c>
      <c r="Q434" s="179">
        <v>340</v>
      </c>
      <c r="R434" s="179">
        <v>340</v>
      </c>
      <c r="S434" s="179">
        <v>383</v>
      </c>
      <c r="T434" s="179">
        <v>211</v>
      </c>
      <c r="U434" s="179">
        <v>205</v>
      </c>
      <c r="V434" s="179">
        <v>237</v>
      </c>
      <c r="W434" s="179">
        <v>208</v>
      </c>
      <c r="X434" s="179"/>
      <c r="Y434" s="153">
        <v>83</v>
      </c>
      <c r="Z434" s="153">
        <v>84</v>
      </c>
      <c r="AA434" s="179">
        <v>334</v>
      </c>
      <c r="AB434" s="179">
        <v>311</v>
      </c>
      <c r="AC434" s="179">
        <v>333</v>
      </c>
      <c r="AD434" s="179">
        <v>350</v>
      </c>
      <c r="AE434" s="179">
        <v>313</v>
      </c>
      <c r="AF434" s="179">
        <v>207</v>
      </c>
      <c r="AG434" s="179">
        <v>200</v>
      </c>
      <c r="AH434" s="179">
        <v>201</v>
      </c>
      <c r="AI434" s="179">
        <v>219</v>
      </c>
      <c r="AJ434" s="179">
        <v>207</v>
      </c>
      <c r="AK434" s="153">
        <v>93</v>
      </c>
      <c r="AL434" s="153">
        <v>95</v>
      </c>
      <c r="AM434" s="179">
        <v>339.2</v>
      </c>
      <c r="AN434" s="179">
        <v>210.6</v>
      </c>
      <c r="AO434" s="215">
        <v>0.7</v>
      </c>
      <c r="AP434" s="168">
        <v>121</v>
      </c>
      <c r="AQ434" s="169">
        <v>89</v>
      </c>
      <c r="AR434" s="167">
        <v>122</v>
      </c>
      <c r="AS434" s="167">
        <v>89</v>
      </c>
      <c r="AT434" s="170">
        <v>4</v>
      </c>
      <c r="AU434" s="170">
        <v>3</v>
      </c>
      <c r="AV434" s="170">
        <v>8</v>
      </c>
      <c r="AW434" s="170"/>
      <c r="AX434" s="170"/>
      <c r="AY434" s="170"/>
      <c r="AZ434" s="170"/>
      <c r="BA434" s="170">
        <v>2</v>
      </c>
      <c r="BB434" s="170"/>
      <c r="BC434" s="171">
        <v>16</v>
      </c>
      <c r="BD434" s="166">
        <v>2026</v>
      </c>
      <c r="BE434" s="271">
        <v>1.4999999999999999E-2</v>
      </c>
      <c r="BF434" s="172">
        <v>8.0000000000000002E-3</v>
      </c>
      <c r="BG434" s="154">
        <v>1</v>
      </c>
      <c r="BH434" s="154">
        <v>0.1</v>
      </c>
      <c r="BI434" s="154">
        <v>10</v>
      </c>
      <c r="BJ434" s="154">
        <v>3.4</v>
      </c>
      <c r="BK434" s="154">
        <v>426.7</v>
      </c>
      <c r="BL434" s="24" t="s">
        <v>478</v>
      </c>
      <c r="BM434" s="248" t="s">
        <v>479</v>
      </c>
      <c r="BN434" s="248" t="s">
        <v>493</v>
      </c>
      <c r="BO434" s="248"/>
      <c r="BP434" s="248">
        <v>33</v>
      </c>
      <c r="BQ434" s="248"/>
      <c r="BR434" s="248"/>
      <c r="BS434" s="248"/>
      <c r="BT434" s="248"/>
      <c r="BU434" s="248">
        <f t="shared" si="6"/>
        <v>5.4</v>
      </c>
      <c r="BV434" s="248"/>
      <c r="BW434" s="248"/>
      <c r="BX434" s="248"/>
      <c r="BY434" s="248"/>
      <c r="BZ434" s="248"/>
      <c r="CA434" s="248"/>
      <c r="CB434" s="248"/>
      <c r="CC434" s="248"/>
      <c r="CD434" s="248"/>
      <c r="CE434" s="248"/>
      <c r="CF434" s="248"/>
      <c r="CG434" s="248"/>
      <c r="CH434" s="248"/>
      <c r="CI434" s="248"/>
      <c r="CJ434" s="248"/>
      <c r="CK434" s="248"/>
      <c r="CL434" s="248"/>
      <c r="CM434" s="248"/>
      <c r="CN434" s="248"/>
      <c r="CO434" s="248"/>
      <c r="CP434" s="248"/>
      <c r="CQ434" s="248"/>
      <c r="CR434" s="248"/>
      <c r="CS434" s="248"/>
      <c r="CT434" s="248"/>
      <c r="CU434" s="248"/>
      <c r="CV434" s="248"/>
      <c r="CW434" s="248"/>
      <c r="CX434" s="248"/>
      <c r="CY434" s="248"/>
      <c r="CZ434" s="248"/>
      <c r="DA434" s="248"/>
      <c r="DB434" s="248"/>
    </row>
    <row r="435" spans="1:106" s="185" customFormat="1" ht="31.5" customHeight="1" x14ac:dyDescent="0.35">
      <c r="A435" s="180">
        <v>2021</v>
      </c>
      <c r="B435" s="152">
        <v>8</v>
      </c>
      <c r="C435" s="270">
        <v>44430</v>
      </c>
      <c r="D435" s="152">
        <v>395</v>
      </c>
      <c r="E435" s="152">
        <v>607</v>
      </c>
      <c r="F435" s="152">
        <v>8</v>
      </c>
      <c r="G435" s="184" t="s">
        <v>170</v>
      </c>
      <c r="H435" t="s">
        <v>171</v>
      </c>
      <c r="I435" t="s">
        <v>471</v>
      </c>
      <c r="J435">
        <v>3</v>
      </c>
      <c r="K435">
        <v>3</v>
      </c>
      <c r="L435" s="186">
        <v>120</v>
      </c>
      <c r="M435" s="187">
        <v>111.6</v>
      </c>
      <c r="N435" s="188">
        <v>128.4</v>
      </c>
      <c r="O435" s="179"/>
      <c r="P435" s="179">
        <v>190</v>
      </c>
      <c r="Q435" s="179">
        <v>185</v>
      </c>
      <c r="R435" s="179">
        <v>206</v>
      </c>
      <c r="S435" s="179">
        <v>190</v>
      </c>
      <c r="T435" s="179"/>
      <c r="U435" s="179">
        <v>155</v>
      </c>
      <c r="V435" s="179">
        <v>157</v>
      </c>
      <c r="W435" s="179">
        <v>144</v>
      </c>
      <c r="X435" s="179">
        <v>139</v>
      </c>
      <c r="Y435" s="153">
        <v>126</v>
      </c>
      <c r="Z435" s="153">
        <v>126</v>
      </c>
      <c r="AA435" s="179">
        <v>158</v>
      </c>
      <c r="AB435" s="179">
        <v>160</v>
      </c>
      <c r="AC435" s="179">
        <v>154</v>
      </c>
      <c r="AD435" s="179">
        <v>204</v>
      </c>
      <c r="AE435" s="179">
        <v>145</v>
      </c>
      <c r="AF435" s="179">
        <v>125</v>
      </c>
      <c r="AG435" s="179">
        <v>130</v>
      </c>
      <c r="AH435" s="179">
        <v>134</v>
      </c>
      <c r="AI435" s="179">
        <v>145</v>
      </c>
      <c r="AJ435" s="179">
        <v>130</v>
      </c>
      <c r="AK435" s="153">
        <v>116</v>
      </c>
      <c r="AL435" s="153">
        <v>116</v>
      </c>
      <c r="AM435" s="179">
        <v>176.9</v>
      </c>
      <c r="AN435" s="179">
        <v>139.9</v>
      </c>
      <c r="AO435" s="215">
        <v>0.5</v>
      </c>
      <c r="AP435" s="168">
        <v>90</v>
      </c>
      <c r="AQ435" s="169">
        <v>120</v>
      </c>
      <c r="AR435" s="167">
        <v>89</v>
      </c>
      <c r="AS435" s="167">
        <v>121</v>
      </c>
      <c r="AT435" s="170">
        <v>4</v>
      </c>
      <c r="AU435" s="170">
        <v>4</v>
      </c>
      <c r="AV435" s="170">
        <v>4</v>
      </c>
      <c r="AW435" s="170">
        <v>2</v>
      </c>
      <c r="AX435" s="170"/>
      <c r="AY435" s="170"/>
      <c r="AZ435" s="170"/>
      <c r="BA435" s="170">
        <v>2</v>
      </c>
      <c r="BB435" s="170"/>
      <c r="BC435" s="171">
        <v>16</v>
      </c>
      <c r="BD435" s="166">
        <v>1672</v>
      </c>
      <c r="BE435" s="271">
        <v>1.4999999999999999E-2</v>
      </c>
      <c r="BF435" s="172">
        <v>0.01</v>
      </c>
      <c r="BG435" s="154">
        <v>1</v>
      </c>
      <c r="BH435" s="154">
        <v>0.1</v>
      </c>
      <c r="BI435" s="154">
        <v>13.9</v>
      </c>
      <c r="BJ435" s="154">
        <v>2.2000000000000002</v>
      </c>
      <c r="BK435" s="154">
        <v>233.9</v>
      </c>
      <c r="BL435" s="24" t="s">
        <v>480</v>
      </c>
      <c r="BM435" s="248" t="s">
        <v>480</v>
      </c>
      <c r="BN435" s="248"/>
      <c r="BO435" s="248"/>
      <c r="BP435" s="248">
        <v>33</v>
      </c>
      <c r="BQ435" s="248"/>
      <c r="BR435" s="248"/>
      <c r="BS435" s="248"/>
      <c r="BT435" s="248"/>
      <c r="BU435" s="248">
        <f t="shared" si="6"/>
        <v>14.1</v>
      </c>
      <c r="BV435" s="248"/>
      <c r="BW435" s="248"/>
      <c r="BX435" s="248"/>
      <c r="BY435" s="248"/>
      <c r="BZ435" s="248"/>
      <c r="CA435" s="248"/>
      <c r="CB435" s="248"/>
      <c r="CC435" s="248"/>
      <c r="CD435" s="248"/>
      <c r="CE435" s="248"/>
      <c r="CF435" s="248"/>
      <c r="CG435" s="248"/>
      <c r="CH435" s="248"/>
      <c r="CI435" s="248"/>
      <c r="CJ435" s="248"/>
      <c r="CK435" s="248"/>
      <c r="CL435" s="248"/>
      <c r="CM435" s="248"/>
      <c r="CN435" s="248"/>
      <c r="CO435" s="248"/>
      <c r="CP435" s="248"/>
      <c r="CQ435" s="248"/>
      <c r="CR435" s="248"/>
      <c r="CS435" s="248"/>
      <c r="CT435" s="248"/>
      <c r="CU435" s="248"/>
      <c r="CV435" s="248"/>
      <c r="CW435" s="248"/>
      <c r="CX435" s="248"/>
      <c r="CY435" s="248"/>
      <c r="CZ435" s="248"/>
      <c r="DA435" s="248"/>
      <c r="DB435" s="248"/>
    </row>
    <row r="436" spans="1:106" s="185" customFormat="1" ht="31.5" customHeight="1" x14ac:dyDescent="0.35">
      <c r="A436" s="180">
        <v>2021</v>
      </c>
      <c r="B436" s="152">
        <v>8</v>
      </c>
      <c r="C436" s="270">
        <v>44430</v>
      </c>
      <c r="D436" s="152">
        <v>395</v>
      </c>
      <c r="E436" s="152">
        <v>608</v>
      </c>
      <c r="F436" s="152">
        <v>8</v>
      </c>
      <c r="G436" s="184" t="s">
        <v>173</v>
      </c>
      <c r="H436" t="s">
        <v>174</v>
      </c>
      <c r="I436" t="s">
        <v>471</v>
      </c>
      <c r="J436">
        <v>3</v>
      </c>
      <c r="K436">
        <v>3</v>
      </c>
      <c r="L436" s="186">
        <v>110</v>
      </c>
      <c r="M436" s="187">
        <v>102.3</v>
      </c>
      <c r="N436" s="188">
        <v>117.7</v>
      </c>
      <c r="O436" s="179"/>
      <c r="P436" s="179">
        <v>188</v>
      </c>
      <c r="Q436" s="179">
        <v>181</v>
      </c>
      <c r="R436" s="179">
        <v>169</v>
      </c>
      <c r="S436" s="179">
        <v>165</v>
      </c>
      <c r="T436" s="179"/>
      <c r="U436" s="179">
        <v>132</v>
      </c>
      <c r="V436" s="179">
        <v>133</v>
      </c>
      <c r="W436" s="179">
        <v>143</v>
      </c>
      <c r="X436" s="179">
        <v>108</v>
      </c>
      <c r="Y436" s="153">
        <v>126</v>
      </c>
      <c r="Z436" s="153">
        <v>126</v>
      </c>
      <c r="AA436" s="179">
        <v>146</v>
      </c>
      <c r="AB436" s="179">
        <v>135</v>
      </c>
      <c r="AC436" s="179">
        <v>147</v>
      </c>
      <c r="AD436" s="179">
        <v>166</v>
      </c>
      <c r="AE436" s="179">
        <v>115</v>
      </c>
      <c r="AF436" s="179">
        <v>113</v>
      </c>
      <c r="AG436" s="179">
        <v>110</v>
      </c>
      <c r="AH436" s="179">
        <v>112</v>
      </c>
      <c r="AI436" s="179">
        <v>115</v>
      </c>
      <c r="AJ436" s="179">
        <v>109</v>
      </c>
      <c r="AK436" s="153">
        <v>116</v>
      </c>
      <c r="AL436" s="153">
        <v>116</v>
      </c>
      <c r="AM436" s="179">
        <v>156.9</v>
      </c>
      <c r="AN436" s="179">
        <v>119.4</v>
      </c>
      <c r="AO436" s="215">
        <v>0.4</v>
      </c>
      <c r="AP436" s="168">
        <v>90</v>
      </c>
      <c r="AQ436" s="169">
        <v>120</v>
      </c>
      <c r="AR436" s="167">
        <v>89</v>
      </c>
      <c r="AS436" s="167">
        <v>121</v>
      </c>
      <c r="AT436" s="170">
        <v>5</v>
      </c>
      <c r="AU436" s="170">
        <v>4</v>
      </c>
      <c r="AV436" s="170">
        <v>7</v>
      </c>
      <c r="AW436" s="170"/>
      <c r="AX436" s="170"/>
      <c r="AY436" s="170"/>
      <c r="AZ436" s="170"/>
      <c r="BA436" s="170"/>
      <c r="BB436" s="170"/>
      <c r="BC436" s="171">
        <v>16</v>
      </c>
      <c r="BD436" s="166">
        <v>1672</v>
      </c>
      <c r="BE436" s="271">
        <v>1.4999999999999999E-2</v>
      </c>
      <c r="BF436" s="172">
        <v>0.01</v>
      </c>
      <c r="BG436" s="154">
        <v>1</v>
      </c>
      <c r="BH436" s="154">
        <v>0.1</v>
      </c>
      <c r="BI436" s="154">
        <v>15.2</v>
      </c>
      <c r="BJ436" s="154">
        <v>1.9</v>
      </c>
      <c r="BK436" s="154">
        <v>199.6</v>
      </c>
      <c r="BL436" s="24" t="s">
        <v>480</v>
      </c>
      <c r="BM436" s="248" t="s">
        <v>480</v>
      </c>
      <c r="BN436" s="248"/>
      <c r="BO436" s="248"/>
      <c r="BP436" s="248">
        <v>33</v>
      </c>
      <c r="BQ436" s="248"/>
      <c r="BR436" s="248"/>
      <c r="BS436" s="248"/>
      <c r="BT436" s="248"/>
      <c r="BU436" s="248">
        <f t="shared" si="6"/>
        <v>6.6</v>
      </c>
      <c r="BV436" s="248"/>
      <c r="BW436" s="248"/>
      <c r="BX436" s="248"/>
      <c r="BY436" s="248"/>
      <c r="BZ436" s="248"/>
      <c r="CA436" s="248"/>
      <c r="CB436" s="248"/>
      <c r="CC436" s="248"/>
      <c r="CD436" s="248"/>
      <c r="CE436" s="248"/>
      <c r="CF436" s="248"/>
      <c r="CG436" s="248"/>
      <c r="CH436" s="248"/>
      <c r="CI436" s="248"/>
      <c r="CJ436" s="248"/>
      <c r="CK436" s="248"/>
      <c r="CL436" s="248"/>
      <c r="CM436" s="248"/>
      <c r="CN436" s="248"/>
      <c r="CO436" s="248"/>
      <c r="CP436" s="248"/>
      <c r="CQ436" s="248"/>
      <c r="CR436" s="248"/>
      <c r="CS436" s="248"/>
      <c r="CT436" s="248"/>
      <c r="CU436" s="248"/>
      <c r="CV436" s="248"/>
      <c r="CW436" s="248"/>
      <c r="CX436" s="248"/>
      <c r="CY436" s="248"/>
      <c r="CZ436" s="248"/>
      <c r="DA436" s="248"/>
      <c r="DB436" s="248"/>
    </row>
    <row r="437" spans="1:106" s="185" customFormat="1" ht="31.5" customHeight="1" x14ac:dyDescent="0.35">
      <c r="A437" s="180">
        <v>2021</v>
      </c>
      <c r="B437" s="152">
        <v>8</v>
      </c>
      <c r="C437" s="270">
        <v>44430</v>
      </c>
      <c r="D437" s="152">
        <v>395</v>
      </c>
      <c r="E437" s="152">
        <v>609</v>
      </c>
      <c r="F437" s="152">
        <v>8</v>
      </c>
      <c r="G437" s="184" t="s">
        <v>176</v>
      </c>
      <c r="H437" t="s">
        <v>177</v>
      </c>
      <c r="I437" t="s">
        <v>471</v>
      </c>
      <c r="J437">
        <v>3</v>
      </c>
      <c r="K437">
        <v>3</v>
      </c>
      <c r="L437" s="186">
        <v>50</v>
      </c>
      <c r="M437" s="187">
        <v>46.5</v>
      </c>
      <c r="N437" s="188">
        <v>53.5</v>
      </c>
      <c r="O437" s="179"/>
      <c r="P437" s="179">
        <v>93</v>
      </c>
      <c r="Q437" s="179">
        <v>90</v>
      </c>
      <c r="R437" s="179">
        <v>91</v>
      </c>
      <c r="S437" s="179">
        <v>86</v>
      </c>
      <c r="T437" s="179">
        <v>75</v>
      </c>
      <c r="U437" s="179">
        <v>78</v>
      </c>
      <c r="V437" s="179">
        <v>62</v>
      </c>
      <c r="W437" s="179">
        <v>63</v>
      </c>
      <c r="X437" s="179"/>
      <c r="Y437" s="153">
        <v>126</v>
      </c>
      <c r="Z437" s="153">
        <v>126</v>
      </c>
      <c r="AA437" s="179">
        <v>68</v>
      </c>
      <c r="AB437" s="179">
        <v>69</v>
      </c>
      <c r="AC437" s="179">
        <v>71</v>
      </c>
      <c r="AD437" s="179">
        <v>88</v>
      </c>
      <c r="AE437" s="179">
        <v>66</v>
      </c>
      <c r="AF437" s="179">
        <v>56</v>
      </c>
      <c r="AG437" s="179">
        <v>57</v>
      </c>
      <c r="AH437" s="179">
        <v>61</v>
      </c>
      <c r="AI437" s="179">
        <v>66</v>
      </c>
      <c r="AJ437" s="179">
        <v>59</v>
      </c>
      <c r="AK437" s="153">
        <v>116</v>
      </c>
      <c r="AL437" s="153">
        <v>116</v>
      </c>
      <c r="AM437" s="179">
        <v>80.2</v>
      </c>
      <c r="AN437" s="179">
        <v>64.099999999999994</v>
      </c>
      <c r="AO437" s="215">
        <v>0.6</v>
      </c>
      <c r="AP437" s="168">
        <v>90</v>
      </c>
      <c r="AQ437" s="169">
        <v>120</v>
      </c>
      <c r="AR437" s="167">
        <v>89</v>
      </c>
      <c r="AS437" s="167">
        <v>121</v>
      </c>
      <c r="AT437" s="170">
        <v>6</v>
      </c>
      <c r="AU437" s="170">
        <v>3</v>
      </c>
      <c r="AV437" s="170">
        <v>2</v>
      </c>
      <c r="AW437" s="170"/>
      <c r="AX437" s="170"/>
      <c r="AY437" s="170"/>
      <c r="AZ437" s="170"/>
      <c r="BA437" s="170"/>
      <c r="BB437" s="170"/>
      <c r="BC437" s="171">
        <v>11</v>
      </c>
      <c r="BD437" s="166">
        <v>1379</v>
      </c>
      <c r="BE437" s="271">
        <v>1.4999999999999999E-2</v>
      </c>
      <c r="BF437" s="172">
        <v>8.0000000000000002E-3</v>
      </c>
      <c r="BG437" s="154">
        <v>1</v>
      </c>
      <c r="BH437" s="154">
        <v>0.2</v>
      </c>
      <c r="BI437" s="154">
        <v>27.6</v>
      </c>
      <c r="BJ437" s="154">
        <v>0.7</v>
      </c>
      <c r="BK437" s="154">
        <v>88.4</v>
      </c>
      <c r="BL437" s="24" t="s">
        <v>480</v>
      </c>
      <c r="BM437" s="248" t="s">
        <v>480</v>
      </c>
      <c r="BN437" s="248"/>
      <c r="BO437" s="248"/>
      <c r="BP437" s="248">
        <v>33</v>
      </c>
      <c r="BQ437" s="248"/>
      <c r="BR437" s="248"/>
      <c r="BS437" s="248"/>
      <c r="BT437" s="248"/>
      <c r="BU437" s="248">
        <f t="shared" si="6"/>
        <v>10</v>
      </c>
      <c r="BV437" s="248"/>
      <c r="BW437" s="248"/>
      <c r="BX437" s="248"/>
      <c r="BY437" s="248"/>
      <c r="BZ437" s="248"/>
      <c r="CA437" s="248"/>
      <c r="CB437" s="248"/>
      <c r="CC437" s="248"/>
      <c r="CD437" s="248"/>
      <c r="CE437" s="248"/>
      <c r="CF437" s="248"/>
      <c r="CG437" s="248"/>
      <c r="CH437" s="248"/>
      <c r="CI437" s="248"/>
      <c r="CJ437" s="248"/>
      <c r="CK437" s="248"/>
      <c r="CL437" s="248"/>
      <c r="CM437" s="248"/>
      <c r="CN437" s="248"/>
      <c r="CO437" s="248"/>
      <c r="CP437" s="248"/>
      <c r="CQ437" s="248"/>
      <c r="CR437" s="248"/>
      <c r="CS437" s="248"/>
      <c r="CT437" s="248"/>
      <c r="CU437" s="248"/>
      <c r="CV437" s="248"/>
      <c r="CW437" s="248"/>
      <c r="CX437" s="248"/>
      <c r="CY437" s="248"/>
      <c r="CZ437" s="248"/>
      <c r="DA437" s="248"/>
      <c r="DB437" s="248"/>
    </row>
    <row r="438" spans="1:106" s="185" customFormat="1" ht="31.5" customHeight="1" x14ac:dyDescent="0.35">
      <c r="A438" s="180">
        <v>2021</v>
      </c>
      <c r="B438" s="152">
        <v>8</v>
      </c>
      <c r="C438" s="270">
        <v>44430</v>
      </c>
      <c r="D438" s="152">
        <v>53</v>
      </c>
      <c r="E438" s="152">
        <v>131</v>
      </c>
      <c r="F438" s="152">
        <v>28</v>
      </c>
      <c r="G438" s="184" t="s">
        <v>161</v>
      </c>
      <c r="H438" t="s">
        <v>162</v>
      </c>
      <c r="I438" t="s">
        <v>531</v>
      </c>
      <c r="J438">
        <v>25</v>
      </c>
      <c r="K438">
        <v>1</v>
      </c>
      <c r="L438" s="186">
        <v>10</v>
      </c>
      <c r="M438" s="187">
        <v>9.3000000000000007</v>
      </c>
      <c r="N438" s="188">
        <v>10.7</v>
      </c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/>
      <c r="AN438" s="179"/>
      <c r="AO438" s="215"/>
      <c r="AP438" s="168">
        <v>772</v>
      </c>
      <c r="AQ438" s="169">
        <v>117</v>
      </c>
      <c r="AR438" s="167"/>
      <c r="AS438" s="167"/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1"/>
      <c r="BD438" s="166">
        <v>400</v>
      </c>
      <c r="BE438" s="271">
        <v>0.02</v>
      </c>
      <c r="BF438" s="172"/>
      <c r="BG438" s="154"/>
      <c r="BH438" s="154"/>
      <c r="BI438" s="154">
        <v>40</v>
      </c>
      <c r="BJ438" s="154"/>
      <c r="BK438" s="154"/>
      <c r="BL438" s="24" t="s">
        <v>478</v>
      </c>
      <c r="BM438" s="248" t="s">
        <v>487</v>
      </c>
      <c r="BN438" s="248" t="s">
        <v>532</v>
      </c>
      <c r="BO438" s="248"/>
      <c r="BP438" s="248">
        <v>33</v>
      </c>
      <c r="BQ438" s="248"/>
      <c r="BR438" s="248"/>
      <c r="BS438" s="248"/>
      <c r="BT438" s="248"/>
      <c r="BU438" s="248" t="str">
        <f t="shared" si="6"/>
        <v/>
      </c>
      <c r="BV438" s="248"/>
      <c r="BW438" s="248"/>
      <c r="BX438" s="248"/>
      <c r="BY438" s="248"/>
      <c r="BZ438" s="248"/>
      <c r="CA438" s="248"/>
      <c r="CB438" s="248"/>
      <c r="CC438" s="248"/>
      <c r="CD438" s="248"/>
      <c r="CE438" s="248"/>
      <c r="CF438" s="248"/>
      <c r="CG438" s="248"/>
      <c r="CH438" s="248"/>
      <c r="CI438" s="248"/>
      <c r="CJ438" s="248"/>
      <c r="CK438" s="248"/>
      <c r="CL438" s="248"/>
      <c r="CM438" s="248"/>
      <c r="CN438" s="248"/>
      <c r="CO438" s="248"/>
      <c r="CP438" s="248"/>
      <c r="CQ438" s="248"/>
      <c r="CR438" s="248"/>
      <c r="CS438" s="248"/>
      <c r="CT438" s="248"/>
      <c r="CU438" s="248"/>
      <c r="CV438" s="248"/>
      <c r="CW438" s="248"/>
      <c r="CX438" s="248"/>
      <c r="CY438" s="248"/>
      <c r="CZ438" s="248"/>
      <c r="DA438" s="248"/>
      <c r="DB438" s="248"/>
    </row>
    <row r="439" spans="1:106" s="185" customFormat="1" ht="31.5" customHeight="1" x14ac:dyDescent="0.35">
      <c r="A439" s="180">
        <v>2021</v>
      </c>
      <c r="B439" s="152">
        <v>8</v>
      </c>
      <c r="C439" s="270">
        <v>44430</v>
      </c>
      <c r="D439" s="152">
        <v>227</v>
      </c>
      <c r="E439" s="152">
        <v>155</v>
      </c>
      <c r="F439" s="152">
        <v>30</v>
      </c>
      <c r="G439" s="184" t="s">
        <v>222</v>
      </c>
      <c r="H439" t="s">
        <v>223</v>
      </c>
      <c r="I439" t="s">
        <v>543</v>
      </c>
      <c r="J439">
        <v>3</v>
      </c>
      <c r="K439">
        <v>2</v>
      </c>
      <c r="L439" s="186">
        <v>122</v>
      </c>
      <c r="M439" s="187">
        <v>113.46</v>
      </c>
      <c r="N439" s="188">
        <v>130.54</v>
      </c>
      <c r="O439" s="179"/>
      <c r="P439" s="179">
        <v>183</v>
      </c>
      <c r="Q439" s="179">
        <v>179</v>
      </c>
      <c r="R439" s="179">
        <v>150</v>
      </c>
      <c r="S439" s="179">
        <v>153</v>
      </c>
      <c r="T439" s="179"/>
      <c r="U439" s="179">
        <v>148</v>
      </c>
      <c r="V439" s="179">
        <v>143</v>
      </c>
      <c r="W439" s="179">
        <v>127</v>
      </c>
      <c r="X439" s="179">
        <v>126</v>
      </c>
      <c r="Y439" s="153"/>
      <c r="Z439" s="153">
        <v>122</v>
      </c>
      <c r="AA439" s="179">
        <v>159</v>
      </c>
      <c r="AB439" s="179">
        <v>162</v>
      </c>
      <c r="AC439" s="179">
        <v>161</v>
      </c>
      <c r="AD439" s="179">
        <v>148</v>
      </c>
      <c r="AE439" s="179">
        <v>143</v>
      </c>
      <c r="AF439" s="179">
        <v>128</v>
      </c>
      <c r="AG439" s="179">
        <v>121</v>
      </c>
      <c r="AH439" s="179">
        <v>123</v>
      </c>
      <c r="AI439" s="179">
        <v>124</v>
      </c>
      <c r="AJ439" s="179">
        <v>116</v>
      </c>
      <c r="AK439" s="153">
        <v>112</v>
      </c>
      <c r="AL439" s="153">
        <v>112</v>
      </c>
      <c r="AM439" s="179">
        <v>159.80000000000001</v>
      </c>
      <c r="AN439" s="179">
        <v>128.4</v>
      </c>
      <c r="AO439" s="215">
        <v>0.3</v>
      </c>
      <c r="AP439" s="168">
        <v>61</v>
      </c>
      <c r="AQ439" s="169">
        <v>177</v>
      </c>
      <c r="AR439" s="167">
        <v>94</v>
      </c>
      <c r="AS439" s="167">
        <v>115</v>
      </c>
      <c r="AT439" s="170">
        <v>8</v>
      </c>
      <c r="AU439" s="170">
        <v>6</v>
      </c>
      <c r="AV439" s="170">
        <v>6</v>
      </c>
      <c r="AW439" s="170"/>
      <c r="AX439" s="170"/>
      <c r="AY439" s="170"/>
      <c r="AZ439" s="170"/>
      <c r="BA439" s="170">
        <v>2</v>
      </c>
      <c r="BB439" s="170"/>
      <c r="BC439" s="171">
        <v>22</v>
      </c>
      <c r="BD439" s="166">
        <v>1606</v>
      </c>
      <c r="BE439" s="271">
        <v>0.02</v>
      </c>
      <c r="BF439" s="172">
        <v>1.4E-2</v>
      </c>
      <c r="BG439" s="154">
        <v>1</v>
      </c>
      <c r="BH439" s="154">
        <v>0.2</v>
      </c>
      <c r="BI439" s="154">
        <v>13.2</v>
      </c>
      <c r="BJ439" s="154">
        <v>2.8</v>
      </c>
      <c r="BK439" s="154">
        <v>206.2</v>
      </c>
      <c r="BL439" s="24" t="s">
        <v>478</v>
      </c>
      <c r="BM439" s="248" t="s">
        <v>479</v>
      </c>
      <c r="BN439" s="248" t="s">
        <v>544</v>
      </c>
      <c r="BO439" s="248"/>
      <c r="BP439" s="248">
        <v>33</v>
      </c>
      <c r="BQ439" s="248"/>
      <c r="BR439" s="248"/>
      <c r="BS439" s="248"/>
      <c r="BT439" s="248"/>
      <c r="BU439" s="248">
        <f t="shared" si="6"/>
        <v>4.5</v>
      </c>
      <c r="BV439" s="248"/>
      <c r="BW439" s="248"/>
      <c r="BX439" s="248"/>
      <c r="BY439" s="248"/>
      <c r="BZ439" s="248"/>
      <c r="CA439" s="248"/>
      <c r="CB439" s="248"/>
      <c r="CC439" s="248"/>
      <c r="CD439" s="248"/>
      <c r="CE439" s="248"/>
      <c r="CF439" s="248"/>
      <c r="CG439" s="248"/>
      <c r="CH439" s="248"/>
      <c r="CI439" s="248"/>
      <c r="CJ439" s="248"/>
      <c r="CK439" s="248"/>
      <c r="CL439" s="248"/>
      <c r="CM439" s="248"/>
      <c r="CN439" s="248"/>
      <c r="CO439" s="248"/>
      <c r="CP439" s="248"/>
      <c r="CQ439" s="248"/>
      <c r="CR439" s="248"/>
      <c r="CS439" s="248"/>
      <c r="CT439" s="248"/>
      <c r="CU439" s="248"/>
      <c r="CV439" s="248"/>
      <c r="CW439" s="248"/>
      <c r="CX439" s="248"/>
      <c r="CY439" s="248"/>
      <c r="CZ439" s="248"/>
      <c r="DA439" s="248"/>
      <c r="DB439" s="248"/>
    </row>
    <row r="440" spans="1:106" s="185" customFormat="1" ht="31.5" customHeight="1" x14ac:dyDescent="0.35">
      <c r="A440" s="180">
        <v>2021</v>
      </c>
      <c r="B440" s="152">
        <v>8</v>
      </c>
      <c r="C440" s="270">
        <v>44430</v>
      </c>
      <c r="D440" s="152">
        <v>334</v>
      </c>
      <c r="E440" s="152">
        <v>254</v>
      </c>
      <c r="F440" s="152">
        <v>49</v>
      </c>
      <c r="G440" s="184" t="s">
        <v>431</v>
      </c>
      <c r="H440" t="s">
        <v>331</v>
      </c>
      <c r="I440" t="s">
        <v>490</v>
      </c>
      <c r="J440">
        <v>4</v>
      </c>
      <c r="K440">
        <v>2</v>
      </c>
      <c r="L440" s="186">
        <v>203</v>
      </c>
      <c r="M440" s="187">
        <v>188.79</v>
      </c>
      <c r="N440" s="188">
        <v>217.21</v>
      </c>
      <c r="O440" s="179"/>
      <c r="P440" s="179">
        <v>400</v>
      </c>
      <c r="Q440" s="179">
        <v>247</v>
      </c>
      <c r="R440" s="179">
        <v>251</v>
      </c>
      <c r="S440" s="179">
        <v>255</v>
      </c>
      <c r="T440" s="179">
        <v>220</v>
      </c>
      <c r="U440" s="179">
        <v>227</v>
      </c>
      <c r="V440" s="179">
        <v>199</v>
      </c>
      <c r="W440" s="179">
        <v>199</v>
      </c>
      <c r="X440" s="179"/>
      <c r="Y440" s="153">
        <v>140</v>
      </c>
      <c r="Z440" s="153">
        <v>144</v>
      </c>
      <c r="AA440" s="179">
        <v>259</v>
      </c>
      <c r="AB440" s="179">
        <v>313</v>
      </c>
      <c r="AC440" s="179">
        <v>267</v>
      </c>
      <c r="AD440" s="179">
        <v>293</v>
      </c>
      <c r="AE440" s="179">
        <v>275</v>
      </c>
      <c r="AF440" s="179">
        <v>194</v>
      </c>
      <c r="AG440" s="179">
        <v>204</v>
      </c>
      <c r="AH440" s="179">
        <v>207</v>
      </c>
      <c r="AI440" s="179">
        <v>206</v>
      </c>
      <c r="AJ440" s="179">
        <v>206</v>
      </c>
      <c r="AK440" s="153">
        <v>143</v>
      </c>
      <c r="AL440" s="153">
        <v>144</v>
      </c>
      <c r="AM440" s="179">
        <v>284.39999999999998</v>
      </c>
      <c r="AN440" s="179">
        <v>206.9</v>
      </c>
      <c r="AO440" s="215">
        <v>0.4</v>
      </c>
      <c r="AP440" s="168">
        <v>88</v>
      </c>
      <c r="AQ440" s="169">
        <v>164</v>
      </c>
      <c r="AR440" s="167">
        <v>101</v>
      </c>
      <c r="AS440" s="167">
        <v>143</v>
      </c>
      <c r="AT440" s="170">
        <v>3</v>
      </c>
      <c r="AU440" s="170">
        <v>3</v>
      </c>
      <c r="AV440" s="170">
        <v>5</v>
      </c>
      <c r="AW440" s="170"/>
      <c r="AX440" s="170"/>
      <c r="AY440" s="170"/>
      <c r="AZ440" s="170"/>
      <c r="BA440" s="170">
        <v>1</v>
      </c>
      <c r="BB440" s="170"/>
      <c r="BC440" s="171">
        <v>12</v>
      </c>
      <c r="BD440" s="166">
        <v>2562</v>
      </c>
      <c r="BE440" s="271">
        <v>0.02</v>
      </c>
      <c r="BF440" s="172">
        <v>5.0000000000000001E-3</v>
      </c>
      <c r="BG440" s="154">
        <v>1</v>
      </c>
      <c r="BH440" s="154">
        <v>0.1</v>
      </c>
      <c r="BI440" s="154">
        <v>12.6</v>
      </c>
      <c r="BJ440" s="154">
        <v>2.5</v>
      </c>
      <c r="BK440" s="154">
        <v>530.1</v>
      </c>
      <c r="BL440" s="24" t="s">
        <v>478</v>
      </c>
      <c r="BM440" s="248" t="s">
        <v>479</v>
      </c>
      <c r="BN440" s="248" t="s">
        <v>493</v>
      </c>
      <c r="BO440" s="248"/>
      <c r="BP440" s="248">
        <v>33</v>
      </c>
      <c r="BQ440" s="248"/>
      <c r="BR440" s="248"/>
      <c r="BS440" s="248"/>
      <c r="BT440" s="248"/>
      <c r="BU440" s="248">
        <f t="shared" si="6"/>
        <v>2.8</v>
      </c>
      <c r="BV440" s="248"/>
      <c r="BW440" s="248"/>
      <c r="BX440" s="248"/>
      <c r="BY440" s="248"/>
      <c r="BZ440" s="248"/>
      <c r="CA440" s="248"/>
      <c r="CB440" s="248"/>
      <c r="CC440" s="248"/>
      <c r="CD440" s="248"/>
      <c r="CE440" s="248"/>
      <c r="CF440" s="248"/>
      <c r="CG440" s="248"/>
      <c r="CH440" s="248"/>
      <c r="CI440" s="248"/>
      <c r="CJ440" s="248"/>
      <c r="CK440" s="248"/>
      <c r="CL440" s="248"/>
      <c r="CM440" s="248"/>
      <c r="CN440" s="248"/>
      <c r="CO440" s="248"/>
      <c r="CP440" s="248"/>
      <c r="CQ440" s="248"/>
      <c r="CR440" s="248"/>
      <c r="CS440" s="248"/>
      <c r="CT440" s="248"/>
      <c r="CU440" s="248"/>
      <c r="CV440" s="248"/>
      <c r="CW440" s="248"/>
      <c r="CX440" s="248"/>
      <c r="CY440" s="248"/>
      <c r="CZ440" s="248"/>
      <c r="DA440" s="248"/>
      <c r="DB440" s="248"/>
    </row>
    <row r="441" spans="1:106" s="185" customFormat="1" ht="31.5" customHeight="1" x14ac:dyDescent="0.35">
      <c r="A441" s="180">
        <v>2021</v>
      </c>
      <c r="B441" s="152">
        <v>8</v>
      </c>
      <c r="C441" s="270">
        <v>44431</v>
      </c>
      <c r="D441" s="152">
        <v>29</v>
      </c>
      <c r="E441" s="152">
        <v>81</v>
      </c>
      <c r="F441" s="152">
        <v>2</v>
      </c>
      <c r="G441" s="184" t="s">
        <v>231</v>
      </c>
      <c r="H441" t="s">
        <v>232</v>
      </c>
      <c r="I441" t="s">
        <v>471</v>
      </c>
      <c r="J441">
        <v>2</v>
      </c>
      <c r="K441">
        <v>3</v>
      </c>
      <c r="L441" s="186">
        <v>388</v>
      </c>
      <c r="M441" s="187">
        <v>360.84</v>
      </c>
      <c r="N441" s="188">
        <v>415.16</v>
      </c>
      <c r="O441" s="179">
        <v>509</v>
      </c>
      <c r="P441" s="179">
        <v>428</v>
      </c>
      <c r="Q441" s="179">
        <v>458</v>
      </c>
      <c r="R441" s="179">
        <v>489</v>
      </c>
      <c r="S441" s="179">
        <v>447</v>
      </c>
      <c r="T441" s="179">
        <v>393</v>
      </c>
      <c r="U441" s="179">
        <v>358</v>
      </c>
      <c r="V441" s="179">
        <v>369</v>
      </c>
      <c r="W441" s="179">
        <v>374</v>
      </c>
      <c r="X441" s="179">
        <v>403</v>
      </c>
      <c r="Y441" s="153">
        <v>115</v>
      </c>
      <c r="Z441" s="153">
        <v>115</v>
      </c>
      <c r="AA441" s="179">
        <v>480</v>
      </c>
      <c r="AB441" s="179">
        <v>611</v>
      </c>
      <c r="AC441" s="179">
        <v>489</v>
      </c>
      <c r="AD441" s="179">
        <v>497</v>
      </c>
      <c r="AE441" s="179">
        <v>501</v>
      </c>
      <c r="AF441" s="179">
        <v>372</v>
      </c>
      <c r="AG441" s="179">
        <v>394</v>
      </c>
      <c r="AH441" s="179">
        <v>355</v>
      </c>
      <c r="AI441" s="179">
        <v>372</v>
      </c>
      <c r="AJ441" s="179">
        <v>366</v>
      </c>
      <c r="AK441" s="153">
        <v>115</v>
      </c>
      <c r="AL441" s="153">
        <v>115</v>
      </c>
      <c r="AM441" s="179">
        <v>490.9</v>
      </c>
      <c r="AN441" s="179">
        <v>375.6</v>
      </c>
      <c r="AO441" s="215">
        <v>0.3</v>
      </c>
      <c r="AP441" s="168">
        <v>60</v>
      </c>
      <c r="AQ441" s="169">
        <v>120</v>
      </c>
      <c r="AR441" s="167">
        <v>63</v>
      </c>
      <c r="AS441" s="167">
        <v>115</v>
      </c>
      <c r="AT441" s="170">
        <v>4</v>
      </c>
      <c r="AU441" s="170">
        <v>7</v>
      </c>
      <c r="AV441" s="170">
        <v>10</v>
      </c>
      <c r="AW441" s="170">
        <v>1</v>
      </c>
      <c r="AX441" s="170"/>
      <c r="AY441" s="170"/>
      <c r="AZ441" s="170"/>
      <c r="BA441" s="170">
        <v>2</v>
      </c>
      <c r="BB441" s="170"/>
      <c r="BC441" s="171">
        <v>24</v>
      </c>
      <c r="BD441" s="166">
        <v>1404</v>
      </c>
      <c r="BE441" s="271">
        <v>1.4999999999999999E-2</v>
      </c>
      <c r="BF441" s="172">
        <v>1.7000000000000001E-2</v>
      </c>
      <c r="BG441" s="154"/>
      <c r="BH441" s="154">
        <v>0.1</v>
      </c>
      <c r="BI441" s="154">
        <v>3.6</v>
      </c>
      <c r="BJ441" s="154">
        <v>9</v>
      </c>
      <c r="BK441" s="154">
        <v>527.29999999999995</v>
      </c>
      <c r="BL441" s="24" t="s">
        <v>478</v>
      </c>
      <c r="BM441" s="248" t="s">
        <v>487</v>
      </c>
      <c r="BN441" s="248" t="s">
        <v>504</v>
      </c>
      <c r="BO441" s="248"/>
      <c r="BP441" s="248">
        <v>34</v>
      </c>
      <c r="BQ441" s="248"/>
      <c r="BR441" s="248"/>
      <c r="BS441" s="248"/>
      <c r="BT441" s="248"/>
      <c r="BU441" s="248">
        <f t="shared" si="6"/>
        <v>8.8000000000000007</v>
      </c>
      <c r="BV441" s="248"/>
      <c r="BW441" s="248"/>
      <c r="BX441" s="248"/>
      <c r="BY441" s="248"/>
      <c r="BZ441" s="248"/>
      <c r="CA441" s="248"/>
      <c r="CB441" s="248"/>
      <c r="CC441" s="248"/>
      <c r="CD441" s="248"/>
      <c r="CE441" s="248"/>
      <c r="CF441" s="248"/>
      <c r="CG441" s="248"/>
      <c r="CH441" s="248"/>
      <c r="CI441" s="248"/>
      <c r="CJ441" s="248"/>
      <c r="CK441" s="248"/>
      <c r="CL441" s="248"/>
      <c r="CM441" s="248"/>
      <c r="CN441" s="248"/>
      <c r="CO441" s="248"/>
      <c r="CP441" s="248"/>
      <c r="CQ441" s="248"/>
      <c r="CR441" s="248"/>
      <c r="CS441" s="248"/>
      <c r="CT441" s="248"/>
      <c r="CU441" s="248"/>
      <c r="CV441" s="248"/>
      <c r="CW441" s="248"/>
      <c r="CX441" s="248"/>
      <c r="CY441" s="248"/>
      <c r="CZ441" s="248"/>
      <c r="DA441" s="248"/>
      <c r="DB441" s="248"/>
    </row>
    <row r="442" spans="1:106" s="185" customFormat="1" ht="31.5" customHeight="1" x14ac:dyDescent="0.35">
      <c r="A442" s="180">
        <v>2021</v>
      </c>
      <c r="B442" s="152">
        <v>8</v>
      </c>
      <c r="C442" s="270">
        <v>44431</v>
      </c>
      <c r="D442" s="152">
        <v>47</v>
      </c>
      <c r="E442" s="152">
        <v>122</v>
      </c>
      <c r="F442" s="152">
        <v>3</v>
      </c>
      <c r="G442" s="184" t="s">
        <v>216</v>
      </c>
      <c r="H442" t="s">
        <v>217</v>
      </c>
      <c r="I442" t="s">
        <v>513</v>
      </c>
      <c r="J442">
        <v>2</v>
      </c>
      <c r="K442">
        <v>1</v>
      </c>
      <c r="L442" s="186">
        <v>280</v>
      </c>
      <c r="M442" s="187">
        <v>267.39999999999998</v>
      </c>
      <c r="N442" s="188">
        <v>292.60000000000002</v>
      </c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53"/>
      <c r="Z442" s="153"/>
      <c r="AA442" s="179">
        <v>373</v>
      </c>
      <c r="AB442" s="179">
        <v>379</v>
      </c>
      <c r="AC442" s="179">
        <v>377</v>
      </c>
      <c r="AD442" s="179">
        <v>321</v>
      </c>
      <c r="AE442" s="179">
        <v>327</v>
      </c>
      <c r="AF442" s="179">
        <v>285</v>
      </c>
      <c r="AG442" s="179">
        <v>275</v>
      </c>
      <c r="AH442" s="179">
        <v>272</v>
      </c>
      <c r="AI442" s="179">
        <v>259</v>
      </c>
      <c r="AJ442" s="179">
        <v>256</v>
      </c>
      <c r="AK442" s="153">
        <v>107</v>
      </c>
      <c r="AL442" s="153">
        <v>107</v>
      </c>
      <c r="AM442" s="179">
        <v>355.4</v>
      </c>
      <c r="AN442" s="179">
        <v>269.39999999999998</v>
      </c>
      <c r="AO442" s="215">
        <v>0.3</v>
      </c>
      <c r="AP442" s="168">
        <v>63</v>
      </c>
      <c r="AQ442" s="169">
        <v>115</v>
      </c>
      <c r="AR442" s="167">
        <v>67</v>
      </c>
      <c r="AS442" s="167">
        <v>107</v>
      </c>
      <c r="AT442" s="170">
        <v>1</v>
      </c>
      <c r="AU442" s="170">
        <v>1</v>
      </c>
      <c r="AV442" s="170">
        <v>2</v>
      </c>
      <c r="AW442" s="170"/>
      <c r="AX442" s="170"/>
      <c r="AY442" s="170"/>
      <c r="AZ442" s="170"/>
      <c r="BA442" s="170"/>
      <c r="BB442" s="170"/>
      <c r="BC442" s="171">
        <v>4</v>
      </c>
      <c r="BD442" s="166">
        <v>4</v>
      </c>
      <c r="BE442" s="271">
        <v>1.4999999999999999E-2</v>
      </c>
      <c r="BF442" s="172">
        <v>1</v>
      </c>
      <c r="BG442" s="154"/>
      <c r="BH442" s="154">
        <v>0</v>
      </c>
      <c r="BI442" s="154">
        <v>0</v>
      </c>
      <c r="BJ442" s="154">
        <v>1.1000000000000001</v>
      </c>
      <c r="BK442" s="154">
        <v>1.1000000000000001</v>
      </c>
      <c r="BL442" s="24" t="s">
        <v>474</v>
      </c>
      <c r="BM442" s="248" t="s">
        <v>475</v>
      </c>
      <c r="BN442" s="248" t="s">
        <v>526</v>
      </c>
      <c r="BO442" s="248" t="s">
        <v>515</v>
      </c>
      <c r="BP442" s="248">
        <v>34</v>
      </c>
      <c r="BQ442" s="248"/>
      <c r="BR442" s="248"/>
      <c r="BS442" s="248"/>
      <c r="BT442" s="248"/>
      <c r="BU442" s="248">
        <f t="shared" si="6"/>
        <v>7.5</v>
      </c>
      <c r="BV442" s="248"/>
      <c r="BW442" s="248"/>
      <c r="BX442" s="248"/>
      <c r="BY442" s="248"/>
      <c r="BZ442" s="248"/>
      <c r="CA442" s="248"/>
      <c r="CB442" s="248"/>
      <c r="CC442" s="248"/>
      <c r="CD442" s="248"/>
      <c r="CE442" s="248"/>
      <c r="CF442" s="248"/>
      <c r="CG442" s="248"/>
      <c r="CH442" s="248"/>
      <c r="CI442" s="248"/>
      <c r="CJ442" s="248"/>
      <c r="CK442" s="248"/>
      <c r="CL442" s="248"/>
      <c r="CM442" s="248"/>
      <c r="CN442" s="248"/>
      <c r="CO442" s="248"/>
      <c r="CP442" s="248"/>
      <c r="CQ442" s="248"/>
      <c r="CR442" s="248"/>
      <c r="CS442" s="248"/>
      <c r="CT442" s="248"/>
      <c r="CU442" s="248"/>
      <c r="CV442" s="248"/>
      <c r="CW442" s="248"/>
      <c r="CX442" s="248"/>
      <c r="CY442" s="248"/>
      <c r="CZ442" s="248"/>
      <c r="DA442" s="248"/>
      <c r="DB442" s="248"/>
    </row>
    <row r="443" spans="1:106" s="185" customFormat="1" ht="31.5" customHeight="1" x14ac:dyDescent="0.35">
      <c r="A443" s="180">
        <v>2021</v>
      </c>
      <c r="B443" s="152">
        <v>8</v>
      </c>
      <c r="C443" s="270">
        <v>44431</v>
      </c>
      <c r="D443" s="152">
        <v>417</v>
      </c>
      <c r="E443" s="152">
        <v>660</v>
      </c>
      <c r="F443" s="152">
        <v>3</v>
      </c>
      <c r="G443" s="184" t="s">
        <v>270</v>
      </c>
      <c r="H443" t="s">
        <v>271</v>
      </c>
      <c r="I443" t="s">
        <v>471</v>
      </c>
      <c r="J443">
        <v>1</v>
      </c>
      <c r="K443">
        <v>6</v>
      </c>
      <c r="L443" s="186">
        <v>1265</v>
      </c>
      <c r="M443" s="187">
        <v>1190.365</v>
      </c>
      <c r="N443" s="188">
        <v>1354.8150000000001</v>
      </c>
      <c r="O443" s="179">
        <v>1725</v>
      </c>
      <c r="P443" s="179">
        <v>1956</v>
      </c>
      <c r="Q443" s="179">
        <v>1987</v>
      </c>
      <c r="R443" s="179">
        <v>1924</v>
      </c>
      <c r="S443" s="179"/>
      <c r="T443" s="179">
        <v>1349</v>
      </c>
      <c r="U443" s="179">
        <v>1370</v>
      </c>
      <c r="V443" s="179">
        <v>1408</v>
      </c>
      <c r="W443" s="179">
        <v>1454</v>
      </c>
      <c r="X443" s="179"/>
      <c r="Y443" s="153">
        <v>149</v>
      </c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>
        <v>1898</v>
      </c>
      <c r="AN443" s="179">
        <v>1395.3</v>
      </c>
      <c r="AO443" s="215">
        <v>0.5</v>
      </c>
      <c r="AP443" s="168">
        <v>20</v>
      </c>
      <c r="AQ443" s="169">
        <v>180</v>
      </c>
      <c r="AR443" s="167">
        <v>24</v>
      </c>
      <c r="AS443" s="167">
        <v>149</v>
      </c>
      <c r="AT443" s="170">
        <v>2</v>
      </c>
      <c r="AU443" s="170">
        <v>1</v>
      </c>
      <c r="AV443" s="170">
        <v>1</v>
      </c>
      <c r="AW443" s="170"/>
      <c r="AX443" s="170"/>
      <c r="AY443" s="170"/>
      <c r="AZ443" s="170"/>
      <c r="BA443" s="170"/>
      <c r="BB443" s="170"/>
      <c r="BC443" s="171">
        <v>4</v>
      </c>
      <c r="BD443" s="166">
        <v>229</v>
      </c>
      <c r="BE443" s="271">
        <v>1.4999999999999999E-2</v>
      </c>
      <c r="BF443" s="172">
        <v>1.7000000000000001E-2</v>
      </c>
      <c r="BG443" s="154"/>
      <c r="BH443" s="154">
        <v>0</v>
      </c>
      <c r="BI443" s="154">
        <v>0.2</v>
      </c>
      <c r="BJ443" s="154">
        <v>5.6</v>
      </c>
      <c r="BK443" s="154">
        <v>319.5</v>
      </c>
      <c r="BL443" s="24" t="s">
        <v>474</v>
      </c>
      <c r="BM443" s="248" t="s">
        <v>475</v>
      </c>
      <c r="BN443" s="248" t="s">
        <v>509</v>
      </c>
      <c r="BO443" s="248" t="s">
        <v>477</v>
      </c>
      <c r="BP443" s="248">
        <v>34</v>
      </c>
      <c r="BQ443" s="248"/>
      <c r="BR443" s="248"/>
      <c r="BS443" s="248"/>
      <c r="BT443" s="248"/>
      <c r="BU443" s="248">
        <f t="shared" si="6"/>
        <v>92.1</v>
      </c>
      <c r="BV443" s="248"/>
      <c r="BW443" s="248"/>
      <c r="BX443" s="248"/>
      <c r="BY443" s="248"/>
      <c r="BZ443" s="248"/>
      <c r="CA443" s="248"/>
      <c r="CB443" s="248"/>
      <c r="CC443" s="248"/>
      <c r="CD443" s="248"/>
      <c r="CE443" s="248"/>
      <c r="CF443" s="248"/>
      <c r="CG443" s="248"/>
      <c r="CH443" s="248"/>
      <c r="CI443" s="248"/>
      <c r="CJ443" s="248"/>
      <c r="CK443" s="248"/>
      <c r="CL443" s="248"/>
      <c r="CM443" s="248"/>
      <c r="CN443" s="248"/>
      <c r="CO443" s="248"/>
      <c r="CP443" s="248"/>
      <c r="CQ443" s="248"/>
      <c r="CR443" s="248"/>
      <c r="CS443" s="248"/>
      <c r="CT443" s="248"/>
      <c r="CU443" s="248"/>
      <c r="CV443" s="248"/>
      <c r="CW443" s="248"/>
      <c r="CX443" s="248"/>
      <c r="CY443" s="248"/>
      <c r="CZ443" s="248"/>
      <c r="DA443" s="248"/>
      <c r="DB443" s="248"/>
    </row>
    <row r="444" spans="1:106" s="185" customFormat="1" ht="31.5" customHeight="1" x14ac:dyDescent="0.35">
      <c r="A444" s="180">
        <v>2021</v>
      </c>
      <c r="B444" s="152">
        <v>8</v>
      </c>
      <c r="C444" s="270">
        <v>44431</v>
      </c>
      <c r="D444" s="152">
        <v>417</v>
      </c>
      <c r="E444" s="152">
        <v>661</v>
      </c>
      <c r="F444" s="152">
        <v>3</v>
      </c>
      <c r="G444" s="184" t="s">
        <v>273</v>
      </c>
      <c r="H444" t="s">
        <v>274</v>
      </c>
      <c r="I444" t="s">
        <v>471</v>
      </c>
      <c r="J444">
        <v>1</v>
      </c>
      <c r="K444">
        <v>6</v>
      </c>
      <c r="L444" s="186">
        <v>138</v>
      </c>
      <c r="M444" s="187">
        <v>129.858</v>
      </c>
      <c r="N444" s="188">
        <v>147.798</v>
      </c>
      <c r="O444" s="179">
        <v>225</v>
      </c>
      <c r="P444" s="179">
        <v>228</v>
      </c>
      <c r="Q444" s="179">
        <v>226</v>
      </c>
      <c r="R444" s="179">
        <v>208</v>
      </c>
      <c r="S444" s="179"/>
      <c r="T444" s="179">
        <v>162</v>
      </c>
      <c r="U444" s="179">
        <v>153</v>
      </c>
      <c r="V444" s="179">
        <v>153</v>
      </c>
      <c r="W444" s="179">
        <v>154</v>
      </c>
      <c r="X444" s="179"/>
      <c r="Y444" s="153">
        <v>149</v>
      </c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>
        <v>221.8</v>
      </c>
      <c r="AN444" s="179">
        <v>155.5</v>
      </c>
      <c r="AO444" s="215">
        <v>0.6</v>
      </c>
      <c r="AP444" s="168">
        <v>20</v>
      </c>
      <c r="AQ444" s="169">
        <v>180</v>
      </c>
      <c r="AR444" s="167">
        <v>24</v>
      </c>
      <c r="AS444" s="167">
        <v>149</v>
      </c>
      <c r="AT444" s="170">
        <v>2</v>
      </c>
      <c r="AU444" s="170">
        <v>1</v>
      </c>
      <c r="AV444" s="170">
        <v>1</v>
      </c>
      <c r="AW444" s="170"/>
      <c r="AX444" s="170"/>
      <c r="AY444" s="170"/>
      <c r="AZ444" s="170"/>
      <c r="BA444" s="170"/>
      <c r="BB444" s="170"/>
      <c r="BC444" s="171">
        <v>4</v>
      </c>
      <c r="BD444" s="166">
        <v>229</v>
      </c>
      <c r="BE444" s="271">
        <v>1.4999999999999999E-2</v>
      </c>
      <c r="BF444" s="172">
        <v>1.7000000000000001E-2</v>
      </c>
      <c r="BG444" s="154"/>
      <c r="BH444" s="154">
        <v>0</v>
      </c>
      <c r="BI444" s="154">
        <v>1.7</v>
      </c>
      <c r="BJ444" s="154">
        <v>0.6</v>
      </c>
      <c r="BK444" s="154">
        <v>35.6</v>
      </c>
      <c r="BL444" s="24" t="s">
        <v>474</v>
      </c>
      <c r="BM444" s="248" t="s">
        <v>475</v>
      </c>
      <c r="BN444" s="248" t="s">
        <v>510</v>
      </c>
      <c r="BO444" s="248" t="s">
        <v>477</v>
      </c>
      <c r="BP444" s="248">
        <v>34</v>
      </c>
      <c r="BQ444" s="248"/>
      <c r="BR444" s="248"/>
      <c r="BS444" s="248"/>
      <c r="BT444" s="248"/>
      <c r="BU444" s="248">
        <f t="shared" si="6"/>
        <v>12.4</v>
      </c>
      <c r="BV444" s="248"/>
      <c r="BW444" s="248"/>
      <c r="BX444" s="248"/>
      <c r="BY444" s="248"/>
      <c r="BZ444" s="248"/>
      <c r="CA444" s="248"/>
      <c r="CB444" s="248"/>
      <c r="CC444" s="248"/>
      <c r="CD444" s="248"/>
      <c r="CE444" s="248"/>
      <c r="CF444" s="248"/>
      <c r="CG444" s="248"/>
      <c r="CH444" s="248"/>
      <c r="CI444" s="248"/>
      <c r="CJ444" s="248"/>
      <c r="CK444" s="248"/>
      <c r="CL444" s="248"/>
      <c r="CM444" s="248"/>
      <c r="CN444" s="248"/>
      <c r="CO444" s="248"/>
      <c r="CP444" s="248"/>
      <c r="CQ444" s="248"/>
      <c r="CR444" s="248"/>
      <c r="CS444" s="248"/>
      <c r="CT444" s="248"/>
      <c r="CU444" s="248"/>
      <c r="CV444" s="248"/>
      <c r="CW444" s="248"/>
      <c r="CX444" s="248"/>
      <c r="CY444" s="248"/>
      <c r="CZ444" s="248"/>
      <c r="DA444" s="248"/>
      <c r="DB444" s="248"/>
    </row>
    <row r="445" spans="1:106" s="185" customFormat="1" ht="31.5" customHeight="1" x14ac:dyDescent="0.35">
      <c r="A445" s="180">
        <v>2021</v>
      </c>
      <c r="B445" s="152">
        <v>8</v>
      </c>
      <c r="C445" s="270">
        <v>44431</v>
      </c>
      <c r="D445" s="152">
        <v>32</v>
      </c>
      <c r="E445" s="152">
        <v>92</v>
      </c>
      <c r="F445" s="152">
        <v>4</v>
      </c>
      <c r="G445" s="184" t="s">
        <v>288</v>
      </c>
      <c r="H445" t="s">
        <v>289</v>
      </c>
      <c r="I445" t="s">
        <v>471</v>
      </c>
      <c r="J445">
        <v>2</v>
      </c>
      <c r="K445">
        <v>3</v>
      </c>
      <c r="L445" s="186">
        <v>361</v>
      </c>
      <c r="M445" s="187">
        <v>335.73</v>
      </c>
      <c r="N445" s="188">
        <v>386.27</v>
      </c>
      <c r="O445" s="179">
        <v>541</v>
      </c>
      <c r="P445" s="179">
        <v>465</v>
      </c>
      <c r="Q445" s="179">
        <v>474</v>
      </c>
      <c r="R445" s="179">
        <v>447</v>
      </c>
      <c r="S445" s="179">
        <v>495</v>
      </c>
      <c r="T445" s="179">
        <v>400</v>
      </c>
      <c r="U445" s="179">
        <v>376</v>
      </c>
      <c r="V445" s="179">
        <v>377</v>
      </c>
      <c r="W445" s="179">
        <v>344</v>
      </c>
      <c r="X445" s="179">
        <v>365</v>
      </c>
      <c r="Y445" s="153">
        <v>110</v>
      </c>
      <c r="Z445" s="153">
        <v>110</v>
      </c>
      <c r="AA445" s="179">
        <v>478</v>
      </c>
      <c r="AB445" s="179">
        <v>466</v>
      </c>
      <c r="AC445" s="179">
        <v>510</v>
      </c>
      <c r="AD445" s="179">
        <v>499</v>
      </c>
      <c r="AE445" s="179">
        <v>559</v>
      </c>
      <c r="AF445" s="179">
        <v>337</v>
      </c>
      <c r="AG445" s="179">
        <v>339</v>
      </c>
      <c r="AH445" s="179">
        <v>369</v>
      </c>
      <c r="AI445" s="179">
        <v>366</v>
      </c>
      <c r="AJ445" s="179">
        <v>372</v>
      </c>
      <c r="AK445" s="153">
        <v>110</v>
      </c>
      <c r="AL445" s="153">
        <v>110</v>
      </c>
      <c r="AM445" s="179">
        <v>493.4</v>
      </c>
      <c r="AN445" s="179">
        <v>364.5</v>
      </c>
      <c r="AO445" s="215">
        <v>0.4</v>
      </c>
      <c r="AP445" s="168">
        <v>74</v>
      </c>
      <c r="AQ445" s="169">
        <v>97</v>
      </c>
      <c r="AR445" s="167">
        <v>65</v>
      </c>
      <c r="AS445" s="167">
        <v>110</v>
      </c>
      <c r="AT445" s="170">
        <v>4</v>
      </c>
      <c r="AU445" s="170">
        <v>5</v>
      </c>
      <c r="AV445" s="170">
        <v>5</v>
      </c>
      <c r="AW445" s="170">
        <v>2</v>
      </c>
      <c r="AX445" s="170">
        <v>8</v>
      </c>
      <c r="AY445" s="170"/>
      <c r="AZ445" s="170"/>
      <c r="BA445" s="170"/>
      <c r="BB445" s="170"/>
      <c r="BC445" s="171">
        <v>24</v>
      </c>
      <c r="BD445" s="166">
        <v>2264</v>
      </c>
      <c r="BE445" s="271">
        <v>1.4999999999999999E-2</v>
      </c>
      <c r="BF445" s="172">
        <v>1.0999999999999999E-2</v>
      </c>
      <c r="BG445" s="154">
        <v>1</v>
      </c>
      <c r="BH445" s="154">
        <v>0.1</v>
      </c>
      <c r="BI445" s="154">
        <v>6.3</v>
      </c>
      <c r="BJ445" s="154">
        <v>8.6999999999999993</v>
      </c>
      <c r="BK445" s="154">
        <v>825.2</v>
      </c>
      <c r="BL445" s="24" t="s">
        <v>478</v>
      </c>
      <c r="BM445" s="248" t="s">
        <v>481</v>
      </c>
      <c r="BN445" s="248" t="s">
        <v>505</v>
      </c>
      <c r="BO445" s="248" t="s">
        <v>506</v>
      </c>
      <c r="BP445" s="248">
        <v>34</v>
      </c>
      <c r="BQ445" s="248"/>
      <c r="BR445" s="248"/>
      <c r="BS445" s="248"/>
      <c r="BT445" s="248"/>
      <c r="BU445" s="248">
        <f t="shared" si="6"/>
        <v>2.5</v>
      </c>
      <c r="BV445" s="248"/>
      <c r="BW445" s="248"/>
      <c r="BX445" s="248"/>
      <c r="BY445" s="248"/>
      <c r="BZ445" s="248"/>
      <c r="CA445" s="248"/>
      <c r="CB445" s="248"/>
      <c r="CC445" s="248"/>
      <c r="CD445" s="248"/>
      <c r="CE445" s="248"/>
      <c r="CF445" s="248"/>
      <c r="CG445" s="248"/>
      <c r="CH445" s="248"/>
      <c r="CI445" s="248"/>
      <c r="CJ445" s="248"/>
      <c r="CK445" s="248"/>
      <c r="CL445" s="248"/>
      <c r="CM445" s="248"/>
      <c r="CN445" s="248"/>
      <c r="CO445" s="248"/>
      <c r="CP445" s="248"/>
      <c r="CQ445" s="248"/>
      <c r="CR445" s="248"/>
      <c r="CS445" s="248"/>
      <c r="CT445" s="248"/>
      <c r="CU445" s="248"/>
      <c r="CV445" s="248"/>
      <c r="CW445" s="248"/>
      <c r="CX445" s="248"/>
      <c r="CY445" s="248"/>
      <c r="CZ445" s="248"/>
      <c r="DA445" s="248"/>
      <c r="DB445" s="248"/>
    </row>
    <row r="446" spans="1:106" s="185" customFormat="1" ht="31.5" customHeight="1" x14ac:dyDescent="0.35">
      <c r="A446" s="180">
        <v>2021</v>
      </c>
      <c r="B446" s="152">
        <v>8</v>
      </c>
      <c r="C446" s="270">
        <v>44431</v>
      </c>
      <c r="D446" s="152">
        <v>32</v>
      </c>
      <c r="E446" s="152">
        <v>93</v>
      </c>
      <c r="F446" s="152">
        <v>4</v>
      </c>
      <c r="G446" s="184" t="s">
        <v>291</v>
      </c>
      <c r="H446" t="s">
        <v>292</v>
      </c>
      <c r="I446" t="s">
        <v>471</v>
      </c>
      <c r="J446">
        <v>2</v>
      </c>
      <c r="K446">
        <v>3</v>
      </c>
      <c r="L446" s="186">
        <v>59</v>
      </c>
      <c r="M446" s="187">
        <v>54.87</v>
      </c>
      <c r="N446" s="188">
        <v>63.13</v>
      </c>
      <c r="O446" s="179">
        <v>88</v>
      </c>
      <c r="P446" s="179">
        <v>66</v>
      </c>
      <c r="Q446" s="179">
        <v>70</v>
      </c>
      <c r="R446" s="179">
        <v>69</v>
      </c>
      <c r="S446" s="179">
        <v>70</v>
      </c>
      <c r="T446" s="179">
        <v>60</v>
      </c>
      <c r="U446" s="179">
        <v>57</v>
      </c>
      <c r="V446" s="179">
        <v>58</v>
      </c>
      <c r="W446" s="179">
        <v>57</v>
      </c>
      <c r="X446" s="179">
        <v>57</v>
      </c>
      <c r="Y446" s="153">
        <v>110</v>
      </c>
      <c r="Z446" s="153">
        <v>110</v>
      </c>
      <c r="AA446" s="179">
        <v>68</v>
      </c>
      <c r="AB446" s="179">
        <v>70</v>
      </c>
      <c r="AC446" s="179">
        <v>73</v>
      </c>
      <c r="AD446" s="179">
        <v>77</v>
      </c>
      <c r="AE446" s="179">
        <v>82</v>
      </c>
      <c r="AF446" s="179">
        <v>56</v>
      </c>
      <c r="AG446" s="179">
        <v>57</v>
      </c>
      <c r="AH446" s="179">
        <v>60</v>
      </c>
      <c r="AI446" s="179">
        <v>61</v>
      </c>
      <c r="AJ446" s="179">
        <v>59</v>
      </c>
      <c r="AK446" s="153">
        <v>110</v>
      </c>
      <c r="AL446" s="153">
        <v>110</v>
      </c>
      <c r="AM446" s="179">
        <v>73.3</v>
      </c>
      <c r="AN446" s="179">
        <v>58.2</v>
      </c>
      <c r="AO446" s="215">
        <v>0.2</v>
      </c>
      <c r="AP446" s="168">
        <v>74</v>
      </c>
      <c r="AQ446" s="169">
        <v>97</v>
      </c>
      <c r="AR446" s="167">
        <v>65</v>
      </c>
      <c r="AS446" s="167">
        <v>110</v>
      </c>
      <c r="AT446" s="170">
        <v>5</v>
      </c>
      <c r="AU446" s="170">
        <v>6</v>
      </c>
      <c r="AV446" s="170">
        <v>5</v>
      </c>
      <c r="AW446" s="170"/>
      <c r="AX446" s="170">
        <v>4</v>
      </c>
      <c r="AY446" s="170"/>
      <c r="AZ446" s="170"/>
      <c r="BA446" s="170"/>
      <c r="BB446" s="170"/>
      <c r="BC446" s="171">
        <v>20</v>
      </c>
      <c r="BD446" s="166">
        <v>2018</v>
      </c>
      <c r="BE446" s="271">
        <v>1.4999999999999999E-2</v>
      </c>
      <c r="BF446" s="172">
        <v>0.01</v>
      </c>
      <c r="BG446" s="154">
        <v>1</v>
      </c>
      <c r="BH446" s="154">
        <v>0.3</v>
      </c>
      <c r="BI446" s="154">
        <v>34.200000000000003</v>
      </c>
      <c r="BJ446" s="154">
        <v>1.2</v>
      </c>
      <c r="BK446" s="154">
        <v>117.4</v>
      </c>
      <c r="BL446" s="24" t="s">
        <v>478</v>
      </c>
      <c r="BM446" s="248" t="s">
        <v>481</v>
      </c>
      <c r="BN446" s="248" t="s">
        <v>507</v>
      </c>
      <c r="BO446" s="248" t="s">
        <v>506</v>
      </c>
      <c r="BP446" s="248">
        <v>34</v>
      </c>
      <c r="BQ446" s="248"/>
      <c r="BR446" s="248"/>
      <c r="BS446" s="248"/>
      <c r="BT446" s="248"/>
      <c r="BU446" s="248">
        <f t="shared" si="6"/>
        <v>0.6</v>
      </c>
      <c r="BV446" s="248"/>
      <c r="BW446" s="248"/>
      <c r="BX446" s="248"/>
      <c r="BY446" s="248"/>
      <c r="BZ446" s="248"/>
      <c r="CA446" s="248"/>
      <c r="CB446" s="248"/>
      <c r="CC446" s="248"/>
      <c r="CD446" s="248"/>
      <c r="CE446" s="248"/>
      <c r="CF446" s="248"/>
      <c r="CG446" s="248"/>
      <c r="CH446" s="248"/>
      <c r="CI446" s="248"/>
      <c r="CJ446" s="248"/>
      <c r="CK446" s="248"/>
      <c r="CL446" s="248"/>
      <c r="CM446" s="248"/>
      <c r="CN446" s="248"/>
      <c r="CO446" s="248"/>
      <c r="CP446" s="248"/>
      <c r="CQ446" s="248"/>
      <c r="CR446" s="248"/>
      <c r="CS446" s="248"/>
      <c r="CT446" s="248"/>
      <c r="CU446" s="248"/>
      <c r="CV446" s="248"/>
      <c r="CW446" s="248"/>
      <c r="CX446" s="248"/>
      <c r="CY446" s="248"/>
      <c r="CZ446" s="248"/>
      <c r="DA446" s="248"/>
      <c r="DB446" s="248"/>
    </row>
    <row r="447" spans="1:106" s="185" customFormat="1" ht="31.5" customHeight="1" x14ac:dyDescent="0.35">
      <c r="A447" s="180">
        <v>2021</v>
      </c>
      <c r="B447" s="152">
        <v>8</v>
      </c>
      <c r="C447" s="270">
        <v>44431</v>
      </c>
      <c r="D447" s="152">
        <v>241</v>
      </c>
      <c r="E447" s="152">
        <v>165</v>
      </c>
      <c r="F447" s="152">
        <v>5</v>
      </c>
      <c r="G447" s="184" t="s">
        <v>225</v>
      </c>
      <c r="H447" t="s">
        <v>226</v>
      </c>
      <c r="I447" t="s">
        <v>471</v>
      </c>
      <c r="J447">
        <v>2</v>
      </c>
      <c r="K447">
        <v>2</v>
      </c>
      <c r="L447" s="186">
        <v>706</v>
      </c>
      <c r="M447" s="187">
        <v>656.58</v>
      </c>
      <c r="N447" s="188">
        <v>755.42</v>
      </c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/>
      <c r="AN447" s="179"/>
      <c r="AO447" s="215"/>
      <c r="AP447" s="168">
        <v>60</v>
      </c>
      <c r="AQ447" s="169">
        <v>120</v>
      </c>
      <c r="AR447" s="167"/>
      <c r="AS447" s="167"/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/>
      <c r="BD447" s="166">
        <v>120</v>
      </c>
      <c r="BE447" s="271">
        <v>1.4999999999999999E-2</v>
      </c>
      <c r="BF447" s="172"/>
      <c r="BG447" s="154"/>
      <c r="BH447" s="154"/>
      <c r="BI447" s="154">
        <v>0.2</v>
      </c>
      <c r="BJ447" s="154"/>
      <c r="BK447" s="154"/>
      <c r="BL447" s="24" t="s">
        <v>473</v>
      </c>
      <c r="BM447" s="248" t="s">
        <v>473</v>
      </c>
      <c r="BN447" s="248"/>
      <c r="BO447" s="248"/>
      <c r="BP447" s="248">
        <v>34</v>
      </c>
      <c r="BQ447" s="248"/>
      <c r="BR447" s="248"/>
      <c r="BS447" s="248"/>
      <c r="BT447" s="248"/>
      <c r="BU447" s="248" t="str">
        <f t="shared" si="6"/>
        <v/>
      </c>
      <c r="BV447" s="248"/>
      <c r="BW447" s="248"/>
      <c r="BX447" s="248"/>
      <c r="BY447" s="248"/>
      <c r="BZ447" s="248"/>
      <c r="CA447" s="248"/>
      <c r="CB447" s="248"/>
      <c r="CC447" s="248"/>
      <c r="CD447" s="248"/>
      <c r="CE447" s="248"/>
      <c r="CF447" s="248"/>
      <c r="CG447" s="248"/>
      <c r="CH447" s="248"/>
      <c r="CI447" s="248"/>
      <c r="CJ447" s="248"/>
      <c r="CK447" s="248"/>
      <c r="CL447" s="248"/>
      <c r="CM447" s="248"/>
      <c r="CN447" s="248"/>
      <c r="CO447" s="248"/>
      <c r="CP447" s="248"/>
      <c r="CQ447" s="248"/>
      <c r="CR447" s="248"/>
      <c r="CS447" s="248"/>
      <c r="CT447" s="248"/>
      <c r="CU447" s="248"/>
      <c r="CV447" s="248"/>
      <c r="CW447" s="248"/>
      <c r="CX447" s="248"/>
      <c r="CY447" s="248"/>
      <c r="CZ447" s="248"/>
      <c r="DA447" s="248"/>
      <c r="DB447" s="248"/>
    </row>
    <row r="448" spans="1:106" s="185" customFormat="1" ht="31.5" customHeight="1" x14ac:dyDescent="0.35">
      <c r="A448" s="180">
        <v>2021</v>
      </c>
      <c r="B448" s="152">
        <v>8</v>
      </c>
      <c r="C448" s="270">
        <v>44431</v>
      </c>
      <c r="D448" s="152">
        <v>137</v>
      </c>
      <c r="E448" s="152">
        <v>273</v>
      </c>
      <c r="F448" s="152">
        <v>6</v>
      </c>
      <c r="G448" s="184" t="s">
        <v>219</v>
      </c>
      <c r="H448" t="s">
        <v>220</v>
      </c>
      <c r="I448" t="s">
        <v>471</v>
      </c>
      <c r="J448">
        <v>3</v>
      </c>
      <c r="K448">
        <v>2</v>
      </c>
      <c r="L448" s="186">
        <v>564</v>
      </c>
      <c r="M448" s="187">
        <v>524.52</v>
      </c>
      <c r="N448" s="188">
        <v>603.48</v>
      </c>
      <c r="O448" s="179"/>
      <c r="P448" s="179"/>
      <c r="Q448" s="179">
        <v>738</v>
      </c>
      <c r="R448" s="179">
        <v>725</v>
      </c>
      <c r="S448" s="179">
        <v>668</v>
      </c>
      <c r="T448" s="179"/>
      <c r="U448" s="179"/>
      <c r="V448" s="179">
        <v>609</v>
      </c>
      <c r="W448" s="179">
        <v>595</v>
      </c>
      <c r="X448" s="179">
        <v>578</v>
      </c>
      <c r="Y448" s="153"/>
      <c r="Z448" s="153">
        <v>130</v>
      </c>
      <c r="AA448" s="179">
        <v>725</v>
      </c>
      <c r="AB448" s="179">
        <v>713</v>
      </c>
      <c r="AC448" s="179">
        <v>772</v>
      </c>
      <c r="AD448" s="179">
        <v>786</v>
      </c>
      <c r="AE448" s="179">
        <v>774</v>
      </c>
      <c r="AF448" s="179">
        <v>583</v>
      </c>
      <c r="AG448" s="179">
        <v>592</v>
      </c>
      <c r="AH448" s="179">
        <v>615</v>
      </c>
      <c r="AI448" s="179">
        <v>625</v>
      </c>
      <c r="AJ448" s="179">
        <v>613</v>
      </c>
      <c r="AK448" s="153">
        <v>131</v>
      </c>
      <c r="AL448" s="153">
        <v>126</v>
      </c>
      <c r="AM448" s="179">
        <v>737.6</v>
      </c>
      <c r="AN448" s="179">
        <v>601.29999999999995</v>
      </c>
      <c r="AO448" s="215">
        <v>0.3</v>
      </c>
      <c r="AP448" s="168">
        <v>93</v>
      </c>
      <c r="AQ448" s="169">
        <v>116</v>
      </c>
      <c r="AR448" s="167">
        <v>84</v>
      </c>
      <c r="AS448" s="167">
        <v>129</v>
      </c>
      <c r="AT448" s="170">
        <v>3</v>
      </c>
      <c r="AU448" s="170">
        <v>6</v>
      </c>
      <c r="AV448" s="170">
        <v>4</v>
      </c>
      <c r="AW448" s="170"/>
      <c r="AX448" s="170">
        <v>2</v>
      </c>
      <c r="AY448" s="170"/>
      <c r="AZ448" s="170"/>
      <c r="BA448" s="170"/>
      <c r="BB448" s="170"/>
      <c r="BC448" s="171">
        <v>13</v>
      </c>
      <c r="BD448" s="166">
        <v>1177</v>
      </c>
      <c r="BE448" s="271">
        <v>1.4999999999999999E-2</v>
      </c>
      <c r="BF448" s="172">
        <v>1.0999999999999999E-2</v>
      </c>
      <c r="BG448" s="154">
        <v>1</v>
      </c>
      <c r="BH448" s="154">
        <v>0</v>
      </c>
      <c r="BI448" s="154">
        <v>2.1</v>
      </c>
      <c r="BJ448" s="154">
        <v>7.8</v>
      </c>
      <c r="BK448" s="154">
        <v>707.7</v>
      </c>
      <c r="BL448" s="24" t="s">
        <v>473</v>
      </c>
      <c r="BM448" s="248"/>
      <c r="BN448" s="248"/>
      <c r="BO448" s="248"/>
      <c r="BP448" s="248">
        <v>34</v>
      </c>
      <c r="BQ448" s="248"/>
      <c r="BR448" s="248"/>
      <c r="BS448" s="248"/>
      <c r="BT448" s="248"/>
      <c r="BU448" s="248">
        <f t="shared" si="6"/>
        <v>26.4</v>
      </c>
      <c r="BV448" s="248"/>
      <c r="BW448" s="248"/>
      <c r="BX448" s="248"/>
      <c r="BY448" s="248"/>
      <c r="BZ448" s="248"/>
      <c r="CA448" s="248"/>
      <c r="CB448" s="248"/>
      <c r="CC448" s="248"/>
      <c r="CD448" s="248"/>
      <c r="CE448" s="248"/>
      <c r="CF448" s="248"/>
      <c r="CG448" s="248"/>
      <c r="CH448" s="248"/>
      <c r="CI448" s="248"/>
      <c r="CJ448" s="248"/>
      <c r="CK448" s="248"/>
      <c r="CL448" s="248"/>
      <c r="CM448" s="248"/>
      <c r="CN448" s="248"/>
      <c r="CO448" s="248"/>
      <c r="CP448" s="248"/>
      <c r="CQ448" s="248"/>
      <c r="CR448" s="248"/>
      <c r="CS448" s="248"/>
      <c r="CT448" s="248"/>
      <c r="CU448" s="248"/>
      <c r="CV448" s="248"/>
      <c r="CW448" s="248"/>
      <c r="CX448" s="248"/>
      <c r="CY448" s="248"/>
      <c r="CZ448" s="248"/>
      <c r="DA448" s="248"/>
      <c r="DB448" s="248"/>
    </row>
    <row r="449" spans="1:106" s="185" customFormat="1" ht="31.5" customHeight="1" x14ac:dyDescent="0.35">
      <c r="A449" s="180">
        <v>2021</v>
      </c>
      <c r="B449" s="152">
        <v>8</v>
      </c>
      <c r="C449" s="270">
        <v>44431</v>
      </c>
      <c r="D449" s="152">
        <v>243</v>
      </c>
      <c r="E449" s="152">
        <v>167</v>
      </c>
      <c r="F449" s="152">
        <v>6</v>
      </c>
      <c r="G449" s="184" t="s">
        <v>228</v>
      </c>
      <c r="H449" t="s">
        <v>229</v>
      </c>
      <c r="I449" t="s">
        <v>471</v>
      </c>
      <c r="J449">
        <v>2</v>
      </c>
      <c r="K449">
        <v>2</v>
      </c>
      <c r="L449" s="186">
        <v>888</v>
      </c>
      <c r="M449" s="187">
        <v>825.84</v>
      </c>
      <c r="N449" s="188">
        <v>950.16</v>
      </c>
      <c r="O449" s="179">
        <v>1132</v>
      </c>
      <c r="P449" s="179">
        <v>1069</v>
      </c>
      <c r="Q449" s="179">
        <v>947</v>
      </c>
      <c r="R449" s="179">
        <v>903</v>
      </c>
      <c r="S449" s="179">
        <v>1090</v>
      </c>
      <c r="T449" s="179">
        <v>960</v>
      </c>
      <c r="U449" s="179">
        <v>919</v>
      </c>
      <c r="V449" s="179">
        <v>875</v>
      </c>
      <c r="W449" s="179">
        <v>850</v>
      </c>
      <c r="X449" s="179">
        <v>950</v>
      </c>
      <c r="Y449" s="153">
        <v>138</v>
      </c>
      <c r="Z449" s="153">
        <v>140</v>
      </c>
      <c r="AA449" s="179">
        <v>1090</v>
      </c>
      <c r="AB449" s="179">
        <v>1143</v>
      </c>
      <c r="AC449" s="179">
        <v>1164</v>
      </c>
      <c r="AD449" s="179">
        <v>1173</v>
      </c>
      <c r="AE449" s="179">
        <v>1127</v>
      </c>
      <c r="AF449" s="179">
        <v>894</v>
      </c>
      <c r="AG449" s="179">
        <v>931</v>
      </c>
      <c r="AH449" s="179">
        <v>940</v>
      </c>
      <c r="AI449" s="179">
        <v>945</v>
      </c>
      <c r="AJ449" s="179">
        <v>915</v>
      </c>
      <c r="AK449" s="153">
        <v>139</v>
      </c>
      <c r="AL449" s="153">
        <v>139</v>
      </c>
      <c r="AM449" s="179">
        <v>1083.8</v>
      </c>
      <c r="AN449" s="179">
        <v>917.9</v>
      </c>
      <c r="AO449" s="215">
        <v>0.2</v>
      </c>
      <c r="AP449" s="168">
        <v>55</v>
      </c>
      <c r="AQ449" s="169">
        <v>131</v>
      </c>
      <c r="AR449" s="167">
        <v>52</v>
      </c>
      <c r="AS449" s="167">
        <v>139</v>
      </c>
      <c r="AT449" s="170">
        <v>2</v>
      </c>
      <c r="AU449" s="170">
        <v>2</v>
      </c>
      <c r="AV449" s="170">
        <v>3</v>
      </c>
      <c r="AW449" s="170"/>
      <c r="AX449" s="170">
        <v>2</v>
      </c>
      <c r="AY449" s="170"/>
      <c r="AZ449" s="170"/>
      <c r="BA449" s="170"/>
      <c r="BB449" s="170"/>
      <c r="BC449" s="171">
        <v>8</v>
      </c>
      <c r="BD449" s="166">
        <v>1172</v>
      </c>
      <c r="BE449" s="271">
        <v>1.4999999999999999E-2</v>
      </c>
      <c r="BF449" s="172">
        <v>7.0000000000000001E-3</v>
      </c>
      <c r="BG449" s="154">
        <v>1</v>
      </c>
      <c r="BH449" s="154">
        <v>0</v>
      </c>
      <c r="BI449" s="154">
        <v>1.3</v>
      </c>
      <c r="BJ449" s="154">
        <v>7.3</v>
      </c>
      <c r="BK449" s="154">
        <v>1075.8</v>
      </c>
      <c r="BL449" s="24" t="s">
        <v>473</v>
      </c>
      <c r="BM449" s="248" t="s">
        <v>473</v>
      </c>
      <c r="BN449" s="248"/>
      <c r="BO449" s="248"/>
      <c r="BP449" s="248">
        <v>34</v>
      </c>
      <c r="BQ449" s="248"/>
      <c r="BR449" s="248"/>
      <c r="BS449" s="248"/>
      <c r="BT449" s="248"/>
      <c r="BU449" s="248">
        <f t="shared" si="6"/>
        <v>21.1</v>
      </c>
      <c r="BV449" s="248"/>
      <c r="BW449" s="248"/>
      <c r="BX449" s="248"/>
      <c r="BY449" s="248"/>
      <c r="BZ449" s="248"/>
      <c r="CA449" s="248"/>
      <c r="CB449" s="248"/>
      <c r="CC449" s="248"/>
      <c r="CD449" s="248"/>
      <c r="CE449" s="248"/>
      <c r="CF449" s="248"/>
      <c r="CG449" s="248"/>
      <c r="CH449" s="248"/>
      <c r="CI449" s="248"/>
      <c r="CJ449" s="248"/>
      <c r="CK449" s="248"/>
      <c r="CL449" s="248"/>
      <c r="CM449" s="248"/>
      <c r="CN449" s="248"/>
      <c r="CO449" s="248"/>
      <c r="CP449" s="248"/>
      <c r="CQ449" s="248"/>
      <c r="CR449" s="248"/>
      <c r="CS449" s="248"/>
      <c r="CT449" s="248"/>
      <c r="CU449" s="248"/>
      <c r="CV449" s="248"/>
      <c r="CW449" s="248"/>
      <c r="CX449" s="248"/>
      <c r="CY449" s="248"/>
      <c r="CZ449" s="248"/>
      <c r="DA449" s="248"/>
      <c r="DB449" s="248"/>
    </row>
    <row r="450" spans="1:106" s="185" customFormat="1" ht="31.5" customHeight="1" x14ac:dyDescent="0.35">
      <c r="A450" s="180">
        <v>2021</v>
      </c>
      <c r="B450" s="152">
        <v>8</v>
      </c>
      <c r="C450" s="270">
        <v>44431</v>
      </c>
      <c r="D450" s="152">
        <v>331</v>
      </c>
      <c r="E450" s="152">
        <v>253</v>
      </c>
      <c r="F450" s="152">
        <v>7</v>
      </c>
      <c r="G450" s="184" t="s">
        <v>330</v>
      </c>
      <c r="H450" t="s">
        <v>331</v>
      </c>
      <c r="I450" t="s">
        <v>471</v>
      </c>
      <c r="J450">
        <v>3</v>
      </c>
      <c r="K450">
        <v>2</v>
      </c>
      <c r="L450" s="186">
        <v>203</v>
      </c>
      <c r="M450" s="187">
        <v>188.79</v>
      </c>
      <c r="N450" s="188">
        <v>217.21</v>
      </c>
      <c r="O450" s="179">
        <v>317</v>
      </c>
      <c r="P450" s="179">
        <v>282</v>
      </c>
      <c r="Q450" s="179">
        <v>270</v>
      </c>
      <c r="R450" s="179">
        <v>275</v>
      </c>
      <c r="S450" s="179">
        <v>296</v>
      </c>
      <c r="T450" s="179">
        <v>207</v>
      </c>
      <c r="U450" s="179">
        <v>192</v>
      </c>
      <c r="V450" s="179">
        <v>195</v>
      </c>
      <c r="W450" s="179">
        <v>202</v>
      </c>
      <c r="X450" s="179">
        <v>213</v>
      </c>
      <c r="Y450" s="153">
        <v>90</v>
      </c>
      <c r="Z450" s="153">
        <v>89</v>
      </c>
      <c r="AA450" s="179">
        <v>347</v>
      </c>
      <c r="AB450" s="179">
        <v>349</v>
      </c>
      <c r="AC450" s="179">
        <v>357</v>
      </c>
      <c r="AD450" s="179">
        <v>351</v>
      </c>
      <c r="AE450" s="179">
        <v>340</v>
      </c>
      <c r="AF450" s="179">
        <v>216</v>
      </c>
      <c r="AG450" s="179">
        <v>203</v>
      </c>
      <c r="AH450" s="179">
        <v>214</v>
      </c>
      <c r="AI450" s="179">
        <v>199</v>
      </c>
      <c r="AJ450" s="179">
        <v>197</v>
      </c>
      <c r="AK450" s="153">
        <v>93</v>
      </c>
      <c r="AL450" s="153">
        <v>93</v>
      </c>
      <c r="AM450" s="179">
        <v>318.39999999999998</v>
      </c>
      <c r="AN450" s="179">
        <v>203.8</v>
      </c>
      <c r="AO450" s="215">
        <v>0.6</v>
      </c>
      <c r="AP450" s="168">
        <v>121</v>
      </c>
      <c r="AQ450" s="169">
        <v>89</v>
      </c>
      <c r="AR450" s="167">
        <v>118</v>
      </c>
      <c r="AS450" s="167">
        <v>91</v>
      </c>
      <c r="AT450" s="170">
        <v>4</v>
      </c>
      <c r="AU450" s="170">
        <v>9</v>
      </c>
      <c r="AV450" s="170">
        <v>6</v>
      </c>
      <c r="AW450" s="170"/>
      <c r="AX450" s="170">
        <v>4</v>
      </c>
      <c r="AY450" s="170"/>
      <c r="AZ450" s="170"/>
      <c r="BA450" s="170"/>
      <c r="BB450" s="170"/>
      <c r="BC450" s="171">
        <v>22</v>
      </c>
      <c r="BD450" s="166">
        <v>2152</v>
      </c>
      <c r="BE450" s="271">
        <v>1.4999999999999999E-2</v>
      </c>
      <c r="BF450" s="172">
        <v>0.01</v>
      </c>
      <c r="BG450" s="154">
        <v>1</v>
      </c>
      <c r="BH450" s="154">
        <v>0.1</v>
      </c>
      <c r="BI450" s="154">
        <v>10.6</v>
      </c>
      <c r="BJ450" s="154">
        <v>4.5</v>
      </c>
      <c r="BK450" s="154">
        <v>438.6</v>
      </c>
      <c r="BL450" s="24" t="s">
        <v>478</v>
      </c>
      <c r="BM450" s="248" t="s">
        <v>479</v>
      </c>
      <c r="BN450" s="248" t="s">
        <v>493</v>
      </c>
      <c r="BO450" s="248"/>
      <c r="BP450" s="248">
        <v>34</v>
      </c>
      <c r="BQ450" s="248"/>
      <c r="BR450" s="248"/>
      <c r="BS450" s="248"/>
      <c r="BT450" s="248"/>
      <c r="BU450" s="248">
        <f t="shared" si="6"/>
        <v>0.6</v>
      </c>
      <c r="BV450" s="248"/>
      <c r="BW450" s="248"/>
      <c r="BX450" s="248"/>
      <c r="BY450" s="248"/>
      <c r="BZ450" s="248"/>
      <c r="CA450" s="248"/>
      <c r="CB450" s="248"/>
      <c r="CC450" s="248"/>
      <c r="CD450" s="248"/>
      <c r="CE450" s="248"/>
      <c r="CF450" s="248"/>
      <c r="CG450" s="248"/>
      <c r="CH450" s="248"/>
      <c r="CI450" s="248"/>
      <c r="CJ450" s="248"/>
      <c r="CK450" s="248"/>
      <c r="CL450" s="248"/>
      <c r="CM450" s="248"/>
      <c r="CN450" s="248"/>
      <c r="CO450" s="248"/>
      <c r="CP450" s="248"/>
      <c r="CQ450" s="248"/>
      <c r="CR450" s="248"/>
      <c r="CS450" s="248"/>
      <c r="CT450" s="248"/>
      <c r="CU450" s="248"/>
      <c r="CV450" s="248"/>
      <c r="CW450" s="248"/>
      <c r="CX450" s="248"/>
      <c r="CY450" s="248"/>
      <c r="CZ450" s="248"/>
      <c r="DA450" s="248"/>
      <c r="DB450" s="248"/>
    </row>
    <row r="451" spans="1:106" s="185" customFormat="1" ht="31.5" customHeight="1" x14ac:dyDescent="0.35">
      <c r="A451" s="180">
        <v>2021</v>
      </c>
      <c r="B451" s="152">
        <v>8</v>
      </c>
      <c r="C451" s="270">
        <v>44431</v>
      </c>
      <c r="D451" s="152">
        <v>395</v>
      </c>
      <c r="E451" s="152">
        <v>607</v>
      </c>
      <c r="F451" s="152">
        <v>8</v>
      </c>
      <c r="G451" s="184" t="s">
        <v>170</v>
      </c>
      <c r="H451" t="s">
        <v>171</v>
      </c>
      <c r="I451" t="s">
        <v>471</v>
      </c>
      <c r="J451">
        <v>3</v>
      </c>
      <c r="K451">
        <v>3</v>
      </c>
      <c r="L451" s="186">
        <v>120</v>
      </c>
      <c r="M451" s="187">
        <v>111.6</v>
      </c>
      <c r="N451" s="188">
        <v>128.4</v>
      </c>
      <c r="O451" s="179">
        <v>177</v>
      </c>
      <c r="P451" s="179">
        <v>185</v>
      </c>
      <c r="Q451" s="179">
        <v>170</v>
      </c>
      <c r="R451" s="179">
        <v>186</v>
      </c>
      <c r="S451" s="179">
        <v>186</v>
      </c>
      <c r="T451" s="179">
        <v>120</v>
      </c>
      <c r="U451" s="179">
        <v>126</v>
      </c>
      <c r="V451" s="179">
        <v>121</v>
      </c>
      <c r="W451" s="179">
        <v>141</v>
      </c>
      <c r="X451" s="179">
        <v>147</v>
      </c>
      <c r="Y451" s="153">
        <v>117</v>
      </c>
      <c r="Z451" s="153">
        <v>110</v>
      </c>
      <c r="AA451" s="179">
        <v>178</v>
      </c>
      <c r="AB451" s="179">
        <v>183</v>
      </c>
      <c r="AC451" s="179">
        <v>201</v>
      </c>
      <c r="AD451" s="179">
        <v>176</v>
      </c>
      <c r="AE451" s="179">
        <v>178</v>
      </c>
      <c r="AF451" s="179">
        <v>129</v>
      </c>
      <c r="AG451" s="179">
        <v>131</v>
      </c>
      <c r="AH451" s="179">
        <v>140</v>
      </c>
      <c r="AI451" s="179">
        <v>128</v>
      </c>
      <c r="AJ451" s="179">
        <v>128</v>
      </c>
      <c r="AK451" s="153">
        <v>122</v>
      </c>
      <c r="AL451" s="153">
        <v>119</v>
      </c>
      <c r="AM451" s="179">
        <v>182</v>
      </c>
      <c r="AN451" s="179">
        <v>131.1</v>
      </c>
      <c r="AO451" s="215">
        <v>0.5</v>
      </c>
      <c r="AP451" s="168">
        <v>90</v>
      </c>
      <c r="AQ451" s="169">
        <v>120</v>
      </c>
      <c r="AR451" s="167">
        <v>92</v>
      </c>
      <c r="AS451" s="167">
        <v>117</v>
      </c>
      <c r="AT451" s="170">
        <v>3</v>
      </c>
      <c r="AU451" s="170">
        <v>2</v>
      </c>
      <c r="AV451" s="170">
        <v>1</v>
      </c>
      <c r="AW451" s="170">
        <v>1</v>
      </c>
      <c r="AX451" s="170"/>
      <c r="AY451" s="170"/>
      <c r="AZ451" s="170"/>
      <c r="BA451" s="170"/>
      <c r="BB451" s="170"/>
      <c r="BC451" s="171">
        <v>7</v>
      </c>
      <c r="BD451" s="166">
        <v>2527</v>
      </c>
      <c r="BE451" s="271">
        <v>1.4999999999999999E-2</v>
      </c>
      <c r="BF451" s="172">
        <v>3.0000000000000001E-3</v>
      </c>
      <c r="BG451" s="154">
        <v>1</v>
      </c>
      <c r="BH451" s="154">
        <v>0.1</v>
      </c>
      <c r="BI451" s="154">
        <v>21.1</v>
      </c>
      <c r="BJ451" s="154">
        <v>0.9</v>
      </c>
      <c r="BK451" s="154">
        <v>331.3</v>
      </c>
      <c r="BL451" s="24" t="s">
        <v>480</v>
      </c>
      <c r="BM451" s="248" t="s">
        <v>480</v>
      </c>
      <c r="BN451" s="248"/>
      <c r="BO451" s="248"/>
      <c r="BP451" s="248">
        <v>34</v>
      </c>
      <c r="BQ451" s="248"/>
      <c r="BR451" s="248"/>
      <c r="BS451" s="248"/>
      <c r="BT451" s="248"/>
      <c r="BU451" s="248">
        <f t="shared" si="6"/>
        <v>7.8</v>
      </c>
      <c r="BV451" s="248"/>
      <c r="BW451" s="248"/>
      <c r="BX451" s="248"/>
      <c r="BY451" s="248"/>
      <c r="BZ451" s="248"/>
      <c r="CA451" s="248"/>
      <c r="CB451" s="248"/>
      <c r="CC451" s="248"/>
      <c r="CD451" s="248"/>
      <c r="CE451" s="248"/>
      <c r="CF451" s="248"/>
      <c r="CG451" s="248"/>
      <c r="CH451" s="248"/>
      <c r="CI451" s="248"/>
      <c r="CJ451" s="248"/>
      <c r="CK451" s="248"/>
      <c r="CL451" s="248"/>
      <c r="CM451" s="248"/>
      <c r="CN451" s="248"/>
      <c r="CO451" s="248"/>
      <c r="CP451" s="248"/>
      <c r="CQ451" s="248"/>
      <c r="CR451" s="248"/>
      <c r="CS451" s="248"/>
      <c r="CT451" s="248"/>
      <c r="CU451" s="248"/>
      <c r="CV451" s="248"/>
      <c r="CW451" s="248"/>
      <c r="CX451" s="248"/>
      <c r="CY451" s="248"/>
      <c r="CZ451" s="248"/>
      <c r="DA451" s="248"/>
      <c r="DB451" s="248"/>
    </row>
    <row r="452" spans="1:106" s="185" customFormat="1" ht="31.5" customHeight="1" x14ac:dyDescent="0.35">
      <c r="A452" s="180">
        <v>2021</v>
      </c>
      <c r="B452" s="152">
        <v>8</v>
      </c>
      <c r="C452" s="270">
        <v>44431</v>
      </c>
      <c r="D452" s="152">
        <v>395</v>
      </c>
      <c r="E452" s="152">
        <v>608</v>
      </c>
      <c r="F452" s="152">
        <v>8</v>
      </c>
      <c r="G452" s="184" t="s">
        <v>173</v>
      </c>
      <c r="H452" t="s">
        <v>174</v>
      </c>
      <c r="I452" t="s">
        <v>471</v>
      </c>
      <c r="J452">
        <v>3</v>
      </c>
      <c r="K452">
        <v>3</v>
      </c>
      <c r="L452" s="186">
        <v>110</v>
      </c>
      <c r="M452" s="187">
        <v>102.3</v>
      </c>
      <c r="N452" s="188">
        <v>117.7</v>
      </c>
      <c r="O452" s="179">
        <v>141</v>
      </c>
      <c r="P452" s="179">
        <v>150</v>
      </c>
      <c r="Q452" s="179">
        <v>141</v>
      </c>
      <c r="R452" s="179">
        <v>156</v>
      </c>
      <c r="S452" s="179">
        <v>180</v>
      </c>
      <c r="T452" s="179">
        <v>106</v>
      </c>
      <c r="U452" s="179">
        <v>105</v>
      </c>
      <c r="V452" s="179">
        <v>97</v>
      </c>
      <c r="W452" s="179">
        <v>115</v>
      </c>
      <c r="X452" s="179">
        <v>124</v>
      </c>
      <c r="Y452" s="153">
        <v>117</v>
      </c>
      <c r="Z452" s="153">
        <v>110</v>
      </c>
      <c r="AA452" s="179">
        <v>145</v>
      </c>
      <c r="AB452" s="179">
        <v>183</v>
      </c>
      <c r="AC452" s="179">
        <v>173</v>
      </c>
      <c r="AD452" s="179">
        <v>150</v>
      </c>
      <c r="AE452" s="179">
        <v>151</v>
      </c>
      <c r="AF452" s="179">
        <v>110</v>
      </c>
      <c r="AG452" s="179">
        <v>115</v>
      </c>
      <c r="AH452" s="179">
        <v>116</v>
      </c>
      <c r="AI452" s="179">
        <v>109</v>
      </c>
      <c r="AJ452" s="179">
        <v>108</v>
      </c>
      <c r="AK452" s="153">
        <v>122</v>
      </c>
      <c r="AL452" s="153">
        <v>119</v>
      </c>
      <c r="AM452" s="179">
        <v>157</v>
      </c>
      <c r="AN452" s="179">
        <v>110.5</v>
      </c>
      <c r="AO452" s="215">
        <v>0.4</v>
      </c>
      <c r="AP452" s="168">
        <v>90</v>
      </c>
      <c r="AQ452" s="169">
        <v>120</v>
      </c>
      <c r="AR452" s="167">
        <v>92</v>
      </c>
      <c r="AS452" s="167">
        <v>117</v>
      </c>
      <c r="AT452" s="170">
        <v>2</v>
      </c>
      <c r="AU452" s="170">
        <v>3</v>
      </c>
      <c r="AV452" s="170">
        <v>2</v>
      </c>
      <c r="AW452" s="170">
        <v>1</v>
      </c>
      <c r="AX452" s="170"/>
      <c r="AY452" s="170"/>
      <c r="AZ452" s="170"/>
      <c r="BA452" s="170"/>
      <c r="BB452" s="170"/>
      <c r="BC452" s="171">
        <v>8</v>
      </c>
      <c r="BD452" s="166">
        <v>2528</v>
      </c>
      <c r="BE452" s="271">
        <v>1.4999999999999999E-2</v>
      </c>
      <c r="BF452" s="172">
        <v>3.0000000000000001E-3</v>
      </c>
      <c r="BG452" s="154">
        <v>1</v>
      </c>
      <c r="BH452" s="154">
        <v>0.1</v>
      </c>
      <c r="BI452" s="154">
        <v>23</v>
      </c>
      <c r="BJ452" s="154">
        <v>0.9</v>
      </c>
      <c r="BK452" s="154">
        <v>279.3</v>
      </c>
      <c r="BL452" s="24" t="s">
        <v>480</v>
      </c>
      <c r="BM452" s="248" t="s">
        <v>480</v>
      </c>
      <c r="BN452" s="248"/>
      <c r="BO452" s="248"/>
      <c r="BP452" s="248">
        <v>34</v>
      </c>
      <c r="BQ452" s="248"/>
      <c r="BR452" s="248"/>
      <c r="BS452" s="248"/>
      <c r="BT452" s="248"/>
      <c r="BU452" s="248">
        <f t="shared" ref="BU452:BU515" si="7">IFERROR(ROUND(STDEV(AN452,L452),1),"")</f>
        <v>0.4</v>
      </c>
      <c r="BV452" s="248"/>
      <c r="BW452" s="248"/>
      <c r="BX452" s="248"/>
      <c r="BY452" s="248"/>
      <c r="BZ452" s="248"/>
      <c r="CA452" s="248"/>
      <c r="CB452" s="248"/>
      <c r="CC452" s="248"/>
      <c r="CD452" s="248"/>
      <c r="CE452" s="248"/>
      <c r="CF452" s="248"/>
      <c r="CG452" s="248"/>
      <c r="CH452" s="248"/>
      <c r="CI452" s="248"/>
      <c r="CJ452" s="248"/>
      <c r="CK452" s="248"/>
      <c r="CL452" s="248"/>
      <c r="CM452" s="248"/>
      <c r="CN452" s="248"/>
      <c r="CO452" s="248"/>
      <c r="CP452" s="248"/>
      <c r="CQ452" s="248"/>
      <c r="CR452" s="248"/>
      <c r="CS452" s="248"/>
      <c r="CT452" s="248"/>
      <c r="CU452" s="248"/>
      <c r="CV452" s="248"/>
      <c r="CW452" s="248"/>
      <c r="CX452" s="248"/>
      <c r="CY452" s="248"/>
      <c r="CZ452" s="248"/>
      <c r="DA452" s="248"/>
      <c r="DB452" s="248"/>
    </row>
    <row r="453" spans="1:106" s="185" customFormat="1" ht="31.5" customHeight="1" x14ac:dyDescent="0.35">
      <c r="A453" s="180">
        <v>2021</v>
      </c>
      <c r="B453" s="152">
        <v>8</v>
      </c>
      <c r="C453" s="270">
        <v>44431</v>
      </c>
      <c r="D453" s="152">
        <v>395</v>
      </c>
      <c r="E453" s="152">
        <v>609</v>
      </c>
      <c r="F453" s="152">
        <v>8</v>
      </c>
      <c r="G453" s="184" t="s">
        <v>176</v>
      </c>
      <c r="H453" t="s">
        <v>177</v>
      </c>
      <c r="I453" t="s">
        <v>471</v>
      </c>
      <c r="J453">
        <v>3</v>
      </c>
      <c r="K453">
        <v>3</v>
      </c>
      <c r="L453" s="186">
        <v>50</v>
      </c>
      <c r="M453" s="187">
        <v>46.5</v>
      </c>
      <c r="N453" s="188">
        <v>53.5</v>
      </c>
      <c r="O453" s="179">
        <v>77</v>
      </c>
      <c r="P453" s="179">
        <v>72</v>
      </c>
      <c r="Q453" s="179">
        <v>72</v>
      </c>
      <c r="R453" s="179">
        <v>80</v>
      </c>
      <c r="S453" s="179">
        <v>87</v>
      </c>
      <c r="T453" s="179">
        <v>55</v>
      </c>
      <c r="U453" s="179">
        <v>51</v>
      </c>
      <c r="V453" s="179">
        <v>52</v>
      </c>
      <c r="W453" s="179">
        <v>71</v>
      </c>
      <c r="X453" s="179">
        <v>59</v>
      </c>
      <c r="Y453" s="153">
        <v>117</v>
      </c>
      <c r="Z453" s="153">
        <v>110</v>
      </c>
      <c r="AA453" s="179">
        <v>78</v>
      </c>
      <c r="AB453" s="179">
        <v>76</v>
      </c>
      <c r="AC453" s="179">
        <v>93</v>
      </c>
      <c r="AD453" s="179">
        <v>85</v>
      </c>
      <c r="AE453" s="179">
        <v>89</v>
      </c>
      <c r="AF453" s="179">
        <v>57</v>
      </c>
      <c r="AG453" s="179">
        <v>58</v>
      </c>
      <c r="AH453" s="179">
        <v>65</v>
      </c>
      <c r="AI453" s="179">
        <v>60</v>
      </c>
      <c r="AJ453" s="179">
        <v>57</v>
      </c>
      <c r="AK453" s="153">
        <v>122</v>
      </c>
      <c r="AL453" s="153">
        <v>119</v>
      </c>
      <c r="AM453" s="179">
        <v>80.900000000000006</v>
      </c>
      <c r="AN453" s="179">
        <v>58.5</v>
      </c>
      <c r="AO453" s="215">
        <v>0.6</v>
      </c>
      <c r="AP453" s="168">
        <v>90</v>
      </c>
      <c r="AQ453" s="169">
        <v>120</v>
      </c>
      <c r="AR453" s="167">
        <v>92</v>
      </c>
      <c r="AS453" s="167">
        <v>117</v>
      </c>
      <c r="AT453" s="170">
        <v>4</v>
      </c>
      <c r="AU453" s="170">
        <v>1</v>
      </c>
      <c r="AV453" s="170">
        <v>3</v>
      </c>
      <c r="AW453" s="170"/>
      <c r="AX453" s="170"/>
      <c r="AY453" s="170"/>
      <c r="AZ453" s="170"/>
      <c r="BA453" s="170"/>
      <c r="BB453" s="170"/>
      <c r="BC453" s="171">
        <v>8</v>
      </c>
      <c r="BD453" s="166">
        <v>2528</v>
      </c>
      <c r="BE453" s="271">
        <v>1.4999999999999999E-2</v>
      </c>
      <c r="BF453" s="172">
        <v>3.0000000000000001E-3</v>
      </c>
      <c r="BG453" s="154">
        <v>1</v>
      </c>
      <c r="BH453" s="154">
        <v>0.2</v>
      </c>
      <c r="BI453" s="154">
        <v>50.6</v>
      </c>
      <c r="BJ453" s="154">
        <v>0.5</v>
      </c>
      <c r="BK453" s="154">
        <v>147.9</v>
      </c>
      <c r="BL453" s="24" t="s">
        <v>480</v>
      </c>
      <c r="BM453" s="248" t="s">
        <v>480</v>
      </c>
      <c r="BN453" s="248"/>
      <c r="BO453" s="248"/>
      <c r="BP453" s="248">
        <v>34</v>
      </c>
      <c r="BQ453" s="248"/>
      <c r="BR453" s="248"/>
      <c r="BS453" s="248"/>
      <c r="BT453" s="248"/>
      <c r="BU453" s="248">
        <f t="shared" si="7"/>
        <v>6</v>
      </c>
      <c r="BV453" s="248"/>
      <c r="BW453" s="248"/>
      <c r="BX453" s="248"/>
      <c r="BY453" s="248"/>
      <c r="BZ453" s="248"/>
      <c r="CA453" s="248"/>
      <c r="CB453" s="248"/>
      <c r="CC453" s="248"/>
      <c r="CD453" s="248"/>
      <c r="CE453" s="248"/>
      <c r="CF453" s="248"/>
      <c r="CG453" s="248"/>
      <c r="CH453" s="248"/>
      <c r="CI453" s="248"/>
      <c r="CJ453" s="248"/>
      <c r="CK453" s="248"/>
      <c r="CL453" s="248"/>
      <c r="CM453" s="248"/>
      <c r="CN453" s="248"/>
      <c r="CO453" s="248"/>
      <c r="CP453" s="248"/>
      <c r="CQ453" s="248"/>
      <c r="CR453" s="248"/>
      <c r="CS453" s="248"/>
      <c r="CT453" s="248"/>
      <c r="CU453" s="248"/>
      <c r="CV453" s="248"/>
      <c r="CW453" s="248"/>
      <c r="CX453" s="248"/>
      <c r="CY453" s="248"/>
      <c r="CZ453" s="248"/>
      <c r="DA453" s="248"/>
      <c r="DB453" s="248"/>
    </row>
    <row r="454" spans="1:106" s="185" customFormat="1" ht="31.5" customHeight="1" x14ac:dyDescent="0.35">
      <c r="A454" s="180">
        <v>2021</v>
      </c>
      <c r="B454" s="152">
        <v>8</v>
      </c>
      <c r="C454" s="270">
        <v>44431</v>
      </c>
      <c r="D454" s="152">
        <v>53</v>
      </c>
      <c r="E454" s="152">
        <v>131</v>
      </c>
      <c r="F454" s="152">
        <v>28</v>
      </c>
      <c r="G454" s="184" t="s">
        <v>161</v>
      </c>
      <c r="H454" t="s">
        <v>162</v>
      </c>
      <c r="I454" t="s">
        <v>531</v>
      </c>
      <c r="J454">
        <v>25</v>
      </c>
      <c r="K454">
        <v>1</v>
      </c>
      <c r="L454" s="186">
        <v>10</v>
      </c>
      <c r="M454" s="187">
        <v>9.3000000000000007</v>
      </c>
      <c r="N454" s="188">
        <v>10.7</v>
      </c>
      <c r="O454" s="179">
        <v>14</v>
      </c>
      <c r="P454" s="179">
        <v>15</v>
      </c>
      <c r="Q454" s="179">
        <v>15</v>
      </c>
      <c r="R454" s="179">
        <v>17</v>
      </c>
      <c r="S454" s="179">
        <v>18</v>
      </c>
      <c r="T454" s="179">
        <v>11</v>
      </c>
      <c r="U454" s="179">
        <v>11</v>
      </c>
      <c r="V454" s="179">
        <v>10</v>
      </c>
      <c r="W454" s="179">
        <v>11</v>
      </c>
      <c r="X454" s="179">
        <v>11</v>
      </c>
      <c r="Y454" s="153">
        <v>85</v>
      </c>
      <c r="Z454" s="153"/>
      <c r="AA454" s="179">
        <v>21</v>
      </c>
      <c r="AB454" s="179">
        <v>19</v>
      </c>
      <c r="AC454" s="179">
        <v>15</v>
      </c>
      <c r="AD454" s="179">
        <v>13</v>
      </c>
      <c r="AE454" s="179">
        <v>17</v>
      </c>
      <c r="AF454" s="179">
        <v>11</v>
      </c>
      <c r="AG454" s="179">
        <v>11</v>
      </c>
      <c r="AH454" s="179">
        <v>10</v>
      </c>
      <c r="AI454" s="179">
        <v>10</v>
      </c>
      <c r="AJ454" s="179">
        <v>11</v>
      </c>
      <c r="AK454" s="153">
        <v>89</v>
      </c>
      <c r="AL454" s="153">
        <v>92</v>
      </c>
      <c r="AM454" s="179">
        <v>16.3</v>
      </c>
      <c r="AN454" s="179">
        <v>10.5</v>
      </c>
      <c r="AO454" s="215">
        <v>0.6</v>
      </c>
      <c r="AP454" s="168">
        <v>772</v>
      </c>
      <c r="AQ454" s="169">
        <v>117</v>
      </c>
      <c r="AR454" s="167">
        <v>1015</v>
      </c>
      <c r="AS454" s="167">
        <v>89</v>
      </c>
      <c r="AT454" s="170">
        <v>13</v>
      </c>
      <c r="AU454" s="170">
        <v>6</v>
      </c>
      <c r="AV454" s="170">
        <v>11</v>
      </c>
      <c r="AW454" s="170">
        <v>8</v>
      </c>
      <c r="AX454" s="170"/>
      <c r="AY454" s="170"/>
      <c r="AZ454" s="170"/>
      <c r="BA454" s="170"/>
      <c r="BB454" s="170"/>
      <c r="BC454" s="171">
        <v>38</v>
      </c>
      <c r="BD454" s="166">
        <v>18438</v>
      </c>
      <c r="BE454" s="271">
        <v>0.02</v>
      </c>
      <c r="BF454" s="172">
        <v>2E-3</v>
      </c>
      <c r="BG454" s="154">
        <v>1</v>
      </c>
      <c r="BH454" s="154">
        <v>3.8</v>
      </c>
      <c r="BI454" s="154">
        <v>1843.8</v>
      </c>
      <c r="BJ454" s="154">
        <v>0.4</v>
      </c>
      <c r="BK454" s="154">
        <v>193.6</v>
      </c>
      <c r="BL454" s="24" t="s">
        <v>478</v>
      </c>
      <c r="BM454" s="248" t="s">
        <v>487</v>
      </c>
      <c r="BN454" s="248" t="s">
        <v>532</v>
      </c>
      <c r="BO454" s="248"/>
      <c r="BP454" s="248">
        <v>34</v>
      </c>
      <c r="BQ454" s="248"/>
      <c r="BR454" s="248"/>
      <c r="BS454" s="248"/>
      <c r="BT454" s="248"/>
      <c r="BU454" s="248">
        <f t="shared" si="7"/>
        <v>0.4</v>
      </c>
      <c r="BV454" s="248"/>
      <c r="BW454" s="248"/>
      <c r="BX454" s="248"/>
      <c r="BY454" s="248"/>
      <c r="BZ454" s="248"/>
      <c r="CA454" s="248"/>
      <c r="CB454" s="248"/>
      <c r="CC454" s="248"/>
      <c r="CD454" s="248"/>
      <c r="CE454" s="248"/>
      <c r="CF454" s="248"/>
      <c r="CG454" s="248"/>
      <c r="CH454" s="248"/>
      <c r="CI454" s="248"/>
      <c r="CJ454" s="248"/>
      <c r="CK454" s="248"/>
      <c r="CL454" s="248"/>
      <c r="CM454" s="248"/>
      <c r="CN454" s="248"/>
      <c r="CO454" s="248"/>
      <c r="CP454" s="248"/>
      <c r="CQ454" s="248"/>
      <c r="CR454" s="248"/>
      <c r="CS454" s="248"/>
      <c r="CT454" s="248"/>
      <c r="CU454" s="248"/>
      <c r="CV454" s="248"/>
      <c r="CW454" s="248"/>
      <c r="CX454" s="248"/>
      <c r="CY454" s="248"/>
      <c r="CZ454" s="248"/>
      <c r="DA454" s="248"/>
      <c r="DB454" s="248"/>
    </row>
    <row r="455" spans="1:106" s="185" customFormat="1" ht="31.5" customHeight="1" x14ac:dyDescent="0.35">
      <c r="A455" s="180">
        <v>2021</v>
      </c>
      <c r="B455" s="152">
        <v>8</v>
      </c>
      <c r="C455" s="270">
        <v>44431</v>
      </c>
      <c r="D455" s="152">
        <v>227</v>
      </c>
      <c r="E455" s="152">
        <v>155</v>
      </c>
      <c r="F455" s="152">
        <v>30</v>
      </c>
      <c r="G455" s="184" t="s">
        <v>222</v>
      </c>
      <c r="H455" t="s">
        <v>223</v>
      </c>
      <c r="I455" t="s">
        <v>543</v>
      </c>
      <c r="J455">
        <v>3</v>
      </c>
      <c r="K455">
        <v>2</v>
      </c>
      <c r="L455" s="186">
        <v>122</v>
      </c>
      <c r="M455" s="187">
        <v>113.46</v>
      </c>
      <c r="N455" s="188">
        <v>130.54</v>
      </c>
      <c r="O455" s="179">
        <v>148</v>
      </c>
      <c r="P455" s="179">
        <v>150</v>
      </c>
      <c r="Q455" s="179">
        <v>144</v>
      </c>
      <c r="R455" s="179">
        <v>145</v>
      </c>
      <c r="S455" s="179">
        <v>158</v>
      </c>
      <c r="T455" s="179">
        <v>118</v>
      </c>
      <c r="U455" s="179">
        <v>115</v>
      </c>
      <c r="V455" s="179">
        <v>120</v>
      </c>
      <c r="W455" s="179">
        <v>115</v>
      </c>
      <c r="X455" s="179">
        <v>128</v>
      </c>
      <c r="Y455" s="153">
        <v>132</v>
      </c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>
        <v>149</v>
      </c>
      <c r="AN455" s="179">
        <v>119.2</v>
      </c>
      <c r="AO455" s="215">
        <v>0.2</v>
      </c>
      <c r="AP455" s="168">
        <v>61</v>
      </c>
      <c r="AQ455" s="169">
        <v>177</v>
      </c>
      <c r="AR455" s="167">
        <v>82</v>
      </c>
      <c r="AS455" s="167">
        <v>132</v>
      </c>
      <c r="AT455" s="170">
        <v>4</v>
      </c>
      <c r="AU455" s="170">
        <v>2</v>
      </c>
      <c r="AV455" s="170">
        <v>5</v>
      </c>
      <c r="AW455" s="170">
        <v>1</v>
      </c>
      <c r="AX455" s="170"/>
      <c r="AY455" s="170"/>
      <c r="AZ455" s="170"/>
      <c r="BA455" s="170"/>
      <c r="BB455" s="170"/>
      <c r="BC455" s="171">
        <v>12</v>
      </c>
      <c r="BD455" s="166">
        <v>1260</v>
      </c>
      <c r="BE455" s="271">
        <v>0.02</v>
      </c>
      <c r="BF455" s="172">
        <v>0.01</v>
      </c>
      <c r="BG455" s="154">
        <v>1</v>
      </c>
      <c r="BH455" s="154">
        <v>0.1</v>
      </c>
      <c r="BI455" s="154">
        <v>10.3</v>
      </c>
      <c r="BJ455" s="154">
        <v>1.4</v>
      </c>
      <c r="BK455" s="154">
        <v>150.19999999999999</v>
      </c>
      <c r="BL455" s="24" t="s">
        <v>478</v>
      </c>
      <c r="BM455" s="248" t="s">
        <v>479</v>
      </c>
      <c r="BN455" s="248" t="s">
        <v>544</v>
      </c>
      <c r="BO455" s="248"/>
      <c r="BP455" s="248">
        <v>34</v>
      </c>
      <c r="BQ455" s="248"/>
      <c r="BR455" s="248"/>
      <c r="BS455" s="248"/>
      <c r="BT455" s="248"/>
      <c r="BU455" s="248">
        <f t="shared" si="7"/>
        <v>2</v>
      </c>
      <c r="BV455" s="248"/>
      <c r="BW455" s="248"/>
      <c r="BX455" s="248"/>
      <c r="BY455" s="248"/>
      <c r="BZ455" s="248"/>
      <c r="CA455" s="248"/>
      <c r="CB455" s="248"/>
      <c r="CC455" s="248"/>
      <c r="CD455" s="248"/>
      <c r="CE455" s="248"/>
      <c r="CF455" s="248"/>
      <c r="CG455" s="248"/>
      <c r="CH455" s="248"/>
      <c r="CI455" s="248"/>
      <c r="CJ455" s="248"/>
      <c r="CK455" s="248"/>
      <c r="CL455" s="248"/>
      <c r="CM455" s="248"/>
      <c r="CN455" s="248"/>
      <c r="CO455" s="248"/>
      <c r="CP455" s="248"/>
      <c r="CQ455" s="248"/>
      <c r="CR455" s="248"/>
      <c r="CS455" s="248"/>
      <c r="CT455" s="248"/>
      <c r="CU455" s="248"/>
      <c r="CV455" s="248"/>
      <c r="CW455" s="248"/>
      <c r="CX455" s="248"/>
      <c r="CY455" s="248"/>
      <c r="CZ455" s="248"/>
      <c r="DA455" s="248"/>
      <c r="DB455" s="248"/>
    </row>
    <row r="456" spans="1:106" s="185" customFormat="1" ht="31.5" customHeight="1" x14ac:dyDescent="0.35">
      <c r="A456" s="180">
        <v>2021</v>
      </c>
      <c r="B456" s="152">
        <v>8</v>
      </c>
      <c r="C456" s="270">
        <v>44431</v>
      </c>
      <c r="D456" s="152">
        <v>334</v>
      </c>
      <c r="E456" s="152">
        <v>254</v>
      </c>
      <c r="F456" s="152">
        <v>49</v>
      </c>
      <c r="G456" s="184" t="s">
        <v>431</v>
      </c>
      <c r="H456" t="s">
        <v>331</v>
      </c>
      <c r="I456" t="s">
        <v>490</v>
      </c>
      <c r="J456">
        <v>4</v>
      </c>
      <c r="K456">
        <v>2</v>
      </c>
      <c r="L456" s="186">
        <v>203</v>
      </c>
      <c r="M456" s="187">
        <v>188.79</v>
      </c>
      <c r="N456" s="188">
        <v>217.21</v>
      </c>
      <c r="O456" s="179">
        <v>275</v>
      </c>
      <c r="P456" s="179">
        <v>260</v>
      </c>
      <c r="Q456" s="179">
        <v>290</v>
      </c>
      <c r="R456" s="179">
        <v>235</v>
      </c>
      <c r="S456" s="179">
        <v>250</v>
      </c>
      <c r="T456" s="179">
        <v>204</v>
      </c>
      <c r="U456" s="179">
        <v>205</v>
      </c>
      <c r="V456" s="179">
        <v>210</v>
      </c>
      <c r="W456" s="179">
        <v>188</v>
      </c>
      <c r="X456" s="179">
        <v>188</v>
      </c>
      <c r="Y456" s="153">
        <v>142</v>
      </c>
      <c r="Z456" s="153">
        <v>139</v>
      </c>
      <c r="AA456" s="179">
        <v>266</v>
      </c>
      <c r="AB456" s="179">
        <v>280</v>
      </c>
      <c r="AC456" s="179">
        <v>285</v>
      </c>
      <c r="AD456" s="179">
        <v>309</v>
      </c>
      <c r="AE456" s="179">
        <v>298</v>
      </c>
      <c r="AF456" s="179">
        <v>196</v>
      </c>
      <c r="AG456" s="179">
        <v>195</v>
      </c>
      <c r="AH456" s="179">
        <v>208</v>
      </c>
      <c r="AI456" s="179">
        <v>210</v>
      </c>
      <c r="AJ456" s="179">
        <v>211</v>
      </c>
      <c r="AK456" s="153">
        <v>147</v>
      </c>
      <c r="AL456" s="153">
        <v>142</v>
      </c>
      <c r="AM456" s="179">
        <v>274.8</v>
      </c>
      <c r="AN456" s="179">
        <v>201.5</v>
      </c>
      <c r="AO456" s="215">
        <v>0.4</v>
      </c>
      <c r="AP456" s="168">
        <v>88</v>
      </c>
      <c r="AQ456" s="169">
        <v>164</v>
      </c>
      <c r="AR456" s="167">
        <v>101</v>
      </c>
      <c r="AS456" s="167">
        <v>143</v>
      </c>
      <c r="AT456" s="170">
        <v>5</v>
      </c>
      <c r="AU456" s="170">
        <v>6</v>
      </c>
      <c r="AV456" s="170">
        <v>1</v>
      </c>
      <c r="AW456" s="170">
        <v>3</v>
      </c>
      <c r="AX456" s="170"/>
      <c r="AY456" s="170"/>
      <c r="AZ456" s="170"/>
      <c r="BA456" s="170"/>
      <c r="BB456" s="170"/>
      <c r="BC456" s="171">
        <v>15</v>
      </c>
      <c r="BD456" s="166">
        <v>1905</v>
      </c>
      <c r="BE456" s="271">
        <v>0.02</v>
      </c>
      <c r="BF456" s="172">
        <v>8.0000000000000002E-3</v>
      </c>
      <c r="BG456" s="154">
        <v>1</v>
      </c>
      <c r="BH456" s="154">
        <v>0.1</v>
      </c>
      <c r="BI456" s="154">
        <v>9.4</v>
      </c>
      <c r="BJ456" s="154">
        <v>3</v>
      </c>
      <c r="BK456" s="154">
        <v>383.9</v>
      </c>
      <c r="BL456" s="24" t="s">
        <v>478</v>
      </c>
      <c r="BM456" s="248" t="s">
        <v>479</v>
      </c>
      <c r="BN456" s="248" t="s">
        <v>493</v>
      </c>
      <c r="BO456" s="248"/>
      <c r="BP456" s="248">
        <v>34</v>
      </c>
      <c r="BQ456" s="248"/>
      <c r="BR456" s="248"/>
      <c r="BS456" s="248"/>
      <c r="BT456" s="248"/>
      <c r="BU456" s="248">
        <f t="shared" si="7"/>
        <v>1.1000000000000001</v>
      </c>
      <c r="BV456" s="248"/>
      <c r="BW456" s="248"/>
      <c r="BX456" s="248"/>
      <c r="BY456" s="248"/>
      <c r="BZ456" s="248"/>
      <c r="CA456" s="248"/>
      <c r="CB456" s="248"/>
      <c r="CC456" s="248"/>
      <c r="CD456" s="248"/>
      <c r="CE456" s="248"/>
      <c r="CF456" s="248"/>
      <c r="CG456" s="248"/>
      <c r="CH456" s="248"/>
      <c r="CI456" s="248"/>
      <c r="CJ456" s="248"/>
      <c r="CK456" s="248"/>
      <c r="CL456" s="248"/>
      <c r="CM456" s="248"/>
      <c r="CN456" s="248"/>
      <c r="CO456" s="248"/>
      <c r="CP456" s="248"/>
      <c r="CQ456" s="248"/>
      <c r="CR456" s="248"/>
      <c r="CS456" s="248"/>
      <c r="CT456" s="248"/>
      <c r="CU456" s="248"/>
      <c r="CV456" s="248"/>
      <c r="CW456" s="248"/>
      <c r="CX456" s="248"/>
      <c r="CY456" s="248"/>
      <c r="CZ456" s="248"/>
      <c r="DA456" s="248"/>
      <c r="DB456" s="248"/>
    </row>
    <row r="457" spans="1:106" s="185" customFormat="1" ht="31.5" customHeight="1" x14ac:dyDescent="0.35">
      <c r="A457" s="180">
        <v>2021</v>
      </c>
      <c r="B457" s="152">
        <v>8</v>
      </c>
      <c r="C457" s="270">
        <v>44432</v>
      </c>
      <c r="D457" s="152">
        <v>29</v>
      </c>
      <c r="E457" s="152">
        <v>81</v>
      </c>
      <c r="F457" s="152">
        <v>2</v>
      </c>
      <c r="G457" s="184" t="s">
        <v>231</v>
      </c>
      <c r="H457" t="s">
        <v>232</v>
      </c>
      <c r="I457" t="s">
        <v>471</v>
      </c>
      <c r="J457">
        <v>2</v>
      </c>
      <c r="K457">
        <v>3</v>
      </c>
      <c r="L457" s="186">
        <v>388</v>
      </c>
      <c r="M457" s="187">
        <v>360.84</v>
      </c>
      <c r="N457" s="188">
        <v>415.16</v>
      </c>
      <c r="O457" s="179"/>
      <c r="P457" s="179"/>
      <c r="Q457" s="179">
        <v>461</v>
      </c>
      <c r="R457" s="179"/>
      <c r="S457" s="179"/>
      <c r="T457" s="179"/>
      <c r="U457" s="179"/>
      <c r="V457" s="179">
        <v>388</v>
      </c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>
        <v>461</v>
      </c>
      <c r="AN457" s="179">
        <v>388</v>
      </c>
      <c r="AO457" s="215">
        <v>0.2</v>
      </c>
      <c r="AP457" s="168">
        <v>60</v>
      </c>
      <c r="AQ457" s="169">
        <v>120</v>
      </c>
      <c r="AR457" s="167"/>
      <c r="AS457" s="167"/>
      <c r="AT457" s="170"/>
      <c r="AU457" s="170"/>
      <c r="AV457" s="170">
        <v>2</v>
      </c>
      <c r="AW457" s="170"/>
      <c r="AX457" s="170"/>
      <c r="AY457" s="170"/>
      <c r="AZ457" s="170"/>
      <c r="BA457" s="170"/>
      <c r="BB457" s="170"/>
      <c r="BC457" s="171">
        <v>2</v>
      </c>
      <c r="BD457" s="166">
        <v>282</v>
      </c>
      <c r="BE457" s="271">
        <v>1.4999999999999999E-2</v>
      </c>
      <c r="BF457" s="172">
        <v>7.0000000000000001E-3</v>
      </c>
      <c r="BG457" s="154">
        <v>1</v>
      </c>
      <c r="BH457" s="154">
        <v>0</v>
      </c>
      <c r="BI457" s="154">
        <v>0.7</v>
      </c>
      <c r="BJ457" s="154">
        <v>0.8</v>
      </c>
      <c r="BK457" s="154">
        <v>109.4</v>
      </c>
      <c r="BL457" s="24" t="s">
        <v>478</v>
      </c>
      <c r="BM457" s="248" t="s">
        <v>487</v>
      </c>
      <c r="BN457" s="248" t="s">
        <v>504</v>
      </c>
      <c r="BO457" s="248"/>
      <c r="BP457" s="248">
        <v>34</v>
      </c>
      <c r="BQ457" s="248"/>
      <c r="BR457" s="248"/>
      <c r="BS457" s="248"/>
      <c r="BT457" s="248"/>
      <c r="BU457" s="248">
        <f t="shared" si="7"/>
        <v>0</v>
      </c>
      <c r="BV457" s="248"/>
      <c r="BW457" s="248"/>
      <c r="BX457" s="248"/>
      <c r="BY457" s="248"/>
      <c r="BZ457" s="248"/>
      <c r="CA457" s="248"/>
      <c r="CB457" s="248"/>
      <c r="CC457" s="248"/>
      <c r="CD457" s="248"/>
      <c r="CE457" s="248"/>
      <c r="CF457" s="248"/>
      <c r="CG457" s="248"/>
      <c r="CH457" s="248"/>
      <c r="CI457" s="248"/>
      <c r="CJ457" s="248"/>
      <c r="CK457" s="248"/>
      <c r="CL457" s="248"/>
      <c r="CM457" s="248"/>
      <c r="CN457" s="248"/>
      <c r="CO457" s="248"/>
      <c r="CP457" s="248"/>
      <c r="CQ457" s="248"/>
      <c r="CR457" s="248"/>
      <c r="CS457" s="248"/>
      <c r="CT457" s="248"/>
      <c r="CU457" s="248"/>
      <c r="CV457" s="248"/>
      <c r="CW457" s="248"/>
      <c r="CX457" s="248"/>
      <c r="CY457" s="248"/>
      <c r="CZ457" s="248"/>
      <c r="DA457" s="248"/>
      <c r="DB457" s="248"/>
    </row>
    <row r="458" spans="1:106" s="185" customFormat="1" ht="31.5" customHeight="1" x14ac:dyDescent="0.35">
      <c r="A458" s="180">
        <v>2021</v>
      </c>
      <c r="B458" s="152">
        <v>8</v>
      </c>
      <c r="C458" s="270">
        <v>44432</v>
      </c>
      <c r="D458" s="152">
        <v>224</v>
      </c>
      <c r="E458" s="152">
        <v>152</v>
      </c>
      <c r="F458" s="152">
        <v>2</v>
      </c>
      <c r="G458" s="184" t="s">
        <v>204</v>
      </c>
      <c r="H458" t="s">
        <v>205</v>
      </c>
      <c r="I458" t="s">
        <v>471</v>
      </c>
      <c r="J458">
        <v>4</v>
      </c>
      <c r="K458">
        <v>2</v>
      </c>
      <c r="L458" s="186">
        <v>155</v>
      </c>
      <c r="M458" s="187">
        <v>144.15</v>
      </c>
      <c r="N458" s="188">
        <v>165.85</v>
      </c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>
        <v>187</v>
      </c>
      <c r="AB458" s="179">
        <v>221</v>
      </c>
      <c r="AC458" s="179">
        <v>176</v>
      </c>
      <c r="AD458" s="179">
        <v>190</v>
      </c>
      <c r="AE458" s="179">
        <v>181</v>
      </c>
      <c r="AF458" s="179">
        <v>144</v>
      </c>
      <c r="AG458" s="179">
        <v>145</v>
      </c>
      <c r="AH458" s="179">
        <v>146</v>
      </c>
      <c r="AI458" s="179">
        <v>134</v>
      </c>
      <c r="AJ458" s="179">
        <v>144</v>
      </c>
      <c r="AK458" s="153">
        <v>115</v>
      </c>
      <c r="AL458" s="153">
        <v>115</v>
      </c>
      <c r="AM458" s="179">
        <v>191</v>
      </c>
      <c r="AN458" s="179">
        <v>142.6</v>
      </c>
      <c r="AO458" s="215">
        <v>0.2</v>
      </c>
      <c r="AP458" s="168">
        <v>142</v>
      </c>
      <c r="AQ458" s="169">
        <v>101</v>
      </c>
      <c r="AR458" s="167">
        <v>125</v>
      </c>
      <c r="AS458" s="167">
        <v>115</v>
      </c>
      <c r="AT458" s="170">
        <v>1</v>
      </c>
      <c r="AU458" s="170">
        <v>2</v>
      </c>
      <c r="AV458" s="170">
        <v>1</v>
      </c>
      <c r="AW458" s="170"/>
      <c r="AX458" s="170"/>
      <c r="AY458" s="170"/>
      <c r="AZ458" s="170"/>
      <c r="BA458" s="170">
        <v>1</v>
      </c>
      <c r="BB458" s="170"/>
      <c r="BC458" s="171">
        <v>5</v>
      </c>
      <c r="BD458" s="166">
        <v>1385</v>
      </c>
      <c r="BE458" s="271">
        <v>1.4999999999999999E-2</v>
      </c>
      <c r="BF458" s="172">
        <v>4.0000000000000001E-3</v>
      </c>
      <c r="BG458" s="154">
        <v>1</v>
      </c>
      <c r="BH458" s="154">
        <v>0</v>
      </c>
      <c r="BI458" s="154">
        <v>8.9</v>
      </c>
      <c r="BJ458" s="154">
        <v>0.7</v>
      </c>
      <c r="BK458" s="154">
        <v>197.5</v>
      </c>
      <c r="BL458" s="24" t="s">
        <v>545</v>
      </c>
      <c r="BM458" s="248" t="s">
        <v>546</v>
      </c>
      <c r="BN458" s="248"/>
      <c r="BO458" s="248"/>
      <c r="BP458" s="248">
        <v>34</v>
      </c>
      <c r="BQ458" s="248"/>
      <c r="BR458" s="248"/>
      <c r="BS458" s="248"/>
      <c r="BT458" s="248"/>
      <c r="BU458" s="248">
        <f t="shared" si="7"/>
        <v>8.8000000000000007</v>
      </c>
      <c r="BV458" s="248"/>
      <c r="BW458" s="248"/>
      <c r="BX458" s="248"/>
      <c r="BY458" s="248"/>
      <c r="BZ458" s="248"/>
      <c r="CA458" s="248"/>
      <c r="CB458" s="248"/>
      <c r="CC458" s="248"/>
      <c r="CD458" s="248"/>
      <c r="CE458" s="248"/>
      <c r="CF458" s="248"/>
      <c r="CG458" s="248"/>
      <c r="CH458" s="248"/>
      <c r="CI458" s="248"/>
      <c r="CJ458" s="248"/>
      <c r="CK458" s="248"/>
      <c r="CL458" s="248"/>
      <c r="CM458" s="248"/>
      <c r="CN458" s="248"/>
      <c r="CO458" s="248"/>
      <c r="CP458" s="248"/>
      <c r="CQ458" s="248"/>
      <c r="CR458" s="248"/>
      <c r="CS458" s="248"/>
      <c r="CT458" s="248"/>
      <c r="CU458" s="248"/>
      <c r="CV458" s="248"/>
      <c r="CW458" s="248"/>
      <c r="CX458" s="248"/>
      <c r="CY458" s="248"/>
      <c r="CZ458" s="248"/>
      <c r="DA458" s="248"/>
      <c r="DB458" s="248"/>
    </row>
    <row r="459" spans="1:106" s="185" customFormat="1" ht="31.5" customHeight="1" x14ac:dyDescent="0.35">
      <c r="A459" s="180">
        <v>2021</v>
      </c>
      <c r="B459" s="152">
        <v>8</v>
      </c>
      <c r="C459" s="270">
        <v>44432</v>
      </c>
      <c r="D459" s="152">
        <v>47</v>
      </c>
      <c r="E459" s="152">
        <v>122</v>
      </c>
      <c r="F459" s="152">
        <v>3</v>
      </c>
      <c r="G459" s="184" t="s">
        <v>216</v>
      </c>
      <c r="H459" t="s">
        <v>217</v>
      </c>
      <c r="I459" t="s">
        <v>513</v>
      </c>
      <c r="J459">
        <v>2</v>
      </c>
      <c r="K459">
        <v>1</v>
      </c>
      <c r="L459" s="186">
        <v>280</v>
      </c>
      <c r="M459" s="187">
        <v>267.39999999999998</v>
      </c>
      <c r="N459" s="188">
        <v>292.60000000000002</v>
      </c>
      <c r="O459" s="179">
        <v>341</v>
      </c>
      <c r="P459" s="179">
        <v>405</v>
      </c>
      <c r="Q459" s="179">
        <v>310</v>
      </c>
      <c r="R459" s="179">
        <v>316</v>
      </c>
      <c r="S459" s="179">
        <v>314</v>
      </c>
      <c r="T459" s="179">
        <v>286</v>
      </c>
      <c r="U459" s="179">
        <v>305</v>
      </c>
      <c r="V459" s="179">
        <v>257</v>
      </c>
      <c r="W459" s="179">
        <v>248</v>
      </c>
      <c r="X459" s="179">
        <v>260</v>
      </c>
      <c r="Y459" s="153">
        <v>107</v>
      </c>
      <c r="Z459" s="153">
        <v>114</v>
      </c>
      <c r="AA459" s="179">
        <v>278</v>
      </c>
      <c r="AB459" s="179">
        <v>485</v>
      </c>
      <c r="AC459" s="179">
        <v>468</v>
      </c>
      <c r="AD459" s="179">
        <v>352</v>
      </c>
      <c r="AE459" s="179">
        <v>373</v>
      </c>
      <c r="AF459" s="179">
        <v>220</v>
      </c>
      <c r="AG459" s="179">
        <v>352</v>
      </c>
      <c r="AH459" s="179">
        <v>290</v>
      </c>
      <c r="AI459" s="179">
        <v>275</v>
      </c>
      <c r="AJ459" s="179">
        <v>279</v>
      </c>
      <c r="AK459" s="153">
        <v>114</v>
      </c>
      <c r="AL459" s="153">
        <v>114</v>
      </c>
      <c r="AM459" s="179">
        <v>364.2</v>
      </c>
      <c r="AN459" s="179">
        <v>277.2</v>
      </c>
      <c r="AO459" s="215">
        <v>0.3</v>
      </c>
      <c r="AP459" s="168">
        <v>63</v>
      </c>
      <c r="AQ459" s="169">
        <v>115</v>
      </c>
      <c r="AR459" s="167">
        <v>64</v>
      </c>
      <c r="AS459" s="167">
        <v>112</v>
      </c>
      <c r="AT459" s="170">
        <v>19</v>
      </c>
      <c r="AU459" s="170">
        <v>9</v>
      </c>
      <c r="AV459" s="170">
        <v>5</v>
      </c>
      <c r="AW459" s="170">
        <v>7</v>
      </c>
      <c r="AX459" s="170"/>
      <c r="AY459" s="170"/>
      <c r="AZ459" s="170"/>
      <c r="BA459" s="170">
        <v>2</v>
      </c>
      <c r="BB459" s="170"/>
      <c r="BC459" s="171">
        <v>42</v>
      </c>
      <c r="BD459" s="166">
        <v>342</v>
      </c>
      <c r="BE459" s="271">
        <v>1.4999999999999999E-2</v>
      </c>
      <c r="BF459" s="172">
        <v>0.123</v>
      </c>
      <c r="BG459" s="154"/>
      <c r="BH459" s="154">
        <v>0.2</v>
      </c>
      <c r="BI459" s="154">
        <v>1.2</v>
      </c>
      <c r="BJ459" s="154">
        <v>11.6</v>
      </c>
      <c r="BK459" s="154">
        <v>94.8</v>
      </c>
      <c r="BL459" s="24" t="s">
        <v>474</v>
      </c>
      <c r="BM459" s="248" t="s">
        <v>475</v>
      </c>
      <c r="BN459" s="248" t="s">
        <v>526</v>
      </c>
      <c r="BO459" s="248" t="s">
        <v>515</v>
      </c>
      <c r="BP459" s="248">
        <v>34</v>
      </c>
      <c r="BQ459" s="248"/>
      <c r="BR459" s="248"/>
      <c r="BS459" s="248"/>
      <c r="BT459" s="248"/>
      <c r="BU459" s="248">
        <f t="shared" si="7"/>
        <v>2</v>
      </c>
      <c r="BV459" s="248"/>
      <c r="BW459" s="248"/>
      <c r="BX459" s="248"/>
      <c r="BY459" s="248"/>
      <c r="BZ459" s="248"/>
      <c r="CA459" s="248"/>
      <c r="CB459" s="248"/>
      <c r="CC459" s="248"/>
      <c r="CD459" s="248"/>
      <c r="CE459" s="248"/>
      <c r="CF459" s="248"/>
      <c r="CG459" s="248"/>
      <c r="CH459" s="248"/>
      <c r="CI459" s="248"/>
      <c r="CJ459" s="248"/>
      <c r="CK459" s="248"/>
      <c r="CL459" s="248"/>
      <c r="CM459" s="248"/>
      <c r="CN459" s="248"/>
      <c r="CO459" s="248"/>
      <c r="CP459" s="248"/>
      <c r="CQ459" s="248"/>
      <c r="CR459" s="248"/>
      <c r="CS459" s="248"/>
      <c r="CT459" s="248"/>
      <c r="CU459" s="248"/>
      <c r="CV459" s="248"/>
      <c r="CW459" s="248"/>
      <c r="CX459" s="248"/>
      <c r="CY459" s="248"/>
      <c r="CZ459" s="248"/>
      <c r="DA459" s="248"/>
      <c r="DB459" s="248"/>
    </row>
    <row r="460" spans="1:106" s="185" customFormat="1" ht="31.5" customHeight="1" x14ac:dyDescent="0.35">
      <c r="A460" s="180">
        <v>2021</v>
      </c>
      <c r="B460" s="152">
        <v>8</v>
      </c>
      <c r="C460" s="270">
        <v>44432</v>
      </c>
      <c r="D460" s="152">
        <v>417</v>
      </c>
      <c r="E460" s="152">
        <v>660</v>
      </c>
      <c r="F460" s="152">
        <v>3</v>
      </c>
      <c r="G460" s="184" t="s">
        <v>270</v>
      </c>
      <c r="H460" t="s">
        <v>271</v>
      </c>
      <c r="I460" t="s">
        <v>471</v>
      </c>
      <c r="J460">
        <v>1</v>
      </c>
      <c r="K460">
        <v>6</v>
      </c>
      <c r="L460" s="186">
        <v>1265</v>
      </c>
      <c r="M460" s="187">
        <v>1190.365</v>
      </c>
      <c r="N460" s="188">
        <v>1354.8150000000001</v>
      </c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53"/>
      <c r="AL460" s="153"/>
      <c r="AM460" s="179"/>
      <c r="AN460" s="179"/>
      <c r="AO460" s="215"/>
      <c r="AP460" s="168">
        <v>20</v>
      </c>
      <c r="AQ460" s="169">
        <v>180</v>
      </c>
      <c r="AR460" s="167"/>
      <c r="AS460" s="167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/>
      <c r="BD460" s="166">
        <v>279</v>
      </c>
      <c r="BE460" s="271">
        <v>1.4999999999999999E-2</v>
      </c>
      <c r="BF460" s="172"/>
      <c r="BG460" s="154"/>
      <c r="BH460" s="154"/>
      <c r="BI460" s="154">
        <v>0.2</v>
      </c>
      <c r="BJ460" s="154"/>
      <c r="BK460" s="154"/>
      <c r="BL460" s="24" t="s">
        <v>474</v>
      </c>
      <c r="BM460" s="248" t="s">
        <v>475</v>
      </c>
      <c r="BN460" s="248" t="s">
        <v>509</v>
      </c>
      <c r="BO460" s="248" t="s">
        <v>477</v>
      </c>
      <c r="BP460" s="248">
        <v>34</v>
      </c>
      <c r="BQ460" s="248"/>
      <c r="BR460" s="248"/>
      <c r="BS460" s="248"/>
      <c r="BT460" s="248"/>
      <c r="BU460" s="248" t="str">
        <f t="shared" si="7"/>
        <v/>
      </c>
      <c r="BV460" s="248"/>
      <c r="BW460" s="248"/>
      <c r="BX460" s="248"/>
      <c r="BY460" s="248"/>
      <c r="BZ460" s="248"/>
      <c r="CA460" s="248"/>
      <c r="CB460" s="248"/>
      <c r="CC460" s="248"/>
      <c r="CD460" s="248"/>
      <c r="CE460" s="248"/>
      <c r="CF460" s="248"/>
      <c r="CG460" s="248"/>
      <c r="CH460" s="248"/>
      <c r="CI460" s="248"/>
      <c r="CJ460" s="248"/>
      <c r="CK460" s="248"/>
      <c r="CL460" s="248"/>
      <c r="CM460" s="248"/>
      <c r="CN460" s="248"/>
      <c r="CO460" s="248"/>
      <c r="CP460" s="248"/>
      <c r="CQ460" s="248"/>
      <c r="CR460" s="248"/>
      <c r="CS460" s="248"/>
      <c r="CT460" s="248"/>
      <c r="CU460" s="248"/>
      <c r="CV460" s="248"/>
      <c r="CW460" s="248"/>
      <c r="CX460" s="248"/>
      <c r="CY460" s="248"/>
      <c r="CZ460" s="248"/>
      <c r="DA460" s="248"/>
      <c r="DB460" s="248"/>
    </row>
    <row r="461" spans="1:106" s="185" customFormat="1" ht="31.5" customHeight="1" x14ac:dyDescent="0.35">
      <c r="A461" s="180">
        <v>2021</v>
      </c>
      <c r="B461" s="152">
        <v>8</v>
      </c>
      <c r="C461" s="270">
        <v>44432</v>
      </c>
      <c r="D461" s="152">
        <v>417</v>
      </c>
      <c r="E461" s="152">
        <v>661</v>
      </c>
      <c r="F461" s="152">
        <v>3</v>
      </c>
      <c r="G461" s="184" t="s">
        <v>273</v>
      </c>
      <c r="H461" t="s">
        <v>274</v>
      </c>
      <c r="I461" t="s">
        <v>471</v>
      </c>
      <c r="J461">
        <v>1</v>
      </c>
      <c r="K461">
        <v>6</v>
      </c>
      <c r="L461" s="186">
        <v>138</v>
      </c>
      <c r="M461" s="187">
        <v>129.858</v>
      </c>
      <c r="N461" s="188">
        <v>147.798</v>
      </c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/>
      <c r="AN461" s="179"/>
      <c r="AO461" s="215"/>
      <c r="AP461" s="168">
        <v>20</v>
      </c>
      <c r="AQ461" s="169">
        <v>180</v>
      </c>
      <c r="AR461" s="167"/>
      <c r="AS461" s="167"/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/>
      <c r="BD461" s="166">
        <v>279</v>
      </c>
      <c r="BE461" s="271">
        <v>1.4999999999999999E-2</v>
      </c>
      <c r="BF461" s="172"/>
      <c r="BG461" s="154"/>
      <c r="BH461" s="154"/>
      <c r="BI461" s="154">
        <v>2</v>
      </c>
      <c r="BJ461" s="154"/>
      <c r="BK461" s="154"/>
      <c r="BL461" s="24" t="s">
        <v>474</v>
      </c>
      <c r="BM461" s="248" t="s">
        <v>475</v>
      </c>
      <c r="BN461" s="248" t="s">
        <v>510</v>
      </c>
      <c r="BO461" s="248" t="s">
        <v>477</v>
      </c>
      <c r="BP461" s="248">
        <v>34</v>
      </c>
      <c r="BQ461" s="248"/>
      <c r="BR461" s="248"/>
      <c r="BS461" s="248"/>
      <c r="BT461" s="248"/>
      <c r="BU461" s="248" t="str">
        <f t="shared" si="7"/>
        <v/>
      </c>
      <c r="BV461" s="248"/>
      <c r="BW461" s="248"/>
      <c r="BX461" s="248"/>
      <c r="BY461" s="248"/>
      <c r="BZ461" s="248"/>
      <c r="CA461" s="248"/>
      <c r="CB461" s="248"/>
      <c r="CC461" s="248"/>
      <c r="CD461" s="248"/>
      <c r="CE461" s="248"/>
      <c r="CF461" s="248"/>
      <c r="CG461" s="248"/>
      <c r="CH461" s="248"/>
      <c r="CI461" s="248"/>
      <c r="CJ461" s="248"/>
      <c r="CK461" s="248"/>
      <c r="CL461" s="248"/>
      <c r="CM461" s="248"/>
      <c r="CN461" s="248"/>
      <c r="CO461" s="248"/>
      <c r="CP461" s="248"/>
      <c r="CQ461" s="248"/>
      <c r="CR461" s="248"/>
      <c r="CS461" s="248"/>
      <c r="CT461" s="248"/>
      <c r="CU461" s="248"/>
      <c r="CV461" s="248"/>
      <c r="CW461" s="248"/>
      <c r="CX461" s="248"/>
      <c r="CY461" s="248"/>
      <c r="CZ461" s="248"/>
      <c r="DA461" s="248"/>
      <c r="DB461" s="248"/>
    </row>
    <row r="462" spans="1:106" s="185" customFormat="1" ht="31.5" customHeight="1" x14ac:dyDescent="0.35">
      <c r="A462" s="180">
        <v>2021</v>
      </c>
      <c r="B462" s="152">
        <v>8</v>
      </c>
      <c r="C462" s="270">
        <v>44432</v>
      </c>
      <c r="D462" s="152">
        <v>32</v>
      </c>
      <c r="E462" s="152">
        <v>92</v>
      </c>
      <c r="F462" s="152">
        <v>4</v>
      </c>
      <c r="G462" s="184" t="s">
        <v>288</v>
      </c>
      <c r="H462" t="s">
        <v>289</v>
      </c>
      <c r="I462" t="s">
        <v>471</v>
      </c>
      <c r="J462">
        <v>2</v>
      </c>
      <c r="K462">
        <v>3</v>
      </c>
      <c r="L462" s="186">
        <v>361</v>
      </c>
      <c r="M462" s="187">
        <v>335.73</v>
      </c>
      <c r="N462" s="188">
        <v>386.27</v>
      </c>
      <c r="O462" s="179">
        <v>496</v>
      </c>
      <c r="P462" s="179">
        <v>560</v>
      </c>
      <c r="Q462" s="179">
        <v>467</v>
      </c>
      <c r="R462" s="179">
        <v>464</v>
      </c>
      <c r="S462" s="179"/>
      <c r="T462" s="179">
        <v>354</v>
      </c>
      <c r="U462" s="179">
        <v>419</v>
      </c>
      <c r="V462" s="179">
        <v>344</v>
      </c>
      <c r="W462" s="179">
        <v>343</v>
      </c>
      <c r="X462" s="179"/>
      <c r="Y462" s="153">
        <v>110</v>
      </c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>
        <v>496.8</v>
      </c>
      <c r="AN462" s="179">
        <v>365</v>
      </c>
      <c r="AO462" s="215">
        <v>0.4</v>
      </c>
      <c r="AP462" s="168">
        <v>74</v>
      </c>
      <c r="AQ462" s="169">
        <v>97</v>
      </c>
      <c r="AR462" s="167">
        <v>65</v>
      </c>
      <c r="AS462" s="167">
        <v>110</v>
      </c>
      <c r="AT462" s="170">
        <v>3</v>
      </c>
      <c r="AU462" s="170">
        <v>5</v>
      </c>
      <c r="AV462" s="170">
        <v>3</v>
      </c>
      <c r="AW462" s="170"/>
      <c r="AX462" s="170"/>
      <c r="AY462" s="170"/>
      <c r="AZ462" s="170"/>
      <c r="BA462" s="170"/>
      <c r="BB462" s="170"/>
      <c r="BC462" s="171">
        <v>11</v>
      </c>
      <c r="BD462" s="166">
        <v>1427</v>
      </c>
      <c r="BE462" s="271">
        <v>1.4999999999999999E-2</v>
      </c>
      <c r="BF462" s="172">
        <v>8.0000000000000002E-3</v>
      </c>
      <c r="BG462" s="154">
        <v>1</v>
      </c>
      <c r="BH462" s="154">
        <v>0</v>
      </c>
      <c r="BI462" s="154">
        <v>4</v>
      </c>
      <c r="BJ462" s="154">
        <v>4</v>
      </c>
      <c r="BK462" s="154">
        <v>520.9</v>
      </c>
      <c r="BL462" s="24" t="s">
        <v>478</v>
      </c>
      <c r="BM462" s="248" t="s">
        <v>481</v>
      </c>
      <c r="BN462" s="248" t="s">
        <v>505</v>
      </c>
      <c r="BO462" s="248" t="s">
        <v>506</v>
      </c>
      <c r="BP462" s="248">
        <v>34</v>
      </c>
      <c r="BQ462" s="248"/>
      <c r="BR462" s="248"/>
      <c r="BS462" s="248"/>
      <c r="BT462" s="248"/>
      <c r="BU462" s="248">
        <f t="shared" si="7"/>
        <v>2.8</v>
      </c>
      <c r="BV462" s="248"/>
      <c r="BW462" s="248"/>
      <c r="BX462" s="248"/>
      <c r="BY462" s="248"/>
      <c r="BZ462" s="248"/>
      <c r="CA462" s="248"/>
      <c r="CB462" s="248"/>
      <c r="CC462" s="248"/>
      <c r="CD462" s="248"/>
      <c r="CE462" s="248"/>
      <c r="CF462" s="248"/>
      <c r="CG462" s="248"/>
      <c r="CH462" s="248"/>
      <c r="CI462" s="248"/>
      <c r="CJ462" s="248"/>
      <c r="CK462" s="248"/>
      <c r="CL462" s="248"/>
      <c r="CM462" s="248"/>
      <c r="CN462" s="248"/>
      <c r="CO462" s="248"/>
      <c r="CP462" s="248"/>
      <c r="CQ462" s="248"/>
      <c r="CR462" s="248"/>
      <c r="CS462" s="248"/>
      <c r="CT462" s="248"/>
      <c r="CU462" s="248"/>
      <c r="CV462" s="248"/>
      <c r="CW462" s="248"/>
      <c r="CX462" s="248"/>
      <c r="CY462" s="248"/>
      <c r="CZ462" s="248"/>
      <c r="DA462" s="248"/>
      <c r="DB462" s="248"/>
    </row>
    <row r="463" spans="1:106" s="185" customFormat="1" ht="31.5" customHeight="1" x14ac:dyDescent="0.35">
      <c r="A463" s="180">
        <v>2021</v>
      </c>
      <c r="B463" s="152">
        <v>8</v>
      </c>
      <c r="C463" s="270">
        <v>44432</v>
      </c>
      <c r="D463" s="152">
        <v>32</v>
      </c>
      <c r="E463" s="152">
        <v>93</v>
      </c>
      <c r="F463" s="152">
        <v>4</v>
      </c>
      <c r="G463" s="184" t="s">
        <v>291</v>
      </c>
      <c r="H463" t="s">
        <v>292</v>
      </c>
      <c r="I463" t="s">
        <v>471</v>
      </c>
      <c r="J463">
        <v>2</v>
      </c>
      <c r="K463">
        <v>3</v>
      </c>
      <c r="L463" s="186">
        <v>59</v>
      </c>
      <c r="M463" s="187">
        <v>54.87</v>
      </c>
      <c r="N463" s="188">
        <v>63.13</v>
      </c>
      <c r="O463" s="179">
        <v>81</v>
      </c>
      <c r="P463" s="179">
        <v>70</v>
      </c>
      <c r="Q463" s="179">
        <v>74</v>
      </c>
      <c r="R463" s="179">
        <v>77</v>
      </c>
      <c r="S463" s="179"/>
      <c r="T463" s="179">
        <v>59</v>
      </c>
      <c r="U463" s="179">
        <v>60</v>
      </c>
      <c r="V463" s="179">
        <v>57</v>
      </c>
      <c r="W463" s="179">
        <v>57</v>
      </c>
      <c r="X463" s="179"/>
      <c r="Y463" s="153">
        <v>110</v>
      </c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>
        <v>75.5</v>
      </c>
      <c r="AN463" s="179">
        <v>58.3</v>
      </c>
      <c r="AO463" s="215">
        <v>0.3</v>
      </c>
      <c r="AP463" s="168">
        <v>74</v>
      </c>
      <c r="AQ463" s="169">
        <v>97</v>
      </c>
      <c r="AR463" s="167">
        <v>65</v>
      </c>
      <c r="AS463" s="167">
        <v>110</v>
      </c>
      <c r="AT463" s="170">
        <v>4</v>
      </c>
      <c r="AU463" s="170">
        <v>4</v>
      </c>
      <c r="AV463" s="170">
        <v>6</v>
      </c>
      <c r="AW463" s="170"/>
      <c r="AX463" s="170"/>
      <c r="AY463" s="170"/>
      <c r="AZ463" s="170"/>
      <c r="BA463" s="170"/>
      <c r="BB463" s="170"/>
      <c r="BC463" s="171">
        <v>14</v>
      </c>
      <c r="BD463" s="166">
        <v>921</v>
      </c>
      <c r="BE463" s="271">
        <v>1.4999999999999999E-2</v>
      </c>
      <c r="BF463" s="172">
        <v>1.4999999999999999E-2</v>
      </c>
      <c r="BG463" s="154">
        <v>1</v>
      </c>
      <c r="BH463" s="154">
        <v>0.2</v>
      </c>
      <c r="BI463" s="154">
        <v>15.6</v>
      </c>
      <c r="BJ463" s="154">
        <v>0.8</v>
      </c>
      <c r="BK463" s="154">
        <v>53.7</v>
      </c>
      <c r="BL463" s="24" t="s">
        <v>478</v>
      </c>
      <c r="BM463" s="248" t="s">
        <v>481</v>
      </c>
      <c r="BN463" s="248" t="s">
        <v>507</v>
      </c>
      <c r="BO463" s="248" t="s">
        <v>506</v>
      </c>
      <c r="BP463" s="248">
        <v>34</v>
      </c>
      <c r="BQ463" s="248"/>
      <c r="BR463" s="248"/>
      <c r="BS463" s="248"/>
      <c r="BT463" s="248"/>
      <c r="BU463" s="248">
        <f t="shared" si="7"/>
        <v>0.5</v>
      </c>
      <c r="BV463" s="248"/>
      <c r="BW463" s="248"/>
      <c r="BX463" s="248"/>
      <c r="BY463" s="248"/>
      <c r="BZ463" s="248"/>
      <c r="CA463" s="248"/>
      <c r="CB463" s="248"/>
      <c r="CC463" s="248"/>
      <c r="CD463" s="248"/>
      <c r="CE463" s="248"/>
      <c r="CF463" s="248"/>
      <c r="CG463" s="248"/>
      <c r="CH463" s="248"/>
      <c r="CI463" s="248"/>
      <c r="CJ463" s="248"/>
      <c r="CK463" s="248"/>
      <c r="CL463" s="248"/>
      <c r="CM463" s="248"/>
      <c r="CN463" s="248"/>
      <c r="CO463" s="248"/>
      <c r="CP463" s="248"/>
      <c r="CQ463" s="248"/>
      <c r="CR463" s="248"/>
      <c r="CS463" s="248"/>
      <c r="CT463" s="248"/>
      <c r="CU463" s="248"/>
      <c r="CV463" s="248"/>
      <c r="CW463" s="248"/>
      <c r="CX463" s="248"/>
      <c r="CY463" s="248"/>
      <c r="CZ463" s="248"/>
      <c r="DA463" s="248"/>
      <c r="DB463" s="248"/>
    </row>
    <row r="464" spans="1:106" s="185" customFormat="1" ht="31.5" customHeight="1" x14ac:dyDescent="0.35">
      <c r="A464" s="180">
        <v>2021</v>
      </c>
      <c r="B464" s="152">
        <v>8</v>
      </c>
      <c r="C464" s="270">
        <v>44432</v>
      </c>
      <c r="D464" s="152">
        <v>301</v>
      </c>
      <c r="E464" s="152">
        <v>225</v>
      </c>
      <c r="F464" s="152">
        <v>4</v>
      </c>
      <c r="G464" s="184" t="s">
        <v>207</v>
      </c>
      <c r="H464" t="s">
        <v>208</v>
      </c>
      <c r="I464" t="s">
        <v>471</v>
      </c>
      <c r="J464">
        <v>6</v>
      </c>
      <c r="K464">
        <v>1</v>
      </c>
      <c r="L464" s="186">
        <v>372</v>
      </c>
      <c r="M464" s="187">
        <v>345.96</v>
      </c>
      <c r="N464" s="188">
        <v>398.04</v>
      </c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>
        <v>448</v>
      </c>
      <c r="AC464" s="179">
        <v>426</v>
      </c>
      <c r="AD464" s="179">
        <v>509</v>
      </c>
      <c r="AE464" s="179">
        <v>467</v>
      </c>
      <c r="AF464" s="179"/>
      <c r="AG464" s="179">
        <v>405</v>
      </c>
      <c r="AH464" s="179">
        <v>383</v>
      </c>
      <c r="AI464" s="179">
        <v>425</v>
      </c>
      <c r="AJ464" s="179">
        <v>395</v>
      </c>
      <c r="AK464" s="153">
        <v>149</v>
      </c>
      <c r="AL464" s="153">
        <v>133</v>
      </c>
      <c r="AM464" s="179">
        <v>462.5</v>
      </c>
      <c r="AN464" s="179">
        <v>402</v>
      </c>
      <c r="AO464" s="215">
        <v>0.2</v>
      </c>
      <c r="AP464" s="168">
        <v>169</v>
      </c>
      <c r="AQ464" s="169">
        <v>128</v>
      </c>
      <c r="AR464" s="167">
        <v>153</v>
      </c>
      <c r="AS464" s="167">
        <v>141</v>
      </c>
      <c r="AT464" s="170">
        <v>3</v>
      </c>
      <c r="AU464" s="170">
        <v>3</v>
      </c>
      <c r="AV464" s="170">
        <v>4</v>
      </c>
      <c r="AW464" s="170"/>
      <c r="AX464" s="170"/>
      <c r="AY464" s="170"/>
      <c r="AZ464" s="170"/>
      <c r="BA464" s="170">
        <v>2</v>
      </c>
      <c r="BB464" s="170"/>
      <c r="BC464" s="171">
        <v>12</v>
      </c>
      <c r="BD464" s="166">
        <v>330</v>
      </c>
      <c r="BE464" s="271">
        <v>1.4999999999999999E-2</v>
      </c>
      <c r="BF464" s="172">
        <v>3.5999999999999997E-2</v>
      </c>
      <c r="BG464" s="154"/>
      <c r="BH464" s="154">
        <v>0</v>
      </c>
      <c r="BI464" s="154">
        <v>0.9</v>
      </c>
      <c r="BJ464" s="154">
        <v>4.8</v>
      </c>
      <c r="BK464" s="154">
        <v>132.69999999999999</v>
      </c>
      <c r="BL464" s="24" t="s">
        <v>473</v>
      </c>
      <c r="BM464" s="248" t="s">
        <v>473</v>
      </c>
      <c r="BN464" s="248"/>
      <c r="BO464" s="248"/>
      <c r="BP464" s="248">
        <v>34</v>
      </c>
      <c r="BQ464" s="248"/>
      <c r="BR464" s="248"/>
      <c r="BS464" s="248"/>
      <c r="BT464" s="248"/>
      <c r="BU464" s="248">
        <f t="shared" si="7"/>
        <v>21.2</v>
      </c>
      <c r="BV464" s="248"/>
      <c r="BW464" s="248"/>
      <c r="BX464" s="248"/>
      <c r="BY464" s="248"/>
      <c r="BZ464" s="248"/>
      <c r="CA464" s="248"/>
      <c r="CB464" s="248"/>
      <c r="CC464" s="248"/>
      <c r="CD464" s="248"/>
      <c r="CE464" s="248"/>
      <c r="CF464" s="248"/>
      <c r="CG464" s="248"/>
      <c r="CH464" s="248"/>
      <c r="CI464" s="248"/>
      <c r="CJ464" s="248"/>
      <c r="CK464" s="248"/>
      <c r="CL464" s="248"/>
      <c r="CM464" s="248"/>
      <c r="CN464" s="248"/>
      <c r="CO464" s="248"/>
      <c r="CP464" s="248"/>
      <c r="CQ464" s="248"/>
      <c r="CR464" s="248"/>
      <c r="CS464" s="248"/>
      <c r="CT464" s="248"/>
      <c r="CU464" s="248"/>
      <c r="CV464" s="248"/>
      <c r="CW464" s="248"/>
      <c r="CX464" s="248"/>
      <c r="CY464" s="248"/>
      <c r="CZ464" s="248"/>
      <c r="DA464" s="248"/>
      <c r="DB464" s="248"/>
    </row>
    <row r="465" spans="1:106" s="185" customFormat="1" ht="31.5" customHeight="1" x14ac:dyDescent="0.35">
      <c r="A465" s="180">
        <v>2021</v>
      </c>
      <c r="B465" s="152">
        <v>8</v>
      </c>
      <c r="C465" s="270">
        <v>44432</v>
      </c>
      <c r="D465" s="152">
        <v>375</v>
      </c>
      <c r="E465" s="152">
        <v>437</v>
      </c>
      <c r="F465" s="152">
        <v>5</v>
      </c>
      <c r="G465" s="184" t="s">
        <v>213</v>
      </c>
      <c r="H465" t="s">
        <v>214</v>
      </c>
      <c r="I465" t="s">
        <v>471</v>
      </c>
      <c r="J465">
        <v>4</v>
      </c>
      <c r="K465">
        <v>2</v>
      </c>
      <c r="L465" s="186">
        <v>168</v>
      </c>
      <c r="M465" s="187">
        <v>158.08799999999999</v>
      </c>
      <c r="N465" s="188">
        <v>179.928</v>
      </c>
      <c r="O465" s="179"/>
      <c r="P465" s="179"/>
      <c r="Q465" s="179">
        <v>247</v>
      </c>
      <c r="R465" s="179">
        <v>288</v>
      </c>
      <c r="S465" s="179">
        <v>289</v>
      </c>
      <c r="T465" s="179"/>
      <c r="U465" s="179"/>
      <c r="V465" s="179">
        <v>175</v>
      </c>
      <c r="W465" s="179">
        <v>175</v>
      </c>
      <c r="X465" s="179">
        <v>183</v>
      </c>
      <c r="Y465" s="153"/>
      <c r="Z465" s="153">
        <v>112</v>
      </c>
      <c r="AA465" s="179">
        <v>227</v>
      </c>
      <c r="AB465" s="179">
        <v>239</v>
      </c>
      <c r="AC465" s="179">
        <v>246</v>
      </c>
      <c r="AD465" s="179">
        <v>265</v>
      </c>
      <c r="AE465" s="179">
        <v>281</v>
      </c>
      <c r="AF465" s="179">
        <v>161</v>
      </c>
      <c r="AG465" s="179">
        <v>177</v>
      </c>
      <c r="AH465" s="179">
        <v>185</v>
      </c>
      <c r="AI465" s="179">
        <v>186</v>
      </c>
      <c r="AJ465" s="179">
        <v>189</v>
      </c>
      <c r="AK465" s="153">
        <v>119</v>
      </c>
      <c r="AL465" s="153">
        <v>119</v>
      </c>
      <c r="AM465" s="179">
        <v>260.3</v>
      </c>
      <c r="AN465" s="179">
        <v>178.9</v>
      </c>
      <c r="AO465" s="215">
        <v>0.5</v>
      </c>
      <c r="AP465" s="168">
        <v>120</v>
      </c>
      <c r="AQ465" s="169">
        <v>120</v>
      </c>
      <c r="AR465" s="167">
        <v>123</v>
      </c>
      <c r="AS465" s="167">
        <v>117</v>
      </c>
      <c r="AT465" s="170">
        <v>3</v>
      </c>
      <c r="AU465" s="170">
        <v>7</v>
      </c>
      <c r="AV465" s="170">
        <v>3</v>
      </c>
      <c r="AW465" s="170">
        <v>4</v>
      </c>
      <c r="AX465" s="170"/>
      <c r="AY465" s="170"/>
      <c r="AZ465" s="170"/>
      <c r="BA465" s="170"/>
      <c r="BB465" s="170"/>
      <c r="BC465" s="171">
        <v>16</v>
      </c>
      <c r="BD465" s="166">
        <v>1016</v>
      </c>
      <c r="BE465" s="271">
        <v>1.4999999999999999E-2</v>
      </c>
      <c r="BF465" s="172">
        <v>1.6E-2</v>
      </c>
      <c r="BG465" s="154"/>
      <c r="BH465" s="154">
        <v>0.1</v>
      </c>
      <c r="BI465" s="154">
        <v>6</v>
      </c>
      <c r="BJ465" s="154">
        <v>2.9</v>
      </c>
      <c r="BK465" s="154">
        <v>181.8</v>
      </c>
      <c r="BL465" s="24" t="s">
        <v>474</v>
      </c>
      <c r="BM465" s="248" t="s">
        <v>475</v>
      </c>
      <c r="BN465" s="248" t="s">
        <v>511</v>
      </c>
      <c r="BO465" s="248" t="s">
        <v>477</v>
      </c>
      <c r="BP465" s="248">
        <v>34</v>
      </c>
      <c r="BQ465" s="248"/>
      <c r="BR465" s="248"/>
      <c r="BS465" s="248"/>
      <c r="BT465" s="248"/>
      <c r="BU465" s="248">
        <f t="shared" si="7"/>
        <v>7.7</v>
      </c>
      <c r="BV465" s="248"/>
      <c r="BW465" s="248"/>
      <c r="BX465" s="248"/>
      <c r="BY465" s="248"/>
      <c r="BZ465" s="248"/>
      <c r="CA465" s="248"/>
      <c r="CB465" s="248"/>
      <c r="CC465" s="248"/>
      <c r="CD465" s="248"/>
      <c r="CE465" s="248"/>
      <c r="CF465" s="248"/>
      <c r="CG465" s="248"/>
      <c r="CH465" s="248"/>
      <c r="CI465" s="248"/>
      <c r="CJ465" s="248"/>
      <c r="CK465" s="248"/>
      <c r="CL465" s="248"/>
      <c r="CM465" s="248"/>
      <c r="CN465" s="248"/>
      <c r="CO465" s="248"/>
      <c r="CP465" s="248"/>
      <c r="CQ465" s="248"/>
      <c r="CR465" s="248"/>
      <c r="CS465" s="248"/>
      <c r="CT465" s="248"/>
      <c r="CU465" s="248"/>
      <c r="CV465" s="248"/>
      <c r="CW465" s="248"/>
      <c r="CX465" s="248"/>
      <c r="CY465" s="248"/>
      <c r="CZ465" s="248"/>
      <c r="DA465" s="248"/>
      <c r="DB465" s="248"/>
    </row>
    <row r="466" spans="1:106" s="185" customFormat="1" ht="31.5" customHeight="1" x14ac:dyDescent="0.35">
      <c r="A466" s="180">
        <v>2021</v>
      </c>
      <c r="B466" s="152">
        <v>8</v>
      </c>
      <c r="C466" s="270">
        <v>44432</v>
      </c>
      <c r="D466" s="152">
        <v>137</v>
      </c>
      <c r="E466" s="152">
        <v>273</v>
      </c>
      <c r="F466" s="152">
        <v>6</v>
      </c>
      <c r="G466" s="184" t="s">
        <v>219</v>
      </c>
      <c r="H466" t="s">
        <v>220</v>
      </c>
      <c r="I466" t="s">
        <v>471</v>
      </c>
      <c r="J466">
        <v>3</v>
      </c>
      <c r="K466">
        <v>2</v>
      </c>
      <c r="L466" s="186">
        <v>564</v>
      </c>
      <c r="M466" s="187">
        <v>524.52</v>
      </c>
      <c r="N466" s="188">
        <v>603.48</v>
      </c>
      <c r="O466" s="179">
        <v>713</v>
      </c>
      <c r="P466" s="179">
        <v>737</v>
      </c>
      <c r="Q466" s="179">
        <v>722</v>
      </c>
      <c r="R466" s="179">
        <v>677</v>
      </c>
      <c r="S466" s="179">
        <v>775</v>
      </c>
      <c r="T466" s="179">
        <v>616</v>
      </c>
      <c r="U466" s="179">
        <v>617</v>
      </c>
      <c r="V466" s="179">
        <v>611</v>
      </c>
      <c r="W466" s="179">
        <v>542</v>
      </c>
      <c r="X466" s="179">
        <v>590</v>
      </c>
      <c r="Y466" s="153">
        <v>135</v>
      </c>
      <c r="Z466" s="153">
        <v>135</v>
      </c>
      <c r="AA466" s="179">
        <v>739</v>
      </c>
      <c r="AB466" s="179">
        <v>721</v>
      </c>
      <c r="AC466" s="179">
        <v>742</v>
      </c>
      <c r="AD466" s="179">
        <v>768</v>
      </c>
      <c r="AE466" s="179">
        <v>735</v>
      </c>
      <c r="AF466" s="179">
        <v>594</v>
      </c>
      <c r="AG466" s="179">
        <v>586</v>
      </c>
      <c r="AH466" s="179">
        <v>601</v>
      </c>
      <c r="AI466" s="179">
        <v>612</v>
      </c>
      <c r="AJ466" s="179">
        <v>617</v>
      </c>
      <c r="AK466" s="153">
        <v>135</v>
      </c>
      <c r="AL466" s="153">
        <v>135</v>
      </c>
      <c r="AM466" s="179">
        <v>732.9</v>
      </c>
      <c r="AN466" s="179">
        <v>598.6</v>
      </c>
      <c r="AO466" s="215">
        <v>0.3</v>
      </c>
      <c r="AP466" s="168">
        <v>93</v>
      </c>
      <c r="AQ466" s="169">
        <v>116</v>
      </c>
      <c r="AR466" s="167">
        <v>80</v>
      </c>
      <c r="AS466" s="167">
        <v>135</v>
      </c>
      <c r="AT466" s="170">
        <v>11</v>
      </c>
      <c r="AU466" s="170">
        <v>9</v>
      </c>
      <c r="AV466" s="170">
        <v>8</v>
      </c>
      <c r="AW466" s="170">
        <v>1</v>
      </c>
      <c r="AX466" s="170">
        <v>7</v>
      </c>
      <c r="AY466" s="170"/>
      <c r="AZ466" s="170"/>
      <c r="BA466" s="170">
        <v>1</v>
      </c>
      <c r="BB466" s="170"/>
      <c r="BC466" s="171">
        <v>36</v>
      </c>
      <c r="BD466" s="166">
        <v>1632</v>
      </c>
      <c r="BE466" s="271">
        <v>1.4999999999999999E-2</v>
      </c>
      <c r="BF466" s="172">
        <v>2.1999999999999999E-2</v>
      </c>
      <c r="BG466" s="154"/>
      <c r="BH466" s="154">
        <v>0.1</v>
      </c>
      <c r="BI466" s="154">
        <v>2.9</v>
      </c>
      <c r="BJ466" s="154">
        <v>21.5</v>
      </c>
      <c r="BK466" s="154">
        <v>976.9</v>
      </c>
      <c r="BL466" s="24" t="s">
        <v>473</v>
      </c>
      <c r="BM466" s="248"/>
      <c r="BN466" s="248"/>
      <c r="BO466" s="248"/>
      <c r="BP466" s="248">
        <v>34</v>
      </c>
      <c r="BQ466" s="248"/>
      <c r="BR466" s="248"/>
      <c r="BS466" s="248"/>
      <c r="BT466" s="248"/>
      <c r="BU466" s="248">
        <f t="shared" si="7"/>
        <v>24.5</v>
      </c>
      <c r="BV466" s="248"/>
      <c r="BW466" s="248"/>
      <c r="BX466" s="248"/>
      <c r="BY466" s="248"/>
      <c r="BZ466" s="248"/>
      <c r="CA466" s="248"/>
      <c r="CB466" s="248"/>
      <c r="CC466" s="248"/>
      <c r="CD466" s="248"/>
      <c r="CE466" s="248"/>
      <c r="CF466" s="248"/>
      <c r="CG466" s="248"/>
      <c r="CH466" s="248"/>
      <c r="CI466" s="248"/>
      <c r="CJ466" s="248"/>
      <c r="CK466" s="248"/>
      <c r="CL466" s="248"/>
      <c r="CM466" s="248"/>
      <c r="CN466" s="248"/>
      <c r="CO466" s="248"/>
      <c r="CP466" s="248"/>
      <c r="CQ466" s="248"/>
      <c r="CR466" s="248"/>
      <c r="CS466" s="248"/>
      <c r="CT466" s="248"/>
      <c r="CU466" s="248"/>
      <c r="CV466" s="248"/>
      <c r="CW466" s="248"/>
      <c r="CX466" s="248"/>
      <c r="CY466" s="248"/>
      <c r="CZ466" s="248"/>
      <c r="DA466" s="248"/>
      <c r="DB466" s="248"/>
    </row>
    <row r="467" spans="1:106" s="185" customFormat="1" ht="31.5" customHeight="1" x14ac:dyDescent="0.35">
      <c r="A467" s="180">
        <v>2021</v>
      </c>
      <c r="B467" s="152">
        <v>8</v>
      </c>
      <c r="C467" s="270">
        <v>44432</v>
      </c>
      <c r="D467" s="152">
        <v>243</v>
      </c>
      <c r="E467" s="152">
        <v>167</v>
      </c>
      <c r="F467" s="152">
        <v>6</v>
      </c>
      <c r="G467" s="184" t="s">
        <v>228</v>
      </c>
      <c r="H467" t="s">
        <v>229</v>
      </c>
      <c r="I467" t="s">
        <v>471</v>
      </c>
      <c r="J467">
        <v>2</v>
      </c>
      <c r="K467">
        <v>2</v>
      </c>
      <c r="L467" s="186">
        <v>888</v>
      </c>
      <c r="M467" s="187">
        <v>825.84</v>
      </c>
      <c r="N467" s="188">
        <v>950.16</v>
      </c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>
        <v>55</v>
      </c>
      <c r="AQ467" s="169">
        <v>131</v>
      </c>
      <c r="AR467" s="167"/>
      <c r="AS467" s="167"/>
      <c r="AT467" s="170">
        <v>1</v>
      </c>
      <c r="AU467" s="170">
        <v>1</v>
      </c>
      <c r="AV467" s="170"/>
      <c r="AW467" s="170"/>
      <c r="AX467" s="170"/>
      <c r="AY467" s="170"/>
      <c r="AZ467" s="170"/>
      <c r="BA467" s="170"/>
      <c r="BB467" s="170"/>
      <c r="BC467" s="171">
        <v>2</v>
      </c>
      <c r="BD467" s="166">
        <v>142</v>
      </c>
      <c r="BE467" s="271">
        <v>1.4999999999999999E-2</v>
      </c>
      <c r="BF467" s="172">
        <v>1.4E-2</v>
      </c>
      <c r="BG467" s="154">
        <v>1</v>
      </c>
      <c r="BH467" s="154">
        <v>0</v>
      </c>
      <c r="BI467" s="154">
        <v>0.2</v>
      </c>
      <c r="BJ467" s="154"/>
      <c r="BK467" s="154"/>
      <c r="BL467" s="24" t="s">
        <v>473</v>
      </c>
      <c r="BM467" s="248" t="s">
        <v>473</v>
      </c>
      <c r="BN467" s="248"/>
      <c r="BO467" s="248"/>
      <c r="BP467" s="248">
        <v>34</v>
      </c>
      <c r="BQ467" s="248"/>
      <c r="BR467" s="248"/>
      <c r="BS467" s="248"/>
      <c r="BT467" s="248"/>
      <c r="BU467" s="248" t="str">
        <f t="shared" si="7"/>
        <v/>
      </c>
      <c r="BV467" s="248"/>
      <c r="BW467" s="248"/>
      <c r="BX467" s="248"/>
      <c r="BY467" s="248"/>
      <c r="BZ467" s="248"/>
      <c r="CA467" s="248"/>
      <c r="CB467" s="248"/>
      <c r="CC467" s="248"/>
      <c r="CD467" s="248"/>
      <c r="CE467" s="248"/>
      <c r="CF467" s="248"/>
      <c r="CG467" s="248"/>
      <c r="CH467" s="248"/>
      <c r="CI467" s="248"/>
      <c r="CJ467" s="248"/>
      <c r="CK467" s="248"/>
      <c r="CL467" s="248"/>
      <c r="CM467" s="248"/>
      <c r="CN467" s="248"/>
      <c r="CO467" s="248"/>
      <c r="CP467" s="248"/>
      <c r="CQ467" s="248"/>
      <c r="CR467" s="248"/>
      <c r="CS467" s="248"/>
      <c r="CT467" s="248"/>
      <c r="CU467" s="248"/>
      <c r="CV467" s="248"/>
      <c r="CW467" s="248"/>
      <c r="CX467" s="248"/>
      <c r="CY467" s="248"/>
      <c r="CZ467" s="248"/>
      <c r="DA467" s="248"/>
      <c r="DB467" s="248"/>
    </row>
    <row r="468" spans="1:106" s="185" customFormat="1" ht="31.5" customHeight="1" x14ac:dyDescent="0.35">
      <c r="A468" s="180">
        <v>2021</v>
      </c>
      <c r="B468" s="152">
        <v>8</v>
      </c>
      <c r="C468" s="270">
        <v>44432</v>
      </c>
      <c r="D468" s="152">
        <v>425</v>
      </c>
      <c r="E468" s="152">
        <v>674</v>
      </c>
      <c r="F468" s="152">
        <v>6</v>
      </c>
      <c r="G468" s="184" t="s">
        <v>158</v>
      </c>
      <c r="H468" t="s">
        <v>159</v>
      </c>
      <c r="I468" t="s">
        <v>513</v>
      </c>
      <c r="J468">
        <v>2</v>
      </c>
      <c r="K468">
        <v>1</v>
      </c>
      <c r="L468" s="186">
        <v>256</v>
      </c>
      <c r="M468" s="187">
        <v>240.89599999999999</v>
      </c>
      <c r="N468" s="188">
        <v>274.17599999999999</v>
      </c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>
        <v>40</v>
      </c>
      <c r="AQ468" s="169">
        <v>180</v>
      </c>
      <c r="AR468" s="167"/>
      <c r="AS468" s="167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/>
      <c r="BD468" s="166">
        <v>1100</v>
      </c>
      <c r="BE468" s="271">
        <v>1.4999999999999999E-2</v>
      </c>
      <c r="BF468" s="172"/>
      <c r="BG468" s="154"/>
      <c r="BH468" s="154"/>
      <c r="BI468" s="154">
        <v>4.3</v>
      </c>
      <c r="BJ468" s="154"/>
      <c r="BK468" s="154"/>
      <c r="BL468" s="24" t="s">
        <v>474</v>
      </c>
      <c r="BM468" s="248" t="s">
        <v>475</v>
      </c>
      <c r="BN468" s="248" t="s">
        <v>514</v>
      </c>
      <c r="BO468" s="248" t="s">
        <v>515</v>
      </c>
      <c r="BP468" s="248">
        <v>34</v>
      </c>
      <c r="BQ468" s="248"/>
      <c r="BR468" s="248"/>
      <c r="BS468" s="248"/>
      <c r="BT468" s="248"/>
      <c r="BU468" s="248" t="str">
        <f t="shared" si="7"/>
        <v/>
      </c>
      <c r="BV468" s="248"/>
      <c r="BW468" s="248"/>
      <c r="BX468" s="248"/>
      <c r="BY468" s="248"/>
      <c r="BZ468" s="248"/>
      <c r="CA468" s="248"/>
      <c r="CB468" s="248"/>
      <c r="CC468" s="248"/>
      <c r="CD468" s="248"/>
      <c r="CE468" s="248"/>
      <c r="CF468" s="248"/>
      <c r="CG468" s="248"/>
      <c r="CH468" s="248"/>
      <c r="CI468" s="248"/>
      <c r="CJ468" s="248"/>
      <c r="CK468" s="248"/>
      <c r="CL468" s="248"/>
      <c r="CM468" s="248"/>
      <c r="CN468" s="248"/>
      <c r="CO468" s="248"/>
      <c r="CP468" s="248"/>
      <c r="CQ468" s="248"/>
      <c r="CR468" s="248"/>
      <c r="CS468" s="248"/>
      <c r="CT468" s="248"/>
      <c r="CU468" s="248"/>
      <c r="CV468" s="248"/>
      <c r="CW468" s="248"/>
      <c r="CX468" s="248"/>
      <c r="CY468" s="248"/>
      <c r="CZ468" s="248"/>
      <c r="DA468" s="248"/>
      <c r="DB468" s="248"/>
    </row>
    <row r="469" spans="1:106" s="185" customFormat="1" ht="31.5" customHeight="1" x14ac:dyDescent="0.35">
      <c r="A469" s="180">
        <v>2021</v>
      </c>
      <c r="B469" s="152">
        <v>8</v>
      </c>
      <c r="C469" s="270">
        <v>44432</v>
      </c>
      <c r="D469" s="152">
        <v>331</v>
      </c>
      <c r="E469" s="152">
        <v>253</v>
      </c>
      <c r="F469" s="152">
        <v>7</v>
      </c>
      <c r="G469" s="184" t="s">
        <v>330</v>
      </c>
      <c r="H469" t="s">
        <v>331</v>
      </c>
      <c r="I469" t="s">
        <v>471</v>
      </c>
      <c r="J469">
        <v>3</v>
      </c>
      <c r="K469">
        <v>2</v>
      </c>
      <c r="L469" s="186">
        <v>203</v>
      </c>
      <c r="M469" s="187">
        <v>188.79</v>
      </c>
      <c r="N469" s="188">
        <v>217.21</v>
      </c>
      <c r="O469" s="179">
        <v>390</v>
      </c>
      <c r="P469" s="179">
        <v>344</v>
      </c>
      <c r="Q469" s="179">
        <v>333</v>
      </c>
      <c r="R469" s="179">
        <v>294</v>
      </c>
      <c r="S469" s="179">
        <v>346</v>
      </c>
      <c r="T469" s="179">
        <v>205</v>
      </c>
      <c r="U469" s="179">
        <v>210</v>
      </c>
      <c r="V469" s="179">
        <v>210</v>
      </c>
      <c r="W469" s="179">
        <v>193</v>
      </c>
      <c r="X469" s="179">
        <v>207</v>
      </c>
      <c r="Y469" s="153">
        <v>93</v>
      </c>
      <c r="Z469" s="153">
        <v>99</v>
      </c>
      <c r="AA469" s="179">
        <v>414</v>
      </c>
      <c r="AB469" s="179">
        <v>277</v>
      </c>
      <c r="AC469" s="179">
        <v>285</v>
      </c>
      <c r="AD469" s="179">
        <v>327</v>
      </c>
      <c r="AE469" s="179">
        <v>325</v>
      </c>
      <c r="AF469" s="179">
        <v>217</v>
      </c>
      <c r="AG469" s="179">
        <v>186</v>
      </c>
      <c r="AH469" s="179">
        <v>194</v>
      </c>
      <c r="AI469" s="179">
        <v>196</v>
      </c>
      <c r="AJ469" s="179">
        <v>195</v>
      </c>
      <c r="AK469" s="153">
        <v>97</v>
      </c>
      <c r="AL469" s="153">
        <v>93</v>
      </c>
      <c r="AM469" s="179">
        <v>333.5</v>
      </c>
      <c r="AN469" s="179">
        <v>201.3</v>
      </c>
      <c r="AO469" s="215">
        <v>0.6</v>
      </c>
      <c r="AP469" s="168">
        <v>121</v>
      </c>
      <c r="AQ469" s="169">
        <v>89</v>
      </c>
      <c r="AR469" s="167">
        <v>113</v>
      </c>
      <c r="AS469" s="167">
        <v>96</v>
      </c>
      <c r="AT469" s="170">
        <v>7</v>
      </c>
      <c r="AU469" s="170">
        <v>9</v>
      </c>
      <c r="AV469" s="170">
        <v>8</v>
      </c>
      <c r="AW469" s="170">
        <v>1</v>
      </c>
      <c r="AX469" s="170"/>
      <c r="AY469" s="170"/>
      <c r="AZ469" s="170"/>
      <c r="BA469" s="170"/>
      <c r="BB469" s="170"/>
      <c r="BC469" s="171">
        <v>25</v>
      </c>
      <c r="BD469" s="166">
        <v>2275</v>
      </c>
      <c r="BE469" s="271">
        <v>1.4999999999999999E-2</v>
      </c>
      <c r="BF469" s="172">
        <v>1.0999999999999999E-2</v>
      </c>
      <c r="BG469" s="154">
        <v>1</v>
      </c>
      <c r="BH469" s="154">
        <v>0.1</v>
      </c>
      <c r="BI469" s="154">
        <v>11.2</v>
      </c>
      <c r="BJ469" s="154">
        <v>5</v>
      </c>
      <c r="BK469" s="154">
        <v>458</v>
      </c>
      <c r="BL469" s="24" t="s">
        <v>478</v>
      </c>
      <c r="BM469" s="248" t="s">
        <v>479</v>
      </c>
      <c r="BN469" s="248" t="s">
        <v>493</v>
      </c>
      <c r="BO469" s="248"/>
      <c r="BP469" s="248">
        <v>34</v>
      </c>
      <c r="BQ469" s="248"/>
      <c r="BR469" s="248"/>
      <c r="BS469" s="248"/>
      <c r="BT469" s="248"/>
      <c r="BU469" s="248">
        <f t="shared" si="7"/>
        <v>1.2</v>
      </c>
      <c r="BV469" s="248"/>
      <c r="BW469" s="248"/>
      <c r="BX469" s="248"/>
      <c r="BY469" s="248"/>
      <c r="BZ469" s="248"/>
      <c r="CA469" s="248"/>
      <c r="CB469" s="248"/>
      <c r="CC469" s="248"/>
      <c r="CD469" s="248"/>
      <c r="CE469" s="248"/>
      <c r="CF469" s="248"/>
      <c r="CG469" s="248"/>
      <c r="CH469" s="248"/>
      <c r="CI469" s="248"/>
      <c r="CJ469" s="248"/>
      <c r="CK469" s="248"/>
      <c r="CL469" s="248"/>
      <c r="CM469" s="248"/>
      <c r="CN469" s="248"/>
      <c r="CO469" s="248"/>
      <c r="CP469" s="248"/>
      <c r="CQ469" s="248"/>
      <c r="CR469" s="248"/>
      <c r="CS469" s="248"/>
      <c r="CT469" s="248"/>
      <c r="CU469" s="248"/>
      <c r="CV469" s="248"/>
      <c r="CW469" s="248"/>
      <c r="CX469" s="248"/>
      <c r="CY469" s="248"/>
      <c r="CZ469" s="248"/>
      <c r="DA469" s="248"/>
      <c r="DB469" s="248"/>
    </row>
    <row r="470" spans="1:106" s="185" customFormat="1" ht="31.5" customHeight="1" x14ac:dyDescent="0.35">
      <c r="A470" s="180">
        <v>2021</v>
      </c>
      <c r="B470" s="152">
        <v>8</v>
      </c>
      <c r="C470" s="270">
        <v>44432</v>
      </c>
      <c r="D470" s="152">
        <v>18</v>
      </c>
      <c r="E470" s="152">
        <v>49</v>
      </c>
      <c r="F470" s="152">
        <v>8</v>
      </c>
      <c r="G470" s="184" t="s">
        <v>191</v>
      </c>
      <c r="H470" t="s">
        <v>192</v>
      </c>
      <c r="I470" t="s">
        <v>513</v>
      </c>
      <c r="J470">
        <v>2</v>
      </c>
      <c r="K470">
        <v>3</v>
      </c>
      <c r="L470" s="186">
        <v>100</v>
      </c>
      <c r="M470" s="187">
        <v>95.5</v>
      </c>
      <c r="N470" s="188">
        <v>104.5</v>
      </c>
      <c r="O470" s="179"/>
      <c r="P470" s="179"/>
      <c r="Q470" s="179"/>
      <c r="R470" s="179">
        <v>154</v>
      </c>
      <c r="S470" s="179">
        <v>165</v>
      </c>
      <c r="T470" s="179"/>
      <c r="U470" s="179"/>
      <c r="V470" s="179"/>
      <c r="W470" s="179">
        <v>116</v>
      </c>
      <c r="X470" s="179">
        <v>114</v>
      </c>
      <c r="Y470" s="153"/>
      <c r="Z470" s="153">
        <v>107</v>
      </c>
      <c r="AA470" s="179">
        <v>156</v>
      </c>
      <c r="AB470" s="179">
        <v>133</v>
      </c>
      <c r="AC470" s="179">
        <v>180</v>
      </c>
      <c r="AD470" s="179">
        <v>155</v>
      </c>
      <c r="AE470" s="179">
        <v>157</v>
      </c>
      <c r="AF470" s="179">
        <v>110</v>
      </c>
      <c r="AG470" s="179">
        <v>105</v>
      </c>
      <c r="AH470" s="179">
        <v>113</v>
      </c>
      <c r="AI470" s="179">
        <v>115</v>
      </c>
      <c r="AJ470" s="179">
        <v>102</v>
      </c>
      <c r="AK470" s="153">
        <v>108</v>
      </c>
      <c r="AL470" s="153">
        <v>101</v>
      </c>
      <c r="AM470" s="179">
        <v>157.1</v>
      </c>
      <c r="AN470" s="179">
        <v>110.7</v>
      </c>
      <c r="AO470" s="215">
        <v>0.6</v>
      </c>
      <c r="AP470" s="168">
        <v>101</v>
      </c>
      <c r="AQ470" s="169">
        <v>107</v>
      </c>
      <c r="AR470" s="167">
        <v>68</v>
      </c>
      <c r="AS470" s="167">
        <v>105</v>
      </c>
      <c r="AT470" s="170">
        <v>8</v>
      </c>
      <c r="AU470" s="170">
        <v>6</v>
      </c>
      <c r="AV470" s="170">
        <v>4</v>
      </c>
      <c r="AW470" s="170">
        <v>1</v>
      </c>
      <c r="AX470" s="170"/>
      <c r="AY470" s="170"/>
      <c r="AZ470" s="170"/>
      <c r="BA470" s="170">
        <v>2</v>
      </c>
      <c r="BB470" s="170"/>
      <c r="BC470" s="171">
        <v>21</v>
      </c>
      <c r="BD470" s="166">
        <v>637</v>
      </c>
      <c r="BE470" s="271">
        <v>1.4999999999999999E-2</v>
      </c>
      <c r="BF470" s="172">
        <v>3.3000000000000002E-2</v>
      </c>
      <c r="BG470" s="154"/>
      <c r="BH470" s="154">
        <v>0.2</v>
      </c>
      <c r="BI470" s="154">
        <v>6.4</v>
      </c>
      <c r="BJ470" s="154">
        <v>2.2999999999999998</v>
      </c>
      <c r="BK470" s="154">
        <v>70.5</v>
      </c>
      <c r="BL470" s="24" t="s">
        <v>474</v>
      </c>
      <c r="BM470" s="248" t="s">
        <v>475</v>
      </c>
      <c r="BN470" s="248" t="s">
        <v>519</v>
      </c>
      <c r="BO470" s="248" t="s">
        <v>515</v>
      </c>
      <c r="BP470" s="248">
        <v>34</v>
      </c>
      <c r="BQ470" s="248"/>
      <c r="BR470" s="248"/>
      <c r="BS470" s="248"/>
      <c r="BT470" s="248"/>
      <c r="BU470" s="248">
        <f t="shared" si="7"/>
        <v>7.6</v>
      </c>
      <c r="BV470" s="248"/>
      <c r="BW470" s="248"/>
      <c r="BX470" s="248"/>
      <c r="BY470" s="248"/>
      <c r="BZ470" s="248"/>
      <c r="CA470" s="248"/>
      <c r="CB470" s="248"/>
      <c r="CC470" s="248"/>
      <c r="CD470" s="248"/>
      <c r="CE470" s="248"/>
      <c r="CF470" s="248"/>
      <c r="CG470" s="248"/>
      <c r="CH470" s="248"/>
      <c r="CI470" s="248"/>
      <c r="CJ470" s="248"/>
      <c r="CK470" s="248"/>
      <c r="CL470" s="248"/>
      <c r="CM470" s="248"/>
      <c r="CN470" s="248"/>
      <c r="CO470" s="248"/>
      <c r="CP470" s="248"/>
      <c r="CQ470" s="248"/>
      <c r="CR470" s="248"/>
      <c r="CS470" s="248"/>
      <c r="CT470" s="248"/>
      <c r="CU470" s="248"/>
      <c r="CV470" s="248"/>
      <c r="CW470" s="248"/>
      <c r="CX470" s="248"/>
      <c r="CY470" s="248"/>
      <c r="CZ470" s="248"/>
      <c r="DA470" s="248"/>
      <c r="DB470" s="248"/>
    </row>
    <row r="471" spans="1:106" s="185" customFormat="1" ht="31.5" customHeight="1" x14ac:dyDescent="0.35">
      <c r="A471" s="180">
        <v>2021</v>
      </c>
      <c r="B471" s="152">
        <v>8</v>
      </c>
      <c r="C471" s="270">
        <v>44432</v>
      </c>
      <c r="D471" s="152">
        <v>395</v>
      </c>
      <c r="E471" s="152">
        <v>607</v>
      </c>
      <c r="F471" s="152">
        <v>8</v>
      </c>
      <c r="G471" s="184" t="s">
        <v>170</v>
      </c>
      <c r="H471" t="s">
        <v>171</v>
      </c>
      <c r="I471" t="s">
        <v>471</v>
      </c>
      <c r="J471">
        <v>3</v>
      </c>
      <c r="K471">
        <v>3</v>
      </c>
      <c r="L471" s="186">
        <v>120</v>
      </c>
      <c r="M471" s="187">
        <v>111.6</v>
      </c>
      <c r="N471" s="188">
        <v>128.4</v>
      </c>
      <c r="O471" s="179">
        <v>169</v>
      </c>
      <c r="P471" s="179">
        <v>177</v>
      </c>
      <c r="Q471" s="179"/>
      <c r="R471" s="179"/>
      <c r="S471" s="179"/>
      <c r="T471" s="179">
        <v>128</v>
      </c>
      <c r="U471" s="179">
        <v>145</v>
      </c>
      <c r="V471" s="179"/>
      <c r="W471" s="179"/>
      <c r="X471" s="179"/>
      <c r="Y471" s="153">
        <v>111</v>
      </c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>
        <v>173</v>
      </c>
      <c r="AN471" s="179">
        <v>136.5</v>
      </c>
      <c r="AO471" s="215">
        <v>0.4</v>
      </c>
      <c r="AP471" s="168">
        <v>90</v>
      </c>
      <c r="AQ471" s="169">
        <v>120</v>
      </c>
      <c r="AR471" s="167">
        <v>97</v>
      </c>
      <c r="AS471" s="167">
        <v>111</v>
      </c>
      <c r="AT471" s="170"/>
      <c r="AU471" s="170">
        <v>2</v>
      </c>
      <c r="AV471" s="170">
        <v>1</v>
      </c>
      <c r="AW471" s="170"/>
      <c r="AX471" s="170"/>
      <c r="AY471" s="170"/>
      <c r="AZ471" s="170"/>
      <c r="BA471" s="170"/>
      <c r="BB471" s="170"/>
      <c r="BC471" s="171">
        <v>3</v>
      </c>
      <c r="BD471" s="166">
        <v>507</v>
      </c>
      <c r="BE471" s="271">
        <v>1.4999999999999999E-2</v>
      </c>
      <c r="BF471" s="172">
        <v>6.0000000000000001E-3</v>
      </c>
      <c r="BG471" s="154">
        <v>1</v>
      </c>
      <c r="BH471" s="154">
        <v>0</v>
      </c>
      <c r="BI471" s="154">
        <v>4.2</v>
      </c>
      <c r="BJ471" s="154">
        <v>0.4</v>
      </c>
      <c r="BK471" s="154">
        <v>69.2</v>
      </c>
      <c r="BL471" s="24" t="s">
        <v>480</v>
      </c>
      <c r="BM471" s="248" t="s">
        <v>480</v>
      </c>
      <c r="BN471" s="248"/>
      <c r="BO471" s="248"/>
      <c r="BP471" s="248">
        <v>34</v>
      </c>
      <c r="BQ471" s="248"/>
      <c r="BR471" s="248"/>
      <c r="BS471" s="248"/>
      <c r="BT471" s="248"/>
      <c r="BU471" s="248">
        <f t="shared" si="7"/>
        <v>11.7</v>
      </c>
      <c r="BV471" s="248"/>
      <c r="BW471" s="248"/>
      <c r="BX471" s="248"/>
      <c r="BY471" s="248"/>
      <c r="BZ471" s="248"/>
      <c r="CA471" s="248"/>
      <c r="CB471" s="248"/>
      <c r="CC471" s="248"/>
      <c r="CD471" s="248"/>
      <c r="CE471" s="248"/>
      <c r="CF471" s="248"/>
      <c r="CG471" s="248"/>
      <c r="CH471" s="248"/>
      <c r="CI471" s="248"/>
      <c r="CJ471" s="248"/>
      <c r="CK471" s="248"/>
      <c r="CL471" s="248"/>
      <c r="CM471" s="248"/>
      <c r="CN471" s="248"/>
      <c r="CO471" s="248"/>
      <c r="CP471" s="248"/>
      <c r="CQ471" s="248"/>
      <c r="CR471" s="248"/>
      <c r="CS471" s="248"/>
      <c r="CT471" s="248"/>
      <c r="CU471" s="248"/>
      <c r="CV471" s="248"/>
      <c r="CW471" s="248"/>
      <c r="CX471" s="248"/>
      <c r="CY471" s="248"/>
      <c r="CZ471" s="248"/>
      <c r="DA471" s="248"/>
      <c r="DB471" s="248"/>
    </row>
    <row r="472" spans="1:106" s="185" customFormat="1" ht="31.5" customHeight="1" x14ac:dyDescent="0.35">
      <c r="A472" s="180">
        <v>2021</v>
      </c>
      <c r="B472" s="152">
        <v>8</v>
      </c>
      <c r="C472" s="270">
        <v>44432</v>
      </c>
      <c r="D472" s="152">
        <v>395</v>
      </c>
      <c r="E472" s="152">
        <v>608</v>
      </c>
      <c r="F472" s="152">
        <v>8</v>
      </c>
      <c r="G472" s="184" t="s">
        <v>173</v>
      </c>
      <c r="H472" t="s">
        <v>174</v>
      </c>
      <c r="I472" t="s">
        <v>471</v>
      </c>
      <c r="J472">
        <v>3</v>
      </c>
      <c r="K472">
        <v>3</v>
      </c>
      <c r="L472" s="186">
        <v>110</v>
      </c>
      <c r="M472" s="187">
        <v>102.3</v>
      </c>
      <c r="N472" s="188">
        <v>117.7</v>
      </c>
      <c r="O472" s="179">
        <v>146</v>
      </c>
      <c r="P472" s="179">
        <v>145</v>
      </c>
      <c r="Q472" s="179"/>
      <c r="R472" s="179"/>
      <c r="S472" s="179"/>
      <c r="T472" s="179">
        <v>108</v>
      </c>
      <c r="U472" s="179">
        <v>115</v>
      </c>
      <c r="V472" s="179"/>
      <c r="W472" s="179"/>
      <c r="X472" s="179"/>
      <c r="Y472" s="153">
        <v>111</v>
      </c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>
        <v>145.5</v>
      </c>
      <c r="AN472" s="179">
        <v>111.5</v>
      </c>
      <c r="AO472" s="215">
        <v>0.3</v>
      </c>
      <c r="AP472" s="168">
        <v>90</v>
      </c>
      <c r="AQ472" s="169">
        <v>120</v>
      </c>
      <c r="AR472" s="167">
        <v>97</v>
      </c>
      <c r="AS472" s="167">
        <v>111</v>
      </c>
      <c r="AT472" s="170"/>
      <c r="AU472" s="170">
        <v>3</v>
      </c>
      <c r="AV472" s="170">
        <v>1</v>
      </c>
      <c r="AW472" s="170"/>
      <c r="AX472" s="170"/>
      <c r="AY472" s="170"/>
      <c r="AZ472" s="170"/>
      <c r="BA472" s="170"/>
      <c r="BB472" s="170"/>
      <c r="BC472" s="171">
        <v>4</v>
      </c>
      <c r="BD472" s="166">
        <v>508</v>
      </c>
      <c r="BE472" s="271">
        <v>1.4999999999999999E-2</v>
      </c>
      <c r="BF472" s="172">
        <v>8.0000000000000002E-3</v>
      </c>
      <c r="BG472" s="154">
        <v>1</v>
      </c>
      <c r="BH472" s="154">
        <v>0</v>
      </c>
      <c r="BI472" s="154">
        <v>4.5999999999999996</v>
      </c>
      <c r="BJ472" s="154">
        <v>0.4</v>
      </c>
      <c r="BK472" s="154">
        <v>56.6</v>
      </c>
      <c r="BL472" s="24" t="s">
        <v>480</v>
      </c>
      <c r="BM472" s="248" t="s">
        <v>480</v>
      </c>
      <c r="BN472" s="248"/>
      <c r="BO472" s="248"/>
      <c r="BP472" s="248">
        <v>34</v>
      </c>
      <c r="BQ472" s="248"/>
      <c r="BR472" s="248"/>
      <c r="BS472" s="248"/>
      <c r="BT472" s="248"/>
      <c r="BU472" s="248">
        <f t="shared" si="7"/>
        <v>1.1000000000000001</v>
      </c>
      <c r="BV472" s="248"/>
      <c r="BW472" s="248"/>
      <c r="BX472" s="248"/>
      <c r="BY472" s="248"/>
      <c r="BZ472" s="248"/>
      <c r="CA472" s="248"/>
      <c r="CB472" s="248"/>
      <c r="CC472" s="248"/>
      <c r="CD472" s="248"/>
      <c r="CE472" s="248"/>
      <c r="CF472" s="248"/>
      <c r="CG472" s="248"/>
      <c r="CH472" s="248"/>
      <c r="CI472" s="248"/>
      <c r="CJ472" s="248"/>
      <c r="CK472" s="248"/>
      <c r="CL472" s="248"/>
      <c r="CM472" s="248"/>
      <c r="CN472" s="248"/>
      <c r="CO472" s="248"/>
      <c r="CP472" s="248"/>
      <c r="CQ472" s="248"/>
      <c r="CR472" s="248"/>
      <c r="CS472" s="248"/>
      <c r="CT472" s="248"/>
      <c r="CU472" s="248"/>
      <c r="CV472" s="248"/>
      <c r="CW472" s="248"/>
      <c r="CX472" s="248"/>
      <c r="CY472" s="248"/>
      <c r="CZ472" s="248"/>
      <c r="DA472" s="248"/>
      <c r="DB472" s="248"/>
    </row>
    <row r="473" spans="1:106" s="185" customFormat="1" ht="31.5" customHeight="1" x14ac:dyDescent="0.35">
      <c r="A473" s="180">
        <v>2021</v>
      </c>
      <c r="B473" s="152">
        <v>8</v>
      </c>
      <c r="C473" s="270">
        <v>44432</v>
      </c>
      <c r="D473" s="152">
        <v>395</v>
      </c>
      <c r="E473" s="152">
        <v>609</v>
      </c>
      <c r="F473" s="152">
        <v>8</v>
      </c>
      <c r="G473" s="184" t="s">
        <v>176</v>
      </c>
      <c r="H473" t="s">
        <v>177</v>
      </c>
      <c r="I473" t="s">
        <v>471</v>
      </c>
      <c r="J473">
        <v>3</v>
      </c>
      <c r="K473">
        <v>3</v>
      </c>
      <c r="L473" s="186">
        <v>50</v>
      </c>
      <c r="M473" s="187">
        <v>46.5</v>
      </c>
      <c r="N473" s="188">
        <v>53.5</v>
      </c>
      <c r="O473" s="179">
        <v>75</v>
      </c>
      <c r="P473" s="179">
        <v>75</v>
      </c>
      <c r="Q473" s="179"/>
      <c r="R473" s="179"/>
      <c r="S473" s="179"/>
      <c r="T473" s="179">
        <v>56</v>
      </c>
      <c r="U473" s="179">
        <v>57</v>
      </c>
      <c r="V473" s="179"/>
      <c r="W473" s="179"/>
      <c r="X473" s="179"/>
      <c r="Y473" s="153">
        <v>111</v>
      </c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>
        <v>75</v>
      </c>
      <c r="AN473" s="179">
        <v>56.5</v>
      </c>
      <c r="AO473" s="215">
        <v>0.5</v>
      </c>
      <c r="AP473" s="168">
        <v>90</v>
      </c>
      <c r="AQ473" s="169">
        <v>120</v>
      </c>
      <c r="AR473" s="167">
        <v>97</v>
      </c>
      <c r="AS473" s="167">
        <v>111</v>
      </c>
      <c r="AT473" s="170"/>
      <c r="AU473" s="170"/>
      <c r="AV473" s="170">
        <v>4</v>
      </c>
      <c r="AW473" s="170"/>
      <c r="AX473" s="170"/>
      <c r="AY473" s="170"/>
      <c r="AZ473" s="170"/>
      <c r="BA473" s="170"/>
      <c r="BB473" s="170"/>
      <c r="BC473" s="171">
        <v>4</v>
      </c>
      <c r="BD473" s="166">
        <v>508</v>
      </c>
      <c r="BE473" s="271">
        <v>1.4999999999999999E-2</v>
      </c>
      <c r="BF473" s="172">
        <v>8.0000000000000002E-3</v>
      </c>
      <c r="BG473" s="154">
        <v>1</v>
      </c>
      <c r="BH473" s="154">
        <v>0.1</v>
      </c>
      <c r="BI473" s="154">
        <v>10.199999999999999</v>
      </c>
      <c r="BJ473" s="154">
        <v>0.2</v>
      </c>
      <c r="BK473" s="154">
        <v>28.7</v>
      </c>
      <c r="BL473" s="24" t="s">
        <v>480</v>
      </c>
      <c r="BM473" s="248" t="s">
        <v>480</v>
      </c>
      <c r="BN473" s="248"/>
      <c r="BO473" s="248"/>
      <c r="BP473" s="248">
        <v>34</v>
      </c>
      <c r="BQ473" s="248"/>
      <c r="BR473" s="248"/>
      <c r="BS473" s="248"/>
      <c r="BT473" s="248"/>
      <c r="BU473" s="248">
        <f t="shared" si="7"/>
        <v>4.5999999999999996</v>
      </c>
      <c r="BV473" s="248"/>
      <c r="BW473" s="248"/>
      <c r="BX473" s="248"/>
      <c r="BY473" s="248"/>
      <c r="BZ473" s="248"/>
      <c r="CA473" s="248"/>
      <c r="CB473" s="248"/>
      <c r="CC473" s="248"/>
      <c r="CD473" s="248"/>
      <c r="CE473" s="248"/>
      <c r="CF473" s="248"/>
      <c r="CG473" s="248"/>
      <c r="CH473" s="248"/>
      <c r="CI473" s="248"/>
      <c r="CJ473" s="248"/>
      <c r="CK473" s="248"/>
      <c r="CL473" s="248"/>
      <c r="CM473" s="248"/>
      <c r="CN473" s="248"/>
      <c r="CO473" s="248"/>
      <c r="CP473" s="248"/>
      <c r="CQ473" s="248"/>
      <c r="CR473" s="248"/>
      <c r="CS473" s="248"/>
      <c r="CT473" s="248"/>
      <c r="CU473" s="248"/>
      <c r="CV473" s="248"/>
      <c r="CW473" s="248"/>
      <c r="CX473" s="248"/>
      <c r="CY473" s="248"/>
      <c r="CZ473" s="248"/>
      <c r="DA473" s="248"/>
      <c r="DB473" s="248"/>
    </row>
    <row r="474" spans="1:106" s="185" customFormat="1" ht="31.5" customHeight="1" x14ac:dyDescent="0.35">
      <c r="A474" s="180">
        <v>2021</v>
      </c>
      <c r="B474" s="152">
        <v>8</v>
      </c>
      <c r="C474" s="270">
        <v>44432</v>
      </c>
      <c r="D474" s="152">
        <v>53</v>
      </c>
      <c r="E474" s="152">
        <v>131</v>
      </c>
      <c r="F474" s="152">
        <v>28</v>
      </c>
      <c r="G474" s="184" t="s">
        <v>161</v>
      </c>
      <c r="H474" t="s">
        <v>162</v>
      </c>
      <c r="I474" t="s">
        <v>531</v>
      </c>
      <c r="J474">
        <v>25</v>
      </c>
      <c r="K474">
        <v>1</v>
      </c>
      <c r="L474" s="186">
        <v>10</v>
      </c>
      <c r="M474" s="187">
        <v>9.3000000000000007</v>
      </c>
      <c r="N474" s="188">
        <v>10.7</v>
      </c>
      <c r="O474" s="179">
        <v>12</v>
      </c>
      <c r="P474" s="179">
        <v>18</v>
      </c>
      <c r="Q474" s="179">
        <v>17</v>
      </c>
      <c r="R474" s="179">
        <v>12</v>
      </c>
      <c r="S474" s="179">
        <v>13</v>
      </c>
      <c r="T474" s="179">
        <v>10</v>
      </c>
      <c r="U474" s="179">
        <v>11</v>
      </c>
      <c r="V474" s="179">
        <v>10</v>
      </c>
      <c r="W474" s="179">
        <v>11</v>
      </c>
      <c r="X474" s="179">
        <v>11</v>
      </c>
      <c r="Y474" s="153">
        <v>92</v>
      </c>
      <c r="Z474" s="153"/>
      <c r="AA474" s="179">
        <v>10</v>
      </c>
      <c r="AB474" s="179">
        <v>11</v>
      </c>
      <c r="AC474" s="179">
        <v>12</v>
      </c>
      <c r="AD474" s="179">
        <v>14</v>
      </c>
      <c r="AE474" s="179">
        <v>14</v>
      </c>
      <c r="AF474" s="179">
        <v>8</v>
      </c>
      <c r="AG474" s="179">
        <v>9</v>
      </c>
      <c r="AH474" s="179">
        <v>9</v>
      </c>
      <c r="AI474" s="179">
        <v>9</v>
      </c>
      <c r="AJ474" s="179">
        <v>9</v>
      </c>
      <c r="AK474" s="153">
        <v>93</v>
      </c>
      <c r="AL474" s="153">
        <v>88</v>
      </c>
      <c r="AM474" s="179">
        <v>13.1</v>
      </c>
      <c r="AN474" s="179">
        <v>9.6</v>
      </c>
      <c r="AO474" s="215">
        <v>0.3</v>
      </c>
      <c r="AP474" s="168">
        <v>772</v>
      </c>
      <c r="AQ474" s="169">
        <v>117</v>
      </c>
      <c r="AR474" s="167">
        <v>989</v>
      </c>
      <c r="AS474" s="167">
        <v>91</v>
      </c>
      <c r="AT474" s="170">
        <v>20</v>
      </c>
      <c r="AU474" s="170">
        <v>18</v>
      </c>
      <c r="AV474" s="170">
        <v>20</v>
      </c>
      <c r="AW474" s="170">
        <v>12</v>
      </c>
      <c r="AX474" s="170"/>
      <c r="AY474" s="170"/>
      <c r="AZ474" s="170"/>
      <c r="BA474" s="170">
        <v>2</v>
      </c>
      <c r="BB474" s="170"/>
      <c r="BC474" s="171">
        <v>72</v>
      </c>
      <c r="BD474" s="166">
        <v>21672</v>
      </c>
      <c r="BE474" s="271">
        <v>0.02</v>
      </c>
      <c r="BF474" s="172">
        <v>3.0000000000000001E-3</v>
      </c>
      <c r="BG474" s="154">
        <v>1</v>
      </c>
      <c r="BH474" s="154">
        <v>7.2</v>
      </c>
      <c r="BI474" s="154">
        <v>2167.1999999999998</v>
      </c>
      <c r="BJ474" s="154">
        <v>0.7</v>
      </c>
      <c r="BK474" s="154">
        <v>208.1</v>
      </c>
      <c r="BL474" s="24" t="s">
        <v>478</v>
      </c>
      <c r="BM474" s="248" t="s">
        <v>487</v>
      </c>
      <c r="BN474" s="248" t="s">
        <v>532</v>
      </c>
      <c r="BO474" s="248"/>
      <c r="BP474" s="248">
        <v>34</v>
      </c>
      <c r="BQ474" s="248"/>
      <c r="BR474" s="248"/>
      <c r="BS474" s="248"/>
      <c r="BT474" s="248"/>
      <c r="BU474" s="248">
        <f t="shared" si="7"/>
        <v>0.3</v>
      </c>
      <c r="BV474" s="248"/>
      <c r="BW474" s="248"/>
      <c r="BX474" s="248"/>
      <c r="BY474" s="248"/>
      <c r="BZ474" s="248"/>
      <c r="CA474" s="248"/>
      <c r="CB474" s="248"/>
      <c r="CC474" s="248"/>
      <c r="CD474" s="248"/>
      <c r="CE474" s="248"/>
      <c r="CF474" s="248"/>
      <c r="CG474" s="248"/>
      <c r="CH474" s="248"/>
      <c r="CI474" s="248"/>
      <c r="CJ474" s="248"/>
      <c r="CK474" s="248"/>
      <c r="CL474" s="248"/>
      <c r="CM474" s="248"/>
      <c r="CN474" s="248"/>
      <c r="CO474" s="248"/>
      <c r="CP474" s="248"/>
      <c r="CQ474" s="248"/>
      <c r="CR474" s="248"/>
      <c r="CS474" s="248"/>
      <c r="CT474" s="248"/>
      <c r="CU474" s="248"/>
      <c r="CV474" s="248"/>
      <c r="CW474" s="248"/>
      <c r="CX474" s="248"/>
      <c r="CY474" s="248"/>
      <c r="CZ474" s="248"/>
      <c r="DA474" s="248"/>
      <c r="DB474" s="248"/>
    </row>
    <row r="475" spans="1:106" s="185" customFormat="1" ht="31.5" customHeight="1" x14ac:dyDescent="0.35">
      <c r="A475" s="180">
        <v>2021</v>
      </c>
      <c r="B475" s="152">
        <v>8</v>
      </c>
      <c r="C475" s="270">
        <v>44432</v>
      </c>
      <c r="D475" s="152">
        <v>159</v>
      </c>
      <c r="E475" s="152">
        <v>299</v>
      </c>
      <c r="F475" s="152">
        <v>28</v>
      </c>
      <c r="G475" s="184" t="s">
        <v>210</v>
      </c>
      <c r="H475" t="s">
        <v>211</v>
      </c>
      <c r="I475" t="s">
        <v>502</v>
      </c>
      <c r="J475">
        <v>3</v>
      </c>
      <c r="K475">
        <v>2</v>
      </c>
      <c r="L475" s="186">
        <v>115</v>
      </c>
      <c r="M475" s="187">
        <v>106.95</v>
      </c>
      <c r="N475" s="188">
        <v>123.05</v>
      </c>
      <c r="O475" s="179"/>
      <c r="P475" s="179">
        <v>148</v>
      </c>
      <c r="Q475" s="179">
        <v>128</v>
      </c>
      <c r="R475" s="179">
        <v>119</v>
      </c>
      <c r="S475" s="179">
        <v>122</v>
      </c>
      <c r="T475" s="179"/>
      <c r="U475" s="179">
        <v>120</v>
      </c>
      <c r="V475" s="179">
        <v>106</v>
      </c>
      <c r="W475" s="179">
        <v>104</v>
      </c>
      <c r="X475" s="179">
        <v>103</v>
      </c>
      <c r="Y475" s="153">
        <v>96</v>
      </c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>
        <v>129.30000000000001</v>
      </c>
      <c r="AN475" s="179">
        <v>108.3</v>
      </c>
      <c r="AO475" s="215">
        <v>0.1</v>
      </c>
      <c r="AP475" s="168">
        <v>70</v>
      </c>
      <c r="AQ475" s="169">
        <v>154</v>
      </c>
      <c r="AR475" s="167">
        <v>113</v>
      </c>
      <c r="AS475" s="167">
        <v>96</v>
      </c>
      <c r="AT475" s="170">
        <v>8</v>
      </c>
      <c r="AU475" s="170">
        <v>5</v>
      </c>
      <c r="AV475" s="170">
        <v>5</v>
      </c>
      <c r="AW475" s="170"/>
      <c r="AX475" s="170">
        <v>3</v>
      </c>
      <c r="AY475" s="170"/>
      <c r="AZ475" s="170"/>
      <c r="BA475" s="170"/>
      <c r="BB475" s="170"/>
      <c r="BC475" s="171">
        <v>20</v>
      </c>
      <c r="BD475" s="166">
        <v>740</v>
      </c>
      <c r="BE475" s="271">
        <v>0.02</v>
      </c>
      <c r="BF475" s="172">
        <v>2.7E-2</v>
      </c>
      <c r="BG475" s="154"/>
      <c r="BH475" s="154">
        <v>0.2</v>
      </c>
      <c r="BI475" s="154">
        <v>6.4</v>
      </c>
      <c r="BJ475" s="154">
        <v>2.2000000000000002</v>
      </c>
      <c r="BK475" s="154">
        <v>80.099999999999994</v>
      </c>
      <c r="BL475" s="24" t="s">
        <v>478</v>
      </c>
      <c r="BM475" s="248" t="s">
        <v>479</v>
      </c>
      <c r="BN475" s="248"/>
      <c r="BO475" s="248"/>
      <c r="BP475" s="248">
        <v>34</v>
      </c>
      <c r="BQ475" s="248"/>
      <c r="BR475" s="248"/>
      <c r="BS475" s="248"/>
      <c r="BT475" s="248"/>
      <c r="BU475" s="248">
        <f t="shared" si="7"/>
        <v>4.7</v>
      </c>
      <c r="BV475" s="248"/>
      <c r="BW475" s="248"/>
      <c r="BX475" s="248"/>
      <c r="BY475" s="248"/>
      <c r="BZ475" s="248"/>
      <c r="CA475" s="248"/>
      <c r="CB475" s="248"/>
      <c r="CC475" s="248"/>
      <c r="CD475" s="248"/>
      <c r="CE475" s="248"/>
      <c r="CF475" s="248"/>
      <c r="CG475" s="248"/>
      <c r="CH475" s="248"/>
      <c r="CI475" s="248"/>
      <c r="CJ475" s="248"/>
      <c r="CK475" s="248"/>
      <c r="CL475" s="248"/>
      <c r="CM475" s="248"/>
      <c r="CN475" s="248"/>
      <c r="CO475" s="248"/>
      <c r="CP475" s="248"/>
      <c r="CQ475" s="248"/>
      <c r="CR475" s="248"/>
      <c r="CS475" s="248"/>
      <c r="CT475" s="248"/>
      <c r="CU475" s="248"/>
      <c r="CV475" s="248"/>
      <c r="CW475" s="248"/>
      <c r="CX475" s="248"/>
      <c r="CY475" s="248"/>
      <c r="CZ475" s="248"/>
      <c r="DA475" s="248"/>
      <c r="DB475" s="248"/>
    </row>
    <row r="476" spans="1:106" s="185" customFormat="1" ht="31.5" customHeight="1" x14ac:dyDescent="0.35">
      <c r="A476" s="180">
        <v>2021</v>
      </c>
      <c r="B476" s="152">
        <v>8</v>
      </c>
      <c r="C476" s="270">
        <v>44432</v>
      </c>
      <c r="D476" s="152">
        <v>227</v>
      </c>
      <c r="E476" s="152">
        <v>155</v>
      </c>
      <c r="F476" s="152">
        <v>30</v>
      </c>
      <c r="G476" s="184" t="s">
        <v>222</v>
      </c>
      <c r="H476" t="s">
        <v>223</v>
      </c>
      <c r="I476" t="s">
        <v>543</v>
      </c>
      <c r="J476">
        <v>3</v>
      </c>
      <c r="K476">
        <v>2</v>
      </c>
      <c r="L476" s="186">
        <v>122</v>
      </c>
      <c r="M476" s="187">
        <v>113.46</v>
      </c>
      <c r="N476" s="188">
        <v>130.54</v>
      </c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/>
      <c r="AN476" s="179"/>
      <c r="AO476" s="215"/>
      <c r="AP476" s="168">
        <v>61</v>
      </c>
      <c r="AQ476" s="169">
        <v>177</v>
      </c>
      <c r="AR476" s="167"/>
      <c r="AS476" s="167"/>
      <c r="AT476" s="170">
        <v>8</v>
      </c>
      <c r="AU476" s="170">
        <v>5</v>
      </c>
      <c r="AV476" s="170">
        <v>5</v>
      </c>
      <c r="AW476" s="170"/>
      <c r="AX476" s="170">
        <v>3</v>
      </c>
      <c r="AY476" s="170"/>
      <c r="AZ476" s="170"/>
      <c r="BA476" s="170"/>
      <c r="BB476" s="170"/>
      <c r="BC476" s="171">
        <v>20</v>
      </c>
      <c r="BD476" s="166">
        <v>740</v>
      </c>
      <c r="BE476" s="271">
        <v>0.02</v>
      </c>
      <c r="BF476" s="172">
        <v>2.7E-2</v>
      </c>
      <c r="BG476" s="154"/>
      <c r="BH476" s="154">
        <v>0.2</v>
      </c>
      <c r="BI476" s="154">
        <v>6.1</v>
      </c>
      <c r="BJ476" s="154"/>
      <c r="BK476" s="154"/>
      <c r="BL476" s="24" t="s">
        <v>478</v>
      </c>
      <c r="BM476" s="248" t="s">
        <v>479</v>
      </c>
      <c r="BN476" s="248" t="s">
        <v>544</v>
      </c>
      <c r="BO476" s="248"/>
      <c r="BP476" s="248">
        <v>34</v>
      </c>
      <c r="BQ476" s="248"/>
      <c r="BR476" s="248"/>
      <c r="BS476" s="248"/>
      <c r="BT476" s="248"/>
      <c r="BU476" s="248" t="str">
        <f t="shared" si="7"/>
        <v/>
      </c>
      <c r="BV476" s="248"/>
      <c r="BW476" s="248"/>
      <c r="BX476" s="248"/>
      <c r="BY476" s="248"/>
      <c r="BZ476" s="248"/>
      <c r="CA476" s="248"/>
      <c r="CB476" s="248"/>
      <c r="CC476" s="248"/>
      <c r="CD476" s="248"/>
      <c r="CE476" s="248"/>
      <c r="CF476" s="248"/>
      <c r="CG476" s="248"/>
      <c r="CH476" s="248"/>
      <c r="CI476" s="248"/>
      <c r="CJ476" s="248"/>
      <c r="CK476" s="248"/>
      <c r="CL476" s="248"/>
      <c r="CM476" s="248"/>
      <c r="CN476" s="248"/>
      <c r="CO476" s="248"/>
      <c r="CP476" s="248"/>
      <c r="CQ476" s="248"/>
      <c r="CR476" s="248"/>
      <c r="CS476" s="248"/>
      <c r="CT476" s="248"/>
      <c r="CU476" s="248"/>
      <c r="CV476" s="248"/>
      <c r="CW476" s="248"/>
      <c r="CX476" s="248"/>
      <c r="CY476" s="248"/>
      <c r="CZ476" s="248"/>
      <c r="DA476" s="248"/>
      <c r="DB476" s="248"/>
    </row>
    <row r="477" spans="1:106" s="185" customFormat="1" ht="31.5" customHeight="1" x14ac:dyDescent="0.35">
      <c r="A477" s="180">
        <v>2021</v>
      </c>
      <c r="B477" s="152">
        <v>8</v>
      </c>
      <c r="C477" s="270">
        <v>44432</v>
      </c>
      <c r="D477" s="152">
        <v>334</v>
      </c>
      <c r="E477" s="152">
        <v>254</v>
      </c>
      <c r="F477" s="152">
        <v>49</v>
      </c>
      <c r="G477" s="184" t="s">
        <v>431</v>
      </c>
      <c r="H477" t="s">
        <v>331</v>
      </c>
      <c r="I477" t="s">
        <v>490</v>
      </c>
      <c r="J477">
        <v>4</v>
      </c>
      <c r="K477">
        <v>2</v>
      </c>
      <c r="L477" s="186">
        <v>203</v>
      </c>
      <c r="M477" s="187">
        <v>188.79</v>
      </c>
      <c r="N477" s="188">
        <v>217.21</v>
      </c>
      <c r="O477" s="179">
        <v>253</v>
      </c>
      <c r="P477" s="179">
        <v>250</v>
      </c>
      <c r="Q477" s="179">
        <v>240</v>
      </c>
      <c r="R477" s="179">
        <v>286</v>
      </c>
      <c r="S477" s="179">
        <v>300</v>
      </c>
      <c r="T477" s="179">
        <v>201</v>
      </c>
      <c r="U477" s="179">
        <v>201</v>
      </c>
      <c r="V477" s="179">
        <v>192</v>
      </c>
      <c r="W477" s="179">
        <v>187</v>
      </c>
      <c r="X477" s="179">
        <v>199</v>
      </c>
      <c r="Y477" s="153">
        <v>142</v>
      </c>
      <c r="Z477" s="153">
        <v>140</v>
      </c>
      <c r="AA477" s="179">
        <v>338</v>
      </c>
      <c r="AB477" s="179">
        <v>355</v>
      </c>
      <c r="AC477" s="179">
        <v>326</v>
      </c>
      <c r="AD477" s="179">
        <v>369</v>
      </c>
      <c r="AE477" s="179">
        <v>340</v>
      </c>
      <c r="AF477" s="179">
        <v>195</v>
      </c>
      <c r="AG477" s="179">
        <v>200</v>
      </c>
      <c r="AH477" s="179">
        <v>199</v>
      </c>
      <c r="AI477" s="179">
        <v>212</v>
      </c>
      <c r="AJ477" s="179">
        <v>207</v>
      </c>
      <c r="AK477" s="153">
        <v>144</v>
      </c>
      <c r="AL477" s="153">
        <v>136</v>
      </c>
      <c r="AM477" s="179">
        <v>305.7</v>
      </c>
      <c r="AN477" s="179">
        <v>199.3</v>
      </c>
      <c r="AO477" s="215">
        <v>0.5</v>
      </c>
      <c r="AP477" s="168">
        <v>88</v>
      </c>
      <c r="AQ477" s="169">
        <v>164</v>
      </c>
      <c r="AR477" s="167">
        <v>102</v>
      </c>
      <c r="AS477" s="167">
        <v>141</v>
      </c>
      <c r="AT477" s="170">
        <v>3</v>
      </c>
      <c r="AU477" s="170">
        <v>1</v>
      </c>
      <c r="AV477" s="170">
        <v>4</v>
      </c>
      <c r="AW477" s="170"/>
      <c r="AX477" s="170"/>
      <c r="AY477" s="170"/>
      <c r="AZ477" s="170"/>
      <c r="BA477" s="170"/>
      <c r="BB477" s="170"/>
      <c r="BC477" s="171">
        <v>7</v>
      </c>
      <c r="BD477" s="166">
        <v>1237</v>
      </c>
      <c r="BE477" s="271">
        <v>0.02</v>
      </c>
      <c r="BF477" s="172">
        <v>6.0000000000000001E-3</v>
      </c>
      <c r="BG477" s="154">
        <v>1</v>
      </c>
      <c r="BH477" s="154">
        <v>0</v>
      </c>
      <c r="BI477" s="154">
        <v>6.1</v>
      </c>
      <c r="BJ477" s="154">
        <v>1.4</v>
      </c>
      <c r="BK477" s="154">
        <v>246.5</v>
      </c>
      <c r="BL477" s="24" t="s">
        <v>478</v>
      </c>
      <c r="BM477" s="248" t="s">
        <v>479</v>
      </c>
      <c r="BN477" s="248" t="s">
        <v>493</v>
      </c>
      <c r="BO477" s="248"/>
      <c r="BP477" s="248">
        <v>34</v>
      </c>
      <c r="BQ477" s="248"/>
      <c r="BR477" s="248"/>
      <c r="BS477" s="248"/>
      <c r="BT477" s="248"/>
      <c r="BU477" s="248">
        <f t="shared" si="7"/>
        <v>2.6</v>
      </c>
      <c r="BV477" s="248"/>
      <c r="BW477" s="248"/>
      <c r="BX477" s="248"/>
      <c r="BY477" s="248"/>
      <c r="BZ477" s="248"/>
      <c r="CA477" s="248"/>
      <c r="CB477" s="248"/>
      <c r="CC477" s="248"/>
      <c r="CD477" s="248"/>
      <c r="CE477" s="248"/>
      <c r="CF477" s="248"/>
      <c r="CG477" s="248"/>
      <c r="CH477" s="248"/>
      <c r="CI477" s="248"/>
      <c r="CJ477" s="248"/>
      <c r="CK477" s="248"/>
      <c r="CL477" s="248"/>
      <c r="CM477" s="248"/>
      <c r="CN477" s="248"/>
      <c r="CO477" s="248"/>
      <c r="CP477" s="248"/>
      <c r="CQ477" s="248"/>
      <c r="CR477" s="248"/>
      <c r="CS477" s="248"/>
      <c r="CT477" s="248"/>
      <c r="CU477" s="248"/>
      <c r="CV477" s="248"/>
      <c r="CW477" s="248"/>
      <c r="CX477" s="248"/>
      <c r="CY477" s="248"/>
      <c r="CZ477" s="248"/>
      <c r="DA477" s="248"/>
      <c r="DB477" s="248"/>
    </row>
    <row r="478" spans="1:106" s="185" customFormat="1" ht="31.5" customHeight="1" x14ac:dyDescent="0.35">
      <c r="A478" s="180">
        <v>2021</v>
      </c>
      <c r="B478" s="152">
        <v>8</v>
      </c>
      <c r="C478" s="270">
        <v>44433</v>
      </c>
      <c r="D478" s="152">
        <v>224</v>
      </c>
      <c r="E478" s="152">
        <v>152</v>
      </c>
      <c r="F478" s="152">
        <v>2</v>
      </c>
      <c r="G478" s="184" t="s">
        <v>204</v>
      </c>
      <c r="H478" t="s">
        <v>205</v>
      </c>
      <c r="I478" t="s">
        <v>471</v>
      </c>
      <c r="J478">
        <v>4</v>
      </c>
      <c r="K478">
        <v>2</v>
      </c>
      <c r="L478" s="186">
        <v>155</v>
      </c>
      <c r="M478" s="187">
        <v>144.15</v>
      </c>
      <c r="N478" s="188">
        <v>165.85</v>
      </c>
      <c r="O478" s="179">
        <v>180</v>
      </c>
      <c r="P478" s="179">
        <v>201</v>
      </c>
      <c r="Q478" s="179">
        <v>175</v>
      </c>
      <c r="R478" s="179">
        <v>188</v>
      </c>
      <c r="S478" s="179">
        <v>184</v>
      </c>
      <c r="T478" s="179">
        <v>146</v>
      </c>
      <c r="U478" s="179">
        <v>144</v>
      </c>
      <c r="V478" s="179">
        <v>135</v>
      </c>
      <c r="W478" s="179">
        <v>148</v>
      </c>
      <c r="X478" s="179">
        <v>151</v>
      </c>
      <c r="Y478" s="153">
        <v>115</v>
      </c>
      <c r="Z478" s="153">
        <v>113</v>
      </c>
      <c r="AA478" s="179">
        <v>196</v>
      </c>
      <c r="AB478" s="179">
        <v>180</v>
      </c>
      <c r="AC478" s="179">
        <v>176</v>
      </c>
      <c r="AD478" s="179">
        <v>184</v>
      </c>
      <c r="AE478" s="179"/>
      <c r="AF478" s="179">
        <v>157</v>
      </c>
      <c r="AG478" s="179">
        <v>151</v>
      </c>
      <c r="AH478" s="179">
        <v>146</v>
      </c>
      <c r="AI478" s="179">
        <v>145</v>
      </c>
      <c r="AJ478" s="179"/>
      <c r="AK478" s="153">
        <v>110</v>
      </c>
      <c r="AL478" s="153">
        <v>110</v>
      </c>
      <c r="AM478" s="179">
        <v>184.9</v>
      </c>
      <c r="AN478" s="179">
        <v>147</v>
      </c>
      <c r="AO478" s="215">
        <v>0.2</v>
      </c>
      <c r="AP478" s="168">
        <v>142</v>
      </c>
      <c r="AQ478" s="169">
        <v>101</v>
      </c>
      <c r="AR478" s="167">
        <v>129</v>
      </c>
      <c r="AS478" s="167">
        <v>112</v>
      </c>
      <c r="AT478" s="170">
        <v>4</v>
      </c>
      <c r="AU478" s="170">
        <v>2</v>
      </c>
      <c r="AV478" s="170">
        <v>4</v>
      </c>
      <c r="AW478" s="170"/>
      <c r="AX478" s="170"/>
      <c r="AY478" s="170"/>
      <c r="AZ478" s="170"/>
      <c r="BA478" s="170"/>
      <c r="BB478" s="170"/>
      <c r="BC478" s="171">
        <v>10</v>
      </c>
      <c r="BD478" s="166">
        <v>3115</v>
      </c>
      <c r="BE478" s="271">
        <v>1.4999999999999999E-2</v>
      </c>
      <c r="BF478" s="172">
        <v>3.0000000000000001E-3</v>
      </c>
      <c r="BG478" s="154">
        <v>1</v>
      </c>
      <c r="BH478" s="154">
        <v>0.1</v>
      </c>
      <c r="BI478" s="154">
        <v>20.100000000000001</v>
      </c>
      <c r="BJ478" s="154">
        <v>1.5</v>
      </c>
      <c r="BK478" s="154">
        <v>457.9</v>
      </c>
      <c r="BL478" s="24" t="s">
        <v>545</v>
      </c>
      <c r="BM478" s="248" t="s">
        <v>546</v>
      </c>
      <c r="BN478" s="248"/>
      <c r="BO478" s="248"/>
      <c r="BP478" s="248">
        <v>34</v>
      </c>
      <c r="BQ478" s="248"/>
      <c r="BR478" s="248"/>
      <c r="BS478" s="248"/>
      <c r="BT478" s="248"/>
      <c r="BU478" s="248">
        <f t="shared" si="7"/>
        <v>5.7</v>
      </c>
      <c r="BV478" s="248"/>
      <c r="BW478" s="248"/>
      <c r="BX478" s="248"/>
      <c r="BY478" s="248"/>
      <c r="BZ478" s="248"/>
      <c r="CA478" s="248"/>
      <c r="CB478" s="248"/>
      <c r="CC478" s="248"/>
      <c r="CD478" s="248"/>
      <c r="CE478" s="248"/>
      <c r="CF478" s="248"/>
      <c r="CG478" s="248"/>
      <c r="CH478" s="248"/>
      <c r="CI478" s="248"/>
      <c r="CJ478" s="248"/>
      <c r="CK478" s="248"/>
      <c r="CL478" s="248"/>
      <c r="CM478" s="248"/>
      <c r="CN478" s="248"/>
      <c r="CO478" s="248"/>
      <c r="CP478" s="248"/>
      <c r="CQ478" s="248"/>
      <c r="CR478" s="248"/>
      <c r="CS478" s="248"/>
      <c r="CT478" s="248"/>
      <c r="CU478" s="248"/>
      <c r="CV478" s="248"/>
      <c r="CW478" s="248"/>
      <c r="CX478" s="248"/>
      <c r="CY478" s="248"/>
      <c r="CZ478" s="248"/>
      <c r="DA478" s="248"/>
      <c r="DB478" s="248"/>
    </row>
    <row r="479" spans="1:106" s="185" customFormat="1" ht="31.5" customHeight="1" x14ac:dyDescent="0.35">
      <c r="A479" s="180">
        <v>2021</v>
      </c>
      <c r="B479" s="152">
        <v>8</v>
      </c>
      <c r="C479" s="270">
        <v>44433</v>
      </c>
      <c r="D479" s="152">
        <v>47</v>
      </c>
      <c r="E479" s="152">
        <v>122</v>
      </c>
      <c r="F479" s="152">
        <v>3</v>
      </c>
      <c r="G479" s="184" t="s">
        <v>216</v>
      </c>
      <c r="H479" t="s">
        <v>217</v>
      </c>
      <c r="I479" t="s">
        <v>513</v>
      </c>
      <c r="J479">
        <v>2</v>
      </c>
      <c r="K479">
        <v>1</v>
      </c>
      <c r="L479" s="186">
        <v>280</v>
      </c>
      <c r="M479" s="187">
        <v>267.39999999999998</v>
      </c>
      <c r="N479" s="188">
        <v>292.60000000000002</v>
      </c>
      <c r="O479" s="179"/>
      <c r="P479" s="179">
        <v>330</v>
      </c>
      <c r="Q479" s="179">
        <v>342</v>
      </c>
      <c r="R479" s="179">
        <v>342</v>
      </c>
      <c r="S479" s="179">
        <v>324</v>
      </c>
      <c r="T479" s="179">
        <v>274</v>
      </c>
      <c r="U479" s="179">
        <v>278</v>
      </c>
      <c r="V479" s="179">
        <v>277</v>
      </c>
      <c r="W479" s="179">
        <v>267</v>
      </c>
      <c r="X479" s="179"/>
      <c r="Y479" s="153">
        <v>114</v>
      </c>
      <c r="Z479" s="153">
        <v>112</v>
      </c>
      <c r="AA479" s="179">
        <v>300</v>
      </c>
      <c r="AB479" s="179">
        <v>341</v>
      </c>
      <c r="AC479" s="179">
        <v>350</v>
      </c>
      <c r="AD479" s="179">
        <v>380</v>
      </c>
      <c r="AE479" s="179"/>
      <c r="AF479" s="179">
        <v>249</v>
      </c>
      <c r="AG479" s="179">
        <v>282</v>
      </c>
      <c r="AH479" s="179">
        <v>285</v>
      </c>
      <c r="AI479" s="179">
        <v>254</v>
      </c>
      <c r="AJ479" s="179"/>
      <c r="AK479" s="153">
        <v>114</v>
      </c>
      <c r="AL479" s="153">
        <v>114</v>
      </c>
      <c r="AM479" s="179">
        <v>338.6</v>
      </c>
      <c r="AN479" s="179">
        <v>270.8</v>
      </c>
      <c r="AO479" s="215">
        <v>0.2</v>
      </c>
      <c r="AP479" s="168">
        <v>63</v>
      </c>
      <c r="AQ479" s="169">
        <v>115</v>
      </c>
      <c r="AR479" s="167">
        <v>63</v>
      </c>
      <c r="AS479" s="167">
        <v>114</v>
      </c>
      <c r="AT479" s="170">
        <v>3</v>
      </c>
      <c r="AU479" s="170">
        <v>9</v>
      </c>
      <c r="AV479" s="170">
        <v>7</v>
      </c>
      <c r="AW479" s="170"/>
      <c r="AX479" s="170"/>
      <c r="AY479" s="170"/>
      <c r="AZ479" s="170"/>
      <c r="BA479" s="170"/>
      <c r="BB479" s="170"/>
      <c r="BC479" s="171">
        <v>19</v>
      </c>
      <c r="BD479" s="166">
        <v>519</v>
      </c>
      <c r="BE479" s="271">
        <v>1.4999999999999999E-2</v>
      </c>
      <c r="BF479" s="172">
        <v>3.6999999999999998E-2</v>
      </c>
      <c r="BG479" s="154"/>
      <c r="BH479" s="154">
        <v>0.1</v>
      </c>
      <c r="BI479" s="154">
        <v>1.9</v>
      </c>
      <c r="BJ479" s="154">
        <v>5.0999999999999996</v>
      </c>
      <c r="BK479" s="154">
        <v>140.5</v>
      </c>
      <c r="BL479" s="24" t="s">
        <v>474</v>
      </c>
      <c r="BM479" s="248" t="s">
        <v>475</v>
      </c>
      <c r="BN479" s="248" t="s">
        <v>526</v>
      </c>
      <c r="BO479" s="248" t="s">
        <v>515</v>
      </c>
      <c r="BP479" s="248">
        <v>34</v>
      </c>
      <c r="BQ479" s="248"/>
      <c r="BR479" s="248"/>
      <c r="BS479" s="248"/>
      <c r="BT479" s="248"/>
      <c r="BU479" s="248">
        <f t="shared" si="7"/>
        <v>6.5</v>
      </c>
      <c r="BV479" s="248"/>
      <c r="BW479" s="248"/>
      <c r="BX479" s="248"/>
      <c r="BY479" s="248"/>
      <c r="BZ479" s="248"/>
      <c r="CA479" s="248"/>
      <c r="CB479" s="248"/>
      <c r="CC479" s="248"/>
      <c r="CD479" s="248"/>
      <c r="CE479" s="248"/>
      <c r="CF479" s="248"/>
      <c r="CG479" s="248"/>
      <c r="CH479" s="248"/>
      <c r="CI479" s="248"/>
      <c r="CJ479" s="248"/>
      <c r="CK479" s="248"/>
      <c r="CL479" s="248"/>
      <c r="CM479" s="248"/>
      <c r="CN479" s="248"/>
      <c r="CO479" s="248"/>
      <c r="CP479" s="248"/>
      <c r="CQ479" s="248"/>
      <c r="CR479" s="248"/>
      <c r="CS479" s="248"/>
      <c r="CT479" s="248"/>
      <c r="CU479" s="248"/>
      <c r="CV479" s="248"/>
      <c r="CW479" s="248"/>
      <c r="CX479" s="248"/>
      <c r="CY479" s="248"/>
      <c r="CZ479" s="248"/>
      <c r="DA479" s="248"/>
      <c r="DB479" s="248"/>
    </row>
    <row r="480" spans="1:106" s="185" customFormat="1" ht="31.5" customHeight="1" x14ac:dyDescent="0.35">
      <c r="A480" s="180">
        <v>2021</v>
      </c>
      <c r="B480" s="152">
        <v>8</v>
      </c>
      <c r="C480" s="270">
        <v>44433</v>
      </c>
      <c r="D480" s="152">
        <v>384</v>
      </c>
      <c r="E480" s="152">
        <v>556</v>
      </c>
      <c r="F480" s="152">
        <v>3</v>
      </c>
      <c r="G480" s="184" t="s">
        <v>197</v>
      </c>
      <c r="H480" t="s">
        <v>198</v>
      </c>
      <c r="I480" t="s">
        <v>471</v>
      </c>
      <c r="J480">
        <v>1</v>
      </c>
      <c r="K480">
        <v>6</v>
      </c>
      <c r="L480" s="186">
        <v>1066</v>
      </c>
      <c r="M480" s="187">
        <v>1003.106</v>
      </c>
      <c r="N480" s="188">
        <v>1141.6859999999999</v>
      </c>
      <c r="O480" s="179"/>
      <c r="P480" s="179"/>
      <c r="Q480" s="179"/>
      <c r="R480" s="179"/>
      <c r="S480" s="179">
        <v>1381</v>
      </c>
      <c r="T480" s="179"/>
      <c r="U480" s="179"/>
      <c r="V480" s="179"/>
      <c r="W480" s="179"/>
      <c r="X480" s="179">
        <v>1129</v>
      </c>
      <c r="Y480" s="153"/>
      <c r="Z480" s="153">
        <v>163</v>
      </c>
      <c r="AA480" s="179">
        <v>1362</v>
      </c>
      <c r="AB480" s="179">
        <v>1412</v>
      </c>
      <c r="AC480" s="179">
        <v>1379</v>
      </c>
      <c r="AD480" s="179">
        <v>1408</v>
      </c>
      <c r="AE480" s="179"/>
      <c r="AF480" s="179">
        <v>1143</v>
      </c>
      <c r="AG480" s="179">
        <v>1112</v>
      </c>
      <c r="AH480" s="179">
        <v>1086</v>
      </c>
      <c r="AI480" s="179">
        <v>1083</v>
      </c>
      <c r="AJ480" s="179"/>
      <c r="AK480" s="153">
        <v>150</v>
      </c>
      <c r="AL480" s="153">
        <v>149</v>
      </c>
      <c r="AM480" s="179">
        <v>1388.4</v>
      </c>
      <c r="AN480" s="179">
        <v>1110.5999999999999</v>
      </c>
      <c r="AO480" s="215">
        <v>0.3</v>
      </c>
      <c r="AP480" s="168">
        <v>20</v>
      </c>
      <c r="AQ480" s="169">
        <v>180</v>
      </c>
      <c r="AR480" s="167">
        <v>23</v>
      </c>
      <c r="AS480" s="167">
        <v>154</v>
      </c>
      <c r="AT480" s="170">
        <v>2</v>
      </c>
      <c r="AU480" s="170">
        <v>1</v>
      </c>
      <c r="AV480" s="170">
        <v>1</v>
      </c>
      <c r="AW480" s="170"/>
      <c r="AX480" s="170"/>
      <c r="AY480" s="170"/>
      <c r="AZ480" s="170"/>
      <c r="BA480" s="170">
        <v>2</v>
      </c>
      <c r="BB480" s="170"/>
      <c r="BC480" s="171">
        <v>5</v>
      </c>
      <c r="BD480" s="166">
        <v>77</v>
      </c>
      <c r="BE480" s="271">
        <v>1.4999999999999999E-2</v>
      </c>
      <c r="BF480" s="172">
        <v>6.5000000000000002E-2</v>
      </c>
      <c r="BG480" s="154"/>
      <c r="BH480" s="154">
        <v>0</v>
      </c>
      <c r="BI480" s="154">
        <v>0.1</v>
      </c>
      <c r="BJ480" s="154">
        <v>5.6</v>
      </c>
      <c r="BK480" s="154">
        <v>85.5</v>
      </c>
      <c r="BL480" s="24" t="s">
        <v>474</v>
      </c>
      <c r="BM480" s="248" t="s">
        <v>475</v>
      </c>
      <c r="BN480" s="248" t="s">
        <v>517</v>
      </c>
      <c r="BO480" s="248"/>
      <c r="BP480" s="248">
        <v>34</v>
      </c>
      <c r="BQ480" s="248"/>
      <c r="BR480" s="248"/>
      <c r="BS480" s="248"/>
      <c r="BT480" s="248"/>
      <c r="BU480" s="248">
        <f t="shared" si="7"/>
        <v>31.5</v>
      </c>
      <c r="BV480" s="248"/>
      <c r="BW480" s="248"/>
      <c r="BX480" s="248"/>
      <c r="BY480" s="248"/>
      <c r="BZ480" s="248"/>
      <c r="CA480" s="248"/>
      <c r="CB480" s="248"/>
      <c r="CC480" s="248"/>
      <c r="CD480" s="248"/>
      <c r="CE480" s="248"/>
      <c r="CF480" s="248"/>
      <c r="CG480" s="248"/>
      <c r="CH480" s="248"/>
      <c r="CI480" s="248"/>
      <c r="CJ480" s="248"/>
      <c r="CK480" s="248"/>
      <c r="CL480" s="248"/>
      <c r="CM480" s="248"/>
      <c r="CN480" s="248"/>
      <c r="CO480" s="248"/>
      <c r="CP480" s="248"/>
      <c r="CQ480" s="248"/>
      <c r="CR480" s="248"/>
      <c r="CS480" s="248"/>
      <c r="CT480" s="248"/>
      <c r="CU480" s="248"/>
      <c r="CV480" s="248"/>
      <c r="CW480" s="248"/>
      <c r="CX480" s="248"/>
      <c r="CY480" s="248"/>
      <c r="CZ480" s="248"/>
      <c r="DA480" s="248"/>
      <c r="DB480" s="248"/>
    </row>
    <row r="481" spans="1:106" s="185" customFormat="1" ht="31.5" customHeight="1" x14ac:dyDescent="0.35">
      <c r="A481" s="180">
        <v>2021</v>
      </c>
      <c r="B481" s="152">
        <v>8</v>
      </c>
      <c r="C481" s="270">
        <v>44433</v>
      </c>
      <c r="D481" s="152">
        <v>384</v>
      </c>
      <c r="E481" s="152">
        <v>557</v>
      </c>
      <c r="F481" s="152">
        <v>3</v>
      </c>
      <c r="G481" s="184" t="s">
        <v>200</v>
      </c>
      <c r="H481" t="s">
        <v>201</v>
      </c>
      <c r="I481" t="s">
        <v>471</v>
      </c>
      <c r="J481">
        <v>1</v>
      </c>
      <c r="K481">
        <v>6</v>
      </c>
      <c r="L481" s="186">
        <v>182</v>
      </c>
      <c r="M481" s="187">
        <v>171.262</v>
      </c>
      <c r="N481" s="188">
        <v>194.922</v>
      </c>
      <c r="O481" s="179"/>
      <c r="P481" s="179"/>
      <c r="Q481" s="179"/>
      <c r="R481" s="179"/>
      <c r="S481" s="179">
        <v>277</v>
      </c>
      <c r="T481" s="179"/>
      <c r="U481" s="179"/>
      <c r="V481" s="179"/>
      <c r="W481" s="179"/>
      <c r="X481" s="179">
        <v>208</v>
      </c>
      <c r="Y481" s="153"/>
      <c r="Z481" s="153">
        <v>163</v>
      </c>
      <c r="AA481" s="179">
        <v>129</v>
      </c>
      <c r="AB481" s="179">
        <v>130</v>
      </c>
      <c r="AC481" s="179">
        <v>127</v>
      </c>
      <c r="AD481" s="179">
        <v>130</v>
      </c>
      <c r="AE481" s="179"/>
      <c r="AF481" s="179">
        <v>104</v>
      </c>
      <c r="AG481" s="179">
        <v>101</v>
      </c>
      <c r="AH481" s="179">
        <v>99</v>
      </c>
      <c r="AI481" s="179">
        <v>100</v>
      </c>
      <c r="AJ481" s="179"/>
      <c r="AK481" s="153">
        <v>150</v>
      </c>
      <c r="AL481" s="153">
        <v>149</v>
      </c>
      <c r="AM481" s="179">
        <v>275.39999999999998</v>
      </c>
      <c r="AN481" s="179">
        <v>208</v>
      </c>
      <c r="AO481" s="215">
        <v>0.5</v>
      </c>
      <c r="AP481" s="168">
        <v>20</v>
      </c>
      <c r="AQ481" s="169">
        <v>180</v>
      </c>
      <c r="AR481" s="167">
        <v>23</v>
      </c>
      <c r="AS481" s="167">
        <v>154</v>
      </c>
      <c r="AT481" s="170">
        <v>4</v>
      </c>
      <c r="AU481" s="170">
        <v>2</v>
      </c>
      <c r="AV481" s="170">
        <v>1</v>
      </c>
      <c r="AW481" s="170"/>
      <c r="AX481" s="170"/>
      <c r="AY481" s="170"/>
      <c r="AZ481" s="170"/>
      <c r="BA481" s="170">
        <v>3</v>
      </c>
      <c r="BB481" s="170"/>
      <c r="BC481" s="171">
        <v>10</v>
      </c>
      <c r="BD481" s="166">
        <v>82</v>
      </c>
      <c r="BE481" s="271">
        <v>1.4999999999999999E-2</v>
      </c>
      <c r="BF481" s="172">
        <v>0.122</v>
      </c>
      <c r="BG481" s="154"/>
      <c r="BH481" s="154">
        <v>0.1</v>
      </c>
      <c r="BI481" s="154">
        <v>0.5</v>
      </c>
      <c r="BJ481" s="154">
        <v>2.1</v>
      </c>
      <c r="BK481" s="154">
        <v>17.100000000000001</v>
      </c>
      <c r="BL481" s="24" t="s">
        <v>474</v>
      </c>
      <c r="BM481" s="248" t="s">
        <v>475</v>
      </c>
      <c r="BN481" s="248" t="s">
        <v>517</v>
      </c>
      <c r="BO481" s="248" t="s">
        <v>518</v>
      </c>
      <c r="BP481" s="248">
        <v>34</v>
      </c>
      <c r="BQ481" s="248"/>
      <c r="BR481" s="248"/>
      <c r="BS481" s="248"/>
      <c r="BT481" s="248"/>
      <c r="BU481" s="248">
        <f t="shared" si="7"/>
        <v>18.399999999999999</v>
      </c>
      <c r="BV481" s="248"/>
      <c r="BW481" s="248"/>
      <c r="BX481" s="248"/>
      <c r="BY481" s="248"/>
      <c r="BZ481" s="248"/>
      <c r="CA481" s="248"/>
      <c r="CB481" s="248"/>
      <c r="CC481" s="248"/>
      <c r="CD481" s="248"/>
      <c r="CE481" s="248"/>
      <c r="CF481" s="248"/>
      <c r="CG481" s="248"/>
      <c r="CH481" s="248"/>
      <c r="CI481" s="248"/>
      <c r="CJ481" s="248"/>
      <c r="CK481" s="248"/>
      <c r="CL481" s="248"/>
      <c r="CM481" s="248"/>
      <c r="CN481" s="248"/>
      <c r="CO481" s="248"/>
      <c r="CP481" s="248"/>
      <c r="CQ481" s="248"/>
      <c r="CR481" s="248"/>
      <c r="CS481" s="248"/>
      <c r="CT481" s="248"/>
      <c r="CU481" s="248"/>
      <c r="CV481" s="248"/>
      <c r="CW481" s="248"/>
      <c r="CX481" s="248"/>
      <c r="CY481" s="248"/>
      <c r="CZ481" s="248"/>
      <c r="DA481" s="248"/>
      <c r="DB481" s="248"/>
    </row>
    <row r="482" spans="1:106" s="185" customFormat="1" ht="31.5" customHeight="1" x14ac:dyDescent="0.35">
      <c r="A482" s="180">
        <v>2021</v>
      </c>
      <c r="B482" s="152">
        <v>8</v>
      </c>
      <c r="C482" s="270">
        <v>44433</v>
      </c>
      <c r="D482" s="152">
        <v>417</v>
      </c>
      <c r="E482" s="152">
        <v>660</v>
      </c>
      <c r="F482" s="152">
        <v>3</v>
      </c>
      <c r="G482" s="184" t="s">
        <v>270</v>
      </c>
      <c r="H482" t="s">
        <v>271</v>
      </c>
      <c r="I482" t="s">
        <v>471</v>
      </c>
      <c r="J482">
        <v>1</v>
      </c>
      <c r="K482">
        <v>6</v>
      </c>
      <c r="L482" s="186">
        <v>1265</v>
      </c>
      <c r="M482" s="187">
        <v>1190.365</v>
      </c>
      <c r="N482" s="188">
        <v>1354.8150000000001</v>
      </c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>
        <v>20</v>
      </c>
      <c r="AQ482" s="169">
        <v>180</v>
      </c>
      <c r="AR482" s="167"/>
      <c r="AS482" s="167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/>
      <c r="BD482" s="166">
        <v>18</v>
      </c>
      <c r="BE482" s="271">
        <v>1.4999999999999999E-2</v>
      </c>
      <c r="BF482" s="172"/>
      <c r="BG482" s="154"/>
      <c r="BH482" s="154"/>
      <c r="BI482" s="154">
        <v>0</v>
      </c>
      <c r="BJ482" s="154"/>
      <c r="BK482" s="154"/>
      <c r="BL482" s="24" t="s">
        <v>474</v>
      </c>
      <c r="BM482" s="248" t="s">
        <v>475</v>
      </c>
      <c r="BN482" s="248" t="s">
        <v>509</v>
      </c>
      <c r="BO482" s="248" t="s">
        <v>477</v>
      </c>
      <c r="BP482" s="248">
        <v>34</v>
      </c>
      <c r="BQ482" s="248"/>
      <c r="BR482" s="248"/>
      <c r="BS482" s="248"/>
      <c r="BT482" s="248"/>
      <c r="BU482" s="248" t="str">
        <f t="shared" si="7"/>
        <v/>
      </c>
      <c r="BV482" s="248"/>
      <c r="BW482" s="248"/>
      <c r="BX482" s="248"/>
      <c r="BY482" s="248"/>
      <c r="BZ482" s="248"/>
      <c r="CA482" s="248"/>
      <c r="CB482" s="248"/>
      <c r="CC482" s="248"/>
      <c r="CD482" s="248"/>
      <c r="CE482" s="248"/>
      <c r="CF482" s="248"/>
      <c r="CG482" s="248"/>
      <c r="CH482" s="248"/>
      <c r="CI482" s="248"/>
      <c r="CJ482" s="248"/>
      <c r="CK482" s="248"/>
      <c r="CL482" s="248"/>
      <c r="CM482" s="248"/>
      <c r="CN482" s="248"/>
      <c r="CO482" s="248"/>
      <c r="CP482" s="248"/>
      <c r="CQ482" s="248"/>
      <c r="CR482" s="248"/>
      <c r="CS482" s="248"/>
      <c r="CT482" s="248"/>
      <c r="CU482" s="248"/>
      <c r="CV482" s="248"/>
      <c r="CW482" s="248"/>
      <c r="CX482" s="248"/>
      <c r="CY482" s="248"/>
      <c r="CZ482" s="248"/>
      <c r="DA482" s="248"/>
      <c r="DB482" s="248"/>
    </row>
    <row r="483" spans="1:106" s="185" customFormat="1" ht="31.5" customHeight="1" x14ac:dyDescent="0.35">
      <c r="A483" s="180">
        <v>2021</v>
      </c>
      <c r="B483" s="152">
        <v>8</v>
      </c>
      <c r="C483" s="270">
        <v>44433</v>
      </c>
      <c r="D483" s="152">
        <v>417</v>
      </c>
      <c r="E483" s="152">
        <v>661</v>
      </c>
      <c r="F483" s="152">
        <v>3</v>
      </c>
      <c r="G483" s="184" t="s">
        <v>273</v>
      </c>
      <c r="H483" t="s">
        <v>274</v>
      </c>
      <c r="I483" t="s">
        <v>471</v>
      </c>
      <c r="J483">
        <v>1</v>
      </c>
      <c r="K483">
        <v>6</v>
      </c>
      <c r="L483" s="186">
        <v>138</v>
      </c>
      <c r="M483" s="187">
        <v>129.858</v>
      </c>
      <c r="N483" s="188">
        <v>147.798</v>
      </c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/>
      <c r="AN483" s="179"/>
      <c r="AO483" s="215"/>
      <c r="AP483" s="168">
        <v>20</v>
      </c>
      <c r="AQ483" s="169">
        <v>180</v>
      </c>
      <c r="AR483" s="167"/>
      <c r="AS483" s="167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1"/>
      <c r="BD483" s="166">
        <v>18</v>
      </c>
      <c r="BE483" s="271">
        <v>1.4999999999999999E-2</v>
      </c>
      <c r="BF483" s="172"/>
      <c r="BG483" s="154"/>
      <c r="BH483" s="154"/>
      <c r="BI483" s="154">
        <v>0.1</v>
      </c>
      <c r="BJ483" s="154"/>
      <c r="BK483" s="154"/>
      <c r="BL483" s="24" t="s">
        <v>474</v>
      </c>
      <c r="BM483" s="248" t="s">
        <v>475</v>
      </c>
      <c r="BN483" s="248" t="s">
        <v>510</v>
      </c>
      <c r="BO483" s="248" t="s">
        <v>477</v>
      </c>
      <c r="BP483" s="248">
        <v>34</v>
      </c>
      <c r="BQ483" s="248"/>
      <c r="BR483" s="248"/>
      <c r="BS483" s="248"/>
      <c r="BT483" s="248"/>
      <c r="BU483" s="248" t="str">
        <f t="shared" si="7"/>
        <v/>
      </c>
      <c r="BV483" s="248"/>
      <c r="BW483" s="248"/>
      <c r="BX483" s="248"/>
      <c r="BY483" s="248"/>
      <c r="BZ483" s="248"/>
      <c r="CA483" s="248"/>
      <c r="CB483" s="248"/>
      <c r="CC483" s="248"/>
      <c r="CD483" s="248"/>
      <c r="CE483" s="248"/>
      <c r="CF483" s="248"/>
      <c r="CG483" s="248"/>
      <c r="CH483" s="248"/>
      <c r="CI483" s="248"/>
      <c r="CJ483" s="248"/>
      <c r="CK483" s="248"/>
      <c r="CL483" s="248"/>
      <c r="CM483" s="248"/>
      <c r="CN483" s="248"/>
      <c r="CO483" s="248"/>
      <c r="CP483" s="248"/>
      <c r="CQ483" s="248"/>
      <c r="CR483" s="248"/>
      <c r="CS483" s="248"/>
      <c r="CT483" s="248"/>
      <c r="CU483" s="248"/>
      <c r="CV483" s="248"/>
      <c r="CW483" s="248"/>
      <c r="CX483" s="248"/>
      <c r="CY483" s="248"/>
      <c r="CZ483" s="248"/>
      <c r="DA483" s="248"/>
      <c r="DB483" s="248"/>
    </row>
    <row r="484" spans="1:106" s="185" customFormat="1" ht="31.5" customHeight="1" x14ac:dyDescent="0.35">
      <c r="A484" s="180">
        <v>2021</v>
      </c>
      <c r="B484" s="152">
        <v>8</v>
      </c>
      <c r="C484" s="270">
        <v>44433</v>
      </c>
      <c r="D484" s="152">
        <v>301</v>
      </c>
      <c r="E484" s="152">
        <v>225</v>
      </c>
      <c r="F484" s="152">
        <v>4</v>
      </c>
      <c r="G484" s="184" t="s">
        <v>207</v>
      </c>
      <c r="H484" t="s">
        <v>208</v>
      </c>
      <c r="I484" t="s">
        <v>471</v>
      </c>
      <c r="J484">
        <v>6</v>
      </c>
      <c r="K484">
        <v>1</v>
      </c>
      <c r="L484" s="186">
        <v>372</v>
      </c>
      <c r="M484" s="187">
        <v>345.96</v>
      </c>
      <c r="N484" s="188">
        <v>398.04</v>
      </c>
      <c r="O484" s="179">
        <v>475</v>
      </c>
      <c r="P484" s="179"/>
      <c r="Q484" s="179"/>
      <c r="R484" s="179"/>
      <c r="S484" s="179"/>
      <c r="T484" s="179">
        <v>383</v>
      </c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>
        <v>475</v>
      </c>
      <c r="AN484" s="179">
        <v>383</v>
      </c>
      <c r="AO484" s="215">
        <v>0.3</v>
      </c>
      <c r="AP484" s="168">
        <v>169</v>
      </c>
      <c r="AQ484" s="169">
        <v>128</v>
      </c>
      <c r="AR484" s="167"/>
      <c r="AS484" s="167"/>
      <c r="AT484" s="170">
        <v>1</v>
      </c>
      <c r="AU484" s="170">
        <v>3</v>
      </c>
      <c r="AV484" s="170">
        <v>7</v>
      </c>
      <c r="AW484" s="170"/>
      <c r="AX484" s="170"/>
      <c r="AY484" s="170"/>
      <c r="AZ484" s="170"/>
      <c r="BA484" s="170"/>
      <c r="BB484" s="170"/>
      <c r="BC484" s="171">
        <v>11</v>
      </c>
      <c r="BD484" s="166">
        <v>935</v>
      </c>
      <c r="BE484" s="271">
        <v>1.4999999999999999E-2</v>
      </c>
      <c r="BF484" s="172">
        <v>1.2E-2</v>
      </c>
      <c r="BG484" s="154">
        <v>1</v>
      </c>
      <c r="BH484" s="154">
        <v>0</v>
      </c>
      <c r="BI484" s="154">
        <v>2.5</v>
      </c>
      <c r="BJ484" s="154">
        <v>4.2</v>
      </c>
      <c r="BK484" s="154">
        <v>358.1</v>
      </c>
      <c r="BL484" s="24" t="s">
        <v>473</v>
      </c>
      <c r="BM484" s="248" t="s">
        <v>473</v>
      </c>
      <c r="BN484" s="248"/>
      <c r="BO484" s="248"/>
      <c r="BP484" s="248">
        <v>34</v>
      </c>
      <c r="BQ484" s="248"/>
      <c r="BR484" s="248"/>
      <c r="BS484" s="248"/>
      <c r="BT484" s="248"/>
      <c r="BU484" s="248">
        <f t="shared" si="7"/>
        <v>7.8</v>
      </c>
      <c r="BV484" s="248"/>
      <c r="BW484" s="248"/>
      <c r="BX484" s="248"/>
      <c r="BY484" s="248"/>
      <c r="BZ484" s="248"/>
      <c r="CA484" s="248"/>
      <c r="CB484" s="248"/>
      <c r="CC484" s="248"/>
      <c r="CD484" s="248"/>
      <c r="CE484" s="248"/>
      <c r="CF484" s="248"/>
      <c r="CG484" s="248"/>
      <c r="CH484" s="248"/>
      <c r="CI484" s="248"/>
      <c r="CJ484" s="248"/>
      <c r="CK484" s="248"/>
      <c r="CL484" s="248"/>
      <c r="CM484" s="248"/>
      <c r="CN484" s="248"/>
      <c r="CO484" s="248"/>
      <c r="CP484" s="248"/>
      <c r="CQ484" s="248"/>
      <c r="CR484" s="248"/>
      <c r="CS484" s="248"/>
      <c r="CT484" s="248"/>
      <c r="CU484" s="248"/>
      <c r="CV484" s="248"/>
      <c r="CW484" s="248"/>
      <c r="CX484" s="248"/>
      <c r="CY484" s="248"/>
      <c r="CZ484" s="248"/>
      <c r="DA484" s="248"/>
      <c r="DB484" s="248"/>
    </row>
    <row r="485" spans="1:106" s="185" customFormat="1" ht="31.5" customHeight="1" x14ac:dyDescent="0.35">
      <c r="A485" s="180">
        <v>2021</v>
      </c>
      <c r="B485" s="152">
        <v>8</v>
      </c>
      <c r="C485" s="270">
        <v>44433</v>
      </c>
      <c r="D485" s="152">
        <v>375</v>
      </c>
      <c r="E485" s="152">
        <v>437</v>
      </c>
      <c r="F485" s="152">
        <v>5</v>
      </c>
      <c r="G485" s="184" t="s">
        <v>213</v>
      </c>
      <c r="H485" t="s">
        <v>214</v>
      </c>
      <c r="I485" t="s">
        <v>471</v>
      </c>
      <c r="J485">
        <v>4</v>
      </c>
      <c r="K485">
        <v>2</v>
      </c>
      <c r="L485" s="186">
        <v>168</v>
      </c>
      <c r="M485" s="187">
        <v>158.08799999999999</v>
      </c>
      <c r="N485" s="188">
        <v>179.928</v>
      </c>
      <c r="O485" s="179">
        <v>261</v>
      </c>
      <c r="P485" s="179">
        <v>267</v>
      </c>
      <c r="Q485" s="179">
        <v>231</v>
      </c>
      <c r="R485" s="179">
        <v>270</v>
      </c>
      <c r="S485" s="179">
        <v>234</v>
      </c>
      <c r="T485" s="179">
        <v>171</v>
      </c>
      <c r="U485" s="179">
        <v>169</v>
      </c>
      <c r="V485" s="179">
        <v>173</v>
      </c>
      <c r="W485" s="179">
        <v>175</v>
      </c>
      <c r="X485" s="179">
        <v>172</v>
      </c>
      <c r="Y485" s="153">
        <v>116</v>
      </c>
      <c r="Z485" s="153">
        <v>116</v>
      </c>
      <c r="AA485" s="179">
        <v>218</v>
      </c>
      <c r="AB485" s="179">
        <v>260</v>
      </c>
      <c r="AC485" s="179">
        <v>258</v>
      </c>
      <c r="AD485" s="179">
        <v>244</v>
      </c>
      <c r="AE485" s="179"/>
      <c r="AF485" s="179">
        <v>169</v>
      </c>
      <c r="AG485" s="179">
        <v>181</v>
      </c>
      <c r="AH485" s="179">
        <v>176</v>
      </c>
      <c r="AI485" s="179">
        <v>180</v>
      </c>
      <c r="AJ485" s="179"/>
      <c r="AK485" s="153">
        <v>120</v>
      </c>
      <c r="AL485" s="153">
        <v>120</v>
      </c>
      <c r="AM485" s="179">
        <v>249.2</v>
      </c>
      <c r="AN485" s="179">
        <v>174</v>
      </c>
      <c r="AO485" s="215">
        <v>0.5</v>
      </c>
      <c r="AP485" s="168">
        <v>120</v>
      </c>
      <c r="AQ485" s="169">
        <v>120</v>
      </c>
      <c r="AR485" s="167">
        <v>122</v>
      </c>
      <c r="AS485" s="167">
        <v>118</v>
      </c>
      <c r="AT485" s="170">
        <v>14</v>
      </c>
      <c r="AU485" s="170">
        <v>5</v>
      </c>
      <c r="AV485" s="170">
        <v>4</v>
      </c>
      <c r="AW485" s="170">
        <v>16</v>
      </c>
      <c r="AX485" s="170"/>
      <c r="AY485" s="170"/>
      <c r="AZ485" s="170"/>
      <c r="BA485" s="170"/>
      <c r="BB485" s="170"/>
      <c r="BC485" s="171">
        <v>37</v>
      </c>
      <c r="BD485" s="166">
        <v>1637</v>
      </c>
      <c r="BE485" s="271">
        <v>1.4999999999999999E-2</v>
      </c>
      <c r="BF485" s="172">
        <v>2.3E-2</v>
      </c>
      <c r="BG485" s="154"/>
      <c r="BH485" s="154">
        <v>0.2</v>
      </c>
      <c r="BI485" s="154">
        <v>9.6999999999999993</v>
      </c>
      <c r="BJ485" s="154">
        <v>6.4</v>
      </c>
      <c r="BK485" s="154">
        <v>284.8</v>
      </c>
      <c r="BL485" s="24" t="s">
        <v>474</v>
      </c>
      <c r="BM485" s="248" t="s">
        <v>475</v>
      </c>
      <c r="BN485" s="248" t="s">
        <v>511</v>
      </c>
      <c r="BO485" s="248" t="s">
        <v>477</v>
      </c>
      <c r="BP485" s="248">
        <v>34</v>
      </c>
      <c r="BQ485" s="248"/>
      <c r="BR485" s="248"/>
      <c r="BS485" s="248"/>
      <c r="BT485" s="248"/>
      <c r="BU485" s="248">
        <f t="shared" si="7"/>
        <v>4.2</v>
      </c>
      <c r="BV485" s="248"/>
      <c r="BW485" s="248"/>
      <c r="BX485" s="248"/>
      <c r="BY485" s="248"/>
      <c r="BZ485" s="248"/>
      <c r="CA485" s="248"/>
      <c r="CB485" s="248"/>
      <c r="CC485" s="248"/>
      <c r="CD485" s="248"/>
      <c r="CE485" s="248"/>
      <c r="CF485" s="248"/>
      <c r="CG485" s="248"/>
      <c r="CH485" s="248"/>
      <c r="CI485" s="248"/>
      <c r="CJ485" s="248"/>
      <c r="CK485" s="248"/>
      <c r="CL485" s="248"/>
      <c r="CM485" s="248"/>
      <c r="CN485" s="248"/>
      <c r="CO485" s="248"/>
      <c r="CP485" s="248"/>
      <c r="CQ485" s="248"/>
      <c r="CR485" s="248"/>
      <c r="CS485" s="248"/>
      <c r="CT485" s="248"/>
      <c r="CU485" s="248"/>
      <c r="CV485" s="248"/>
      <c r="CW485" s="248"/>
      <c r="CX485" s="248"/>
      <c r="CY485" s="248"/>
      <c r="CZ485" s="248"/>
      <c r="DA485" s="248"/>
      <c r="DB485" s="248"/>
    </row>
    <row r="486" spans="1:106" s="185" customFormat="1" ht="31.5" customHeight="1" x14ac:dyDescent="0.35">
      <c r="A486" s="180">
        <v>2021</v>
      </c>
      <c r="B486" s="152">
        <v>8</v>
      </c>
      <c r="C486" s="270">
        <v>44433</v>
      </c>
      <c r="D486" s="152">
        <v>137</v>
      </c>
      <c r="E486" s="152">
        <v>273</v>
      </c>
      <c r="F486" s="152">
        <v>6</v>
      </c>
      <c r="G486" s="184" t="s">
        <v>219</v>
      </c>
      <c r="H486" t="s">
        <v>220</v>
      </c>
      <c r="I486" t="s">
        <v>471</v>
      </c>
      <c r="J486">
        <v>3</v>
      </c>
      <c r="K486">
        <v>2</v>
      </c>
      <c r="L486" s="186">
        <v>564</v>
      </c>
      <c r="M486" s="187">
        <v>524.52</v>
      </c>
      <c r="N486" s="188">
        <v>603.48</v>
      </c>
      <c r="O486" s="179">
        <v>791</v>
      </c>
      <c r="P486" s="179">
        <v>714</v>
      </c>
      <c r="Q486" s="179">
        <v>681</v>
      </c>
      <c r="R486" s="179">
        <v>640</v>
      </c>
      <c r="S486" s="179">
        <v>688</v>
      </c>
      <c r="T486" s="179">
        <v>639</v>
      </c>
      <c r="U486" s="179">
        <v>583</v>
      </c>
      <c r="V486" s="179">
        <v>564</v>
      </c>
      <c r="W486" s="179">
        <v>550</v>
      </c>
      <c r="X486" s="179">
        <v>580</v>
      </c>
      <c r="Y486" s="153">
        <v>135</v>
      </c>
      <c r="Z486" s="153">
        <v>132</v>
      </c>
      <c r="AA486" s="179">
        <v>747</v>
      </c>
      <c r="AB486" s="179">
        <v>714</v>
      </c>
      <c r="AC486" s="179">
        <v>756</v>
      </c>
      <c r="AD486" s="179">
        <v>724</v>
      </c>
      <c r="AE486" s="179"/>
      <c r="AF486" s="179">
        <v>588</v>
      </c>
      <c r="AG486" s="179">
        <v>600</v>
      </c>
      <c r="AH486" s="179">
        <v>595</v>
      </c>
      <c r="AI486" s="179">
        <v>592</v>
      </c>
      <c r="AJ486" s="179"/>
      <c r="AK486" s="153">
        <v>135</v>
      </c>
      <c r="AL486" s="153">
        <v>135</v>
      </c>
      <c r="AM486" s="179">
        <v>717.2</v>
      </c>
      <c r="AN486" s="179">
        <v>587.9</v>
      </c>
      <c r="AO486" s="215">
        <v>0.3</v>
      </c>
      <c r="AP486" s="168">
        <v>93</v>
      </c>
      <c r="AQ486" s="169">
        <v>116</v>
      </c>
      <c r="AR486" s="167">
        <v>80</v>
      </c>
      <c r="AS486" s="167">
        <v>134</v>
      </c>
      <c r="AT486" s="170">
        <v>7</v>
      </c>
      <c r="AU486" s="170">
        <v>4</v>
      </c>
      <c r="AV486" s="170">
        <v>3</v>
      </c>
      <c r="AW486" s="170"/>
      <c r="AX486" s="170"/>
      <c r="AY486" s="170"/>
      <c r="AZ486" s="170"/>
      <c r="BA486" s="170"/>
      <c r="BB486" s="170"/>
      <c r="BC486" s="171">
        <v>13</v>
      </c>
      <c r="BD486" s="166">
        <v>1579</v>
      </c>
      <c r="BE486" s="271">
        <v>1.4999999999999999E-2</v>
      </c>
      <c r="BF486" s="172">
        <v>8.0000000000000002E-3</v>
      </c>
      <c r="BG486" s="154">
        <v>1</v>
      </c>
      <c r="BH486" s="154">
        <v>0</v>
      </c>
      <c r="BI486" s="154">
        <v>2.8</v>
      </c>
      <c r="BJ486" s="154">
        <v>7.6</v>
      </c>
      <c r="BK486" s="154">
        <v>928.3</v>
      </c>
      <c r="BL486" s="24" t="s">
        <v>473</v>
      </c>
      <c r="BM486" s="248"/>
      <c r="BN486" s="248"/>
      <c r="BO486" s="248"/>
      <c r="BP486" s="248">
        <v>34</v>
      </c>
      <c r="BQ486" s="248"/>
      <c r="BR486" s="248"/>
      <c r="BS486" s="248"/>
      <c r="BT486" s="248"/>
      <c r="BU486" s="248">
        <f t="shared" si="7"/>
        <v>16.899999999999999</v>
      </c>
      <c r="BV486" s="248"/>
      <c r="BW486" s="248"/>
      <c r="BX486" s="248"/>
      <c r="BY486" s="248"/>
      <c r="BZ486" s="248"/>
      <c r="CA486" s="248"/>
      <c r="CB486" s="248"/>
      <c r="CC486" s="248"/>
      <c r="CD486" s="248"/>
      <c r="CE486" s="248"/>
      <c r="CF486" s="248"/>
      <c r="CG486" s="248"/>
      <c r="CH486" s="248"/>
      <c r="CI486" s="248"/>
      <c r="CJ486" s="248"/>
      <c r="CK486" s="248"/>
      <c r="CL486" s="248"/>
      <c r="CM486" s="248"/>
      <c r="CN486" s="248"/>
      <c r="CO486" s="248"/>
      <c r="CP486" s="248"/>
      <c r="CQ486" s="248"/>
      <c r="CR486" s="248"/>
      <c r="CS486" s="248"/>
      <c r="CT486" s="248"/>
      <c r="CU486" s="248"/>
      <c r="CV486" s="248"/>
      <c r="CW486" s="248"/>
      <c r="CX486" s="248"/>
      <c r="CY486" s="248"/>
      <c r="CZ486" s="248"/>
      <c r="DA486" s="248"/>
      <c r="DB486" s="248"/>
    </row>
    <row r="487" spans="1:106" s="185" customFormat="1" ht="31.5" customHeight="1" x14ac:dyDescent="0.35">
      <c r="A487" s="180">
        <v>2021</v>
      </c>
      <c r="B487" s="152">
        <v>8</v>
      </c>
      <c r="C487" s="270">
        <v>44433</v>
      </c>
      <c r="D487" s="152">
        <v>425</v>
      </c>
      <c r="E487" s="152">
        <v>674</v>
      </c>
      <c r="F487" s="152">
        <v>6</v>
      </c>
      <c r="G487" s="184" t="s">
        <v>158</v>
      </c>
      <c r="H487" t="s">
        <v>159</v>
      </c>
      <c r="I487" t="s">
        <v>513</v>
      </c>
      <c r="J487">
        <v>2</v>
      </c>
      <c r="K487">
        <v>1</v>
      </c>
      <c r="L487" s="186">
        <v>256</v>
      </c>
      <c r="M487" s="187">
        <v>240.89599999999999</v>
      </c>
      <c r="N487" s="188">
        <v>274.17599999999999</v>
      </c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/>
      <c r="AN487" s="179"/>
      <c r="AO487" s="215"/>
      <c r="AP487" s="168">
        <v>40</v>
      </c>
      <c r="AQ487" s="169">
        <v>180</v>
      </c>
      <c r="AR487" s="167"/>
      <c r="AS487" s="167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/>
      <c r="BD487" s="166">
        <v>200</v>
      </c>
      <c r="BE487" s="271">
        <v>1.4999999999999999E-2</v>
      </c>
      <c r="BF487" s="172"/>
      <c r="BG487" s="154"/>
      <c r="BH487" s="154"/>
      <c r="BI487" s="154">
        <v>0.8</v>
      </c>
      <c r="BJ487" s="154"/>
      <c r="BK487" s="154"/>
      <c r="BL487" s="24" t="s">
        <v>474</v>
      </c>
      <c r="BM487" s="248" t="s">
        <v>475</v>
      </c>
      <c r="BN487" s="248" t="s">
        <v>514</v>
      </c>
      <c r="BO487" s="248" t="s">
        <v>515</v>
      </c>
      <c r="BP487" s="248">
        <v>34</v>
      </c>
      <c r="BQ487" s="248"/>
      <c r="BR487" s="248"/>
      <c r="BS487" s="248"/>
      <c r="BT487" s="248"/>
      <c r="BU487" s="248" t="str">
        <f t="shared" si="7"/>
        <v/>
      </c>
      <c r="BV487" s="248"/>
      <c r="BW487" s="248"/>
      <c r="BX487" s="248"/>
      <c r="BY487" s="248"/>
      <c r="BZ487" s="248"/>
      <c r="CA487" s="248"/>
      <c r="CB487" s="248"/>
      <c r="CC487" s="248"/>
      <c r="CD487" s="248"/>
      <c r="CE487" s="248"/>
      <c r="CF487" s="248"/>
      <c r="CG487" s="248"/>
      <c r="CH487" s="248"/>
      <c r="CI487" s="248"/>
      <c r="CJ487" s="248"/>
      <c r="CK487" s="248"/>
      <c r="CL487" s="248"/>
      <c r="CM487" s="248"/>
      <c r="CN487" s="248"/>
      <c r="CO487" s="248"/>
      <c r="CP487" s="248"/>
      <c r="CQ487" s="248"/>
      <c r="CR487" s="248"/>
      <c r="CS487" s="248"/>
      <c r="CT487" s="248"/>
      <c r="CU487" s="248"/>
      <c r="CV487" s="248"/>
      <c r="CW487" s="248"/>
      <c r="CX487" s="248"/>
      <c r="CY487" s="248"/>
      <c r="CZ487" s="248"/>
      <c r="DA487" s="248"/>
      <c r="DB487" s="248"/>
    </row>
    <row r="488" spans="1:106" s="185" customFormat="1" ht="31.5" customHeight="1" x14ac:dyDescent="0.35">
      <c r="A488" s="180">
        <v>2021</v>
      </c>
      <c r="B488" s="152">
        <v>8</v>
      </c>
      <c r="C488" s="270">
        <v>44433</v>
      </c>
      <c r="D488" s="152">
        <v>331</v>
      </c>
      <c r="E488" s="152">
        <v>253</v>
      </c>
      <c r="F488" s="152">
        <v>7</v>
      </c>
      <c r="G488" s="184" t="s">
        <v>330</v>
      </c>
      <c r="H488" t="s">
        <v>331</v>
      </c>
      <c r="I488" t="s">
        <v>471</v>
      </c>
      <c r="J488">
        <v>3</v>
      </c>
      <c r="K488">
        <v>2</v>
      </c>
      <c r="L488" s="186">
        <v>203</v>
      </c>
      <c r="M488" s="187">
        <v>188.79</v>
      </c>
      <c r="N488" s="188">
        <v>217.21</v>
      </c>
      <c r="O488" s="179">
        <v>377</v>
      </c>
      <c r="P488" s="179">
        <v>282</v>
      </c>
      <c r="Q488" s="179">
        <v>330</v>
      </c>
      <c r="R488" s="179">
        <v>323</v>
      </c>
      <c r="S488" s="179">
        <v>236</v>
      </c>
      <c r="T488" s="179">
        <v>209</v>
      </c>
      <c r="U488" s="179">
        <v>196</v>
      </c>
      <c r="V488" s="179">
        <v>197</v>
      </c>
      <c r="W488" s="179">
        <v>205</v>
      </c>
      <c r="X488" s="179">
        <v>195</v>
      </c>
      <c r="Y488" s="153">
        <v>94</v>
      </c>
      <c r="Z488" s="153">
        <v>93</v>
      </c>
      <c r="AA488" s="179">
        <v>327</v>
      </c>
      <c r="AB488" s="179">
        <v>395</v>
      </c>
      <c r="AC488" s="179">
        <v>295</v>
      </c>
      <c r="AD488" s="179">
        <v>289</v>
      </c>
      <c r="AE488" s="179"/>
      <c r="AF488" s="179">
        <v>189</v>
      </c>
      <c r="AG488" s="179">
        <v>226</v>
      </c>
      <c r="AH488" s="179">
        <v>186</v>
      </c>
      <c r="AI488" s="179">
        <v>193</v>
      </c>
      <c r="AJ488" s="179"/>
      <c r="AK488" s="153">
        <v>93</v>
      </c>
      <c r="AL488" s="153">
        <v>93</v>
      </c>
      <c r="AM488" s="179">
        <v>317.10000000000002</v>
      </c>
      <c r="AN488" s="179">
        <v>199.6</v>
      </c>
      <c r="AO488" s="215">
        <v>0.6</v>
      </c>
      <c r="AP488" s="168">
        <v>121</v>
      </c>
      <c r="AQ488" s="169">
        <v>89</v>
      </c>
      <c r="AR488" s="167">
        <v>116</v>
      </c>
      <c r="AS488" s="167">
        <v>93</v>
      </c>
      <c r="AT488" s="170">
        <v>5</v>
      </c>
      <c r="AU488" s="170">
        <v>6</v>
      </c>
      <c r="AV488" s="170">
        <v>2</v>
      </c>
      <c r="AW488" s="170"/>
      <c r="AX488" s="170"/>
      <c r="AY488" s="170"/>
      <c r="AZ488" s="170"/>
      <c r="BA488" s="170">
        <v>1</v>
      </c>
      <c r="BB488" s="170"/>
      <c r="BC488" s="171">
        <v>13</v>
      </c>
      <c r="BD488" s="166">
        <v>2353</v>
      </c>
      <c r="BE488" s="271">
        <v>1.4999999999999999E-2</v>
      </c>
      <c r="BF488" s="172">
        <v>6.0000000000000001E-3</v>
      </c>
      <c r="BG488" s="154">
        <v>1</v>
      </c>
      <c r="BH488" s="154">
        <v>0.1</v>
      </c>
      <c r="BI488" s="154">
        <v>11.6</v>
      </c>
      <c r="BJ488" s="154">
        <v>2.6</v>
      </c>
      <c r="BK488" s="154">
        <v>469.7</v>
      </c>
      <c r="BL488" s="24" t="s">
        <v>478</v>
      </c>
      <c r="BM488" s="248" t="s">
        <v>479</v>
      </c>
      <c r="BN488" s="248" t="s">
        <v>493</v>
      </c>
      <c r="BO488" s="248"/>
      <c r="BP488" s="248">
        <v>34</v>
      </c>
      <c r="BQ488" s="248"/>
      <c r="BR488" s="248"/>
      <c r="BS488" s="248"/>
      <c r="BT488" s="248"/>
      <c r="BU488" s="248">
        <f t="shared" si="7"/>
        <v>2.4</v>
      </c>
      <c r="BV488" s="248"/>
      <c r="BW488" s="248"/>
      <c r="BX488" s="248"/>
      <c r="BY488" s="248"/>
      <c r="BZ488" s="248"/>
      <c r="CA488" s="248"/>
      <c r="CB488" s="248"/>
      <c r="CC488" s="248"/>
      <c r="CD488" s="248"/>
      <c r="CE488" s="248"/>
      <c r="CF488" s="248"/>
      <c r="CG488" s="248"/>
      <c r="CH488" s="248"/>
      <c r="CI488" s="248"/>
      <c r="CJ488" s="248"/>
      <c r="CK488" s="248"/>
      <c r="CL488" s="248"/>
      <c r="CM488" s="248"/>
      <c r="CN488" s="248"/>
      <c r="CO488" s="248"/>
      <c r="CP488" s="248"/>
      <c r="CQ488" s="248"/>
      <c r="CR488" s="248"/>
      <c r="CS488" s="248"/>
      <c r="CT488" s="248"/>
      <c r="CU488" s="248"/>
      <c r="CV488" s="248"/>
      <c r="CW488" s="248"/>
      <c r="CX488" s="248"/>
      <c r="CY488" s="248"/>
      <c r="CZ488" s="248"/>
      <c r="DA488" s="248"/>
      <c r="DB488" s="248"/>
    </row>
    <row r="489" spans="1:106" s="185" customFormat="1" ht="31.5" customHeight="1" x14ac:dyDescent="0.35">
      <c r="A489" s="180">
        <v>2021</v>
      </c>
      <c r="B489" s="152">
        <v>8</v>
      </c>
      <c r="C489" s="270">
        <v>44433</v>
      </c>
      <c r="D489" s="152">
        <v>18</v>
      </c>
      <c r="E489" s="152">
        <v>49</v>
      </c>
      <c r="F489" s="152">
        <v>8</v>
      </c>
      <c r="G489" s="184" t="s">
        <v>191</v>
      </c>
      <c r="H489" t="s">
        <v>192</v>
      </c>
      <c r="I489" t="s">
        <v>513</v>
      </c>
      <c r="J489">
        <v>2</v>
      </c>
      <c r="K489">
        <v>3</v>
      </c>
      <c r="L489" s="186">
        <v>100</v>
      </c>
      <c r="M489" s="187">
        <v>95.5</v>
      </c>
      <c r="N489" s="188">
        <v>104.5</v>
      </c>
      <c r="O489" s="179">
        <v>174</v>
      </c>
      <c r="P489" s="179">
        <v>131</v>
      </c>
      <c r="Q489" s="179">
        <v>136</v>
      </c>
      <c r="R489" s="179">
        <v>149</v>
      </c>
      <c r="S489" s="179">
        <v>126</v>
      </c>
      <c r="T489" s="179">
        <v>117</v>
      </c>
      <c r="U489" s="179">
        <v>93</v>
      </c>
      <c r="V489" s="179">
        <v>90</v>
      </c>
      <c r="W489" s="179">
        <v>109</v>
      </c>
      <c r="X489" s="179">
        <v>102</v>
      </c>
      <c r="Y489" s="153">
        <v>101</v>
      </c>
      <c r="Z489" s="153">
        <v>99</v>
      </c>
      <c r="AA489" s="179">
        <v>114</v>
      </c>
      <c r="AB489" s="179">
        <v>120</v>
      </c>
      <c r="AC489" s="179">
        <v>122</v>
      </c>
      <c r="AD489" s="179">
        <v>124</v>
      </c>
      <c r="AE489" s="179"/>
      <c r="AF489" s="179">
        <v>101</v>
      </c>
      <c r="AG489" s="179">
        <v>102</v>
      </c>
      <c r="AH489" s="179">
        <v>104</v>
      </c>
      <c r="AI489" s="179">
        <v>104</v>
      </c>
      <c r="AJ489" s="179"/>
      <c r="AK489" s="153">
        <v>114</v>
      </c>
      <c r="AL489" s="153">
        <v>114</v>
      </c>
      <c r="AM489" s="179">
        <v>132.9</v>
      </c>
      <c r="AN489" s="179">
        <v>102.4</v>
      </c>
      <c r="AO489" s="215">
        <v>0.3</v>
      </c>
      <c r="AP489" s="168">
        <v>101</v>
      </c>
      <c r="AQ489" s="169">
        <v>107</v>
      </c>
      <c r="AR489" s="167">
        <v>67</v>
      </c>
      <c r="AS489" s="167">
        <v>107</v>
      </c>
      <c r="AT489" s="170">
        <v>5</v>
      </c>
      <c r="AU489" s="170">
        <v>5</v>
      </c>
      <c r="AV489" s="170">
        <v>6</v>
      </c>
      <c r="AW489" s="170"/>
      <c r="AX489" s="170"/>
      <c r="AY489" s="170"/>
      <c r="AZ489" s="170"/>
      <c r="BA489" s="170"/>
      <c r="BB489" s="170"/>
      <c r="BC489" s="171">
        <v>16</v>
      </c>
      <c r="BD489" s="166">
        <v>1892</v>
      </c>
      <c r="BE489" s="271">
        <v>1.4999999999999999E-2</v>
      </c>
      <c r="BF489" s="172">
        <v>8.0000000000000002E-3</v>
      </c>
      <c r="BG489" s="154">
        <v>1</v>
      </c>
      <c r="BH489" s="154">
        <v>0.2</v>
      </c>
      <c r="BI489" s="154">
        <v>18.899999999999999</v>
      </c>
      <c r="BJ489" s="154">
        <v>1.6</v>
      </c>
      <c r="BK489" s="154">
        <v>193.7</v>
      </c>
      <c r="BL489" s="24" t="s">
        <v>474</v>
      </c>
      <c r="BM489" s="248" t="s">
        <v>475</v>
      </c>
      <c r="BN489" s="248" t="s">
        <v>519</v>
      </c>
      <c r="BO489" s="248" t="s">
        <v>515</v>
      </c>
      <c r="BP489" s="248">
        <v>34</v>
      </c>
      <c r="BQ489" s="248"/>
      <c r="BR489" s="248"/>
      <c r="BS489" s="248"/>
      <c r="BT489" s="248"/>
      <c r="BU489" s="248">
        <f t="shared" si="7"/>
        <v>1.7</v>
      </c>
      <c r="BV489" s="248"/>
      <c r="BW489" s="248"/>
      <c r="BX489" s="248"/>
      <c r="BY489" s="248"/>
      <c r="BZ489" s="248"/>
      <c r="CA489" s="248"/>
      <c r="CB489" s="248"/>
      <c r="CC489" s="248"/>
      <c r="CD489" s="248"/>
      <c r="CE489" s="248"/>
      <c r="CF489" s="248"/>
      <c r="CG489" s="248"/>
      <c r="CH489" s="248"/>
      <c r="CI489" s="248"/>
      <c r="CJ489" s="248"/>
      <c r="CK489" s="248"/>
      <c r="CL489" s="248"/>
      <c r="CM489" s="248"/>
      <c r="CN489" s="248"/>
      <c r="CO489" s="248"/>
      <c r="CP489" s="248"/>
      <c r="CQ489" s="248"/>
      <c r="CR489" s="248"/>
      <c r="CS489" s="248"/>
      <c r="CT489" s="248"/>
      <c r="CU489" s="248"/>
      <c r="CV489" s="248"/>
      <c r="CW489" s="248"/>
      <c r="CX489" s="248"/>
      <c r="CY489" s="248"/>
      <c r="CZ489" s="248"/>
      <c r="DA489" s="248"/>
      <c r="DB489" s="248"/>
    </row>
    <row r="490" spans="1:106" s="185" customFormat="1" ht="31.5" customHeight="1" x14ac:dyDescent="0.35">
      <c r="A490" s="180">
        <v>2021</v>
      </c>
      <c r="B490" s="152">
        <v>8</v>
      </c>
      <c r="C490" s="270">
        <v>44433</v>
      </c>
      <c r="D490" s="152">
        <v>18</v>
      </c>
      <c r="E490" s="152">
        <v>50</v>
      </c>
      <c r="F490" s="152">
        <v>8</v>
      </c>
      <c r="G490" s="184" t="s">
        <v>194</v>
      </c>
      <c r="H490" t="s">
        <v>195</v>
      </c>
      <c r="I490" t="s">
        <v>513</v>
      </c>
      <c r="J490">
        <v>2</v>
      </c>
      <c r="K490">
        <v>3</v>
      </c>
      <c r="L490" s="186">
        <v>54</v>
      </c>
      <c r="M490" s="187">
        <v>51.57</v>
      </c>
      <c r="N490" s="188">
        <v>56.43</v>
      </c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>
        <v>101</v>
      </c>
      <c r="Z490" s="153">
        <v>99</v>
      </c>
      <c r="AA490" s="179">
        <v>67</v>
      </c>
      <c r="AB490" s="179">
        <v>62</v>
      </c>
      <c r="AC490" s="179">
        <v>70</v>
      </c>
      <c r="AD490" s="179">
        <v>76</v>
      </c>
      <c r="AE490" s="179"/>
      <c r="AF490" s="179">
        <v>52</v>
      </c>
      <c r="AG490" s="179">
        <v>55</v>
      </c>
      <c r="AH490" s="179">
        <v>60</v>
      </c>
      <c r="AI490" s="179">
        <v>62</v>
      </c>
      <c r="AJ490" s="179"/>
      <c r="AK490" s="153">
        <v>114</v>
      </c>
      <c r="AL490" s="153">
        <v>114</v>
      </c>
      <c r="AM490" s="179">
        <v>68.8</v>
      </c>
      <c r="AN490" s="179">
        <v>57.3</v>
      </c>
      <c r="AO490" s="215">
        <v>0.3</v>
      </c>
      <c r="AP490" s="168">
        <v>101</v>
      </c>
      <c r="AQ490" s="169">
        <v>107</v>
      </c>
      <c r="AR490" s="167">
        <v>67</v>
      </c>
      <c r="AS490" s="167">
        <v>107</v>
      </c>
      <c r="AT490" s="170">
        <v>1</v>
      </c>
      <c r="AU490" s="170">
        <v>1</v>
      </c>
      <c r="AV490" s="170"/>
      <c r="AW490" s="170"/>
      <c r="AX490" s="170"/>
      <c r="AY490" s="170"/>
      <c r="AZ490" s="170"/>
      <c r="BA490" s="170"/>
      <c r="BB490" s="170"/>
      <c r="BC490" s="171">
        <v>2</v>
      </c>
      <c r="BD490" s="166">
        <v>1038</v>
      </c>
      <c r="BE490" s="271">
        <v>1.4999999999999999E-2</v>
      </c>
      <c r="BF490" s="172">
        <v>2E-3</v>
      </c>
      <c r="BG490" s="154">
        <v>1</v>
      </c>
      <c r="BH490" s="154">
        <v>0</v>
      </c>
      <c r="BI490" s="154">
        <v>19.2</v>
      </c>
      <c r="BJ490" s="154">
        <v>0.1</v>
      </c>
      <c r="BK490" s="154">
        <v>59.5</v>
      </c>
      <c r="BL490" s="24" t="s">
        <v>474</v>
      </c>
      <c r="BM490" s="248" t="s">
        <v>475</v>
      </c>
      <c r="BN490" s="248" t="s">
        <v>520</v>
      </c>
      <c r="BO490" s="248" t="s">
        <v>515</v>
      </c>
      <c r="BP490" s="248">
        <v>34</v>
      </c>
      <c r="BQ490" s="248"/>
      <c r="BR490" s="248"/>
      <c r="BS490" s="248"/>
      <c r="BT490" s="248"/>
      <c r="BU490" s="248">
        <f t="shared" si="7"/>
        <v>2.2999999999999998</v>
      </c>
      <c r="BV490" s="248"/>
      <c r="BW490" s="248"/>
      <c r="BX490" s="248"/>
      <c r="BY490" s="248"/>
      <c r="BZ490" s="248"/>
      <c r="CA490" s="248"/>
      <c r="CB490" s="248"/>
      <c r="CC490" s="248"/>
      <c r="CD490" s="248"/>
      <c r="CE490" s="248"/>
      <c r="CF490" s="248"/>
      <c r="CG490" s="248"/>
      <c r="CH490" s="248"/>
      <c r="CI490" s="248"/>
      <c r="CJ490" s="248"/>
      <c r="CK490" s="248"/>
      <c r="CL490" s="248"/>
      <c r="CM490" s="248"/>
      <c r="CN490" s="248"/>
      <c r="CO490" s="248"/>
      <c r="CP490" s="248"/>
      <c r="CQ490" s="248"/>
      <c r="CR490" s="248"/>
      <c r="CS490" s="248"/>
      <c r="CT490" s="248"/>
      <c r="CU490" s="248"/>
      <c r="CV490" s="248"/>
      <c r="CW490" s="248"/>
      <c r="CX490" s="248"/>
      <c r="CY490" s="248"/>
      <c r="CZ490" s="248"/>
      <c r="DA490" s="248"/>
      <c r="DB490" s="248"/>
    </row>
    <row r="491" spans="1:106" s="185" customFormat="1" ht="31.5" customHeight="1" x14ac:dyDescent="0.35">
      <c r="A491" s="180">
        <v>2021</v>
      </c>
      <c r="B491" s="152">
        <v>8</v>
      </c>
      <c r="C491" s="270">
        <v>44433</v>
      </c>
      <c r="D491" s="152">
        <v>395</v>
      </c>
      <c r="E491" s="152">
        <v>609</v>
      </c>
      <c r="F491" s="152">
        <v>8</v>
      </c>
      <c r="G491" s="184" t="s">
        <v>176</v>
      </c>
      <c r="H491" t="s">
        <v>177</v>
      </c>
      <c r="I491" t="s">
        <v>471</v>
      </c>
      <c r="J491">
        <v>3</v>
      </c>
      <c r="K491">
        <v>3</v>
      </c>
      <c r="L491" s="186">
        <v>50</v>
      </c>
      <c r="M491" s="187">
        <v>46.5</v>
      </c>
      <c r="N491" s="188">
        <v>53.5</v>
      </c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>
        <v>90</v>
      </c>
      <c r="AQ491" s="169">
        <v>120</v>
      </c>
      <c r="AR491" s="167"/>
      <c r="AS491" s="167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/>
      <c r="BD491" s="166">
        <v>720</v>
      </c>
      <c r="BE491" s="271">
        <v>1.4999999999999999E-2</v>
      </c>
      <c r="BF491" s="172"/>
      <c r="BG491" s="154"/>
      <c r="BH491" s="154"/>
      <c r="BI491" s="154">
        <v>14.4</v>
      </c>
      <c r="BJ491" s="154"/>
      <c r="BK491" s="154"/>
      <c r="BL491" s="24" t="s">
        <v>480</v>
      </c>
      <c r="BM491" s="248" t="s">
        <v>480</v>
      </c>
      <c r="BN491" s="248"/>
      <c r="BO491" s="248"/>
      <c r="BP491" s="248">
        <v>34</v>
      </c>
      <c r="BQ491" s="248"/>
      <c r="BR491" s="248"/>
      <c r="BS491" s="248"/>
      <c r="BT491" s="248"/>
      <c r="BU491" s="248" t="str">
        <f t="shared" si="7"/>
        <v/>
      </c>
      <c r="BV491" s="248"/>
      <c r="BW491" s="248"/>
      <c r="BX491" s="248"/>
      <c r="BY491" s="248"/>
      <c r="BZ491" s="248"/>
      <c r="CA491" s="248"/>
      <c r="CB491" s="248"/>
      <c r="CC491" s="248"/>
      <c r="CD491" s="248"/>
      <c r="CE491" s="248"/>
      <c r="CF491" s="248"/>
      <c r="CG491" s="248"/>
      <c r="CH491" s="248"/>
      <c r="CI491" s="248"/>
      <c r="CJ491" s="248"/>
      <c r="CK491" s="248"/>
      <c r="CL491" s="248"/>
      <c r="CM491" s="248"/>
      <c r="CN491" s="248"/>
      <c r="CO491" s="248"/>
      <c r="CP491" s="248"/>
      <c r="CQ491" s="248"/>
      <c r="CR491" s="248"/>
      <c r="CS491" s="248"/>
      <c r="CT491" s="248"/>
      <c r="CU491" s="248"/>
      <c r="CV491" s="248"/>
      <c r="CW491" s="248"/>
      <c r="CX491" s="248"/>
      <c r="CY491" s="248"/>
      <c r="CZ491" s="248"/>
      <c r="DA491" s="248"/>
      <c r="DB491" s="248"/>
    </row>
    <row r="492" spans="1:106" s="185" customFormat="1" ht="31.5" customHeight="1" x14ac:dyDescent="0.35">
      <c r="A492" s="180">
        <v>2021</v>
      </c>
      <c r="B492" s="152">
        <v>8</v>
      </c>
      <c r="C492" s="270">
        <v>44433</v>
      </c>
      <c r="D492" s="152">
        <v>3</v>
      </c>
      <c r="E492" s="152">
        <v>10</v>
      </c>
      <c r="F492" s="152">
        <v>25</v>
      </c>
      <c r="G492" s="184" t="s">
        <v>179</v>
      </c>
      <c r="H492" t="s">
        <v>180</v>
      </c>
      <c r="I492" t="s">
        <v>486</v>
      </c>
      <c r="J492">
        <v>2</v>
      </c>
      <c r="K492">
        <v>2</v>
      </c>
      <c r="L492" s="186">
        <v>48.662500000000001</v>
      </c>
      <c r="M492" s="187">
        <v>45.256124999999997</v>
      </c>
      <c r="N492" s="188">
        <v>52.068874999999998</v>
      </c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>
        <v>67</v>
      </c>
      <c r="AD492" s="179">
        <v>73</v>
      </c>
      <c r="AE492" s="179"/>
      <c r="AF492" s="179"/>
      <c r="AG492" s="179"/>
      <c r="AH492" s="179">
        <v>53</v>
      </c>
      <c r="AI492" s="179">
        <v>61</v>
      </c>
      <c r="AJ492" s="179"/>
      <c r="AK492" s="153"/>
      <c r="AL492" s="153">
        <v>32</v>
      </c>
      <c r="AM492" s="179">
        <v>70</v>
      </c>
      <c r="AN492" s="179">
        <v>57</v>
      </c>
      <c r="AO492" s="215">
        <v>0.4</v>
      </c>
      <c r="AP492" s="168">
        <v>47</v>
      </c>
      <c r="AQ492" s="169">
        <v>154</v>
      </c>
      <c r="AR492" s="167">
        <v>225</v>
      </c>
      <c r="AS492" s="167">
        <v>32</v>
      </c>
      <c r="AT492" s="170">
        <v>2</v>
      </c>
      <c r="AU492" s="170">
        <v>1</v>
      </c>
      <c r="AV492" s="170">
        <v>1</v>
      </c>
      <c r="AW492" s="170"/>
      <c r="AX492" s="170"/>
      <c r="AY492" s="170"/>
      <c r="AZ492" s="170"/>
      <c r="BA492" s="170"/>
      <c r="BB492" s="170"/>
      <c r="BC492" s="171">
        <v>4</v>
      </c>
      <c r="BD492" s="166">
        <v>364</v>
      </c>
      <c r="BE492" s="271">
        <v>0.02</v>
      </c>
      <c r="BF492" s="172">
        <v>1.0999999999999999E-2</v>
      </c>
      <c r="BG492" s="154">
        <v>1</v>
      </c>
      <c r="BH492" s="154">
        <v>0.1</v>
      </c>
      <c r="BI492" s="154">
        <v>7.5</v>
      </c>
      <c r="BJ492" s="154">
        <v>0.2</v>
      </c>
      <c r="BK492" s="154">
        <v>20.7</v>
      </c>
      <c r="BL492" s="24" t="s">
        <v>500</v>
      </c>
      <c r="BM492" s="248" t="s">
        <v>501</v>
      </c>
      <c r="BN492" s="248"/>
      <c r="BO492" s="248"/>
      <c r="BP492" s="248">
        <v>34</v>
      </c>
      <c r="BQ492" s="248"/>
      <c r="BR492" s="248"/>
      <c r="BS492" s="248"/>
      <c r="BT492" s="248"/>
      <c r="BU492" s="248">
        <f t="shared" si="7"/>
        <v>5.9</v>
      </c>
      <c r="BV492" s="248"/>
      <c r="BW492" s="248"/>
      <c r="BX492" s="248"/>
      <c r="BY492" s="248"/>
      <c r="BZ492" s="248"/>
      <c r="CA492" s="248"/>
      <c r="CB492" s="248"/>
      <c r="CC492" s="248"/>
      <c r="CD492" s="248"/>
      <c r="CE492" s="248"/>
      <c r="CF492" s="248"/>
      <c r="CG492" s="248"/>
      <c r="CH492" s="248"/>
      <c r="CI492" s="248"/>
      <c r="CJ492" s="248"/>
      <c r="CK492" s="248"/>
      <c r="CL492" s="248"/>
      <c r="CM492" s="248"/>
      <c r="CN492" s="248"/>
      <c r="CO492" s="248"/>
      <c r="CP492" s="248"/>
      <c r="CQ492" s="248"/>
      <c r="CR492" s="248"/>
      <c r="CS492" s="248"/>
      <c r="CT492" s="248"/>
      <c r="CU492" s="248"/>
      <c r="CV492" s="248"/>
      <c r="CW492" s="248"/>
      <c r="CX492" s="248"/>
      <c r="CY492" s="248"/>
      <c r="CZ492" s="248"/>
      <c r="DA492" s="248"/>
      <c r="DB492" s="248"/>
    </row>
    <row r="493" spans="1:106" s="185" customFormat="1" ht="31.5" customHeight="1" x14ac:dyDescent="0.35">
      <c r="A493" s="180">
        <v>2021</v>
      </c>
      <c r="B493" s="152">
        <v>8</v>
      </c>
      <c r="C493" s="270">
        <v>44433</v>
      </c>
      <c r="D493" s="152">
        <v>48</v>
      </c>
      <c r="E493" s="152">
        <v>124</v>
      </c>
      <c r="F493" s="152">
        <v>26</v>
      </c>
      <c r="G493" s="184" t="s">
        <v>236</v>
      </c>
      <c r="H493" t="s">
        <v>237</v>
      </c>
      <c r="I493" t="s">
        <v>486</v>
      </c>
      <c r="J493">
        <v>4</v>
      </c>
      <c r="K493">
        <v>1</v>
      </c>
      <c r="L493" s="186">
        <v>18.664735230000002</v>
      </c>
      <c r="M493" s="187">
        <v>17.358203759999999</v>
      </c>
      <c r="N493" s="188">
        <v>19.97126669</v>
      </c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/>
      <c r="AN493" s="179"/>
      <c r="AO493" s="215"/>
      <c r="AP493" s="168">
        <v>126</v>
      </c>
      <c r="AQ493" s="169">
        <v>114</v>
      </c>
      <c r="AR493" s="167"/>
      <c r="AS493" s="167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/>
      <c r="BD493" s="166">
        <v>315</v>
      </c>
      <c r="BE493" s="271">
        <v>0.02</v>
      </c>
      <c r="BF493" s="172"/>
      <c r="BG493" s="154"/>
      <c r="BH493" s="154"/>
      <c r="BI493" s="154">
        <v>16.899999999999999</v>
      </c>
      <c r="BJ493" s="154"/>
      <c r="BK493" s="154"/>
      <c r="BL493" s="24" t="s">
        <v>472</v>
      </c>
      <c r="BM493" s="248" t="s">
        <v>472</v>
      </c>
      <c r="BN493" s="248"/>
      <c r="BO493" s="248"/>
      <c r="BP493" s="248">
        <v>34</v>
      </c>
      <c r="BQ493" s="248"/>
      <c r="BR493" s="248"/>
      <c r="BS493" s="248"/>
      <c r="BT493" s="248"/>
      <c r="BU493" s="248" t="str">
        <f t="shared" si="7"/>
        <v/>
      </c>
      <c r="BV493" s="248"/>
      <c r="BW493" s="248"/>
      <c r="BX493" s="248"/>
      <c r="BY493" s="248"/>
      <c r="BZ493" s="248"/>
      <c r="CA493" s="248"/>
      <c r="CB493" s="248"/>
      <c r="CC493" s="248"/>
      <c r="CD493" s="248"/>
      <c r="CE493" s="248"/>
      <c r="CF493" s="248"/>
      <c r="CG493" s="248"/>
      <c r="CH493" s="248"/>
      <c r="CI493" s="248"/>
      <c r="CJ493" s="248"/>
      <c r="CK493" s="248"/>
      <c r="CL493" s="248"/>
      <c r="CM493" s="248"/>
      <c r="CN493" s="248"/>
      <c r="CO493" s="248"/>
      <c r="CP493" s="248"/>
      <c r="CQ493" s="248"/>
      <c r="CR493" s="248"/>
      <c r="CS493" s="248"/>
      <c r="CT493" s="248"/>
      <c r="CU493" s="248"/>
      <c r="CV493" s="248"/>
      <c r="CW493" s="248"/>
      <c r="CX493" s="248"/>
      <c r="CY493" s="248"/>
      <c r="CZ493" s="248"/>
      <c r="DA493" s="248"/>
      <c r="DB493" s="248"/>
    </row>
    <row r="494" spans="1:106" s="185" customFormat="1" ht="31.5" customHeight="1" x14ac:dyDescent="0.35">
      <c r="A494" s="180">
        <v>2021</v>
      </c>
      <c r="B494" s="152">
        <v>8</v>
      </c>
      <c r="C494" s="270">
        <v>44433</v>
      </c>
      <c r="D494" s="152">
        <v>53</v>
      </c>
      <c r="E494" s="152">
        <v>131</v>
      </c>
      <c r="F494" s="152">
        <v>28</v>
      </c>
      <c r="G494" s="184" t="s">
        <v>161</v>
      </c>
      <c r="H494" t="s">
        <v>162</v>
      </c>
      <c r="I494" t="s">
        <v>531</v>
      </c>
      <c r="J494">
        <v>25</v>
      </c>
      <c r="K494">
        <v>1</v>
      </c>
      <c r="L494" s="186">
        <v>10</v>
      </c>
      <c r="M494" s="187">
        <v>9.3000000000000007</v>
      </c>
      <c r="N494" s="188">
        <v>10.7</v>
      </c>
      <c r="O494" s="179">
        <v>14</v>
      </c>
      <c r="P494" s="179">
        <v>13</v>
      </c>
      <c r="Q494" s="179">
        <v>15</v>
      </c>
      <c r="R494" s="179">
        <v>13</v>
      </c>
      <c r="S494" s="179"/>
      <c r="T494" s="179">
        <v>9</v>
      </c>
      <c r="U494" s="179">
        <v>10</v>
      </c>
      <c r="V494" s="179">
        <v>10</v>
      </c>
      <c r="W494" s="179">
        <v>10</v>
      </c>
      <c r="X494" s="179"/>
      <c r="Y494" s="153">
        <v>88</v>
      </c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>
        <v>13.8</v>
      </c>
      <c r="AN494" s="179">
        <v>9.5</v>
      </c>
      <c r="AO494" s="215">
        <v>0.4</v>
      </c>
      <c r="AP494" s="168">
        <v>772</v>
      </c>
      <c r="AQ494" s="169">
        <v>117</v>
      </c>
      <c r="AR494" s="167">
        <v>1023</v>
      </c>
      <c r="AS494" s="167">
        <v>88</v>
      </c>
      <c r="AT494" s="170">
        <v>15</v>
      </c>
      <c r="AU494" s="170">
        <v>7</v>
      </c>
      <c r="AV494" s="170">
        <v>3</v>
      </c>
      <c r="AW494" s="170"/>
      <c r="AX494" s="170"/>
      <c r="AY494" s="170"/>
      <c r="AZ494" s="170"/>
      <c r="BA494" s="170"/>
      <c r="BB494" s="170"/>
      <c r="BC494" s="171">
        <v>25</v>
      </c>
      <c r="BD494" s="166">
        <v>10025</v>
      </c>
      <c r="BE494" s="271">
        <v>0.02</v>
      </c>
      <c r="BF494" s="172">
        <v>2E-3</v>
      </c>
      <c r="BG494" s="154">
        <v>1</v>
      </c>
      <c r="BH494" s="154">
        <v>2.5</v>
      </c>
      <c r="BI494" s="154">
        <v>1002.5</v>
      </c>
      <c r="BJ494" s="154">
        <v>0.2</v>
      </c>
      <c r="BK494" s="154">
        <v>95.2</v>
      </c>
      <c r="BL494" s="24" t="s">
        <v>478</v>
      </c>
      <c r="BM494" s="248" t="s">
        <v>487</v>
      </c>
      <c r="BN494" s="248" t="s">
        <v>532</v>
      </c>
      <c r="BO494" s="248"/>
      <c r="BP494" s="248">
        <v>34</v>
      </c>
      <c r="BQ494" s="248"/>
      <c r="BR494" s="248"/>
      <c r="BS494" s="248"/>
      <c r="BT494" s="248"/>
      <c r="BU494" s="248">
        <f t="shared" si="7"/>
        <v>0.4</v>
      </c>
      <c r="BV494" s="248"/>
      <c r="BW494" s="248"/>
      <c r="BX494" s="248"/>
      <c r="BY494" s="248"/>
      <c r="BZ494" s="248"/>
      <c r="CA494" s="248"/>
      <c r="CB494" s="248"/>
      <c r="CC494" s="248"/>
      <c r="CD494" s="248"/>
      <c r="CE494" s="248"/>
      <c r="CF494" s="248"/>
      <c r="CG494" s="248"/>
      <c r="CH494" s="248"/>
      <c r="CI494" s="248"/>
      <c r="CJ494" s="248"/>
      <c r="CK494" s="248"/>
      <c r="CL494" s="248"/>
      <c r="CM494" s="248"/>
      <c r="CN494" s="248"/>
      <c r="CO494" s="248"/>
      <c r="CP494" s="248"/>
      <c r="CQ494" s="248"/>
      <c r="CR494" s="248"/>
      <c r="CS494" s="248"/>
      <c r="CT494" s="248"/>
      <c r="CU494" s="248"/>
      <c r="CV494" s="248"/>
      <c r="CW494" s="248"/>
      <c r="CX494" s="248"/>
      <c r="CY494" s="248"/>
      <c r="CZ494" s="248"/>
      <c r="DA494" s="248"/>
      <c r="DB494" s="248"/>
    </row>
    <row r="495" spans="1:106" s="185" customFormat="1" ht="31.5" customHeight="1" x14ac:dyDescent="0.35">
      <c r="A495" s="180">
        <v>2021</v>
      </c>
      <c r="B495" s="152">
        <v>8</v>
      </c>
      <c r="C495" s="270">
        <v>44433</v>
      </c>
      <c r="D495" s="152">
        <v>159</v>
      </c>
      <c r="E495" s="152">
        <v>299</v>
      </c>
      <c r="F495" s="152">
        <v>28</v>
      </c>
      <c r="G495" s="184" t="s">
        <v>210</v>
      </c>
      <c r="H495" t="s">
        <v>211</v>
      </c>
      <c r="I495" t="s">
        <v>502</v>
      </c>
      <c r="J495">
        <v>3</v>
      </c>
      <c r="K495">
        <v>2</v>
      </c>
      <c r="L495" s="186">
        <v>115</v>
      </c>
      <c r="M495" s="187">
        <v>106.95</v>
      </c>
      <c r="N495" s="188">
        <v>123.05</v>
      </c>
      <c r="O495" s="179">
        <v>125</v>
      </c>
      <c r="P495" s="179">
        <v>134</v>
      </c>
      <c r="Q495" s="179">
        <v>135</v>
      </c>
      <c r="R495" s="179">
        <v>137</v>
      </c>
      <c r="S495" s="179">
        <v>130</v>
      </c>
      <c r="T495" s="179">
        <v>99</v>
      </c>
      <c r="U495" s="179">
        <v>106</v>
      </c>
      <c r="V495" s="179">
        <v>112</v>
      </c>
      <c r="W495" s="179">
        <v>110</v>
      </c>
      <c r="X495" s="179">
        <v>108</v>
      </c>
      <c r="Y495" s="153">
        <v>122</v>
      </c>
      <c r="Z495" s="153">
        <v>124</v>
      </c>
      <c r="AA495" s="179">
        <v>133</v>
      </c>
      <c r="AB495" s="179"/>
      <c r="AC495" s="179">
        <v>143</v>
      </c>
      <c r="AD495" s="179">
        <v>152</v>
      </c>
      <c r="AE495" s="179"/>
      <c r="AF495" s="179">
        <v>104</v>
      </c>
      <c r="AG495" s="179"/>
      <c r="AH495" s="179">
        <v>115</v>
      </c>
      <c r="AI495" s="179">
        <v>102</v>
      </c>
      <c r="AJ495" s="179"/>
      <c r="AK495" s="153">
        <v>111</v>
      </c>
      <c r="AL495" s="153">
        <v>105</v>
      </c>
      <c r="AM495" s="179">
        <v>136.1</v>
      </c>
      <c r="AN495" s="179">
        <v>107</v>
      </c>
      <c r="AO495" s="215">
        <v>0.2</v>
      </c>
      <c r="AP495" s="168">
        <v>70</v>
      </c>
      <c r="AQ495" s="169">
        <v>154</v>
      </c>
      <c r="AR495" s="167">
        <v>94</v>
      </c>
      <c r="AS495" s="167">
        <v>116</v>
      </c>
      <c r="AT495" s="170">
        <v>1</v>
      </c>
      <c r="AU495" s="170">
        <v>2</v>
      </c>
      <c r="AV495" s="170">
        <v>2</v>
      </c>
      <c r="AW495" s="170"/>
      <c r="AX495" s="170"/>
      <c r="AY495" s="170"/>
      <c r="AZ495" s="170"/>
      <c r="BA495" s="170"/>
      <c r="BB495" s="170"/>
      <c r="BC495" s="171">
        <v>5</v>
      </c>
      <c r="BD495" s="166">
        <v>1061</v>
      </c>
      <c r="BE495" s="271">
        <v>0.02</v>
      </c>
      <c r="BF495" s="172">
        <v>5.0000000000000001E-3</v>
      </c>
      <c r="BG495" s="154">
        <v>1</v>
      </c>
      <c r="BH495" s="154">
        <v>0</v>
      </c>
      <c r="BI495" s="154">
        <v>9.1999999999999993</v>
      </c>
      <c r="BJ495" s="154">
        <v>0.5</v>
      </c>
      <c r="BK495" s="154">
        <v>113.5</v>
      </c>
      <c r="BL495" s="24" t="s">
        <v>478</v>
      </c>
      <c r="BM495" s="248" t="s">
        <v>479</v>
      </c>
      <c r="BN495" s="248"/>
      <c r="BO495" s="248"/>
      <c r="BP495" s="248">
        <v>34</v>
      </c>
      <c r="BQ495" s="248"/>
      <c r="BR495" s="248"/>
      <c r="BS495" s="248"/>
      <c r="BT495" s="248"/>
      <c r="BU495" s="248">
        <f t="shared" si="7"/>
        <v>5.7</v>
      </c>
      <c r="BV495" s="248"/>
      <c r="BW495" s="248"/>
      <c r="BX495" s="248"/>
      <c r="BY495" s="248"/>
      <c r="BZ495" s="248"/>
      <c r="CA495" s="248"/>
      <c r="CB495" s="248"/>
      <c r="CC495" s="248"/>
      <c r="CD495" s="248"/>
      <c r="CE495" s="248"/>
      <c r="CF495" s="248"/>
      <c r="CG495" s="248"/>
      <c r="CH495" s="248"/>
      <c r="CI495" s="248"/>
      <c r="CJ495" s="248"/>
      <c r="CK495" s="248"/>
      <c r="CL495" s="248"/>
      <c r="CM495" s="248"/>
      <c r="CN495" s="248"/>
      <c r="CO495" s="248"/>
      <c r="CP495" s="248"/>
      <c r="CQ495" s="248"/>
      <c r="CR495" s="248"/>
      <c r="CS495" s="248"/>
      <c r="CT495" s="248"/>
      <c r="CU495" s="248"/>
      <c r="CV495" s="248"/>
      <c r="CW495" s="248"/>
      <c r="CX495" s="248"/>
      <c r="CY495" s="248"/>
      <c r="CZ495" s="248"/>
      <c r="DA495" s="248"/>
      <c r="DB495" s="248"/>
    </row>
    <row r="496" spans="1:106" s="185" customFormat="1" ht="31.5" customHeight="1" x14ac:dyDescent="0.35">
      <c r="A496" s="180">
        <v>2021</v>
      </c>
      <c r="B496" s="152">
        <v>8</v>
      </c>
      <c r="C496" s="270">
        <v>44433</v>
      </c>
      <c r="D496" s="152">
        <v>194</v>
      </c>
      <c r="E496" s="152">
        <v>349</v>
      </c>
      <c r="F496" s="152">
        <v>28</v>
      </c>
      <c r="G496" s="184" t="s">
        <v>188</v>
      </c>
      <c r="H496" t="s">
        <v>189</v>
      </c>
      <c r="I496" t="s">
        <v>531</v>
      </c>
      <c r="J496">
        <v>2</v>
      </c>
      <c r="K496">
        <v>2</v>
      </c>
      <c r="L496" s="186">
        <v>285</v>
      </c>
      <c r="M496" s="187">
        <v>265.05</v>
      </c>
      <c r="N496" s="188">
        <v>304.95</v>
      </c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>
        <v>341</v>
      </c>
      <c r="AD496" s="179">
        <v>334</v>
      </c>
      <c r="AE496" s="179"/>
      <c r="AF496" s="179"/>
      <c r="AG496" s="179"/>
      <c r="AH496" s="179">
        <v>279</v>
      </c>
      <c r="AI496" s="179">
        <v>244</v>
      </c>
      <c r="AJ496" s="179"/>
      <c r="AK496" s="153"/>
      <c r="AL496" s="153">
        <v>108</v>
      </c>
      <c r="AM496" s="179">
        <v>337.5</v>
      </c>
      <c r="AN496" s="179">
        <v>261.5</v>
      </c>
      <c r="AO496" s="215">
        <v>0.2</v>
      </c>
      <c r="AP496" s="168">
        <v>34</v>
      </c>
      <c r="AQ496" s="169">
        <v>212</v>
      </c>
      <c r="AR496" s="167">
        <v>67</v>
      </c>
      <c r="AS496" s="167">
        <v>108</v>
      </c>
      <c r="AT496" s="170">
        <v>2</v>
      </c>
      <c r="AU496" s="170">
        <v>1</v>
      </c>
      <c r="AV496" s="170">
        <v>1</v>
      </c>
      <c r="AW496" s="170"/>
      <c r="AX496" s="170"/>
      <c r="AY496" s="170"/>
      <c r="AZ496" s="170"/>
      <c r="BA496" s="170">
        <v>1</v>
      </c>
      <c r="BB496" s="170"/>
      <c r="BC496" s="171">
        <v>5</v>
      </c>
      <c r="BD496" s="166">
        <v>185</v>
      </c>
      <c r="BE496" s="271">
        <v>0.02</v>
      </c>
      <c r="BF496" s="172">
        <v>2.7E-2</v>
      </c>
      <c r="BG496" s="154"/>
      <c r="BH496" s="154">
        <v>0</v>
      </c>
      <c r="BI496" s="154">
        <v>0.6</v>
      </c>
      <c r="BJ496" s="154">
        <v>1.3</v>
      </c>
      <c r="BK496" s="154">
        <v>48.4</v>
      </c>
      <c r="BL496" s="24"/>
      <c r="BM496" s="248"/>
      <c r="BN496" s="248"/>
      <c r="BO496" s="248"/>
      <c r="BP496" s="248">
        <v>34</v>
      </c>
      <c r="BQ496" s="248"/>
      <c r="BR496" s="248"/>
      <c r="BS496" s="248"/>
      <c r="BT496" s="248"/>
      <c r="BU496" s="248">
        <f t="shared" si="7"/>
        <v>16.600000000000001</v>
      </c>
      <c r="BV496" s="248"/>
      <c r="BW496" s="248"/>
      <c r="BX496" s="248"/>
      <c r="BY496" s="248"/>
      <c r="BZ496" s="248"/>
      <c r="CA496" s="248"/>
      <c r="CB496" s="248"/>
      <c r="CC496" s="248"/>
      <c r="CD496" s="248"/>
      <c r="CE496" s="248"/>
      <c r="CF496" s="248"/>
      <c r="CG496" s="248"/>
      <c r="CH496" s="248"/>
      <c r="CI496" s="248"/>
      <c r="CJ496" s="248"/>
      <c r="CK496" s="248"/>
      <c r="CL496" s="248"/>
      <c r="CM496" s="248"/>
      <c r="CN496" s="248"/>
      <c r="CO496" s="248"/>
      <c r="CP496" s="248"/>
      <c r="CQ496" s="248"/>
      <c r="CR496" s="248"/>
      <c r="CS496" s="248"/>
      <c r="CT496" s="248"/>
      <c r="CU496" s="248"/>
      <c r="CV496" s="248"/>
      <c r="CW496" s="248"/>
      <c r="CX496" s="248"/>
      <c r="CY496" s="248"/>
      <c r="CZ496" s="248"/>
      <c r="DA496" s="248"/>
      <c r="DB496" s="248"/>
    </row>
    <row r="497" spans="1:106" s="185" customFormat="1" ht="31.5" customHeight="1" x14ac:dyDescent="0.35">
      <c r="A497" s="180">
        <v>2021</v>
      </c>
      <c r="B497" s="152">
        <v>8</v>
      </c>
      <c r="C497" s="270">
        <v>44433</v>
      </c>
      <c r="D497" s="152">
        <v>227</v>
      </c>
      <c r="E497" s="152">
        <v>155</v>
      </c>
      <c r="F497" s="152">
        <v>30</v>
      </c>
      <c r="G497" s="184" t="s">
        <v>222</v>
      </c>
      <c r="H497" t="s">
        <v>223</v>
      </c>
      <c r="I497" t="s">
        <v>543</v>
      </c>
      <c r="J497">
        <v>3</v>
      </c>
      <c r="K497">
        <v>2</v>
      </c>
      <c r="L497" s="186">
        <v>122</v>
      </c>
      <c r="M497" s="187">
        <v>113.46</v>
      </c>
      <c r="N497" s="188">
        <v>130.54</v>
      </c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/>
      <c r="AN497" s="179"/>
      <c r="AO497" s="215"/>
      <c r="AP497" s="168">
        <v>61</v>
      </c>
      <c r="AQ497" s="169">
        <v>177</v>
      </c>
      <c r="AR497" s="167"/>
      <c r="AS497" s="167"/>
      <c r="AT497" s="170">
        <v>13</v>
      </c>
      <c r="AU497" s="170">
        <v>8</v>
      </c>
      <c r="AV497" s="170">
        <v>5</v>
      </c>
      <c r="AW497" s="170"/>
      <c r="AX497" s="170">
        <v>3</v>
      </c>
      <c r="AY497" s="170"/>
      <c r="AZ497" s="170"/>
      <c r="BA497" s="170"/>
      <c r="BB497" s="170"/>
      <c r="BC497" s="171">
        <v>28</v>
      </c>
      <c r="BD497" s="166">
        <v>676</v>
      </c>
      <c r="BE497" s="271">
        <v>0.02</v>
      </c>
      <c r="BF497" s="172">
        <v>4.1000000000000002E-2</v>
      </c>
      <c r="BG497" s="154"/>
      <c r="BH497" s="154">
        <v>0.2</v>
      </c>
      <c r="BI497" s="154">
        <v>5.5</v>
      </c>
      <c r="BJ497" s="154"/>
      <c r="BK497" s="154"/>
      <c r="BL497" s="24" t="s">
        <v>478</v>
      </c>
      <c r="BM497" s="248" t="s">
        <v>479</v>
      </c>
      <c r="BN497" s="248" t="s">
        <v>544</v>
      </c>
      <c r="BO497" s="248"/>
      <c r="BP497" s="248">
        <v>34</v>
      </c>
      <c r="BQ497" s="248"/>
      <c r="BR497" s="248"/>
      <c r="BS497" s="248"/>
      <c r="BT497" s="248"/>
      <c r="BU497" s="248" t="str">
        <f t="shared" si="7"/>
        <v/>
      </c>
      <c r="BV497" s="248"/>
      <c r="BW497" s="248"/>
      <c r="BX497" s="248"/>
      <c r="BY497" s="248"/>
      <c r="BZ497" s="248"/>
      <c r="CA497" s="248"/>
      <c r="CB497" s="248"/>
      <c r="CC497" s="248"/>
      <c r="CD497" s="248"/>
      <c r="CE497" s="248"/>
      <c r="CF497" s="248"/>
      <c r="CG497" s="248"/>
      <c r="CH497" s="248"/>
      <c r="CI497" s="248"/>
      <c r="CJ497" s="248"/>
      <c r="CK497" s="248"/>
      <c r="CL497" s="248"/>
      <c r="CM497" s="248"/>
      <c r="CN497" s="248"/>
      <c r="CO497" s="248"/>
      <c r="CP497" s="248"/>
      <c r="CQ497" s="248"/>
      <c r="CR497" s="248"/>
      <c r="CS497" s="248"/>
      <c r="CT497" s="248"/>
      <c r="CU497" s="248"/>
      <c r="CV497" s="248"/>
      <c r="CW497" s="248"/>
      <c r="CX497" s="248"/>
      <c r="CY497" s="248"/>
      <c r="CZ497" s="248"/>
      <c r="DA497" s="248"/>
      <c r="DB497" s="248"/>
    </row>
    <row r="498" spans="1:106" s="185" customFormat="1" ht="31.5" customHeight="1" x14ac:dyDescent="0.35">
      <c r="A498" s="180">
        <v>2021</v>
      </c>
      <c r="B498" s="152">
        <v>8</v>
      </c>
      <c r="C498" s="270">
        <v>44433</v>
      </c>
      <c r="D498" s="152">
        <v>334</v>
      </c>
      <c r="E498" s="152">
        <v>254</v>
      </c>
      <c r="F498" s="152">
        <v>49</v>
      </c>
      <c r="G498" s="184" t="s">
        <v>431</v>
      </c>
      <c r="H498" t="s">
        <v>331</v>
      </c>
      <c r="I498" t="s">
        <v>490</v>
      </c>
      <c r="J498">
        <v>4</v>
      </c>
      <c r="K498">
        <v>2</v>
      </c>
      <c r="L498" s="186">
        <v>203</v>
      </c>
      <c r="M498" s="187">
        <v>188.79</v>
      </c>
      <c r="N498" s="188">
        <v>217.21</v>
      </c>
      <c r="O498" s="179">
        <v>322</v>
      </c>
      <c r="P498" s="179">
        <v>328</v>
      </c>
      <c r="Q498" s="179">
        <v>270</v>
      </c>
      <c r="R498" s="179">
        <v>288</v>
      </c>
      <c r="S498" s="179">
        <v>260</v>
      </c>
      <c r="T498" s="179">
        <v>200</v>
      </c>
      <c r="U498" s="179">
        <v>190</v>
      </c>
      <c r="V498" s="179">
        <v>190</v>
      </c>
      <c r="W498" s="179">
        <v>197</v>
      </c>
      <c r="X498" s="179">
        <v>200</v>
      </c>
      <c r="Y498" s="153">
        <v>138</v>
      </c>
      <c r="Z498" s="153">
        <v>136</v>
      </c>
      <c r="AA498" s="179">
        <v>270</v>
      </c>
      <c r="AB498" s="179">
        <v>285</v>
      </c>
      <c r="AC498" s="179">
        <v>287</v>
      </c>
      <c r="AD498" s="179">
        <v>275</v>
      </c>
      <c r="AE498" s="179"/>
      <c r="AF498" s="179">
        <v>217</v>
      </c>
      <c r="AG498" s="179">
        <v>205</v>
      </c>
      <c r="AH498" s="179">
        <v>200</v>
      </c>
      <c r="AI498" s="179">
        <v>205</v>
      </c>
      <c r="AJ498" s="179"/>
      <c r="AK498" s="153">
        <v>139</v>
      </c>
      <c r="AL498" s="153">
        <v>139</v>
      </c>
      <c r="AM498" s="179">
        <v>287.2</v>
      </c>
      <c r="AN498" s="179">
        <v>200.4</v>
      </c>
      <c r="AO498" s="215">
        <v>0.4</v>
      </c>
      <c r="AP498" s="168">
        <v>88</v>
      </c>
      <c r="AQ498" s="169">
        <v>164</v>
      </c>
      <c r="AR498" s="167">
        <v>104</v>
      </c>
      <c r="AS498" s="167">
        <v>138</v>
      </c>
      <c r="AT498" s="170">
        <v>3</v>
      </c>
      <c r="AU498" s="170">
        <v>5</v>
      </c>
      <c r="AV498" s="170">
        <v>4</v>
      </c>
      <c r="AW498" s="170"/>
      <c r="AX498" s="170"/>
      <c r="AY498" s="170"/>
      <c r="AZ498" s="170"/>
      <c r="BA498" s="170">
        <v>1</v>
      </c>
      <c r="BB498" s="170"/>
      <c r="BC498" s="171">
        <v>12</v>
      </c>
      <c r="BD498" s="166">
        <v>2292</v>
      </c>
      <c r="BE498" s="271">
        <v>0.02</v>
      </c>
      <c r="BF498" s="172">
        <v>5.0000000000000001E-3</v>
      </c>
      <c r="BG498" s="154">
        <v>1</v>
      </c>
      <c r="BH498" s="154">
        <v>0.1</v>
      </c>
      <c r="BI498" s="154">
        <v>11.3</v>
      </c>
      <c r="BJ498" s="154">
        <v>2.4</v>
      </c>
      <c r="BK498" s="154">
        <v>459.3</v>
      </c>
      <c r="BL498" s="24" t="s">
        <v>478</v>
      </c>
      <c r="BM498" s="248" t="s">
        <v>479</v>
      </c>
      <c r="BN498" s="248" t="s">
        <v>493</v>
      </c>
      <c r="BO498" s="248"/>
      <c r="BP498" s="248">
        <v>34</v>
      </c>
      <c r="BQ498" s="248"/>
      <c r="BR498" s="248"/>
      <c r="BS498" s="248"/>
      <c r="BT498" s="248"/>
      <c r="BU498" s="248">
        <f t="shared" si="7"/>
        <v>1.8</v>
      </c>
      <c r="BV498" s="248"/>
      <c r="BW498" s="248"/>
      <c r="BX498" s="248"/>
      <c r="BY498" s="248"/>
      <c r="BZ498" s="248"/>
      <c r="CA498" s="248"/>
      <c r="CB498" s="248"/>
      <c r="CC498" s="248"/>
      <c r="CD498" s="248"/>
      <c r="CE498" s="248"/>
      <c r="CF498" s="248"/>
      <c r="CG498" s="248"/>
      <c r="CH498" s="248"/>
      <c r="CI498" s="248"/>
      <c r="CJ498" s="248"/>
      <c r="CK498" s="248"/>
      <c r="CL498" s="248"/>
      <c r="CM498" s="248"/>
      <c r="CN498" s="248"/>
      <c r="CO498" s="248"/>
      <c r="CP498" s="248"/>
      <c r="CQ498" s="248"/>
      <c r="CR498" s="248"/>
      <c r="CS498" s="248"/>
      <c r="CT498" s="248"/>
      <c r="CU498" s="248"/>
      <c r="CV498" s="248"/>
      <c r="CW498" s="248"/>
      <c r="CX498" s="248"/>
      <c r="CY498" s="248"/>
      <c r="CZ498" s="248"/>
      <c r="DA498" s="248"/>
      <c r="DB498" s="248"/>
    </row>
    <row r="499" spans="1:106" s="185" customFormat="1" ht="31.5" customHeight="1" x14ac:dyDescent="0.35">
      <c r="A499" s="180">
        <v>2021</v>
      </c>
      <c r="B499" s="152">
        <v>8</v>
      </c>
      <c r="C499" s="270">
        <v>44434</v>
      </c>
      <c r="D499" s="152">
        <v>182</v>
      </c>
      <c r="E499" s="152">
        <v>331</v>
      </c>
      <c r="F499" s="152">
        <v>2</v>
      </c>
      <c r="G499" s="184" t="s">
        <v>185</v>
      </c>
      <c r="H499" t="s">
        <v>186</v>
      </c>
      <c r="I499" t="s">
        <v>471</v>
      </c>
      <c r="J499">
        <v>4</v>
      </c>
      <c r="K499">
        <v>2</v>
      </c>
      <c r="L499" s="186">
        <v>325</v>
      </c>
      <c r="M499" s="187">
        <v>305.82499999999999</v>
      </c>
      <c r="N499" s="188">
        <v>348.07499999999999</v>
      </c>
      <c r="O499" s="179"/>
      <c r="P499" s="179"/>
      <c r="Q499" s="179">
        <v>548</v>
      </c>
      <c r="R499" s="179">
        <v>451</v>
      </c>
      <c r="S499" s="179">
        <v>394</v>
      </c>
      <c r="T499" s="179"/>
      <c r="U499" s="179"/>
      <c r="V499" s="179">
        <v>364</v>
      </c>
      <c r="W499" s="179">
        <v>335</v>
      </c>
      <c r="X499" s="179">
        <v>329</v>
      </c>
      <c r="Y499" s="153"/>
      <c r="Z499" s="153">
        <v>218</v>
      </c>
      <c r="AA499" s="179"/>
      <c r="AB499" s="179">
        <v>425</v>
      </c>
      <c r="AC499" s="179">
        <v>474</v>
      </c>
      <c r="AD499" s="179">
        <v>453</v>
      </c>
      <c r="AE499" s="179">
        <v>479</v>
      </c>
      <c r="AF499" s="179"/>
      <c r="AG499" s="179">
        <v>331</v>
      </c>
      <c r="AH499" s="179">
        <v>342</v>
      </c>
      <c r="AI499" s="179">
        <v>335</v>
      </c>
      <c r="AJ499" s="179">
        <v>339</v>
      </c>
      <c r="AK499" s="153">
        <v>122</v>
      </c>
      <c r="AL499" s="153">
        <v>126</v>
      </c>
      <c r="AM499" s="179">
        <v>460.6</v>
      </c>
      <c r="AN499" s="179">
        <v>339.3</v>
      </c>
      <c r="AO499" s="215">
        <v>0.4</v>
      </c>
      <c r="AP499" s="168">
        <v>110</v>
      </c>
      <c r="AQ499" s="169">
        <v>131</v>
      </c>
      <c r="AR499" s="167">
        <v>93</v>
      </c>
      <c r="AS499" s="167">
        <v>155</v>
      </c>
      <c r="AT499" s="170">
        <v>9</v>
      </c>
      <c r="AU499" s="170">
        <v>6</v>
      </c>
      <c r="AV499" s="170">
        <v>4</v>
      </c>
      <c r="AW499" s="170"/>
      <c r="AX499" s="170"/>
      <c r="AY499" s="170"/>
      <c r="AZ499" s="170"/>
      <c r="BA499" s="170">
        <v>1</v>
      </c>
      <c r="BB499" s="170"/>
      <c r="BC499" s="171">
        <v>19</v>
      </c>
      <c r="BD499" s="166">
        <v>1099</v>
      </c>
      <c r="BE499" s="271">
        <v>1.4999999999999999E-2</v>
      </c>
      <c r="BF499" s="172">
        <v>1.7000000000000001E-2</v>
      </c>
      <c r="BG499" s="154"/>
      <c r="BH499" s="154">
        <v>0.1</v>
      </c>
      <c r="BI499" s="154">
        <v>3.4</v>
      </c>
      <c r="BJ499" s="154">
        <v>6.4</v>
      </c>
      <c r="BK499" s="154">
        <v>372.9</v>
      </c>
      <c r="BL499" s="24" t="s">
        <v>474</v>
      </c>
      <c r="BM499" s="248" t="s">
        <v>475</v>
      </c>
      <c r="BN499" s="248" t="s">
        <v>521</v>
      </c>
      <c r="BO499" s="248" t="s">
        <v>477</v>
      </c>
      <c r="BP499" s="248">
        <v>34</v>
      </c>
      <c r="BQ499" s="248"/>
      <c r="BR499" s="248"/>
      <c r="BS499" s="248"/>
      <c r="BT499" s="248"/>
      <c r="BU499" s="248">
        <f t="shared" si="7"/>
        <v>10.1</v>
      </c>
      <c r="BV499" s="248"/>
      <c r="BW499" s="248"/>
      <c r="BX499" s="248"/>
      <c r="BY499" s="248"/>
      <c r="BZ499" s="248"/>
      <c r="CA499" s="248"/>
      <c r="CB499" s="248"/>
      <c r="CC499" s="248"/>
      <c r="CD499" s="248"/>
      <c r="CE499" s="248"/>
      <c r="CF499" s="248"/>
      <c r="CG499" s="248"/>
      <c r="CH499" s="248"/>
      <c r="CI499" s="248"/>
      <c r="CJ499" s="248"/>
      <c r="CK499" s="248"/>
      <c r="CL499" s="248"/>
      <c r="CM499" s="248"/>
      <c r="CN499" s="248"/>
      <c r="CO499" s="248"/>
      <c r="CP499" s="248"/>
      <c r="CQ499" s="248"/>
      <c r="CR499" s="248"/>
      <c r="CS499" s="248"/>
      <c r="CT499" s="248"/>
      <c r="CU499" s="248"/>
      <c r="CV499" s="248"/>
      <c r="CW499" s="248"/>
      <c r="CX499" s="248"/>
      <c r="CY499" s="248"/>
      <c r="CZ499" s="248"/>
      <c r="DA499" s="248"/>
      <c r="DB499" s="248"/>
    </row>
    <row r="500" spans="1:106" s="185" customFormat="1" ht="31.5" customHeight="1" x14ac:dyDescent="0.35">
      <c r="A500" s="180">
        <v>2021</v>
      </c>
      <c r="B500" s="152">
        <v>8</v>
      </c>
      <c r="C500" s="270">
        <v>44434</v>
      </c>
      <c r="D500" s="152">
        <v>224</v>
      </c>
      <c r="E500" s="152">
        <v>152</v>
      </c>
      <c r="F500" s="152">
        <v>2</v>
      </c>
      <c r="G500" s="184" t="s">
        <v>204</v>
      </c>
      <c r="H500" t="s">
        <v>205</v>
      </c>
      <c r="I500" t="s">
        <v>471</v>
      </c>
      <c r="J500">
        <v>4</v>
      </c>
      <c r="K500">
        <v>2</v>
      </c>
      <c r="L500" s="186">
        <v>155</v>
      </c>
      <c r="M500" s="187">
        <v>144.15</v>
      </c>
      <c r="N500" s="188">
        <v>165.85</v>
      </c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/>
      <c r="AN500" s="179"/>
      <c r="AO500" s="215"/>
      <c r="AP500" s="168">
        <v>142</v>
      </c>
      <c r="AQ500" s="169">
        <v>101</v>
      </c>
      <c r="AR500" s="167"/>
      <c r="AS500" s="167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/>
      <c r="BD500" s="166">
        <v>285</v>
      </c>
      <c r="BE500" s="271">
        <v>1.4999999999999999E-2</v>
      </c>
      <c r="BF500" s="172"/>
      <c r="BG500" s="154"/>
      <c r="BH500" s="154"/>
      <c r="BI500" s="154">
        <v>1.8</v>
      </c>
      <c r="BJ500" s="154"/>
      <c r="BK500" s="154"/>
      <c r="BL500" s="24" t="s">
        <v>545</v>
      </c>
      <c r="BM500" s="248" t="s">
        <v>546</v>
      </c>
      <c r="BN500" s="248"/>
      <c r="BO500" s="248"/>
      <c r="BP500" s="248">
        <v>34</v>
      </c>
      <c r="BQ500" s="248"/>
      <c r="BR500" s="248"/>
      <c r="BS500" s="248"/>
      <c r="BT500" s="248"/>
      <c r="BU500" s="248" t="str">
        <f t="shared" si="7"/>
        <v/>
      </c>
      <c r="BV500" s="248"/>
      <c r="BW500" s="248"/>
      <c r="BX500" s="248"/>
      <c r="BY500" s="248"/>
      <c r="BZ500" s="248"/>
      <c r="CA500" s="248"/>
      <c r="CB500" s="248"/>
      <c r="CC500" s="248"/>
      <c r="CD500" s="248"/>
      <c r="CE500" s="248"/>
      <c r="CF500" s="248"/>
      <c r="CG500" s="248"/>
      <c r="CH500" s="248"/>
      <c r="CI500" s="248"/>
      <c r="CJ500" s="248"/>
      <c r="CK500" s="248"/>
      <c r="CL500" s="248"/>
      <c r="CM500" s="248"/>
      <c r="CN500" s="248"/>
      <c r="CO500" s="248"/>
      <c r="CP500" s="248"/>
      <c r="CQ500" s="248"/>
      <c r="CR500" s="248"/>
      <c r="CS500" s="248"/>
      <c r="CT500" s="248"/>
      <c r="CU500" s="248"/>
      <c r="CV500" s="248"/>
      <c r="CW500" s="248"/>
      <c r="CX500" s="248"/>
      <c r="CY500" s="248"/>
      <c r="CZ500" s="248"/>
      <c r="DA500" s="248"/>
      <c r="DB500" s="248"/>
    </row>
    <row r="501" spans="1:106" s="185" customFormat="1" ht="31.5" customHeight="1" x14ac:dyDescent="0.35">
      <c r="A501" s="180">
        <v>2021</v>
      </c>
      <c r="B501" s="152">
        <v>8</v>
      </c>
      <c r="C501" s="270">
        <v>44434</v>
      </c>
      <c r="D501" s="152">
        <v>47</v>
      </c>
      <c r="E501" s="152">
        <v>122</v>
      </c>
      <c r="F501" s="152">
        <v>3</v>
      </c>
      <c r="G501" s="184" t="s">
        <v>216</v>
      </c>
      <c r="H501" t="s">
        <v>217</v>
      </c>
      <c r="I501" t="s">
        <v>513</v>
      </c>
      <c r="J501">
        <v>2</v>
      </c>
      <c r="K501">
        <v>1</v>
      </c>
      <c r="L501" s="186">
        <v>280</v>
      </c>
      <c r="M501" s="187">
        <v>267.39999999999998</v>
      </c>
      <c r="N501" s="188">
        <v>292.60000000000002</v>
      </c>
      <c r="O501" s="179">
        <v>322</v>
      </c>
      <c r="P501" s="179">
        <v>400</v>
      </c>
      <c r="Q501" s="179">
        <v>387</v>
      </c>
      <c r="R501" s="179">
        <v>415</v>
      </c>
      <c r="S501" s="179">
        <v>386</v>
      </c>
      <c r="T501" s="179">
        <v>280</v>
      </c>
      <c r="U501" s="179">
        <v>283</v>
      </c>
      <c r="V501" s="179">
        <v>272</v>
      </c>
      <c r="W501" s="179">
        <v>303</v>
      </c>
      <c r="X501" s="179">
        <v>289</v>
      </c>
      <c r="Y501" s="153">
        <v>114</v>
      </c>
      <c r="Z501" s="153">
        <v>114</v>
      </c>
      <c r="AA501" s="179">
        <v>360</v>
      </c>
      <c r="AB501" s="179"/>
      <c r="AC501" s="179"/>
      <c r="AD501" s="179"/>
      <c r="AE501" s="179"/>
      <c r="AF501" s="179">
        <v>266</v>
      </c>
      <c r="AG501" s="179"/>
      <c r="AH501" s="179"/>
      <c r="AI501" s="179"/>
      <c r="AJ501" s="179"/>
      <c r="AK501" s="153"/>
      <c r="AL501" s="153"/>
      <c r="AM501" s="179">
        <v>378.3</v>
      </c>
      <c r="AN501" s="179">
        <v>282.2</v>
      </c>
      <c r="AO501" s="215">
        <v>0.4</v>
      </c>
      <c r="AP501" s="168">
        <v>63</v>
      </c>
      <c r="AQ501" s="169">
        <v>115</v>
      </c>
      <c r="AR501" s="167">
        <v>63</v>
      </c>
      <c r="AS501" s="167">
        <v>114</v>
      </c>
      <c r="AT501" s="170">
        <v>4</v>
      </c>
      <c r="AU501" s="170">
        <v>1</v>
      </c>
      <c r="AV501" s="170">
        <v>5</v>
      </c>
      <c r="AW501" s="170"/>
      <c r="AX501" s="170"/>
      <c r="AY501" s="170"/>
      <c r="AZ501" s="170"/>
      <c r="BA501" s="170"/>
      <c r="BB501" s="170"/>
      <c r="BC501" s="171">
        <v>10</v>
      </c>
      <c r="BD501" s="166">
        <v>1438</v>
      </c>
      <c r="BE501" s="271">
        <v>1.4999999999999999E-2</v>
      </c>
      <c r="BF501" s="172">
        <v>7.0000000000000001E-3</v>
      </c>
      <c r="BG501" s="154">
        <v>1</v>
      </c>
      <c r="BH501" s="154">
        <v>0</v>
      </c>
      <c r="BI501" s="154">
        <v>5.0999999999999996</v>
      </c>
      <c r="BJ501" s="154">
        <v>2.8</v>
      </c>
      <c r="BK501" s="154">
        <v>405.8</v>
      </c>
      <c r="BL501" s="24" t="s">
        <v>474</v>
      </c>
      <c r="BM501" s="248" t="s">
        <v>475</v>
      </c>
      <c r="BN501" s="248" t="s">
        <v>526</v>
      </c>
      <c r="BO501" s="248" t="s">
        <v>515</v>
      </c>
      <c r="BP501" s="248">
        <v>34</v>
      </c>
      <c r="BQ501" s="248"/>
      <c r="BR501" s="248"/>
      <c r="BS501" s="248"/>
      <c r="BT501" s="248"/>
      <c r="BU501" s="248">
        <f t="shared" si="7"/>
        <v>1.6</v>
      </c>
      <c r="BV501" s="248"/>
      <c r="BW501" s="248"/>
      <c r="BX501" s="248"/>
      <c r="BY501" s="248"/>
      <c r="BZ501" s="248"/>
      <c r="CA501" s="248"/>
      <c r="CB501" s="248"/>
      <c r="CC501" s="248"/>
      <c r="CD501" s="248"/>
      <c r="CE501" s="248"/>
      <c r="CF501" s="248"/>
      <c r="CG501" s="248"/>
      <c r="CH501" s="248"/>
      <c r="CI501" s="248"/>
      <c r="CJ501" s="248"/>
      <c r="CK501" s="248"/>
      <c r="CL501" s="248"/>
      <c r="CM501" s="248"/>
      <c r="CN501" s="248"/>
      <c r="CO501" s="248"/>
      <c r="CP501" s="248"/>
      <c r="CQ501" s="248"/>
      <c r="CR501" s="248"/>
      <c r="CS501" s="248"/>
      <c r="CT501" s="248"/>
      <c r="CU501" s="248"/>
      <c r="CV501" s="248"/>
      <c r="CW501" s="248"/>
      <c r="CX501" s="248"/>
      <c r="CY501" s="248"/>
      <c r="CZ501" s="248"/>
      <c r="DA501" s="248"/>
      <c r="DB501" s="248"/>
    </row>
    <row r="502" spans="1:106" s="185" customFormat="1" ht="31.5" customHeight="1" x14ac:dyDescent="0.35">
      <c r="A502" s="180">
        <v>2021</v>
      </c>
      <c r="B502" s="152">
        <v>8</v>
      </c>
      <c r="C502" s="270">
        <v>44434</v>
      </c>
      <c r="D502" s="152">
        <v>384</v>
      </c>
      <c r="E502" s="152">
        <v>556</v>
      </c>
      <c r="F502" s="152">
        <v>3</v>
      </c>
      <c r="G502" s="184" t="s">
        <v>197</v>
      </c>
      <c r="H502" t="s">
        <v>198</v>
      </c>
      <c r="I502" t="s">
        <v>471</v>
      </c>
      <c r="J502">
        <v>1</v>
      </c>
      <c r="K502">
        <v>6</v>
      </c>
      <c r="L502" s="186">
        <v>1066</v>
      </c>
      <c r="M502" s="187">
        <v>1003.106</v>
      </c>
      <c r="N502" s="188">
        <v>1141.6859999999999</v>
      </c>
      <c r="O502" s="179">
        <v>1381</v>
      </c>
      <c r="P502" s="179">
        <v>1312</v>
      </c>
      <c r="Q502" s="179">
        <v>1366</v>
      </c>
      <c r="R502" s="179">
        <v>1372</v>
      </c>
      <c r="S502" s="179">
        <v>1279</v>
      </c>
      <c r="T502" s="179">
        <v>1147</v>
      </c>
      <c r="U502" s="179">
        <v>1109</v>
      </c>
      <c r="V502" s="179">
        <v>1146</v>
      </c>
      <c r="W502" s="179">
        <v>1151</v>
      </c>
      <c r="X502" s="179">
        <v>1093</v>
      </c>
      <c r="Y502" s="153">
        <v>146</v>
      </c>
      <c r="Z502" s="153">
        <v>146</v>
      </c>
      <c r="AA502" s="179">
        <v>1353</v>
      </c>
      <c r="AB502" s="179">
        <v>1293</v>
      </c>
      <c r="AC502" s="179">
        <v>1378</v>
      </c>
      <c r="AD502" s="179">
        <v>1379</v>
      </c>
      <c r="AE502" s="179">
        <v>1369</v>
      </c>
      <c r="AF502" s="179">
        <v>1122</v>
      </c>
      <c r="AG502" s="179">
        <v>1094</v>
      </c>
      <c r="AH502" s="179">
        <v>1141</v>
      </c>
      <c r="AI502" s="179">
        <v>1120</v>
      </c>
      <c r="AJ502" s="179">
        <v>1118</v>
      </c>
      <c r="AK502" s="153">
        <v>153</v>
      </c>
      <c r="AL502" s="153">
        <v>155</v>
      </c>
      <c r="AM502" s="179">
        <v>1348.2</v>
      </c>
      <c r="AN502" s="179">
        <v>1124.0999999999999</v>
      </c>
      <c r="AO502" s="215">
        <v>0.3</v>
      </c>
      <c r="AP502" s="168">
        <v>20</v>
      </c>
      <c r="AQ502" s="169">
        <v>180</v>
      </c>
      <c r="AR502" s="167">
        <v>24</v>
      </c>
      <c r="AS502" s="167">
        <v>150</v>
      </c>
      <c r="AT502" s="170">
        <v>2</v>
      </c>
      <c r="AU502" s="170">
        <v>3</v>
      </c>
      <c r="AV502" s="170">
        <v>3</v>
      </c>
      <c r="AW502" s="170"/>
      <c r="AX502" s="170"/>
      <c r="AY502" s="170"/>
      <c r="AZ502" s="170"/>
      <c r="BA502" s="170">
        <v>0</v>
      </c>
      <c r="BB502" s="170"/>
      <c r="BC502" s="171">
        <v>8</v>
      </c>
      <c r="BD502" s="166">
        <v>464</v>
      </c>
      <c r="BE502" s="271">
        <v>1.4999999999999999E-2</v>
      </c>
      <c r="BF502" s="172">
        <v>1.7000000000000001E-2</v>
      </c>
      <c r="BG502" s="154"/>
      <c r="BH502" s="154">
        <v>0</v>
      </c>
      <c r="BI502" s="154">
        <v>0.4</v>
      </c>
      <c r="BJ502" s="154">
        <v>9</v>
      </c>
      <c r="BK502" s="154">
        <v>521.6</v>
      </c>
      <c r="BL502" s="24" t="s">
        <v>474</v>
      </c>
      <c r="BM502" s="248" t="s">
        <v>475</v>
      </c>
      <c r="BN502" s="248" t="s">
        <v>517</v>
      </c>
      <c r="BO502" s="248"/>
      <c r="BP502" s="248">
        <v>34</v>
      </c>
      <c r="BQ502" s="248"/>
      <c r="BR502" s="248"/>
      <c r="BS502" s="248"/>
      <c r="BT502" s="248"/>
      <c r="BU502" s="248">
        <f t="shared" si="7"/>
        <v>41.1</v>
      </c>
      <c r="BV502" s="248"/>
      <c r="BW502" s="248"/>
      <c r="BX502" s="248"/>
      <c r="BY502" s="248"/>
      <c r="BZ502" s="248"/>
      <c r="CA502" s="248"/>
      <c r="CB502" s="248"/>
      <c r="CC502" s="248"/>
      <c r="CD502" s="248"/>
      <c r="CE502" s="248"/>
      <c r="CF502" s="248"/>
      <c r="CG502" s="248"/>
      <c r="CH502" s="248"/>
      <c r="CI502" s="248"/>
      <c r="CJ502" s="248"/>
      <c r="CK502" s="248"/>
      <c r="CL502" s="248"/>
      <c r="CM502" s="248"/>
      <c r="CN502" s="248"/>
      <c r="CO502" s="248"/>
      <c r="CP502" s="248"/>
      <c r="CQ502" s="248"/>
      <c r="CR502" s="248"/>
      <c r="CS502" s="248"/>
      <c r="CT502" s="248"/>
      <c r="CU502" s="248"/>
      <c r="CV502" s="248"/>
      <c r="CW502" s="248"/>
      <c r="CX502" s="248"/>
      <c r="CY502" s="248"/>
      <c r="CZ502" s="248"/>
      <c r="DA502" s="248"/>
      <c r="DB502" s="248"/>
    </row>
    <row r="503" spans="1:106" s="185" customFormat="1" ht="31.5" customHeight="1" x14ac:dyDescent="0.35">
      <c r="A503" s="180">
        <v>2021</v>
      </c>
      <c r="B503" s="152">
        <v>8</v>
      </c>
      <c r="C503" s="270">
        <v>44434</v>
      </c>
      <c r="D503" s="152">
        <v>384</v>
      </c>
      <c r="E503" s="152">
        <v>557</v>
      </c>
      <c r="F503" s="152">
        <v>3</v>
      </c>
      <c r="G503" s="184" t="s">
        <v>200</v>
      </c>
      <c r="H503" t="s">
        <v>201</v>
      </c>
      <c r="I503" t="s">
        <v>471</v>
      </c>
      <c r="J503">
        <v>1</v>
      </c>
      <c r="K503">
        <v>6</v>
      </c>
      <c r="L503" s="186">
        <v>182</v>
      </c>
      <c r="M503" s="187">
        <v>171.262</v>
      </c>
      <c r="N503" s="188">
        <v>194.922</v>
      </c>
      <c r="O503" s="179">
        <v>268</v>
      </c>
      <c r="P503" s="179">
        <v>265</v>
      </c>
      <c r="Q503" s="179">
        <v>259</v>
      </c>
      <c r="R503" s="179"/>
      <c r="S503" s="179"/>
      <c r="T503" s="179">
        <v>214</v>
      </c>
      <c r="U503" s="179">
        <v>201</v>
      </c>
      <c r="V503" s="179">
        <v>209</v>
      </c>
      <c r="W503" s="179"/>
      <c r="X503" s="179"/>
      <c r="Y503" s="153">
        <v>146</v>
      </c>
      <c r="Z503" s="153">
        <v>146</v>
      </c>
      <c r="AA503" s="179"/>
      <c r="AB503" s="179">
        <v>244</v>
      </c>
      <c r="AC503" s="179">
        <v>265</v>
      </c>
      <c r="AD503" s="179">
        <v>256</v>
      </c>
      <c r="AE503" s="179">
        <v>264</v>
      </c>
      <c r="AF503" s="179"/>
      <c r="AG503" s="179">
        <v>201</v>
      </c>
      <c r="AH503" s="179">
        <v>212</v>
      </c>
      <c r="AI503" s="179">
        <v>208</v>
      </c>
      <c r="AJ503" s="179">
        <v>206</v>
      </c>
      <c r="AK503" s="153">
        <v>153</v>
      </c>
      <c r="AL503" s="153">
        <v>155</v>
      </c>
      <c r="AM503" s="179">
        <v>260.10000000000002</v>
      </c>
      <c r="AN503" s="179">
        <v>207.3</v>
      </c>
      <c r="AO503" s="215">
        <v>0.4</v>
      </c>
      <c r="AP503" s="168">
        <v>20</v>
      </c>
      <c r="AQ503" s="169">
        <v>180</v>
      </c>
      <c r="AR503" s="167">
        <v>24</v>
      </c>
      <c r="AS503" s="167">
        <v>150</v>
      </c>
      <c r="AT503" s="170">
        <v>2</v>
      </c>
      <c r="AU503" s="170">
        <v>2</v>
      </c>
      <c r="AV503" s="170">
        <v>2</v>
      </c>
      <c r="AW503" s="170"/>
      <c r="AX503" s="170"/>
      <c r="AY503" s="170"/>
      <c r="AZ503" s="170"/>
      <c r="BA503" s="170">
        <v>1</v>
      </c>
      <c r="BB503" s="170"/>
      <c r="BC503" s="171">
        <v>5</v>
      </c>
      <c r="BD503" s="166">
        <v>461</v>
      </c>
      <c r="BE503" s="271">
        <v>1.4999999999999999E-2</v>
      </c>
      <c r="BF503" s="172">
        <v>1.0999999999999999E-2</v>
      </c>
      <c r="BG503" s="154">
        <v>1</v>
      </c>
      <c r="BH503" s="154">
        <v>0</v>
      </c>
      <c r="BI503" s="154">
        <v>2.5</v>
      </c>
      <c r="BJ503" s="154">
        <v>1</v>
      </c>
      <c r="BK503" s="154">
        <v>95.6</v>
      </c>
      <c r="BL503" s="24" t="s">
        <v>474</v>
      </c>
      <c r="BM503" s="248" t="s">
        <v>475</v>
      </c>
      <c r="BN503" s="248" t="s">
        <v>517</v>
      </c>
      <c r="BO503" s="248" t="s">
        <v>518</v>
      </c>
      <c r="BP503" s="248">
        <v>34</v>
      </c>
      <c r="BQ503" s="248"/>
      <c r="BR503" s="248"/>
      <c r="BS503" s="248"/>
      <c r="BT503" s="248"/>
      <c r="BU503" s="248">
        <f t="shared" si="7"/>
        <v>17.899999999999999</v>
      </c>
      <c r="BV503" s="248"/>
      <c r="BW503" s="248"/>
      <c r="BX503" s="248"/>
      <c r="BY503" s="248"/>
      <c r="BZ503" s="248"/>
      <c r="CA503" s="248"/>
      <c r="CB503" s="248"/>
      <c r="CC503" s="248"/>
      <c r="CD503" s="248"/>
      <c r="CE503" s="248"/>
      <c r="CF503" s="248"/>
      <c r="CG503" s="248"/>
      <c r="CH503" s="248"/>
      <c r="CI503" s="248"/>
      <c r="CJ503" s="248"/>
      <c r="CK503" s="248"/>
      <c r="CL503" s="248"/>
      <c r="CM503" s="248"/>
      <c r="CN503" s="248"/>
      <c r="CO503" s="248"/>
      <c r="CP503" s="248"/>
      <c r="CQ503" s="248"/>
      <c r="CR503" s="248"/>
      <c r="CS503" s="248"/>
      <c r="CT503" s="248"/>
      <c r="CU503" s="248"/>
      <c r="CV503" s="248"/>
      <c r="CW503" s="248"/>
      <c r="CX503" s="248"/>
      <c r="CY503" s="248"/>
      <c r="CZ503" s="248"/>
      <c r="DA503" s="248"/>
      <c r="DB503" s="248"/>
    </row>
    <row r="504" spans="1:106" s="185" customFormat="1" ht="31.5" customHeight="1" x14ac:dyDescent="0.35">
      <c r="A504" s="180">
        <v>2021</v>
      </c>
      <c r="B504" s="152">
        <v>8</v>
      </c>
      <c r="C504" s="270">
        <v>44434</v>
      </c>
      <c r="D504" s="152">
        <v>395</v>
      </c>
      <c r="E504" s="152">
        <v>607</v>
      </c>
      <c r="F504" s="152">
        <v>3</v>
      </c>
      <c r="G504" s="184" t="s">
        <v>170</v>
      </c>
      <c r="H504" t="s">
        <v>171</v>
      </c>
      <c r="I504" t="s">
        <v>471</v>
      </c>
      <c r="J504">
        <v>3</v>
      </c>
      <c r="K504">
        <v>3</v>
      </c>
      <c r="L504" s="186">
        <v>120</v>
      </c>
      <c r="M504" s="187">
        <v>111.6</v>
      </c>
      <c r="N504" s="188">
        <v>128.4</v>
      </c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>
        <v>168</v>
      </c>
      <c r="AE504" s="179">
        <v>163</v>
      </c>
      <c r="AF504" s="179"/>
      <c r="AG504" s="179"/>
      <c r="AH504" s="179"/>
      <c r="AI504" s="179">
        <v>145</v>
      </c>
      <c r="AJ504" s="179">
        <v>124</v>
      </c>
      <c r="AK504" s="153"/>
      <c r="AL504" s="153">
        <v>114</v>
      </c>
      <c r="AM504" s="179">
        <v>165.5</v>
      </c>
      <c r="AN504" s="179">
        <v>134.5</v>
      </c>
      <c r="AO504" s="215">
        <v>0.4</v>
      </c>
      <c r="AP504" s="168">
        <v>90</v>
      </c>
      <c r="AQ504" s="169">
        <v>120</v>
      </c>
      <c r="AR504" s="167">
        <v>95</v>
      </c>
      <c r="AS504" s="167">
        <v>114</v>
      </c>
      <c r="AT504" s="170">
        <v>2</v>
      </c>
      <c r="AU504" s="170">
        <v>4</v>
      </c>
      <c r="AV504" s="170">
        <v>2</v>
      </c>
      <c r="AW504" s="170">
        <v>2</v>
      </c>
      <c r="AX504" s="170"/>
      <c r="AY504" s="170"/>
      <c r="AZ504" s="170"/>
      <c r="BA504" s="170"/>
      <c r="BB504" s="170"/>
      <c r="BC504" s="171">
        <v>10</v>
      </c>
      <c r="BD504" s="166">
        <v>10</v>
      </c>
      <c r="BE504" s="271">
        <v>1.4999999999999999E-2</v>
      </c>
      <c r="BF504" s="172">
        <v>1</v>
      </c>
      <c r="BG504" s="154"/>
      <c r="BH504" s="154">
        <v>0.1</v>
      </c>
      <c r="BI504" s="154">
        <v>0.1</v>
      </c>
      <c r="BJ504" s="154">
        <v>1.3</v>
      </c>
      <c r="BK504" s="154">
        <v>1.3</v>
      </c>
      <c r="BL504" s="24" t="s">
        <v>480</v>
      </c>
      <c r="BM504" s="248" t="s">
        <v>480</v>
      </c>
      <c r="BN504" s="248"/>
      <c r="BO504" s="248"/>
      <c r="BP504" s="248">
        <v>34</v>
      </c>
      <c r="BQ504" s="248"/>
      <c r="BR504" s="248"/>
      <c r="BS504" s="248"/>
      <c r="BT504" s="248"/>
      <c r="BU504" s="248">
        <f t="shared" si="7"/>
        <v>10.3</v>
      </c>
      <c r="BV504" s="248"/>
      <c r="BW504" s="248"/>
      <c r="BX504" s="248"/>
      <c r="BY504" s="248"/>
      <c r="BZ504" s="248"/>
      <c r="CA504" s="248"/>
      <c r="CB504" s="248"/>
      <c r="CC504" s="248"/>
      <c r="CD504" s="248"/>
      <c r="CE504" s="248"/>
      <c r="CF504" s="248"/>
      <c r="CG504" s="248"/>
      <c r="CH504" s="248"/>
      <c r="CI504" s="248"/>
      <c r="CJ504" s="248"/>
      <c r="CK504" s="248"/>
      <c r="CL504" s="248"/>
      <c r="CM504" s="248"/>
      <c r="CN504" s="248"/>
      <c r="CO504" s="248"/>
      <c r="CP504" s="248"/>
      <c r="CQ504" s="248"/>
      <c r="CR504" s="248"/>
      <c r="CS504" s="248"/>
      <c r="CT504" s="248"/>
      <c r="CU504" s="248"/>
      <c r="CV504" s="248"/>
      <c r="CW504" s="248"/>
      <c r="CX504" s="248"/>
      <c r="CY504" s="248"/>
      <c r="CZ504" s="248"/>
      <c r="DA504" s="248"/>
      <c r="DB504" s="248"/>
    </row>
    <row r="505" spans="1:106" s="185" customFormat="1" ht="31.5" customHeight="1" x14ac:dyDescent="0.35">
      <c r="A505" s="180">
        <v>2021</v>
      </c>
      <c r="B505" s="152">
        <v>8</v>
      </c>
      <c r="C505" s="270">
        <v>44434</v>
      </c>
      <c r="D505" s="152">
        <v>395</v>
      </c>
      <c r="E505" s="152">
        <v>608</v>
      </c>
      <c r="F505" s="152">
        <v>3</v>
      </c>
      <c r="G505" s="184" t="s">
        <v>173</v>
      </c>
      <c r="H505" t="s">
        <v>174</v>
      </c>
      <c r="I505" t="s">
        <v>471</v>
      </c>
      <c r="J505">
        <v>3</v>
      </c>
      <c r="K505">
        <v>3</v>
      </c>
      <c r="L505" s="186">
        <v>110</v>
      </c>
      <c r="M505" s="187">
        <v>102.3</v>
      </c>
      <c r="N505" s="188">
        <v>117.7</v>
      </c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>
        <v>164</v>
      </c>
      <c r="AE505" s="179">
        <v>150</v>
      </c>
      <c r="AF505" s="179"/>
      <c r="AG505" s="179"/>
      <c r="AH505" s="179"/>
      <c r="AI505" s="179">
        <v>118</v>
      </c>
      <c r="AJ505" s="179">
        <v>103</v>
      </c>
      <c r="AK505" s="153"/>
      <c r="AL505" s="153">
        <v>114</v>
      </c>
      <c r="AM505" s="179">
        <v>157</v>
      </c>
      <c r="AN505" s="179">
        <v>110.5</v>
      </c>
      <c r="AO505" s="215">
        <v>0.4</v>
      </c>
      <c r="AP505" s="168">
        <v>90</v>
      </c>
      <c r="AQ505" s="169">
        <v>120</v>
      </c>
      <c r="AR505" s="167">
        <v>95</v>
      </c>
      <c r="AS505" s="167">
        <v>114</v>
      </c>
      <c r="AT505" s="170">
        <v>2</v>
      </c>
      <c r="AU505" s="170">
        <v>6</v>
      </c>
      <c r="AV505" s="170">
        <v>2</v>
      </c>
      <c r="AW505" s="170"/>
      <c r="AX505" s="170"/>
      <c r="AY505" s="170"/>
      <c r="AZ505" s="170"/>
      <c r="BA505" s="170">
        <v>2</v>
      </c>
      <c r="BB505" s="170"/>
      <c r="BC505" s="171">
        <v>12</v>
      </c>
      <c r="BD505" s="166">
        <v>12</v>
      </c>
      <c r="BE505" s="271">
        <v>1.4999999999999999E-2</v>
      </c>
      <c r="BF505" s="172">
        <v>1</v>
      </c>
      <c r="BG505" s="154"/>
      <c r="BH505" s="154">
        <v>0.1</v>
      </c>
      <c r="BI505" s="154">
        <v>0.1</v>
      </c>
      <c r="BJ505" s="154">
        <v>1.3</v>
      </c>
      <c r="BK505" s="154">
        <v>1.3</v>
      </c>
      <c r="BL505" s="24" t="s">
        <v>480</v>
      </c>
      <c r="BM505" s="248" t="s">
        <v>480</v>
      </c>
      <c r="BN505" s="248"/>
      <c r="BO505" s="248"/>
      <c r="BP505" s="248">
        <v>34</v>
      </c>
      <c r="BQ505" s="248"/>
      <c r="BR505" s="248"/>
      <c r="BS505" s="248"/>
      <c r="BT505" s="248"/>
      <c r="BU505" s="248">
        <f t="shared" si="7"/>
        <v>0.4</v>
      </c>
      <c r="BV505" s="248"/>
      <c r="BW505" s="248"/>
      <c r="BX505" s="248"/>
      <c r="BY505" s="248"/>
      <c r="BZ505" s="248"/>
      <c r="CA505" s="248"/>
      <c r="CB505" s="248"/>
      <c r="CC505" s="248"/>
      <c r="CD505" s="248"/>
      <c r="CE505" s="248"/>
      <c r="CF505" s="248"/>
      <c r="CG505" s="248"/>
      <c r="CH505" s="248"/>
      <c r="CI505" s="248"/>
      <c r="CJ505" s="248"/>
      <c r="CK505" s="248"/>
      <c r="CL505" s="248"/>
      <c r="CM505" s="248"/>
      <c r="CN505" s="248"/>
      <c r="CO505" s="248"/>
      <c r="CP505" s="248"/>
      <c r="CQ505" s="248"/>
      <c r="CR505" s="248"/>
      <c r="CS505" s="248"/>
      <c r="CT505" s="248"/>
      <c r="CU505" s="248"/>
      <c r="CV505" s="248"/>
      <c r="CW505" s="248"/>
      <c r="CX505" s="248"/>
      <c r="CY505" s="248"/>
      <c r="CZ505" s="248"/>
      <c r="DA505" s="248"/>
      <c r="DB505" s="248"/>
    </row>
    <row r="506" spans="1:106" s="185" customFormat="1" ht="31.5" customHeight="1" x14ac:dyDescent="0.35">
      <c r="A506" s="180">
        <v>2021</v>
      </c>
      <c r="B506" s="152">
        <v>8</v>
      </c>
      <c r="C506" s="270">
        <v>44434</v>
      </c>
      <c r="D506" s="152">
        <v>395</v>
      </c>
      <c r="E506" s="152">
        <v>609</v>
      </c>
      <c r="F506" s="152">
        <v>3</v>
      </c>
      <c r="G506" s="184" t="s">
        <v>176</v>
      </c>
      <c r="H506" t="s">
        <v>177</v>
      </c>
      <c r="I506" t="s">
        <v>471</v>
      </c>
      <c r="J506">
        <v>3</v>
      </c>
      <c r="K506">
        <v>3</v>
      </c>
      <c r="L506" s="186">
        <v>50</v>
      </c>
      <c r="M506" s="187">
        <v>46.5</v>
      </c>
      <c r="N506" s="188">
        <v>53.5</v>
      </c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>
        <v>64</v>
      </c>
      <c r="AE506" s="179">
        <v>68</v>
      </c>
      <c r="AF506" s="179"/>
      <c r="AG506" s="179"/>
      <c r="AH506" s="179"/>
      <c r="AI506" s="179">
        <v>55</v>
      </c>
      <c r="AJ506" s="179">
        <v>53</v>
      </c>
      <c r="AK506" s="153"/>
      <c r="AL506" s="153">
        <v>114</v>
      </c>
      <c r="AM506" s="179">
        <v>66</v>
      </c>
      <c r="AN506" s="179">
        <v>54</v>
      </c>
      <c r="AO506" s="215">
        <v>0.3</v>
      </c>
      <c r="AP506" s="168">
        <v>90</v>
      </c>
      <c r="AQ506" s="169">
        <v>120</v>
      </c>
      <c r="AR506" s="167">
        <v>95</v>
      </c>
      <c r="AS506" s="167">
        <v>114</v>
      </c>
      <c r="AT506" s="170"/>
      <c r="AU506" s="170">
        <v>4</v>
      </c>
      <c r="AV506" s="170">
        <v>6</v>
      </c>
      <c r="AW506" s="170"/>
      <c r="AX506" s="170"/>
      <c r="AY506" s="170"/>
      <c r="AZ506" s="170"/>
      <c r="BA506" s="170">
        <v>2</v>
      </c>
      <c r="BB506" s="170"/>
      <c r="BC506" s="171">
        <v>12</v>
      </c>
      <c r="BD506" s="166">
        <v>12</v>
      </c>
      <c r="BE506" s="271">
        <v>1.4999999999999999E-2</v>
      </c>
      <c r="BF506" s="172">
        <v>1</v>
      </c>
      <c r="BG506" s="154"/>
      <c r="BH506" s="154">
        <v>0.2</v>
      </c>
      <c r="BI506" s="154">
        <v>0.2</v>
      </c>
      <c r="BJ506" s="154">
        <v>0.6</v>
      </c>
      <c r="BK506" s="154">
        <v>0.6</v>
      </c>
      <c r="BL506" s="24" t="s">
        <v>480</v>
      </c>
      <c r="BM506" s="248" t="s">
        <v>480</v>
      </c>
      <c r="BN506" s="248"/>
      <c r="BO506" s="248"/>
      <c r="BP506" s="248">
        <v>34</v>
      </c>
      <c r="BQ506" s="248"/>
      <c r="BR506" s="248"/>
      <c r="BS506" s="248"/>
      <c r="BT506" s="248"/>
      <c r="BU506" s="248">
        <f t="shared" si="7"/>
        <v>2.8</v>
      </c>
      <c r="BV506" s="248"/>
      <c r="BW506" s="248"/>
      <c r="BX506" s="248"/>
      <c r="BY506" s="248"/>
      <c r="BZ506" s="248"/>
      <c r="CA506" s="248"/>
      <c r="CB506" s="248"/>
      <c r="CC506" s="248"/>
      <c r="CD506" s="248"/>
      <c r="CE506" s="248"/>
      <c r="CF506" s="248"/>
      <c r="CG506" s="248"/>
      <c r="CH506" s="248"/>
      <c r="CI506" s="248"/>
      <c r="CJ506" s="248"/>
      <c r="CK506" s="248"/>
      <c r="CL506" s="248"/>
      <c r="CM506" s="248"/>
      <c r="CN506" s="248"/>
      <c r="CO506" s="248"/>
      <c r="CP506" s="248"/>
      <c r="CQ506" s="248"/>
      <c r="CR506" s="248"/>
      <c r="CS506" s="248"/>
      <c r="CT506" s="248"/>
      <c r="CU506" s="248"/>
      <c r="CV506" s="248"/>
      <c r="CW506" s="248"/>
      <c r="CX506" s="248"/>
      <c r="CY506" s="248"/>
      <c r="CZ506" s="248"/>
      <c r="DA506" s="248"/>
      <c r="DB506" s="248"/>
    </row>
    <row r="507" spans="1:106" s="185" customFormat="1" ht="31.5" customHeight="1" x14ac:dyDescent="0.35">
      <c r="A507" s="180">
        <v>2021</v>
      </c>
      <c r="B507" s="152">
        <v>8</v>
      </c>
      <c r="C507" s="270">
        <v>44434</v>
      </c>
      <c r="D507" s="152">
        <v>417</v>
      </c>
      <c r="E507" s="152">
        <v>660</v>
      </c>
      <c r="F507" s="152">
        <v>3</v>
      </c>
      <c r="G507" s="184" t="s">
        <v>270</v>
      </c>
      <c r="H507" t="s">
        <v>271</v>
      </c>
      <c r="I507" t="s">
        <v>471</v>
      </c>
      <c r="J507">
        <v>1</v>
      </c>
      <c r="K507">
        <v>6</v>
      </c>
      <c r="L507" s="186">
        <v>1265</v>
      </c>
      <c r="M507" s="187">
        <v>1190.365</v>
      </c>
      <c r="N507" s="188">
        <v>1354.8150000000001</v>
      </c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/>
      <c r="AN507" s="179"/>
      <c r="AO507" s="215"/>
      <c r="AP507" s="168">
        <v>20</v>
      </c>
      <c r="AQ507" s="169">
        <v>180</v>
      </c>
      <c r="AR507" s="167"/>
      <c r="AS507" s="167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/>
      <c r="BD507" s="166"/>
      <c r="BE507" s="271">
        <v>1.4999999999999999E-2</v>
      </c>
      <c r="BF507" s="172"/>
      <c r="BG507" s="154"/>
      <c r="BH507" s="154"/>
      <c r="BI507" s="154"/>
      <c r="BJ507" s="154"/>
      <c r="BK507" s="154"/>
      <c r="BL507" s="24" t="s">
        <v>474</v>
      </c>
      <c r="BM507" s="248" t="s">
        <v>475</v>
      </c>
      <c r="BN507" s="248" t="s">
        <v>509</v>
      </c>
      <c r="BO507" s="248" t="s">
        <v>477</v>
      </c>
      <c r="BP507" s="248">
        <v>34</v>
      </c>
      <c r="BQ507" s="248"/>
      <c r="BR507" s="248"/>
      <c r="BS507" s="248"/>
      <c r="BT507" s="248"/>
      <c r="BU507" s="248" t="str">
        <f t="shared" si="7"/>
        <v/>
      </c>
      <c r="BV507" s="248"/>
      <c r="BW507" s="248"/>
      <c r="BX507" s="248"/>
      <c r="BY507" s="248"/>
      <c r="BZ507" s="248"/>
      <c r="CA507" s="248"/>
      <c r="CB507" s="248"/>
      <c r="CC507" s="248"/>
      <c r="CD507" s="248"/>
      <c r="CE507" s="248"/>
      <c r="CF507" s="248"/>
      <c r="CG507" s="248"/>
      <c r="CH507" s="248"/>
      <c r="CI507" s="248"/>
      <c r="CJ507" s="248"/>
      <c r="CK507" s="248"/>
      <c r="CL507" s="248"/>
      <c r="CM507" s="248"/>
      <c r="CN507" s="248"/>
      <c r="CO507" s="248"/>
      <c r="CP507" s="248"/>
      <c r="CQ507" s="248"/>
      <c r="CR507" s="248"/>
      <c r="CS507" s="248"/>
      <c r="CT507" s="248"/>
      <c r="CU507" s="248"/>
      <c r="CV507" s="248"/>
      <c r="CW507" s="248"/>
      <c r="CX507" s="248"/>
      <c r="CY507" s="248"/>
      <c r="CZ507" s="248"/>
      <c r="DA507" s="248"/>
      <c r="DB507" s="248"/>
    </row>
    <row r="508" spans="1:106" s="185" customFormat="1" ht="31.5" customHeight="1" x14ac:dyDescent="0.35">
      <c r="A508" s="180">
        <v>2021</v>
      </c>
      <c r="B508" s="152">
        <v>8</v>
      </c>
      <c r="C508" s="270">
        <v>44434</v>
      </c>
      <c r="D508" s="152">
        <v>417</v>
      </c>
      <c r="E508" s="152">
        <v>661</v>
      </c>
      <c r="F508" s="152">
        <v>3</v>
      </c>
      <c r="G508" s="184" t="s">
        <v>273</v>
      </c>
      <c r="H508" t="s">
        <v>274</v>
      </c>
      <c r="I508" t="s">
        <v>471</v>
      </c>
      <c r="J508">
        <v>1</v>
      </c>
      <c r="K508">
        <v>6</v>
      </c>
      <c r="L508" s="186">
        <v>138</v>
      </c>
      <c r="M508" s="187">
        <v>129.858</v>
      </c>
      <c r="N508" s="188">
        <v>147.798</v>
      </c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/>
      <c r="AN508" s="179"/>
      <c r="AO508" s="215"/>
      <c r="AP508" s="168">
        <v>20</v>
      </c>
      <c r="AQ508" s="169">
        <v>180</v>
      </c>
      <c r="AR508" s="167"/>
      <c r="AS508" s="167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/>
      <c r="BD508" s="166"/>
      <c r="BE508" s="271">
        <v>1.4999999999999999E-2</v>
      </c>
      <c r="BF508" s="172"/>
      <c r="BG508" s="154"/>
      <c r="BH508" s="154"/>
      <c r="BI508" s="154"/>
      <c r="BJ508" s="154"/>
      <c r="BK508" s="154"/>
      <c r="BL508" s="24" t="s">
        <v>474</v>
      </c>
      <c r="BM508" s="248" t="s">
        <v>475</v>
      </c>
      <c r="BN508" s="248" t="s">
        <v>510</v>
      </c>
      <c r="BO508" s="248" t="s">
        <v>477</v>
      </c>
      <c r="BP508" s="248">
        <v>34</v>
      </c>
      <c r="BQ508" s="248"/>
      <c r="BR508" s="248"/>
      <c r="BS508" s="248"/>
      <c r="BT508" s="248"/>
      <c r="BU508" s="248" t="str">
        <f t="shared" si="7"/>
        <v/>
      </c>
      <c r="BV508" s="248"/>
      <c r="BW508" s="248"/>
      <c r="BX508" s="248"/>
      <c r="BY508" s="248"/>
      <c r="BZ508" s="248"/>
      <c r="CA508" s="248"/>
      <c r="CB508" s="248"/>
      <c r="CC508" s="248"/>
      <c r="CD508" s="248"/>
      <c r="CE508" s="248"/>
      <c r="CF508" s="248"/>
      <c r="CG508" s="248"/>
      <c r="CH508" s="248"/>
      <c r="CI508" s="248"/>
      <c r="CJ508" s="248"/>
      <c r="CK508" s="248"/>
      <c r="CL508" s="248"/>
      <c r="CM508" s="248"/>
      <c r="CN508" s="248"/>
      <c r="CO508" s="248"/>
      <c r="CP508" s="248"/>
      <c r="CQ508" s="248"/>
      <c r="CR508" s="248"/>
      <c r="CS508" s="248"/>
      <c r="CT508" s="248"/>
      <c r="CU508" s="248"/>
      <c r="CV508" s="248"/>
      <c r="CW508" s="248"/>
      <c r="CX508" s="248"/>
      <c r="CY508" s="248"/>
      <c r="CZ508" s="248"/>
      <c r="DA508" s="248"/>
      <c r="DB508" s="248"/>
    </row>
    <row r="509" spans="1:106" s="185" customFormat="1" ht="31.5" customHeight="1" x14ac:dyDescent="0.35">
      <c r="A509" s="180">
        <v>2021</v>
      </c>
      <c r="B509" s="152">
        <v>8</v>
      </c>
      <c r="C509" s="270">
        <v>44434</v>
      </c>
      <c r="D509" s="152">
        <v>301</v>
      </c>
      <c r="E509" s="152">
        <v>225</v>
      </c>
      <c r="F509" s="152">
        <v>4</v>
      </c>
      <c r="G509" s="184" t="s">
        <v>207</v>
      </c>
      <c r="H509" t="s">
        <v>208</v>
      </c>
      <c r="I509" t="s">
        <v>471</v>
      </c>
      <c r="J509">
        <v>6</v>
      </c>
      <c r="K509">
        <v>1</v>
      </c>
      <c r="L509" s="186">
        <v>372</v>
      </c>
      <c r="M509" s="187">
        <v>345.96</v>
      </c>
      <c r="N509" s="188">
        <v>398.04</v>
      </c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/>
      <c r="AN509" s="179"/>
      <c r="AO509" s="215"/>
      <c r="AP509" s="168">
        <v>169</v>
      </c>
      <c r="AQ509" s="169">
        <v>128</v>
      </c>
      <c r="AR509" s="167"/>
      <c r="AS509" s="167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/>
      <c r="BD509" s="166"/>
      <c r="BE509" s="271">
        <v>1.4999999999999999E-2</v>
      </c>
      <c r="BF509" s="172"/>
      <c r="BG509" s="154"/>
      <c r="BH509" s="154"/>
      <c r="BI509" s="154"/>
      <c r="BJ509" s="154"/>
      <c r="BK509" s="154"/>
      <c r="BL509" s="24" t="s">
        <v>473</v>
      </c>
      <c r="BM509" s="248" t="s">
        <v>473</v>
      </c>
      <c r="BN509" s="248"/>
      <c r="BO509" s="248"/>
      <c r="BP509" s="248">
        <v>34</v>
      </c>
      <c r="BQ509" s="248"/>
      <c r="BR509" s="248"/>
      <c r="BS509" s="248"/>
      <c r="BT509" s="248"/>
      <c r="BU509" s="248" t="str">
        <f t="shared" si="7"/>
        <v/>
      </c>
      <c r="BV509" s="248"/>
      <c r="BW509" s="248"/>
      <c r="BX509" s="248"/>
      <c r="BY509" s="248"/>
      <c r="BZ509" s="248"/>
      <c r="CA509" s="248"/>
      <c r="CB509" s="248"/>
      <c r="CC509" s="248"/>
      <c r="CD509" s="248"/>
      <c r="CE509" s="248"/>
      <c r="CF509" s="248"/>
      <c r="CG509" s="248"/>
      <c r="CH509" s="248"/>
      <c r="CI509" s="248"/>
      <c r="CJ509" s="248"/>
      <c r="CK509" s="248"/>
      <c r="CL509" s="248"/>
      <c r="CM509" s="248"/>
      <c r="CN509" s="248"/>
      <c r="CO509" s="248"/>
      <c r="CP509" s="248"/>
      <c r="CQ509" s="248"/>
      <c r="CR509" s="248"/>
      <c r="CS509" s="248"/>
      <c r="CT509" s="248"/>
      <c r="CU509" s="248"/>
      <c r="CV509" s="248"/>
      <c r="CW509" s="248"/>
      <c r="CX509" s="248"/>
      <c r="CY509" s="248"/>
      <c r="CZ509" s="248"/>
      <c r="DA509" s="248"/>
      <c r="DB509" s="248"/>
    </row>
    <row r="510" spans="1:106" s="185" customFormat="1" ht="31.5" customHeight="1" x14ac:dyDescent="0.35">
      <c r="A510" s="180">
        <v>2021</v>
      </c>
      <c r="B510" s="152">
        <v>8</v>
      </c>
      <c r="C510" s="270">
        <v>44434</v>
      </c>
      <c r="D510" s="152">
        <v>375</v>
      </c>
      <c r="E510" s="152">
        <v>437</v>
      </c>
      <c r="F510" s="152">
        <v>5</v>
      </c>
      <c r="G510" s="184" t="s">
        <v>213</v>
      </c>
      <c r="H510" t="s">
        <v>214</v>
      </c>
      <c r="I510" t="s">
        <v>471</v>
      </c>
      <c r="J510">
        <v>4</v>
      </c>
      <c r="K510">
        <v>2</v>
      </c>
      <c r="L510" s="186">
        <v>168</v>
      </c>
      <c r="M510" s="187">
        <v>158.08799999999999</v>
      </c>
      <c r="N510" s="188">
        <v>179.928</v>
      </c>
      <c r="O510" s="179">
        <v>243</v>
      </c>
      <c r="P510" s="179">
        <v>245</v>
      </c>
      <c r="Q510" s="179">
        <v>258</v>
      </c>
      <c r="R510" s="179">
        <v>242</v>
      </c>
      <c r="S510" s="179">
        <v>250</v>
      </c>
      <c r="T510" s="179">
        <v>177</v>
      </c>
      <c r="U510" s="179">
        <v>175</v>
      </c>
      <c r="V510" s="179">
        <v>180</v>
      </c>
      <c r="W510" s="179">
        <v>171</v>
      </c>
      <c r="X510" s="179">
        <v>179</v>
      </c>
      <c r="Y510" s="153">
        <v>120</v>
      </c>
      <c r="Z510" s="153">
        <v>121</v>
      </c>
      <c r="AA510" s="179">
        <v>249</v>
      </c>
      <c r="AB510" s="179">
        <v>250</v>
      </c>
      <c r="AC510" s="179">
        <v>244</v>
      </c>
      <c r="AD510" s="179">
        <v>240</v>
      </c>
      <c r="AE510" s="179">
        <v>252</v>
      </c>
      <c r="AF510" s="179">
        <v>178</v>
      </c>
      <c r="AG510" s="179">
        <v>180</v>
      </c>
      <c r="AH510" s="179">
        <v>186</v>
      </c>
      <c r="AI510" s="179">
        <v>177</v>
      </c>
      <c r="AJ510" s="179">
        <v>175</v>
      </c>
      <c r="AK510" s="153">
        <v>113</v>
      </c>
      <c r="AL510" s="153">
        <v>122</v>
      </c>
      <c r="AM510" s="179">
        <v>247.3</v>
      </c>
      <c r="AN510" s="179">
        <v>177.8</v>
      </c>
      <c r="AO510" s="215">
        <v>0.5</v>
      </c>
      <c r="AP510" s="168">
        <v>120</v>
      </c>
      <c r="AQ510" s="169">
        <v>120</v>
      </c>
      <c r="AR510" s="167">
        <v>121</v>
      </c>
      <c r="AS510" s="167">
        <v>119</v>
      </c>
      <c r="AT510" s="170">
        <v>4</v>
      </c>
      <c r="AU510" s="170">
        <v>8</v>
      </c>
      <c r="AV510" s="170">
        <v>8</v>
      </c>
      <c r="AW510" s="170">
        <v>6</v>
      </c>
      <c r="AX510" s="170"/>
      <c r="AY510" s="170"/>
      <c r="AZ510" s="170"/>
      <c r="BA510" s="170">
        <v>1</v>
      </c>
      <c r="BB510" s="170"/>
      <c r="BC510" s="171">
        <v>26</v>
      </c>
      <c r="BD510" s="166">
        <v>2451</v>
      </c>
      <c r="BE510" s="271">
        <v>1.4999999999999999E-2</v>
      </c>
      <c r="BF510" s="172">
        <v>1.0999999999999999E-2</v>
      </c>
      <c r="BG510" s="154">
        <v>1</v>
      </c>
      <c r="BH510" s="154">
        <v>0.2</v>
      </c>
      <c r="BI510" s="154">
        <v>14.6</v>
      </c>
      <c r="BJ510" s="154">
        <v>4.5999999999999996</v>
      </c>
      <c r="BK510" s="154">
        <v>435.8</v>
      </c>
      <c r="BL510" s="24" t="s">
        <v>474</v>
      </c>
      <c r="BM510" s="248" t="s">
        <v>475</v>
      </c>
      <c r="BN510" s="248" t="s">
        <v>511</v>
      </c>
      <c r="BO510" s="248" t="s">
        <v>477</v>
      </c>
      <c r="BP510" s="248">
        <v>34</v>
      </c>
      <c r="BQ510" s="248"/>
      <c r="BR510" s="248"/>
      <c r="BS510" s="248"/>
      <c r="BT510" s="248"/>
      <c r="BU510" s="248">
        <f t="shared" si="7"/>
        <v>6.9</v>
      </c>
      <c r="BV510" s="248"/>
      <c r="BW510" s="248"/>
      <c r="BX510" s="248"/>
      <c r="BY510" s="248"/>
      <c r="BZ510" s="248"/>
      <c r="CA510" s="248"/>
      <c r="CB510" s="248"/>
      <c r="CC510" s="248"/>
      <c r="CD510" s="248"/>
      <c r="CE510" s="248"/>
      <c r="CF510" s="248"/>
      <c r="CG510" s="248"/>
      <c r="CH510" s="248"/>
      <c r="CI510" s="248"/>
      <c r="CJ510" s="248"/>
      <c r="CK510" s="248"/>
      <c r="CL510" s="248"/>
      <c r="CM510" s="248"/>
      <c r="CN510" s="248"/>
      <c r="CO510" s="248"/>
      <c r="CP510" s="248"/>
      <c r="CQ510" s="248"/>
      <c r="CR510" s="248"/>
      <c r="CS510" s="248"/>
      <c r="CT510" s="248"/>
      <c r="CU510" s="248"/>
      <c r="CV510" s="248"/>
      <c r="CW510" s="248"/>
      <c r="CX510" s="248"/>
      <c r="CY510" s="248"/>
      <c r="CZ510" s="248"/>
      <c r="DA510" s="248"/>
      <c r="DB510" s="248"/>
    </row>
    <row r="511" spans="1:106" s="185" customFormat="1" ht="31.5" customHeight="1" x14ac:dyDescent="0.35">
      <c r="A511" s="180">
        <v>2021</v>
      </c>
      <c r="B511" s="152">
        <v>8</v>
      </c>
      <c r="C511" s="270">
        <v>44434</v>
      </c>
      <c r="D511" s="152">
        <v>137</v>
      </c>
      <c r="E511" s="152">
        <v>273</v>
      </c>
      <c r="F511" s="152">
        <v>6</v>
      </c>
      <c r="G511" s="184" t="s">
        <v>219</v>
      </c>
      <c r="H511" t="s">
        <v>220</v>
      </c>
      <c r="I511" t="s">
        <v>471</v>
      </c>
      <c r="J511">
        <v>3</v>
      </c>
      <c r="K511">
        <v>2</v>
      </c>
      <c r="L511" s="186">
        <v>564</v>
      </c>
      <c r="M511" s="187">
        <v>524.52</v>
      </c>
      <c r="N511" s="188">
        <v>603.48</v>
      </c>
      <c r="O511" s="179">
        <v>777</v>
      </c>
      <c r="P511" s="179">
        <v>724</v>
      </c>
      <c r="Q511" s="179"/>
      <c r="R511" s="179"/>
      <c r="S511" s="179"/>
      <c r="T511" s="179">
        <v>586</v>
      </c>
      <c r="U511" s="179">
        <v>618</v>
      </c>
      <c r="V511" s="179"/>
      <c r="W511" s="179"/>
      <c r="X511" s="179"/>
      <c r="Y511" s="153">
        <v>135</v>
      </c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>
        <v>750.5</v>
      </c>
      <c r="AN511" s="179">
        <v>602</v>
      </c>
      <c r="AO511" s="215">
        <v>0.3</v>
      </c>
      <c r="AP511" s="168">
        <v>93</v>
      </c>
      <c r="AQ511" s="169">
        <v>116</v>
      </c>
      <c r="AR511" s="167">
        <v>80</v>
      </c>
      <c r="AS511" s="167">
        <v>135</v>
      </c>
      <c r="AT511" s="170">
        <v>1</v>
      </c>
      <c r="AU511" s="170">
        <v>3</v>
      </c>
      <c r="AV511" s="170">
        <v>3</v>
      </c>
      <c r="AW511" s="170"/>
      <c r="AX511" s="170"/>
      <c r="AY511" s="170"/>
      <c r="AZ511" s="170"/>
      <c r="BA511" s="170"/>
      <c r="BB511" s="170"/>
      <c r="BC511" s="171">
        <v>6</v>
      </c>
      <c r="BD511" s="166">
        <v>396</v>
      </c>
      <c r="BE511" s="271">
        <v>1.4999999999999999E-2</v>
      </c>
      <c r="BF511" s="172">
        <v>1.4999999999999999E-2</v>
      </c>
      <c r="BG511" s="154">
        <v>1</v>
      </c>
      <c r="BH511" s="154">
        <v>0</v>
      </c>
      <c r="BI511" s="154">
        <v>0.7</v>
      </c>
      <c r="BJ511" s="154">
        <v>3.6</v>
      </c>
      <c r="BK511" s="154">
        <v>238.4</v>
      </c>
      <c r="BL511" s="24" t="s">
        <v>473</v>
      </c>
      <c r="BM511" s="248"/>
      <c r="BN511" s="248"/>
      <c r="BO511" s="248"/>
      <c r="BP511" s="248">
        <v>34</v>
      </c>
      <c r="BQ511" s="248"/>
      <c r="BR511" s="248"/>
      <c r="BS511" s="248"/>
      <c r="BT511" s="248"/>
      <c r="BU511" s="248">
        <f t="shared" si="7"/>
        <v>26.9</v>
      </c>
      <c r="BV511" s="248"/>
      <c r="BW511" s="248"/>
      <c r="BX511" s="248"/>
      <c r="BY511" s="248"/>
      <c r="BZ511" s="248"/>
      <c r="CA511" s="248"/>
      <c r="CB511" s="248"/>
      <c r="CC511" s="248"/>
      <c r="CD511" s="248"/>
      <c r="CE511" s="248"/>
      <c r="CF511" s="248"/>
      <c r="CG511" s="248"/>
      <c r="CH511" s="248"/>
      <c r="CI511" s="248"/>
      <c r="CJ511" s="248"/>
      <c r="CK511" s="248"/>
      <c r="CL511" s="248"/>
      <c r="CM511" s="248"/>
      <c r="CN511" s="248"/>
      <c r="CO511" s="248"/>
      <c r="CP511" s="248"/>
      <c r="CQ511" s="248"/>
      <c r="CR511" s="248"/>
      <c r="CS511" s="248"/>
      <c r="CT511" s="248"/>
      <c r="CU511" s="248"/>
      <c r="CV511" s="248"/>
      <c r="CW511" s="248"/>
      <c r="CX511" s="248"/>
      <c r="CY511" s="248"/>
      <c r="CZ511" s="248"/>
      <c r="DA511" s="248"/>
      <c r="DB511" s="248"/>
    </row>
    <row r="512" spans="1:106" s="185" customFormat="1" ht="31.5" customHeight="1" x14ac:dyDescent="0.35">
      <c r="A512" s="180">
        <v>2021</v>
      </c>
      <c r="B512" s="152">
        <v>8</v>
      </c>
      <c r="C512" s="270">
        <v>44434</v>
      </c>
      <c r="D512" s="152">
        <v>383</v>
      </c>
      <c r="E512" s="152">
        <v>550</v>
      </c>
      <c r="F512" s="152">
        <v>6</v>
      </c>
      <c r="G512" s="184" t="s">
        <v>167</v>
      </c>
      <c r="H512" t="s">
        <v>168</v>
      </c>
      <c r="I512" t="s">
        <v>471</v>
      </c>
      <c r="J512">
        <v>3</v>
      </c>
      <c r="K512">
        <v>1</v>
      </c>
      <c r="L512" s="186">
        <v>35</v>
      </c>
      <c r="M512" s="187">
        <v>32.024999999999999</v>
      </c>
      <c r="N512" s="188">
        <v>38.045000000000002</v>
      </c>
      <c r="O512" s="179"/>
      <c r="P512" s="179"/>
      <c r="Q512" s="179"/>
      <c r="R512" s="179">
        <v>66</v>
      </c>
      <c r="S512" s="179">
        <v>50</v>
      </c>
      <c r="T512" s="179"/>
      <c r="U512" s="179"/>
      <c r="V512" s="179"/>
      <c r="W512" s="179">
        <v>42</v>
      </c>
      <c r="X512" s="179">
        <v>39</v>
      </c>
      <c r="Y512" s="153"/>
      <c r="Z512" s="153">
        <v>90</v>
      </c>
      <c r="AA512" s="179">
        <v>56</v>
      </c>
      <c r="AB512" s="179">
        <v>50</v>
      </c>
      <c r="AC512" s="179">
        <v>56</v>
      </c>
      <c r="AD512" s="179">
        <v>65</v>
      </c>
      <c r="AE512" s="179">
        <v>58</v>
      </c>
      <c r="AF512" s="179">
        <v>36</v>
      </c>
      <c r="AG512" s="179">
        <v>37</v>
      </c>
      <c r="AH512" s="179">
        <v>36</v>
      </c>
      <c r="AI512" s="179">
        <v>36</v>
      </c>
      <c r="AJ512" s="179">
        <v>35</v>
      </c>
      <c r="AK512" s="153">
        <v>89</v>
      </c>
      <c r="AL512" s="153">
        <v>90</v>
      </c>
      <c r="AM512" s="179">
        <v>57.3</v>
      </c>
      <c r="AN512" s="179">
        <v>37.299999999999997</v>
      </c>
      <c r="AO512" s="215">
        <v>0.6</v>
      </c>
      <c r="AP512" s="168">
        <v>108</v>
      </c>
      <c r="AQ512" s="169">
        <v>100</v>
      </c>
      <c r="AR512" s="167">
        <v>120</v>
      </c>
      <c r="AS512" s="167">
        <v>90</v>
      </c>
      <c r="AT512" s="170">
        <v>7</v>
      </c>
      <c r="AU512" s="170">
        <v>9</v>
      </c>
      <c r="AV512" s="170">
        <v>13</v>
      </c>
      <c r="AW512" s="170"/>
      <c r="AX512" s="170"/>
      <c r="AY512" s="170"/>
      <c r="AZ512" s="170"/>
      <c r="BA512" s="170">
        <v>2</v>
      </c>
      <c r="BB512" s="170"/>
      <c r="BC512" s="171">
        <v>31</v>
      </c>
      <c r="BD512" s="166">
        <v>31</v>
      </c>
      <c r="BE512" s="271">
        <v>1.4999999999999999E-2</v>
      </c>
      <c r="BF512" s="172">
        <v>1</v>
      </c>
      <c r="BG512" s="154"/>
      <c r="BH512" s="154">
        <v>0.9</v>
      </c>
      <c r="BI512" s="154">
        <v>0.9</v>
      </c>
      <c r="BJ512" s="154">
        <v>1.2</v>
      </c>
      <c r="BK512" s="154">
        <v>1.2</v>
      </c>
      <c r="BL512" s="24" t="s">
        <v>474</v>
      </c>
      <c r="BM512" s="248" t="s">
        <v>475</v>
      </c>
      <c r="BN512" s="248" t="s">
        <v>503</v>
      </c>
      <c r="BO512" s="248" t="s">
        <v>477</v>
      </c>
      <c r="BP512" s="248">
        <v>34</v>
      </c>
      <c r="BQ512" s="248"/>
      <c r="BR512" s="248"/>
      <c r="BS512" s="248"/>
      <c r="BT512" s="248"/>
      <c r="BU512" s="248">
        <f t="shared" si="7"/>
        <v>1.6</v>
      </c>
      <c r="BV512" s="248"/>
      <c r="BW512" s="248"/>
      <c r="BX512" s="248"/>
      <c r="BY512" s="248"/>
      <c r="BZ512" s="248"/>
      <c r="CA512" s="248"/>
      <c r="CB512" s="248"/>
      <c r="CC512" s="248"/>
      <c r="CD512" s="248"/>
      <c r="CE512" s="248"/>
      <c r="CF512" s="248"/>
      <c r="CG512" s="248"/>
      <c r="CH512" s="248"/>
      <c r="CI512" s="248"/>
      <c r="CJ512" s="248"/>
      <c r="CK512" s="248"/>
      <c r="CL512" s="248"/>
      <c r="CM512" s="248"/>
      <c r="CN512" s="248"/>
      <c r="CO512" s="248"/>
      <c r="CP512" s="248"/>
      <c r="CQ512" s="248"/>
      <c r="CR512" s="248"/>
      <c r="CS512" s="248"/>
      <c r="CT512" s="248"/>
      <c r="CU512" s="248"/>
      <c r="CV512" s="248"/>
      <c r="CW512" s="248"/>
      <c r="CX512" s="248"/>
      <c r="CY512" s="248"/>
      <c r="CZ512" s="248"/>
      <c r="DA512" s="248"/>
      <c r="DB512" s="248"/>
    </row>
    <row r="513" spans="1:106" s="185" customFormat="1" ht="31.5" customHeight="1" x14ac:dyDescent="0.35">
      <c r="A513" s="180">
        <v>2021</v>
      </c>
      <c r="B513" s="152">
        <v>8</v>
      </c>
      <c r="C513" s="270">
        <v>44434</v>
      </c>
      <c r="D513" s="152">
        <v>331</v>
      </c>
      <c r="E513" s="152">
        <v>253</v>
      </c>
      <c r="F513" s="152">
        <v>7</v>
      </c>
      <c r="G513" s="184" t="s">
        <v>330</v>
      </c>
      <c r="H513" t="s">
        <v>331</v>
      </c>
      <c r="I513" t="s">
        <v>471</v>
      </c>
      <c r="J513">
        <v>3</v>
      </c>
      <c r="K513">
        <v>2</v>
      </c>
      <c r="L513" s="186">
        <v>203</v>
      </c>
      <c r="M513" s="187">
        <v>188.79</v>
      </c>
      <c r="N513" s="188">
        <v>217.21</v>
      </c>
      <c r="O513" s="179">
        <v>312</v>
      </c>
      <c r="P513" s="179">
        <v>360</v>
      </c>
      <c r="Q513" s="179">
        <v>349</v>
      </c>
      <c r="R513" s="179">
        <v>362</v>
      </c>
      <c r="S513" s="179">
        <v>305</v>
      </c>
      <c r="T513" s="179">
        <v>193</v>
      </c>
      <c r="U513" s="179">
        <v>197</v>
      </c>
      <c r="V513" s="179">
        <v>206</v>
      </c>
      <c r="W513" s="179">
        <v>207</v>
      </c>
      <c r="X513" s="179">
        <v>201</v>
      </c>
      <c r="Y513" s="153">
        <v>93</v>
      </c>
      <c r="Z513" s="153">
        <v>92</v>
      </c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>
        <v>337.6</v>
      </c>
      <c r="AN513" s="179">
        <v>200.8</v>
      </c>
      <c r="AO513" s="215">
        <v>0.7</v>
      </c>
      <c r="AP513" s="168">
        <v>121</v>
      </c>
      <c r="AQ513" s="169">
        <v>89</v>
      </c>
      <c r="AR513" s="167">
        <v>117</v>
      </c>
      <c r="AS513" s="167">
        <v>93</v>
      </c>
      <c r="AT513" s="170">
        <v>4</v>
      </c>
      <c r="AU513" s="170">
        <v>4</v>
      </c>
      <c r="AV513" s="170">
        <v>6</v>
      </c>
      <c r="AW513" s="170"/>
      <c r="AX513" s="170"/>
      <c r="AY513" s="170"/>
      <c r="AZ513" s="170"/>
      <c r="BA513" s="170"/>
      <c r="BB513" s="170"/>
      <c r="BC513" s="171">
        <v>14</v>
      </c>
      <c r="BD513" s="166">
        <v>2204</v>
      </c>
      <c r="BE513" s="271">
        <v>1.4999999999999999E-2</v>
      </c>
      <c r="BF513" s="172">
        <v>6.0000000000000001E-3</v>
      </c>
      <c r="BG513" s="154">
        <v>1</v>
      </c>
      <c r="BH513" s="154">
        <v>0.1</v>
      </c>
      <c r="BI513" s="154">
        <v>10.9</v>
      </c>
      <c r="BJ513" s="154">
        <v>2.8</v>
      </c>
      <c r="BK513" s="154">
        <v>442.6</v>
      </c>
      <c r="BL513" s="24" t="s">
        <v>478</v>
      </c>
      <c r="BM513" s="248" t="s">
        <v>479</v>
      </c>
      <c r="BN513" s="248" t="s">
        <v>493</v>
      </c>
      <c r="BO513" s="248"/>
      <c r="BP513" s="248">
        <v>34</v>
      </c>
      <c r="BQ513" s="248"/>
      <c r="BR513" s="248"/>
      <c r="BS513" s="248"/>
      <c r="BT513" s="248"/>
      <c r="BU513" s="248">
        <f t="shared" si="7"/>
        <v>1.6</v>
      </c>
      <c r="BV513" s="248"/>
      <c r="BW513" s="248"/>
      <c r="BX513" s="248"/>
      <c r="BY513" s="248"/>
      <c r="BZ513" s="248"/>
      <c r="CA513" s="248"/>
      <c r="CB513" s="248"/>
      <c r="CC513" s="248"/>
      <c r="CD513" s="248"/>
      <c r="CE513" s="248"/>
      <c r="CF513" s="248"/>
      <c r="CG513" s="248"/>
      <c r="CH513" s="248"/>
      <c r="CI513" s="248"/>
      <c r="CJ513" s="248"/>
      <c r="CK513" s="248"/>
      <c r="CL513" s="248"/>
      <c r="CM513" s="248"/>
      <c r="CN513" s="248"/>
      <c r="CO513" s="248"/>
      <c r="CP513" s="248"/>
      <c r="CQ513" s="248"/>
      <c r="CR513" s="248"/>
      <c r="CS513" s="248"/>
      <c r="CT513" s="248"/>
      <c r="CU513" s="248"/>
      <c r="CV513" s="248"/>
      <c r="CW513" s="248"/>
      <c r="CX513" s="248"/>
      <c r="CY513" s="248"/>
      <c r="CZ513" s="248"/>
      <c r="DA513" s="248"/>
      <c r="DB513" s="248"/>
    </row>
    <row r="514" spans="1:106" s="185" customFormat="1" ht="31.5" customHeight="1" x14ac:dyDescent="0.35">
      <c r="A514" s="180">
        <v>2021</v>
      </c>
      <c r="B514" s="152">
        <v>8</v>
      </c>
      <c r="C514" s="270">
        <v>44434</v>
      </c>
      <c r="D514" s="152">
        <v>18</v>
      </c>
      <c r="E514" s="152">
        <v>49</v>
      </c>
      <c r="F514" s="152">
        <v>8</v>
      </c>
      <c r="G514" s="184" t="s">
        <v>191</v>
      </c>
      <c r="H514" t="s">
        <v>192</v>
      </c>
      <c r="I514" t="s">
        <v>513</v>
      </c>
      <c r="J514">
        <v>2</v>
      </c>
      <c r="K514">
        <v>3</v>
      </c>
      <c r="L514" s="186">
        <v>100</v>
      </c>
      <c r="M514" s="187">
        <v>95.5</v>
      </c>
      <c r="N514" s="188">
        <v>104.5</v>
      </c>
      <c r="O514" s="179">
        <v>117</v>
      </c>
      <c r="P514" s="179">
        <v>145</v>
      </c>
      <c r="Q514" s="179">
        <v>135</v>
      </c>
      <c r="R514" s="179">
        <v>121</v>
      </c>
      <c r="S514" s="179">
        <v>136</v>
      </c>
      <c r="T514" s="179">
        <v>90</v>
      </c>
      <c r="U514" s="179">
        <v>103</v>
      </c>
      <c r="V514" s="179">
        <v>100</v>
      </c>
      <c r="W514" s="179">
        <v>102</v>
      </c>
      <c r="X514" s="179">
        <v>112</v>
      </c>
      <c r="Y514" s="153">
        <v>114</v>
      </c>
      <c r="Z514" s="153">
        <v>114</v>
      </c>
      <c r="AA514" s="179">
        <v>142</v>
      </c>
      <c r="AB514" s="179">
        <v>143</v>
      </c>
      <c r="AC514" s="179">
        <v>131</v>
      </c>
      <c r="AD514" s="179">
        <v>135</v>
      </c>
      <c r="AE514" s="179">
        <v>138</v>
      </c>
      <c r="AF514" s="179">
        <v>105</v>
      </c>
      <c r="AG514" s="179">
        <v>106</v>
      </c>
      <c r="AH514" s="179">
        <v>106</v>
      </c>
      <c r="AI514" s="179">
        <v>108</v>
      </c>
      <c r="AJ514" s="179">
        <v>112</v>
      </c>
      <c r="AK514" s="153">
        <v>101</v>
      </c>
      <c r="AL514" s="153">
        <v>103</v>
      </c>
      <c r="AM514" s="179">
        <v>134.30000000000001</v>
      </c>
      <c r="AN514" s="179">
        <v>104.4</v>
      </c>
      <c r="AO514" s="215">
        <v>0.3</v>
      </c>
      <c r="AP514" s="168">
        <v>101</v>
      </c>
      <c r="AQ514" s="169">
        <v>107</v>
      </c>
      <c r="AR514" s="167">
        <v>67</v>
      </c>
      <c r="AS514" s="167">
        <v>108</v>
      </c>
      <c r="AT514" s="170">
        <v>5</v>
      </c>
      <c r="AU514" s="170">
        <v>3</v>
      </c>
      <c r="AV514" s="170">
        <v>6</v>
      </c>
      <c r="AW514" s="170"/>
      <c r="AX514" s="170"/>
      <c r="AY514" s="170"/>
      <c r="AZ514" s="170"/>
      <c r="BA514" s="170"/>
      <c r="BB514" s="170"/>
      <c r="BC514" s="171">
        <v>14</v>
      </c>
      <c r="BD514" s="166">
        <v>2282</v>
      </c>
      <c r="BE514" s="271">
        <v>1.4999999999999999E-2</v>
      </c>
      <c r="BF514" s="172">
        <v>6.0000000000000001E-3</v>
      </c>
      <c r="BG514" s="154">
        <v>1</v>
      </c>
      <c r="BH514" s="154">
        <v>0.1</v>
      </c>
      <c r="BI514" s="154">
        <v>22.8</v>
      </c>
      <c r="BJ514" s="154">
        <v>1.5</v>
      </c>
      <c r="BK514" s="154">
        <v>238.2</v>
      </c>
      <c r="BL514" s="24" t="s">
        <v>474</v>
      </c>
      <c r="BM514" s="248" t="s">
        <v>475</v>
      </c>
      <c r="BN514" s="248" t="s">
        <v>519</v>
      </c>
      <c r="BO514" s="248" t="s">
        <v>515</v>
      </c>
      <c r="BP514" s="248">
        <v>34</v>
      </c>
      <c r="BQ514" s="248"/>
      <c r="BR514" s="248"/>
      <c r="BS514" s="248"/>
      <c r="BT514" s="248"/>
      <c r="BU514" s="248">
        <f t="shared" si="7"/>
        <v>3.1</v>
      </c>
      <c r="BV514" s="248"/>
      <c r="BW514" s="248"/>
      <c r="BX514" s="248"/>
      <c r="BY514" s="248"/>
      <c r="BZ514" s="248"/>
      <c r="CA514" s="248"/>
      <c r="CB514" s="248"/>
      <c r="CC514" s="248"/>
      <c r="CD514" s="248"/>
      <c r="CE514" s="248"/>
      <c r="CF514" s="248"/>
      <c r="CG514" s="248"/>
      <c r="CH514" s="248"/>
      <c r="CI514" s="248"/>
      <c r="CJ514" s="248"/>
      <c r="CK514" s="248"/>
      <c r="CL514" s="248"/>
      <c r="CM514" s="248"/>
      <c r="CN514" s="248"/>
      <c r="CO514" s="248"/>
      <c r="CP514" s="248"/>
      <c r="CQ514" s="248"/>
      <c r="CR514" s="248"/>
      <c r="CS514" s="248"/>
      <c r="CT514" s="248"/>
      <c r="CU514" s="248"/>
      <c r="CV514" s="248"/>
      <c r="CW514" s="248"/>
      <c r="CX514" s="248"/>
      <c r="CY514" s="248"/>
      <c r="CZ514" s="248"/>
      <c r="DA514" s="248"/>
      <c r="DB514" s="248"/>
    </row>
    <row r="515" spans="1:106" s="185" customFormat="1" ht="31.5" customHeight="1" x14ac:dyDescent="0.35">
      <c r="A515" s="180">
        <v>2021</v>
      </c>
      <c r="B515" s="152">
        <v>8</v>
      </c>
      <c r="C515" s="270">
        <v>44434</v>
      </c>
      <c r="D515" s="152">
        <v>18</v>
      </c>
      <c r="E515" s="152">
        <v>50</v>
      </c>
      <c r="F515" s="152">
        <v>8</v>
      </c>
      <c r="G515" s="184" t="s">
        <v>194</v>
      </c>
      <c r="H515" t="s">
        <v>195</v>
      </c>
      <c r="I515" t="s">
        <v>513</v>
      </c>
      <c r="J515">
        <v>2</v>
      </c>
      <c r="K515">
        <v>3</v>
      </c>
      <c r="L515" s="186">
        <v>54</v>
      </c>
      <c r="M515" s="187">
        <v>51.57</v>
      </c>
      <c r="N515" s="188">
        <v>56.43</v>
      </c>
      <c r="O515" s="179">
        <v>63</v>
      </c>
      <c r="P515" s="179">
        <v>63</v>
      </c>
      <c r="Q515" s="179">
        <v>66</v>
      </c>
      <c r="R515" s="179">
        <v>65</v>
      </c>
      <c r="S515" s="179">
        <v>70</v>
      </c>
      <c r="T515" s="179">
        <v>49</v>
      </c>
      <c r="U515" s="179">
        <v>54</v>
      </c>
      <c r="V515" s="179">
        <v>55</v>
      </c>
      <c r="W515" s="179">
        <v>55</v>
      </c>
      <c r="X515" s="179">
        <v>59</v>
      </c>
      <c r="Y515" s="153">
        <v>114</v>
      </c>
      <c r="Z515" s="153">
        <v>114</v>
      </c>
      <c r="AA515" s="179">
        <v>76</v>
      </c>
      <c r="AB515" s="179">
        <v>73</v>
      </c>
      <c r="AC515" s="179">
        <v>74</v>
      </c>
      <c r="AD515" s="179">
        <v>70</v>
      </c>
      <c r="AE515" s="179">
        <v>71</v>
      </c>
      <c r="AF515" s="179">
        <v>57</v>
      </c>
      <c r="AG515" s="179">
        <v>58</v>
      </c>
      <c r="AH515" s="179">
        <v>57</v>
      </c>
      <c r="AI515" s="179">
        <v>58</v>
      </c>
      <c r="AJ515" s="179">
        <v>58</v>
      </c>
      <c r="AK515" s="153">
        <v>101</v>
      </c>
      <c r="AL515" s="153">
        <v>103</v>
      </c>
      <c r="AM515" s="179">
        <v>69.099999999999994</v>
      </c>
      <c r="AN515" s="179">
        <v>56</v>
      </c>
      <c r="AO515" s="215">
        <v>0.3</v>
      </c>
      <c r="AP515" s="168">
        <v>101</v>
      </c>
      <c r="AQ515" s="169">
        <v>107</v>
      </c>
      <c r="AR515" s="167">
        <v>67</v>
      </c>
      <c r="AS515" s="167">
        <v>108</v>
      </c>
      <c r="AT515" s="170">
        <v>5</v>
      </c>
      <c r="AU515" s="170">
        <v>5</v>
      </c>
      <c r="AV515" s="170">
        <v>6</v>
      </c>
      <c r="AW515" s="170"/>
      <c r="AX515" s="170"/>
      <c r="AY515" s="170"/>
      <c r="AZ515" s="170"/>
      <c r="BA515" s="170"/>
      <c r="BB515" s="170"/>
      <c r="BC515" s="171">
        <v>16</v>
      </c>
      <c r="BD515" s="166">
        <v>2032</v>
      </c>
      <c r="BE515" s="271">
        <v>1.4999999999999999E-2</v>
      </c>
      <c r="BF515" s="172">
        <v>8.0000000000000002E-3</v>
      </c>
      <c r="BG515" s="154">
        <v>1</v>
      </c>
      <c r="BH515" s="154">
        <v>0.3</v>
      </c>
      <c r="BI515" s="154">
        <v>37.6</v>
      </c>
      <c r="BJ515" s="154">
        <v>0.9</v>
      </c>
      <c r="BK515" s="154">
        <v>113.8</v>
      </c>
      <c r="BL515" s="24" t="s">
        <v>474</v>
      </c>
      <c r="BM515" s="248" t="s">
        <v>475</v>
      </c>
      <c r="BN515" s="248" t="s">
        <v>520</v>
      </c>
      <c r="BO515" s="248" t="s">
        <v>515</v>
      </c>
      <c r="BP515" s="248">
        <v>34</v>
      </c>
      <c r="BQ515" s="248"/>
      <c r="BR515" s="248"/>
      <c r="BS515" s="248"/>
      <c r="BT515" s="248"/>
      <c r="BU515" s="248">
        <f t="shared" si="7"/>
        <v>1.4</v>
      </c>
      <c r="BV515" s="248"/>
      <c r="BW515" s="248"/>
      <c r="BX515" s="248"/>
      <c r="BY515" s="248"/>
      <c r="BZ515" s="248"/>
      <c r="CA515" s="248"/>
      <c r="CB515" s="248"/>
      <c r="CC515" s="248"/>
      <c r="CD515" s="248"/>
      <c r="CE515" s="248"/>
      <c r="CF515" s="248"/>
      <c r="CG515" s="248"/>
      <c r="CH515" s="248"/>
      <c r="CI515" s="248"/>
      <c r="CJ515" s="248"/>
      <c r="CK515" s="248"/>
      <c r="CL515" s="248"/>
      <c r="CM515" s="248"/>
      <c r="CN515" s="248"/>
      <c r="CO515" s="248"/>
      <c r="CP515" s="248"/>
      <c r="CQ515" s="248"/>
      <c r="CR515" s="248"/>
      <c r="CS515" s="248"/>
      <c r="CT515" s="248"/>
      <c r="CU515" s="248"/>
      <c r="CV515" s="248"/>
      <c r="CW515" s="248"/>
      <c r="CX515" s="248"/>
      <c r="CY515" s="248"/>
      <c r="CZ515" s="248"/>
      <c r="DA515" s="248"/>
      <c r="DB515" s="248"/>
    </row>
    <row r="516" spans="1:106" s="185" customFormat="1" ht="31.5" customHeight="1" x14ac:dyDescent="0.35">
      <c r="A516" s="180">
        <v>2021</v>
      </c>
      <c r="B516" s="152">
        <v>8</v>
      </c>
      <c r="C516" s="270">
        <v>44434</v>
      </c>
      <c r="D516" s="152">
        <v>3</v>
      </c>
      <c r="E516" s="152">
        <v>10</v>
      </c>
      <c r="F516" s="152">
        <v>25</v>
      </c>
      <c r="G516" s="184" t="s">
        <v>179</v>
      </c>
      <c r="H516" t="s">
        <v>180</v>
      </c>
      <c r="I516" t="s">
        <v>486</v>
      </c>
      <c r="J516">
        <v>2</v>
      </c>
      <c r="K516">
        <v>2</v>
      </c>
      <c r="L516" s="186">
        <v>48.662500000000001</v>
      </c>
      <c r="M516" s="187">
        <v>45.256124999999997</v>
      </c>
      <c r="N516" s="188">
        <v>52.068874999999998</v>
      </c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/>
      <c r="AN516" s="179"/>
      <c r="AO516" s="215"/>
      <c r="AP516" s="168">
        <v>47</v>
      </c>
      <c r="AQ516" s="169">
        <v>154</v>
      </c>
      <c r="AR516" s="167"/>
      <c r="AS516" s="167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/>
      <c r="BD516" s="166">
        <v>240</v>
      </c>
      <c r="BE516" s="271">
        <v>0.02</v>
      </c>
      <c r="BF516" s="172"/>
      <c r="BG516" s="154"/>
      <c r="BH516" s="154"/>
      <c r="BI516" s="154">
        <v>4.9000000000000004</v>
      </c>
      <c r="BJ516" s="154"/>
      <c r="BK516" s="154"/>
      <c r="BL516" s="24" t="s">
        <v>500</v>
      </c>
      <c r="BM516" s="248" t="s">
        <v>501</v>
      </c>
      <c r="BN516" s="248"/>
      <c r="BO516" s="248"/>
      <c r="BP516" s="248">
        <v>34</v>
      </c>
      <c r="BQ516" s="248"/>
      <c r="BR516" s="248"/>
      <c r="BS516" s="248"/>
      <c r="BT516" s="248"/>
      <c r="BU516" s="248" t="str">
        <f t="shared" ref="BU516:BU579" si="8">IFERROR(ROUND(STDEV(AN516,L516),1),"")</f>
        <v/>
      </c>
      <c r="BV516" s="248"/>
      <c r="BW516" s="248"/>
      <c r="BX516" s="248"/>
      <c r="BY516" s="248"/>
      <c r="BZ516" s="248"/>
      <c r="CA516" s="248"/>
      <c r="CB516" s="248"/>
      <c r="CC516" s="248"/>
      <c r="CD516" s="248"/>
      <c r="CE516" s="248"/>
      <c r="CF516" s="248"/>
      <c r="CG516" s="248"/>
      <c r="CH516" s="248"/>
      <c r="CI516" s="248"/>
      <c r="CJ516" s="248"/>
      <c r="CK516" s="248"/>
      <c r="CL516" s="248"/>
      <c r="CM516" s="248"/>
      <c r="CN516" s="248"/>
      <c r="CO516" s="248"/>
      <c r="CP516" s="248"/>
      <c r="CQ516" s="248"/>
      <c r="CR516" s="248"/>
      <c r="CS516" s="248"/>
      <c r="CT516" s="248"/>
      <c r="CU516" s="248"/>
      <c r="CV516" s="248"/>
      <c r="CW516" s="248"/>
      <c r="CX516" s="248"/>
      <c r="CY516" s="248"/>
      <c r="CZ516" s="248"/>
      <c r="DA516" s="248"/>
      <c r="DB516" s="248"/>
    </row>
    <row r="517" spans="1:106" s="185" customFormat="1" ht="31.5" customHeight="1" x14ac:dyDescent="0.35">
      <c r="A517" s="180">
        <v>2021</v>
      </c>
      <c r="B517" s="152">
        <v>8</v>
      </c>
      <c r="C517" s="270">
        <v>44434</v>
      </c>
      <c r="D517" s="152">
        <v>5</v>
      </c>
      <c r="E517" s="152">
        <v>13</v>
      </c>
      <c r="F517" s="152">
        <v>25</v>
      </c>
      <c r="G517" s="184" t="s">
        <v>182</v>
      </c>
      <c r="H517" t="s">
        <v>183</v>
      </c>
      <c r="I517" t="s">
        <v>486</v>
      </c>
      <c r="J517">
        <v>2</v>
      </c>
      <c r="K517">
        <v>2</v>
      </c>
      <c r="L517" s="186">
        <v>35.875</v>
      </c>
      <c r="M517" s="187">
        <v>33.363750000000003</v>
      </c>
      <c r="N517" s="188">
        <v>38.386249999999997</v>
      </c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>
        <v>46</v>
      </c>
      <c r="AF517" s="179"/>
      <c r="AG517" s="179"/>
      <c r="AH517" s="179"/>
      <c r="AI517" s="179"/>
      <c r="AJ517" s="179">
        <v>39</v>
      </c>
      <c r="AK517" s="153"/>
      <c r="AL517" s="153">
        <v>33</v>
      </c>
      <c r="AM517" s="179">
        <v>46</v>
      </c>
      <c r="AN517" s="179">
        <v>39</v>
      </c>
      <c r="AO517" s="215">
        <v>0.3</v>
      </c>
      <c r="AP517" s="168">
        <v>59</v>
      </c>
      <c r="AQ517" s="169">
        <v>122</v>
      </c>
      <c r="AR517" s="167">
        <v>218</v>
      </c>
      <c r="AS517" s="167">
        <v>33</v>
      </c>
      <c r="AT517" s="170">
        <v>10</v>
      </c>
      <c r="AU517" s="170">
        <v>4</v>
      </c>
      <c r="AV517" s="170">
        <v>4</v>
      </c>
      <c r="AW517" s="170">
        <v>4</v>
      </c>
      <c r="AX517" s="170"/>
      <c r="AY517" s="170"/>
      <c r="AZ517" s="170"/>
      <c r="BA517" s="170">
        <v>2</v>
      </c>
      <c r="BB517" s="170"/>
      <c r="BC517" s="171">
        <v>24</v>
      </c>
      <c r="BD517" s="166">
        <v>24</v>
      </c>
      <c r="BE517" s="271">
        <v>0.02</v>
      </c>
      <c r="BF517" s="172">
        <v>1</v>
      </c>
      <c r="BG517" s="154"/>
      <c r="BH517" s="154">
        <v>0.7</v>
      </c>
      <c r="BI517" s="154">
        <v>0.7</v>
      </c>
      <c r="BJ517" s="154">
        <v>0.9</v>
      </c>
      <c r="BK517" s="154">
        <v>0.9</v>
      </c>
      <c r="BL517" s="24" t="s">
        <v>500</v>
      </c>
      <c r="BM517" s="248" t="s">
        <v>501</v>
      </c>
      <c r="BN517" s="248"/>
      <c r="BO517" s="248"/>
      <c r="BP517" s="248">
        <v>34</v>
      </c>
      <c r="BQ517" s="248"/>
      <c r="BR517" s="248"/>
      <c r="BS517" s="248"/>
      <c r="BT517" s="248"/>
      <c r="BU517" s="248">
        <f t="shared" si="8"/>
        <v>2.2000000000000002</v>
      </c>
      <c r="BV517" s="248"/>
      <c r="BW517" s="248"/>
      <c r="BX517" s="248"/>
      <c r="BY517" s="248"/>
      <c r="BZ517" s="248"/>
      <c r="CA517" s="248"/>
      <c r="CB517" s="248"/>
      <c r="CC517" s="248"/>
      <c r="CD517" s="248"/>
      <c r="CE517" s="248"/>
      <c r="CF517" s="248"/>
      <c r="CG517" s="248"/>
      <c r="CH517" s="248"/>
      <c r="CI517" s="248"/>
      <c r="CJ517" s="248"/>
      <c r="CK517" s="248"/>
      <c r="CL517" s="248"/>
      <c r="CM517" s="248"/>
      <c r="CN517" s="248"/>
      <c r="CO517" s="248"/>
      <c r="CP517" s="248"/>
      <c r="CQ517" s="248"/>
      <c r="CR517" s="248"/>
      <c r="CS517" s="248"/>
      <c r="CT517" s="248"/>
      <c r="CU517" s="248"/>
      <c r="CV517" s="248"/>
      <c r="CW517" s="248"/>
      <c r="CX517" s="248"/>
      <c r="CY517" s="248"/>
      <c r="CZ517" s="248"/>
      <c r="DA517" s="248"/>
      <c r="DB517" s="248"/>
    </row>
    <row r="518" spans="1:106" s="185" customFormat="1" ht="31.5" customHeight="1" x14ac:dyDescent="0.35">
      <c r="A518" s="180">
        <v>2021</v>
      </c>
      <c r="B518" s="152">
        <v>8</v>
      </c>
      <c r="C518" s="270">
        <v>44434</v>
      </c>
      <c r="D518" s="152">
        <v>159</v>
      </c>
      <c r="E518" s="152">
        <v>299</v>
      </c>
      <c r="F518" s="152">
        <v>28</v>
      </c>
      <c r="G518" s="184" t="s">
        <v>210</v>
      </c>
      <c r="H518" t="s">
        <v>211</v>
      </c>
      <c r="I518" t="s">
        <v>502</v>
      </c>
      <c r="J518">
        <v>3</v>
      </c>
      <c r="K518">
        <v>2</v>
      </c>
      <c r="L518" s="186">
        <v>115</v>
      </c>
      <c r="M518" s="187">
        <v>106.95</v>
      </c>
      <c r="N518" s="188">
        <v>123.05</v>
      </c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>
        <v>126</v>
      </c>
      <c r="AB518" s="179">
        <v>136</v>
      </c>
      <c r="AC518" s="179">
        <v>137</v>
      </c>
      <c r="AD518" s="179"/>
      <c r="AE518" s="179"/>
      <c r="AF518" s="179">
        <v>106</v>
      </c>
      <c r="AG518" s="179">
        <v>114</v>
      </c>
      <c r="AH518" s="179">
        <v>113</v>
      </c>
      <c r="AI518" s="179"/>
      <c r="AJ518" s="179"/>
      <c r="AK518" s="153">
        <v>110</v>
      </c>
      <c r="AL518" s="153"/>
      <c r="AM518" s="179">
        <v>133</v>
      </c>
      <c r="AN518" s="179">
        <v>111</v>
      </c>
      <c r="AO518" s="215">
        <v>0.2</v>
      </c>
      <c r="AP518" s="168">
        <v>70</v>
      </c>
      <c r="AQ518" s="169">
        <v>154</v>
      </c>
      <c r="AR518" s="167">
        <v>98</v>
      </c>
      <c r="AS518" s="167">
        <v>110</v>
      </c>
      <c r="AT518" s="170">
        <v>1</v>
      </c>
      <c r="AU518" s="170"/>
      <c r="AV518" s="170">
        <v>1</v>
      </c>
      <c r="AW518" s="170"/>
      <c r="AX518" s="170"/>
      <c r="AY518" s="170"/>
      <c r="AZ518" s="170"/>
      <c r="BA518" s="170"/>
      <c r="BB518" s="170"/>
      <c r="BC518" s="171">
        <v>2</v>
      </c>
      <c r="BD518" s="166">
        <v>674</v>
      </c>
      <c r="BE518" s="271">
        <v>0.02</v>
      </c>
      <c r="BF518" s="172">
        <v>3.0000000000000001E-3</v>
      </c>
      <c r="BG518" s="154">
        <v>1</v>
      </c>
      <c r="BH518" s="154">
        <v>0</v>
      </c>
      <c r="BI518" s="154">
        <v>5.9</v>
      </c>
      <c r="BJ518" s="154">
        <v>0.2</v>
      </c>
      <c r="BK518" s="154">
        <v>74.8</v>
      </c>
      <c r="BL518" s="24" t="s">
        <v>478</v>
      </c>
      <c r="BM518" s="248" t="s">
        <v>479</v>
      </c>
      <c r="BN518" s="248"/>
      <c r="BO518" s="248"/>
      <c r="BP518" s="248">
        <v>34</v>
      </c>
      <c r="BQ518" s="248"/>
      <c r="BR518" s="248"/>
      <c r="BS518" s="248"/>
      <c r="BT518" s="248"/>
      <c r="BU518" s="248">
        <f t="shared" si="8"/>
        <v>2.8</v>
      </c>
      <c r="BV518" s="248"/>
      <c r="BW518" s="248"/>
      <c r="BX518" s="248"/>
      <c r="BY518" s="248"/>
      <c r="BZ518" s="248"/>
      <c r="CA518" s="248"/>
      <c r="CB518" s="248"/>
      <c r="CC518" s="248"/>
      <c r="CD518" s="248"/>
      <c r="CE518" s="248"/>
      <c r="CF518" s="248"/>
      <c r="CG518" s="248"/>
      <c r="CH518" s="248"/>
      <c r="CI518" s="248"/>
      <c r="CJ518" s="248"/>
      <c r="CK518" s="248"/>
      <c r="CL518" s="248"/>
      <c r="CM518" s="248"/>
      <c r="CN518" s="248"/>
      <c r="CO518" s="248"/>
      <c r="CP518" s="248"/>
      <c r="CQ518" s="248"/>
      <c r="CR518" s="248"/>
      <c r="CS518" s="248"/>
      <c r="CT518" s="248"/>
      <c r="CU518" s="248"/>
      <c r="CV518" s="248"/>
      <c r="CW518" s="248"/>
      <c r="CX518" s="248"/>
      <c r="CY518" s="248"/>
      <c r="CZ518" s="248"/>
      <c r="DA518" s="248"/>
      <c r="DB518" s="248"/>
    </row>
    <row r="519" spans="1:106" s="185" customFormat="1" ht="31.5" customHeight="1" x14ac:dyDescent="0.35">
      <c r="A519" s="180">
        <v>2021</v>
      </c>
      <c r="B519" s="152">
        <v>8</v>
      </c>
      <c r="C519" s="270">
        <v>44434</v>
      </c>
      <c r="D519" s="152">
        <v>194</v>
      </c>
      <c r="E519" s="152">
        <v>349</v>
      </c>
      <c r="F519" s="152">
        <v>28</v>
      </c>
      <c r="G519" s="184" t="s">
        <v>188</v>
      </c>
      <c r="H519" t="s">
        <v>189</v>
      </c>
      <c r="I519" t="s">
        <v>531</v>
      </c>
      <c r="J519">
        <v>2</v>
      </c>
      <c r="K519">
        <v>2</v>
      </c>
      <c r="L519" s="186">
        <v>285</v>
      </c>
      <c r="M519" s="187">
        <v>265.05</v>
      </c>
      <c r="N519" s="188">
        <v>304.95</v>
      </c>
      <c r="O519" s="179"/>
      <c r="P519" s="179">
        <v>272</v>
      </c>
      <c r="Q519" s="179">
        <v>297</v>
      </c>
      <c r="R519" s="179">
        <v>316</v>
      </c>
      <c r="S519" s="179">
        <v>347</v>
      </c>
      <c r="T519" s="179"/>
      <c r="U519" s="179">
        <v>250</v>
      </c>
      <c r="V519" s="179">
        <v>248</v>
      </c>
      <c r="W519" s="179">
        <v>269</v>
      </c>
      <c r="X519" s="179">
        <v>280</v>
      </c>
      <c r="Y519" s="153">
        <v>106</v>
      </c>
      <c r="Z519" s="153">
        <v>110</v>
      </c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>
        <v>308</v>
      </c>
      <c r="AN519" s="179">
        <v>261.8</v>
      </c>
      <c r="AO519" s="215">
        <v>0.1</v>
      </c>
      <c r="AP519" s="168">
        <v>34</v>
      </c>
      <c r="AQ519" s="169">
        <v>212</v>
      </c>
      <c r="AR519" s="167">
        <v>67</v>
      </c>
      <c r="AS519" s="167">
        <v>108</v>
      </c>
      <c r="AT519" s="170">
        <v>1</v>
      </c>
      <c r="AU519" s="170">
        <v>1</v>
      </c>
      <c r="AV519" s="170">
        <v>1</v>
      </c>
      <c r="AW519" s="170">
        <v>5</v>
      </c>
      <c r="AX519" s="170"/>
      <c r="AY519" s="170"/>
      <c r="AZ519" s="170"/>
      <c r="BA519" s="170"/>
      <c r="BB519" s="170"/>
      <c r="BC519" s="171">
        <v>6</v>
      </c>
      <c r="BD519" s="166">
        <v>636</v>
      </c>
      <c r="BE519" s="271">
        <v>0.02</v>
      </c>
      <c r="BF519" s="172">
        <v>8.9999999999999993E-3</v>
      </c>
      <c r="BG519" s="154">
        <v>1</v>
      </c>
      <c r="BH519" s="154">
        <v>0</v>
      </c>
      <c r="BI519" s="154">
        <v>2.2000000000000002</v>
      </c>
      <c r="BJ519" s="154">
        <v>1.6</v>
      </c>
      <c r="BK519" s="154">
        <v>166.5</v>
      </c>
      <c r="BL519" s="24"/>
      <c r="BM519" s="248"/>
      <c r="BN519" s="248"/>
      <c r="BO519" s="248"/>
      <c r="BP519" s="248">
        <v>34</v>
      </c>
      <c r="BQ519" s="248"/>
      <c r="BR519" s="248"/>
      <c r="BS519" s="248"/>
      <c r="BT519" s="248"/>
      <c r="BU519" s="248">
        <f t="shared" si="8"/>
        <v>16.399999999999999</v>
      </c>
      <c r="BV519" s="248"/>
      <c r="BW519" s="248"/>
      <c r="BX519" s="248"/>
      <c r="BY519" s="248"/>
      <c r="BZ519" s="248"/>
      <c r="CA519" s="248"/>
      <c r="CB519" s="248"/>
      <c r="CC519" s="248"/>
      <c r="CD519" s="248"/>
      <c r="CE519" s="248"/>
      <c r="CF519" s="248"/>
      <c r="CG519" s="248"/>
      <c r="CH519" s="248"/>
      <c r="CI519" s="248"/>
      <c r="CJ519" s="248"/>
      <c r="CK519" s="248"/>
      <c r="CL519" s="248"/>
      <c r="CM519" s="248"/>
      <c r="CN519" s="248"/>
      <c r="CO519" s="248"/>
      <c r="CP519" s="248"/>
      <c r="CQ519" s="248"/>
      <c r="CR519" s="248"/>
      <c r="CS519" s="248"/>
      <c r="CT519" s="248"/>
      <c r="CU519" s="248"/>
      <c r="CV519" s="248"/>
      <c r="CW519" s="248"/>
      <c r="CX519" s="248"/>
      <c r="CY519" s="248"/>
      <c r="CZ519" s="248"/>
      <c r="DA519" s="248"/>
      <c r="DB519" s="248"/>
    </row>
    <row r="520" spans="1:106" s="185" customFormat="1" ht="31.5" customHeight="1" x14ac:dyDescent="0.35">
      <c r="A520" s="180">
        <v>2021</v>
      </c>
      <c r="B520" s="152">
        <v>8</v>
      </c>
      <c r="C520" s="270">
        <v>44434</v>
      </c>
      <c r="D520" s="152">
        <v>227</v>
      </c>
      <c r="E520" s="152">
        <v>155</v>
      </c>
      <c r="F520" s="152">
        <v>30</v>
      </c>
      <c r="G520" s="184" t="s">
        <v>222</v>
      </c>
      <c r="H520" t="s">
        <v>223</v>
      </c>
      <c r="I520" t="s">
        <v>543</v>
      </c>
      <c r="J520">
        <v>3</v>
      </c>
      <c r="K520">
        <v>2</v>
      </c>
      <c r="L520" s="186">
        <v>122</v>
      </c>
      <c r="M520" s="187">
        <v>113.46</v>
      </c>
      <c r="N520" s="188">
        <v>130.54</v>
      </c>
      <c r="O520" s="179">
        <v>136</v>
      </c>
      <c r="P520" s="179">
        <v>124</v>
      </c>
      <c r="Q520" s="179">
        <v>128</v>
      </c>
      <c r="R520" s="179">
        <v>133</v>
      </c>
      <c r="S520" s="179">
        <v>131</v>
      </c>
      <c r="T520" s="179">
        <v>110</v>
      </c>
      <c r="U520" s="179">
        <v>110</v>
      </c>
      <c r="V520" s="179">
        <v>109</v>
      </c>
      <c r="W520" s="179">
        <v>117</v>
      </c>
      <c r="X520" s="179">
        <v>110</v>
      </c>
      <c r="Y520" s="153">
        <v>110</v>
      </c>
      <c r="Z520" s="153">
        <v>115</v>
      </c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>
        <v>130.4</v>
      </c>
      <c r="AN520" s="179">
        <v>111.2</v>
      </c>
      <c r="AO520" s="215">
        <v>0.1</v>
      </c>
      <c r="AP520" s="168">
        <v>61</v>
      </c>
      <c r="AQ520" s="169">
        <v>177</v>
      </c>
      <c r="AR520" s="167">
        <v>96</v>
      </c>
      <c r="AS520" s="167">
        <v>113</v>
      </c>
      <c r="AT520" s="170">
        <v>5</v>
      </c>
      <c r="AU520" s="170">
        <v>10</v>
      </c>
      <c r="AV520" s="170">
        <v>3</v>
      </c>
      <c r="AW520" s="170"/>
      <c r="AX520" s="170"/>
      <c r="AY520" s="170"/>
      <c r="AZ520" s="170"/>
      <c r="BA520" s="170"/>
      <c r="BB520" s="170"/>
      <c r="BC520" s="171">
        <v>18</v>
      </c>
      <c r="BD520" s="166">
        <v>1074</v>
      </c>
      <c r="BE520" s="271">
        <v>0.02</v>
      </c>
      <c r="BF520" s="172">
        <v>1.7000000000000001E-2</v>
      </c>
      <c r="BG520" s="154">
        <v>1</v>
      </c>
      <c r="BH520" s="154">
        <v>0.1</v>
      </c>
      <c r="BI520" s="154">
        <v>8.8000000000000007</v>
      </c>
      <c r="BJ520" s="154">
        <v>2</v>
      </c>
      <c r="BK520" s="154">
        <v>119.4</v>
      </c>
      <c r="BL520" s="24" t="s">
        <v>478</v>
      </c>
      <c r="BM520" s="248" t="s">
        <v>479</v>
      </c>
      <c r="BN520" s="248" t="s">
        <v>544</v>
      </c>
      <c r="BO520" s="248"/>
      <c r="BP520" s="248">
        <v>34</v>
      </c>
      <c r="BQ520" s="248"/>
      <c r="BR520" s="248"/>
      <c r="BS520" s="248"/>
      <c r="BT520" s="248"/>
      <c r="BU520" s="248">
        <f t="shared" si="8"/>
        <v>7.6</v>
      </c>
      <c r="BV520" s="248"/>
      <c r="BW520" s="248"/>
      <c r="BX520" s="248"/>
      <c r="BY520" s="248"/>
      <c r="BZ520" s="248"/>
      <c r="CA520" s="248"/>
      <c r="CB520" s="248"/>
      <c r="CC520" s="248"/>
      <c r="CD520" s="248"/>
      <c r="CE520" s="248"/>
      <c r="CF520" s="248"/>
      <c r="CG520" s="248"/>
      <c r="CH520" s="248"/>
      <c r="CI520" s="248"/>
      <c r="CJ520" s="248"/>
      <c r="CK520" s="248"/>
      <c r="CL520" s="248"/>
      <c r="CM520" s="248"/>
      <c r="CN520" s="248"/>
      <c r="CO520" s="248"/>
      <c r="CP520" s="248"/>
      <c r="CQ520" s="248"/>
      <c r="CR520" s="248"/>
      <c r="CS520" s="248"/>
      <c r="CT520" s="248"/>
      <c r="CU520" s="248"/>
      <c r="CV520" s="248"/>
      <c r="CW520" s="248"/>
      <c r="CX520" s="248"/>
      <c r="CY520" s="248"/>
      <c r="CZ520" s="248"/>
      <c r="DA520" s="248"/>
      <c r="DB520" s="248"/>
    </row>
    <row r="521" spans="1:106" s="185" customFormat="1" ht="31.5" customHeight="1" x14ac:dyDescent="0.35">
      <c r="A521" s="180">
        <v>2021</v>
      </c>
      <c r="B521" s="152">
        <v>8</v>
      </c>
      <c r="C521" s="270">
        <v>44434</v>
      </c>
      <c r="D521" s="152">
        <v>334</v>
      </c>
      <c r="E521" s="152">
        <v>254</v>
      </c>
      <c r="F521" s="152">
        <v>49</v>
      </c>
      <c r="G521" s="184" t="s">
        <v>431</v>
      </c>
      <c r="H521" t="s">
        <v>331</v>
      </c>
      <c r="I521" t="s">
        <v>490</v>
      </c>
      <c r="J521">
        <v>4</v>
      </c>
      <c r="K521">
        <v>2</v>
      </c>
      <c r="L521" s="186">
        <v>203</v>
      </c>
      <c r="M521" s="187">
        <v>188.79</v>
      </c>
      <c r="N521" s="188">
        <v>217.21</v>
      </c>
      <c r="O521" s="179">
        <v>350</v>
      </c>
      <c r="P521" s="179">
        <v>285</v>
      </c>
      <c r="Q521" s="179">
        <v>294</v>
      </c>
      <c r="R521" s="179">
        <v>301</v>
      </c>
      <c r="S521" s="179">
        <v>342</v>
      </c>
      <c r="T521" s="179">
        <v>220</v>
      </c>
      <c r="U521" s="179">
        <v>196</v>
      </c>
      <c r="V521" s="179">
        <v>197</v>
      </c>
      <c r="W521" s="179">
        <v>200</v>
      </c>
      <c r="X521" s="179">
        <v>198</v>
      </c>
      <c r="Y521" s="153">
        <v>139</v>
      </c>
      <c r="Z521" s="153">
        <v>139</v>
      </c>
      <c r="AA521" s="179">
        <v>315</v>
      </c>
      <c r="AB521" s="179">
        <v>282</v>
      </c>
      <c r="AC521" s="179">
        <v>333</v>
      </c>
      <c r="AD521" s="179">
        <v>300</v>
      </c>
      <c r="AE521" s="179">
        <v>350</v>
      </c>
      <c r="AF521" s="179">
        <v>201</v>
      </c>
      <c r="AG521" s="179">
        <v>195</v>
      </c>
      <c r="AH521" s="179">
        <v>202</v>
      </c>
      <c r="AI521" s="179">
        <v>197</v>
      </c>
      <c r="AJ521" s="179">
        <v>206</v>
      </c>
      <c r="AK521" s="153">
        <v>142</v>
      </c>
      <c r="AL521" s="153">
        <v>141</v>
      </c>
      <c r="AM521" s="179">
        <v>315.2</v>
      </c>
      <c r="AN521" s="179">
        <v>201.2</v>
      </c>
      <c r="AO521" s="215">
        <v>0.6</v>
      </c>
      <c r="AP521" s="168">
        <v>88</v>
      </c>
      <c r="AQ521" s="169">
        <v>164</v>
      </c>
      <c r="AR521" s="167">
        <v>103</v>
      </c>
      <c r="AS521" s="167">
        <v>140</v>
      </c>
      <c r="AT521" s="170">
        <v>8</v>
      </c>
      <c r="AU521" s="170">
        <v>4</v>
      </c>
      <c r="AV521" s="170">
        <v>7</v>
      </c>
      <c r="AW521" s="170"/>
      <c r="AX521" s="170"/>
      <c r="AY521" s="170"/>
      <c r="AZ521" s="170"/>
      <c r="BA521" s="170"/>
      <c r="BB521" s="170"/>
      <c r="BC521" s="171">
        <v>18</v>
      </c>
      <c r="BD521" s="166">
        <v>2208</v>
      </c>
      <c r="BE521" s="271">
        <v>0.02</v>
      </c>
      <c r="BF521" s="172">
        <v>8.0000000000000002E-3</v>
      </c>
      <c r="BG521" s="154">
        <v>1</v>
      </c>
      <c r="BH521" s="154">
        <v>0.1</v>
      </c>
      <c r="BI521" s="154">
        <v>10.9</v>
      </c>
      <c r="BJ521" s="154">
        <v>3.6</v>
      </c>
      <c r="BK521" s="154">
        <v>444.2</v>
      </c>
      <c r="BL521" s="24" t="s">
        <v>478</v>
      </c>
      <c r="BM521" s="248" t="s">
        <v>479</v>
      </c>
      <c r="BN521" s="248" t="s">
        <v>493</v>
      </c>
      <c r="BO521" s="248"/>
      <c r="BP521" s="248">
        <v>34</v>
      </c>
      <c r="BQ521" s="248"/>
      <c r="BR521" s="248"/>
      <c r="BS521" s="248"/>
      <c r="BT521" s="248"/>
      <c r="BU521" s="248">
        <f t="shared" si="8"/>
        <v>1.3</v>
      </c>
      <c r="BV521" s="248"/>
      <c r="BW521" s="248"/>
      <c r="BX521" s="248"/>
      <c r="BY521" s="248"/>
      <c r="BZ521" s="248"/>
      <c r="CA521" s="248"/>
      <c r="CB521" s="248"/>
      <c r="CC521" s="248"/>
      <c r="CD521" s="248"/>
      <c r="CE521" s="248"/>
      <c r="CF521" s="248"/>
      <c r="CG521" s="248"/>
      <c r="CH521" s="248"/>
      <c r="CI521" s="248"/>
      <c r="CJ521" s="248"/>
      <c r="CK521" s="248"/>
      <c r="CL521" s="248"/>
      <c r="CM521" s="248"/>
      <c r="CN521" s="248"/>
      <c r="CO521" s="248"/>
      <c r="CP521" s="248"/>
      <c r="CQ521" s="248"/>
      <c r="CR521" s="248"/>
      <c r="CS521" s="248"/>
      <c r="CT521" s="248"/>
      <c r="CU521" s="248"/>
      <c r="CV521" s="248"/>
      <c r="CW521" s="248"/>
      <c r="CX521" s="248"/>
      <c r="CY521" s="248"/>
      <c r="CZ521" s="248"/>
      <c r="DA521" s="248"/>
      <c r="DB521" s="248"/>
    </row>
    <row r="522" spans="1:106" s="185" customFormat="1" ht="31.5" customHeight="1" x14ac:dyDescent="0.35">
      <c r="A522" s="180">
        <v>2021</v>
      </c>
      <c r="B522" s="152">
        <v>8</v>
      </c>
      <c r="C522" s="270">
        <v>44437</v>
      </c>
      <c r="D522" s="152">
        <v>182</v>
      </c>
      <c r="E522" s="152">
        <v>331</v>
      </c>
      <c r="F522" s="152">
        <v>2</v>
      </c>
      <c r="G522" s="184" t="s">
        <v>185</v>
      </c>
      <c r="H522" t="s">
        <v>186</v>
      </c>
      <c r="I522" t="s">
        <v>471</v>
      </c>
      <c r="J522">
        <v>4</v>
      </c>
      <c r="K522">
        <v>2</v>
      </c>
      <c r="L522" s="186">
        <v>325</v>
      </c>
      <c r="M522" s="187">
        <v>305.82499999999999</v>
      </c>
      <c r="N522" s="188">
        <v>348.07499999999999</v>
      </c>
      <c r="O522" s="179">
        <v>509</v>
      </c>
      <c r="P522" s="179">
        <v>498</v>
      </c>
      <c r="Q522" s="179">
        <v>390</v>
      </c>
      <c r="R522" s="179">
        <v>413</v>
      </c>
      <c r="S522" s="179">
        <v>411</v>
      </c>
      <c r="T522" s="179">
        <v>340</v>
      </c>
      <c r="U522" s="179">
        <v>333</v>
      </c>
      <c r="V522" s="179">
        <v>311</v>
      </c>
      <c r="W522" s="179">
        <v>321</v>
      </c>
      <c r="X522" s="179">
        <v>322</v>
      </c>
      <c r="Y522" s="153">
        <v>119</v>
      </c>
      <c r="Z522" s="153">
        <v>124</v>
      </c>
      <c r="AA522" s="179">
        <v>412</v>
      </c>
      <c r="AB522" s="179">
        <v>420</v>
      </c>
      <c r="AC522" s="179">
        <v>426</v>
      </c>
      <c r="AD522" s="179">
        <v>424</v>
      </c>
      <c r="AE522" s="179"/>
      <c r="AF522" s="179">
        <v>329</v>
      </c>
      <c r="AG522" s="179">
        <v>328</v>
      </c>
      <c r="AH522" s="179">
        <v>333</v>
      </c>
      <c r="AI522" s="179">
        <v>317</v>
      </c>
      <c r="AJ522" s="179"/>
      <c r="AK522" s="153">
        <v>130</v>
      </c>
      <c r="AL522" s="153"/>
      <c r="AM522" s="179">
        <v>433.7</v>
      </c>
      <c r="AN522" s="179">
        <v>326</v>
      </c>
      <c r="AO522" s="215">
        <v>0.3</v>
      </c>
      <c r="AP522" s="168">
        <v>110</v>
      </c>
      <c r="AQ522" s="169">
        <v>131</v>
      </c>
      <c r="AR522" s="167">
        <v>116</v>
      </c>
      <c r="AS522" s="167">
        <v>124</v>
      </c>
      <c r="AT522" s="170">
        <v>3</v>
      </c>
      <c r="AU522" s="170">
        <v>3</v>
      </c>
      <c r="AV522" s="170">
        <v>4</v>
      </c>
      <c r="AW522" s="170">
        <v>1</v>
      </c>
      <c r="AX522" s="170">
        <v>2</v>
      </c>
      <c r="AY522" s="170"/>
      <c r="AZ522" s="170"/>
      <c r="BA522" s="170">
        <v>1</v>
      </c>
      <c r="BB522" s="170"/>
      <c r="BC522" s="171">
        <v>12</v>
      </c>
      <c r="BD522" s="166">
        <v>1608</v>
      </c>
      <c r="BE522" s="271">
        <v>1.4999999999999999E-2</v>
      </c>
      <c r="BF522" s="172">
        <v>7.0000000000000001E-3</v>
      </c>
      <c r="BG522" s="154">
        <v>1</v>
      </c>
      <c r="BH522" s="154">
        <v>0</v>
      </c>
      <c r="BI522" s="154">
        <v>4.9000000000000004</v>
      </c>
      <c r="BJ522" s="154">
        <v>3.9</v>
      </c>
      <c r="BK522" s="154">
        <v>524.20000000000005</v>
      </c>
      <c r="BL522" s="24" t="s">
        <v>474</v>
      </c>
      <c r="BM522" s="248" t="s">
        <v>475</v>
      </c>
      <c r="BN522" s="248" t="s">
        <v>521</v>
      </c>
      <c r="BO522" s="248" t="s">
        <v>477</v>
      </c>
      <c r="BP522" s="248">
        <v>34</v>
      </c>
      <c r="BQ522" s="248"/>
      <c r="BR522" s="248"/>
      <c r="BS522" s="248"/>
      <c r="BT522" s="248"/>
      <c r="BU522" s="248">
        <f t="shared" si="8"/>
        <v>0.7</v>
      </c>
      <c r="BV522" s="248"/>
      <c r="BW522" s="248"/>
      <c r="BX522" s="248"/>
      <c r="BY522" s="248"/>
      <c r="BZ522" s="248"/>
      <c r="CA522" s="248"/>
      <c r="CB522" s="248"/>
      <c r="CC522" s="248"/>
      <c r="CD522" s="248"/>
      <c r="CE522" s="248"/>
      <c r="CF522" s="248"/>
      <c r="CG522" s="248"/>
      <c r="CH522" s="248"/>
      <c r="CI522" s="248"/>
      <c r="CJ522" s="248"/>
      <c r="CK522" s="248"/>
      <c r="CL522" s="248"/>
      <c r="CM522" s="248"/>
      <c r="CN522" s="248"/>
      <c r="CO522" s="248"/>
      <c r="CP522" s="248"/>
      <c r="CQ522" s="248"/>
      <c r="CR522" s="248"/>
      <c r="CS522" s="248"/>
      <c r="CT522" s="248"/>
      <c r="CU522" s="248"/>
      <c r="CV522" s="248"/>
      <c r="CW522" s="248"/>
      <c r="CX522" s="248"/>
      <c r="CY522" s="248"/>
      <c r="CZ522" s="248"/>
      <c r="DA522" s="248"/>
      <c r="DB522" s="248"/>
    </row>
    <row r="523" spans="1:106" s="185" customFormat="1" ht="31.5" customHeight="1" x14ac:dyDescent="0.35">
      <c r="A523" s="180">
        <v>2021</v>
      </c>
      <c r="B523" s="152">
        <v>8</v>
      </c>
      <c r="C523" s="270">
        <v>44437</v>
      </c>
      <c r="D523" s="152">
        <v>224</v>
      </c>
      <c r="E523" s="152">
        <v>152</v>
      </c>
      <c r="F523" s="152">
        <v>2</v>
      </c>
      <c r="G523" s="184" t="s">
        <v>204</v>
      </c>
      <c r="H523" t="s">
        <v>205</v>
      </c>
      <c r="I523" t="s">
        <v>471</v>
      </c>
      <c r="J523">
        <v>4</v>
      </c>
      <c r="K523">
        <v>2</v>
      </c>
      <c r="L523" s="186">
        <v>155</v>
      </c>
      <c r="M523" s="187">
        <v>144.15</v>
      </c>
      <c r="N523" s="188">
        <v>165.85</v>
      </c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/>
      <c r="AN523" s="179"/>
      <c r="AO523" s="215"/>
      <c r="AP523" s="168">
        <v>142</v>
      </c>
      <c r="AQ523" s="169">
        <v>101</v>
      </c>
      <c r="AR523" s="167"/>
      <c r="AS523" s="167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/>
      <c r="BD523" s="166"/>
      <c r="BE523" s="271">
        <v>1.4999999999999999E-2</v>
      </c>
      <c r="BF523" s="172"/>
      <c r="BG523" s="154"/>
      <c r="BH523" s="154"/>
      <c r="BI523" s="154"/>
      <c r="BJ523" s="154"/>
      <c r="BK523" s="154"/>
      <c r="BL523" s="24" t="s">
        <v>545</v>
      </c>
      <c r="BM523" s="248" t="s">
        <v>546</v>
      </c>
      <c r="BN523" s="248"/>
      <c r="BO523" s="248"/>
      <c r="BP523" s="248">
        <v>34</v>
      </c>
      <c r="BQ523" s="248"/>
      <c r="BR523" s="248"/>
      <c r="BS523" s="248"/>
      <c r="BT523" s="248"/>
      <c r="BU523" s="248" t="str">
        <f t="shared" si="8"/>
        <v/>
      </c>
      <c r="BV523" s="248"/>
      <c r="BW523" s="248"/>
      <c r="BX523" s="248"/>
      <c r="BY523" s="248"/>
      <c r="BZ523" s="248"/>
      <c r="CA523" s="248"/>
      <c r="CB523" s="248"/>
      <c r="CC523" s="248"/>
      <c r="CD523" s="248"/>
      <c r="CE523" s="248"/>
      <c r="CF523" s="248"/>
      <c r="CG523" s="248"/>
      <c r="CH523" s="248"/>
      <c r="CI523" s="248"/>
      <c r="CJ523" s="248"/>
      <c r="CK523" s="248"/>
      <c r="CL523" s="248"/>
      <c r="CM523" s="248"/>
      <c r="CN523" s="248"/>
      <c r="CO523" s="248"/>
      <c r="CP523" s="248"/>
      <c r="CQ523" s="248"/>
      <c r="CR523" s="248"/>
      <c r="CS523" s="248"/>
      <c r="CT523" s="248"/>
      <c r="CU523" s="248"/>
      <c r="CV523" s="248"/>
      <c r="CW523" s="248"/>
      <c r="CX523" s="248"/>
      <c r="CY523" s="248"/>
      <c r="CZ523" s="248"/>
      <c r="DA523" s="248"/>
      <c r="DB523" s="248"/>
    </row>
    <row r="524" spans="1:106" s="185" customFormat="1" ht="31.5" customHeight="1" x14ac:dyDescent="0.35">
      <c r="A524" s="180">
        <v>2021</v>
      </c>
      <c r="B524" s="152">
        <v>8</v>
      </c>
      <c r="C524" s="270">
        <v>44437</v>
      </c>
      <c r="D524" s="152">
        <v>47</v>
      </c>
      <c r="E524" s="152">
        <v>122</v>
      </c>
      <c r="F524" s="152">
        <v>3</v>
      </c>
      <c r="G524" s="184" t="s">
        <v>216</v>
      </c>
      <c r="H524" t="s">
        <v>217</v>
      </c>
      <c r="I524" t="s">
        <v>513</v>
      </c>
      <c r="J524">
        <v>2</v>
      </c>
      <c r="K524">
        <v>1</v>
      </c>
      <c r="L524" s="186">
        <v>280</v>
      </c>
      <c r="M524" s="187">
        <v>267.39999999999998</v>
      </c>
      <c r="N524" s="188">
        <v>292.60000000000002</v>
      </c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/>
      <c r="AN524" s="179"/>
      <c r="AO524" s="215"/>
      <c r="AP524" s="168">
        <v>63</v>
      </c>
      <c r="AQ524" s="169">
        <v>115</v>
      </c>
      <c r="AR524" s="167"/>
      <c r="AS524" s="167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/>
      <c r="BD524" s="166">
        <v>100</v>
      </c>
      <c r="BE524" s="271">
        <v>1.4999999999999999E-2</v>
      </c>
      <c r="BF524" s="172"/>
      <c r="BG524" s="154"/>
      <c r="BH524" s="154"/>
      <c r="BI524" s="154">
        <v>0.4</v>
      </c>
      <c r="BJ524" s="154"/>
      <c r="BK524" s="154"/>
      <c r="BL524" s="24" t="s">
        <v>474</v>
      </c>
      <c r="BM524" s="248" t="s">
        <v>475</v>
      </c>
      <c r="BN524" s="248" t="s">
        <v>526</v>
      </c>
      <c r="BO524" s="248" t="s">
        <v>515</v>
      </c>
      <c r="BP524" s="248">
        <v>34</v>
      </c>
      <c r="BQ524" s="248"/>
      <c r="BR524" s="248"/>
      <c r="BS524" s="248"/>
      <c r="BT524" s="248"/>
      <c r="BU524" s="248" t="str">
        <f t="shared" si="8"/>
        <v/>
      </c>
      <c r="BV524" s="248"/>
      <c r="BW524" s="248"/>
      <c r="BX524" s="248"/>
      <c r="BY524" s="248"/>
      <c r="BZ524" s="248"/>
      <c r="CA524" s="248"/>
      <c r="CB524" s="248"/>
      <c r="CC524" s="248"/>
      <c r="CD524" s="248"/>
      <c r="CE524" s="248"/>
      <c r="CF524" s="248"/>
      <c r="CG524" s="248"/>
      <c r="CH524" s="248"/>
      <c r="CI524" s="248"/>
      <c r="CJ524" s="248"/>
      <c r="CK524" s="248"/>
      <c r="CL524" s="248"/>
      <c r="CM524" s="248"/>
      <c r="CN524" s="248"/>
      <c r="CO524" s="248"/>
      <c r="CP524" s="248"/>
      <c r="CQ524" s="248"/>
      <c r="CR524" s="248"/>
      <c r="CS524" s="248"/>
      <c r="CT524" s="248"/>
      <c r="CU524" s="248"/>
      <c r="CV524" s="248"/>
      <c r="CW524" s="248"/>
      <c r="CX524" s="248"/>
      <c r="CY524" s="248"/>
      <c r="CZ524" s="248"/>
      <c r="DA524" s="248"/>
      <c r="DB524" s="248"/>
    </row>
    <row r="525" spans="1:106" s="185" customFormat="1" ht="31.5" customHeight="1" x14ac:dyDescent="0.35">
      <c r="A525" s="180">
        <v>2021</v>
      </c>
      <c r="B525" s="152">
        <v>8</v>
      </c>
      <c r="C525" s="270">
        <v>44437</v>
      </c>
      <c r="D525" s="152">
        <v>395</v>
      </c>
      <c r="E525" s="152">
        <v>607</v>
      </c>
      <c r="F525" s="152">
        <v>3</v>
      </c>
      <c r="G525" s="184" t="s">
        <v>170</v>
      </c>
      <c r="H525" t="s">
        <v>171</v>
      </c>
      <c r="I525" t="s">
        <v>471</v>
      </c>
      <c r="J525">
        <v>3</v>
      </c>
      <c r="K525">
        <v>3</v>
      </c>
      <c r="L525" s="186">
        <v>120</v>
      </c>
      <c r="M525" s="187">
        <v>111.6</v>
      </c>
      <c r="N525" s="188">
        <v>128.4</v>
      </c>
      <c r="O525" s="179">
        <v>174</v>
      </c>
      <c r="P525" s="179">
        <v>217</v>
      </c>
      <c r="Q525" s="179">
        <v>188</v>
      </c>
      <c r="R525" s="179">
        <v>239</v>
      </c>
      <c r="S525" s="179">
        <v>186</v>
      </c>
      <c r="T525" s="179">
        <v>115</v>
      </c>
      <c r="U525" s="179">
        <v>120</v>
      </c>
      <c r="V525" s="179">
        <v>125</v>
      </c>
      <c r="W525" s="179">
        <v>137</v>
      </c>
      <c r="X525" s="179">
        <v>114</v>
      </c>
      <c r="Y525" s="153">
        <v>114</v>
      </c>
      <c r="Z525" s="153">
        <v>114</v>
      </c>
      <c r="AA525" s="179">
        <v>144</v>
      </c>
      <c r="AB525" s="179">
        <v>133</v>
      </c>
      <c r="AC525" s="179">
        <v>128</v>
      </c>
      <c r="AD525" s="179">
        <v>132</v>
      </c>
      <c r="AE525" s="179">
        <v>133</v>
      </c>
      <c r="AF525" s="179">
        <v>119</v>
      </c>
      <c r="AG525" s="179">
        <v>107</v>
      </c>
      <c r="AH525" s="179">
        <v>100</v>
      </c>
      <c r="AI525" s="179">
        <v>101</v>
      </c>
      <c r="AJ525" s="179">
        <v>117</v>
      </c>
      <c r="AK525" s="153">
        <v>114</v>
      </c>
      <c r="AL525" s="153">
        <v>114</v>
      </c>
      <c r="AM525" s="179">
        <v>167.4</v>
      </c>
      <c r="AN525" s="179">
        <v>115.5</v>
      </c>
      <c r="AO525" s="215">
        <v>0.4</v>
      </c>
      <c r="AP525" s="168">
        <v>90</v>
      </c>
      <c r="AQ525" s="169">
        <v>120</v>
      </c>
      <c r="AR525" s="167">
        <v>95</v>
      </c>
      <c r="AS525" s="167">
        <v>114</v>
      </c>
      <c r="AT525" s="170">
        <v>7</v>
      </c>
      <c r="AU525" s="170">
        <v>2</v>
      </c>
      <c r="AV525" s="170">
        <v>4</v>
      </c>
      <c r="AW525" s="170">
        <v>3</v>
      </c>
      <c r="AX525" s="170"/>
      <c r="AY525" s="170"/>
      <c r="AZ525" s="170"/>
      <c r="BA525" s="170"/>
      <c r="BB525" s="170"/>
      <c r="BC525" s="171">
        <v>16</v>
      </c>
      <c r="BD525" s="166">
        <v>736</v>
      </c>
      <c r="BE525" s="271">
        <v>1.4999999999999999E-2</v>
      </c>
      <c r="BF525" s="172">
        <v>2.1999999999999999E-2</v>
      </c>
      <c r="BG525" s="154"/>
      <c r="BH525" s="154">
        <v>0.1</v>
      </c>
      <c r="BI525" s="154">
        <v>6.1</v>
      </c>
      <c r="BJ525" s="154">
        <v>1.8</v>
      </c>
      <c r="BK525" s="154">
        <v>85</v>
      </c>
      <c r="BL525" s="24" t="s">
        <v>480</v>
      </c>
      <c r="BM525" s="248" t="s">
        <v>480</v>
      </c>
      <c r="BN525" s="248"/>
      <c r="BO525" s="248"/>
      <c r="BP525" s="248">
        <v>34</v>
      </c>
      <c r="BQ525" s="248"/>
      <c r="BR525" s="248"/>
      <c r="BS525" s="248"/>
      <c r="BT525" s="248"/>
      <c r="BU525" s="248">
        <f t="shared" si="8"/>
        <v>3.2</v>
      </c>
      <c r="BV525" s="248"/>
      <c r="BW525" s="248"/>
      <c r="BX525" s="248"/>
      <c r="BY525" s="248"/>
      <c r="BZ525" s="248"/>
      <c r="CA525" s="248"/>
      <c r="CB525" s="248"/>
      <c r="CC525" s="248"/>
      <c r="CD525" s="248"/>
      <c r="CE525" s="248"/>
      <c r="CF525" s="248"/>
      <c r="CG525" s="248"/>
      <c r="CH525" s="248"/>
      <c r="CI525" s="248"/>
      <c r="CJ525" s="248"/>
      <c r="CK525" s="248"/>
      <c r="CL525" s="248"/>
      <c r="CM525" s="248"/>
      <c r="CN525" s="248"/>
      <c r="CO525" s="248"/>
      <c r="CP525" s="248"/>
      <c r="CQ525" s="248"/>
      <c r="CR525" s="248"/>
      <c r="CS525" s="248"/>
      <c r="CT525" s="248"/>
      <c r="CU525" s="248"/>
      <c r="CV525" s="248"/>
      <c r="CW525" s="248"/>
      <c r="CX525" s="248"/>
      <c r="CY525" s="248"/>
      <c r="CZ525" s="248"/>
      <c r="DA525" s="248"/>
      <c r="DB525" s="248"/>
    </row>
    <row r="526" spans="1:106" s="185" customFormat="1" ht="31.5" customHeight="1" x14ac:dyDescent="0.35">
      <c r="A526" s="180">
        <v>2021</v>
      </c>
      <c r="B526" s="152">
        <v>8</v>
      </c>
      <c r="C526" s="270">
        <v>44437</v>
      </c>
      <c r="D526" s="152">
        <v>395</v>
      </c>
      <c r="E526" s="152">
        <v>608</v>
      </c>
      <c r="F526" s="152">
        <v>3</v>
      </c>
      <c r="G526" s="184" t="s">
        <v>173</v>
      </c>
      <c r="H526" t="s">
        <v>174</v>
      </c>
      <c r="I526" t="s">
        <v>471</v>
      </c>
      <c r="J526">
        <v>3</v>
      </c>
      <c r="K526">
        <v>3</v>
      </c>
      <c r="L526" s="186">
        <v>110</v>
      </c>
      <c r="M526" s="187">
        <v>102.3</v>
      </c>
      <c r="N526" s="188">
        <v>117.7</v>
      </c>
      <c r="O526" s="179">
        <v>176</v>
      </c>
      <c r="P526" s="179">
        <v>164</v>
      </c>
      <c r="Q526" s="179">
        <v>166</v>
      </c>
      <c r="R526" s="179">
        <v>171</v>
      </c>
      <c r="S526" s="179">
        <v>169</v>
      </c>
      <c r="T526" s="179">
        <v>103</v>
      </c>
      <c r="U526" s="179">
        <v>94</v>
      </c>
      <c r="V526" s="179">
        <v>105</v>
      </c>
      <c r="W526" s="179">
        <v>100</v>
      </c>
      <c r="X526" s="179">
        <v>95</v>
      </c>
      <c r="Y526" s="153">
        <v>114</v>
      </c>
      <c r="Z526" s="153">
        <v>114</v>
      </c>
      <c r="AA526" s="179">
        <v>125</v>
      </c>
      <c r="AB526" s="179">
        <v>141</v>
      </c>
      <c r="AC526" s="179">
        <v>133</v>
      </c>
      <c r="AD526" s="179">
        <v>137</v>
      </c>
      <c r="AE526" s="179">
        <v>134</v>
      </c>
      <c r="AF526" s="179">
        <v>101</v>
      </c>
      <c r="AG526" s="179">
        <v>100</v>
      </c>
      <c r="AH526" s="179">
        <v>107</v>
      </c>
      <c r="AI526" s="179">
        <v>99</v>
      </c>
      <c r="AJ526" s="179">
        <v>103</v>
      </c>
      <c r="AK526" s="153">
        <v>114</v>
      </c>
      <c r="AL526" s="153">
        <v>114</v>
      </c>
      <c r="AM526" s="179">
        <v>151.6</v>
      </c>
      <c r="AN526" s="179">
        <v>100.7</v>
      </c>
      <c r="AO526" s="215">
        <v>0.4</v>
      </c>
      <c r="AP526" s="168">
        <v>90</v>
      </c>
      <c r="AQ526" s="169">
        <v>120</v>
      </c>
      <c r="AR526" s="167">
        <v>95</v>
      </c>
      <c r="AS526" s="167">
        <v>114</v>
      </c>
      <c r="AT526" s="170">
        <v>6</v>
      </c>
      <c r="AU526" s="170">
        <v>4</v>
      </c>
      <c r="AV526" s="170">
        <v>3</v>
      </c>
      <c r="AW526" s="170">
        <v>1</v>
      </c>
      <c r="AX526" s="170"/>
      <c r="AY526" s="170"/>
      <c r="AZ526" s="170"/>
      <c r="BA526" s="170"/>
      <c r="BB526" s="170"/>
      <c r="BC526" s="171">
        <v>14</v>
      </c>
      <c r="BD526" s="166">
        <v>734</v>
      </c>
      <c r="BE526" s="271">
        <v>1.4999999999999999E-2</v>
      </c>
      <c r="BF526" s="172">
        <v>1.9E-2</v>
      </c>
      <c r="BG526" s="154"/>
      <c r="BH526" s="154">
        <v>0.1</v>
      </c>
      <c r="BI526" s="154">
        <v>6.7</v>
      </c>
      <c r="BJ526" s="154">
        <v>1.4</v>
      </c>
      <c r="BK526" s="154">
        <v>73.900000000000006</v>
      </c>
      <c r="BL526" s="24" t="s">
        <v>480</v>
      </c>
      <c r="BM526" s="248" t="s">
        <v>480</v>
      </c>
      <c r="BN526" s="248"/>
      <c r="BO526" s="248"/>
      <c r="BP526" s="248">
        <v>34</v>
      </c>
      <c r="BQ526" s="248"/>
      <c r="BR526" s="248"/>
      <c r="BS526" s="248"/>
      <c r="BT526" s="248"/>
      <c r="BU526" s="248">
        <f t="shared" si="8"/>
        <v>6.6</v>
      </c>
      <c r="BV526" s="248"/>
      <c r="BW526" s="248"/>
      <c r="BX526" s="248"/>
      <c r="BY526" s="248"/>
      <c r="BZ526" s="248"/>
      <c r="CA526" s="248"/>
      <c r="CB526" s="248"/>
      <c r="CC526" s="248"/>
      <c r="CD526" s="248"/>
      <c r="CE526" s="248"/>
      <c r="CF526" s="248"/>
      <c r="CG526" s="248"/>
      <c r="CH526" s="248"/>
      <c r="CI526" s="248"/>
      <c r="CJ526" s="248"/>
      <c r="CK526" s="248"/>
      <c r="CL526" s="248"/>
      <c r="CM526" s="248"/>
      <c r="CN526" s="248"/>
      <c r="CO526" s="248"/>
      <c r="CP526" s="248"/>
      <c r="CQ526" s="248"/>
      <c r="CR526" s="248"/>
      <c r="CS526" s="248"/>
      <c r="CT526" s="248"/>
      <c r="CU526" s="248"/>
      <c r="CV526" s="248"/>
      <c r="CW526" s="248"/>
      <c r="CX526" s="248"/>
      <c r="CY526" s="248"/>
      <c r="CZ526" s="248"/>
      <c r="DA526" s="248"/>
      <c r="DB526" s="248"/>
    </row>
    <row r="527" spans="1:106" s="185" customFormat="1" ht="31.5" customHeight="1" x14ac:dyDescent="0.35">
      <c r="A527" s="180">
        <v>2021</v>
      </c>
      <c r="B527" s="152">
        <v>8</v>
      </c>
      <c r="C527" s="270">
        <v>44437</v>
      </c>
      <c r="D527" s="152">
        <v>395</v>
      </c>
      <c r="E527" s="152">
        <v>609</v>
      </c>
      <c r="F527" s="152">
        <v>3</v>
      </c>
      <c r="G527" s="184" t="s">
        <v>176</v>
      </c>
      <c r="H527" t="s">
        <v>177</v>
      </c>
      <c r="I527" t="s">
        <v>471</v>
      </c>
      <c r="J527">
        <v>3</v>
      </c>
      <c r="K527">
        <v>3</v>
      </c>
      <c r="L527" s="186">
        <v>50</v>
      </c>
      <c r="M527" s="187">
        <v>46.5</v>
      </c>
      <c r="N527" s="188">
        <v>53.5</v>
      </c>
      <c r="O527" s="179">
        <v>69</v>
      </c>
      <c r="P527" s="179">
        <v>71</v>
      </c>
      <c r="Q527" s="179">
        <v>65</v>
      </c>
      <c r="R527" s="179">
        <v>62</v>
      </c>
      <c r="S527" s="179">
        <v>65</v>
      </c>
      <c r="T527" s="179">
        <v>48</v>
      </c>
      <c r="U527" s="179">
        <v>51</v>
      </c>
      <c r="V527" s="179">
        <v>52</v>
      </c>
      <c r="W527" s="179">
        <v>49</v>
      </c>
      <c r="X527" s="179">
        <v>48</v>
      </c>
      <c r="Y527" s="153">
        <v>114</v>
      </c>
      <c r="Z527" s="153">
        <v>114</v>
      </c>
      <c r="AA527" s="179">
        <v>63</v>
      </c>
      <c r="AB527" s="179">
        <v>57</v>
      </c>
      <c r="AC527" s="179">
        <v>61</v>
      </c>
      <c r="AD527" s="179">
        <v>60</v>
      </c>
      <c r="AE527" s="179">
        <v>67</v>
      </c>
      <c r="AF527" s="179">
        <v>51</v>
      </c>
      <c r="AG527" s="179">
        <v>48</v>
      </c>
      <c r="AH527" s="179">
        <v>50</v>
      </c>
      <c r="AI527" s="179">
        <v>49</v>
      </c>
      <c r="AJ527" s="179">
        <v>51</v>
      </c>
      <c r="AK527" s="153">
        <v>114</v>
      </c>
      <c r="AL527" s="153">
        <v>114</v>
      </c>
      <c r="AM527" s="179">
        <v>64</v>
      </c>
      <c r="AN527" s="179">
        <v>49.7</v>
      </c>
      <c r="AO527" s="215">
        <v>0.3</v>
      </c>
      <c r="AP527" s="168">
        <v>90</v>
      </c>
      <c r="AQ527" s="169">
        <v>120</v>
      </c>
      <c r="AR527" s="167">
        <v>95</v>
      </c>
      <c r="AS527" s="167">
        <v>114</v>
      </c>
      <c r="AT527" s="170">
        <v>5</v>
      </c>
      <c r="AU527" s="170">
        <v>3</v>
      </c>
      <c r="AV527" s="170">
        <v>3</v>
      </c>
      <c r="AW527" s="170">
        <v>1</v>
      </c>
      <c r="AX527" s="170"/>
      <c r="AY527" s="170"/>
      <c r="AZ527" s="170"/>
      <c r="BA527" s="170"/>
      <c r="BB527" s="170"/>
      <c r="BC527" s="171">
        <v>12</v>
      </c>
      <c r="BD527" s="166">
        <v>732</v>
      </c>
      <c r="BE527" s="271">
        <v>1.4999999999999999E-2</v>
      </c>
      <c r="BF527" s="172">
        <v>1.6E-2</v>
      </c>
      <c r="BG527" s="154"/>
      <c r="BH527" s="154">
        <v>0.2</v>
      </c>
      <c r="BI527" s="154">
        <v>14.6</v>
      </c>
      <c r="BJ527" s="154">
        <v>0.6</v>
      </c>
      <c r="BK527" s="154">
        <v>36.4</v>
      </c>
      <c r="BL527" s="24" t="s">
        <v>480</v>
      </c>
      <c r="BM527" s="248" t="s">
        <v>480</v>
      </c>
      <c r="BN527" s="248"/>
      <c r="BO527" s="248"/>
      <c r="BP527" s="248">
        <v>34</v>
      </c>
      <c r="BQ527" s="248"/>
      <c r="BR527" s="248"/>
      <c r="BS527" s="248"/>
      <c r="BT527" s="248"/>
      <c r="BU527" s="248">
        <f t="shared" si="8"/>
        <v>0.2</v>
      </c>
      <c r="BV527" s="248"/>
      <c r="BW527" s="248"/>
      <c r="BX527" s="248"/>
      <c r="BY527" s="248"/>
      <c r="BZ527" s="248"/>
      <c r="CA527" s="248"/>
      <c r="CB527" s="248"/>
      <c r="CC527" s="248"/>
      <c r="CD527" s="248"/>
      <c r="CE527" s="248"/>
      <c r="CF527" s="248"/>
      <c r="CG527" s="248"/>
      <c r="CH527" s="248"/>
      <c r="CI527" s="248"/>
      <c r="CJ527" s="248"/>
      <c r="CK527" s="248"/>
      <c r="CL527" s="248"/>
      <c r="CM527" s="248"/>
      <c r="CN527" s="248"/>
      <c r="CO527" s="248"/>
      <c r="CP527" s="248"/>
      <c r="CQ527" s="248"/>
      <c r="CR527" s="248"/>
      <c r="CS527" s="248"/>
      <c r="CT527" s="248"/>
      <c r="CU527" s="248"/>
      <c r="CV527" s="248"/>
      <c r="CW527" s="248"/>
      <c r="CX527" s="248"/>
      <c r="CY527" s="248"/>
      <c r="CZ527" s="248"/>
      <c r="DA527" s="248"/>
      <c r="DB527" s="248"/>
    </row>
    <row r="528" spans="1:106" s="185" customFormat="1" ht="31.5" customHeight="1" x14ac:dyDescent="0.35">
      <c r="A528" s="180">
        <v>2021</v>
      </c>
      <c r="B528" s="152">
        <v>8</v>
      </c>
      <c r="C528" s="270">
        <v>44437</v>
      </c>
      <c r="D528" s="152">
        <v>384</v>
      </c>
      <c r="E528" s="152">
        <v>556</v>
      </c>
      <c r="F528" s="152">
        <v>4</v>
      </c>
      <c r="G528" s="184" t="s">
        <v>197</v>
      </c>
      <c r="H528" t="s">
        <v>198</v>
      </c>
      <c r="I528" t="s">
        <v>471</v>
      </c>
      <c r="J528">
        <v>1</v>
      </c>
      <c r="K528">
        <v>6</v>
      </c>
      <c r="L528" s="186">
        <v>1066</v>
      </c>
      <c r="M528" s="187">
        <v>1003.106</v>
      </c>
      <c r="N528" s="188">
        <v>1141.6859999999999</v>
      </c>
      <c r="O528" s="179">
        <v>1443</v>
      </c>
      <c r="P528" s="179">
        <v>1240</v>
      </c>
      <c r="Q528" s="179">
        <v>1229</v>
      </c>
      <c r="R528" s="179">
        <v>1233</v>
      </c>
      <c r="S528" s="179">
        <v>1248</v>
      </c>
      <c r="T528" s="179">
        <v>1119</v>
      </c>
      <c r="U528" s="179">
        <v>1079</v>
      </c>
      <c r="V528" s="179">
        <v>1043</v>
      </c>
      <c r="W528" s="179">
        <v>1064</v>
      </c>
      <c r="X528" s="179">
        <v>1052</v>
      </c>
      <c r="Y528" s="153">
        <v>147</v>
      </c>
      <c r="Z528" s="153">
        <v>147</v>
      </c>
      <c r="AA528" s="179">
        <v>1284</v>
      </c>
      <c r="AB528" s="179">
        <v>1373</v>
      </c>
      <c r="AC528" s="179">
        <v>1337</v>
      </c>
      <c r="AD528" s="179">
        <v>1348</v>
      </c>
      <c r="AE528" s="179">
        <v>1353</v>
      </c>
      <c r="AF528" s="179">
        <v>1178</v>
      </c>
      <c r="AG528" s="179">
        <v>1071</v>
      </c>
      <c r="AH528" s="179">
        <v>1057</v>
      </c>
      <c r="AI528" s="179">
        <v>1041</v>
      </c>
      <c r="AJ528" s="179">
        <v>1119</v>
      </c>
      <c r="AK528" s="153">
        <v>160</v>
      </c>
      <c r="AL528" s="153">
        <v>169</v>
      </c>
      <c r="AM528" s="179">
        <v>1308.8</v>
      </c>
      <c r="AN528" s="179">
        <v>1082.3</v>
      </c>
      <c r="AO528" s="215">
        <v>0.2</v>
      </c>
      <c r="AP528" s="168">
        <v>20</v>
      </c>
      <c r="AQ528" s="169">
        <v>180</v>
      </c>
      <c r="AR528" s="167">
        <v>23</v>
      </c>
      <c r="AS528" s="167">
        <v>156</v>
      </c>
      <c r="AT528" s="170">
        <v>2</v>
      </c>
      <c r="AU528" s="170">
        <v>3</v>
      </c>
      <c r="AV528" s="170">
        <v>2</v>
      </c>
      <c r="AW528" s="170">
        <v>0</v>
      </c>
      <c r="AX528" s="170"/>
      <c r="AY528" s="170"/>
      <c r="AZ528" s="170"/>
      <c r="BA528" s="170">
        <v>1</v>
      </c>
      <c r="BB528" s="170"/>
      <c r="BC528" s="171">
        <v>8</v>
      </c>
      <c r="BD528" s="166">
        <v>512</v>
      </c>
      <c r="BE528" s="271">
        <v>1.4999999999999999E-2</v>
      </c>
      <c r="BF528" s="172">
        <v>1.6E-2</v>
      </c>
      <c r="BG528" s="154"/>
      <c r="BH528" s="154">
        <v>0</v>
      </c>
      <c r="BI528" s="154">
        <v>0.5</v>
      </c>
      <c r="BJ528" s="154">
        <v>8.6999999999999993</v>
      </c>
      <c r="BK528" s="154">
        <v>554.1</v>
      </c>
      <c r="BL528" s="24" t="s">
        <v>474</v>
      </c>
      <c r="BM528" s="248" t="s">
        <v>475</v>
      </c>
      <c r="BN528" s="248" t="s">
        <v>517</v>
      </c>
      <c r="BO528" s="248"/>
      <c r="BP528" s="248">
        <v>34</v>
      </c>
      <c r="BQ528" s="248"/>
      <c r="BR528" s="248"/>
      <c r="BS528" s="248"/>
      <c r="BT528" s="248"/>
      <c r="BU528" s="248">
        <f t="shared" si="8"/>
        <v>11.5</v>
      </c>
      <c r="BV528" s="248"/>
      <c r="BW528" s="248"/>
      <c r="BX528" s="248"/>
      <c r="BY528" s="248"/>
      <c r="BZ528" s="248"/>
      <c r="CA528" s="248"/>
      <c r="CB528" s="248"/>
      <c r="CC528" s="248"/>
      <c r="CD528" s="248"/>
      <c r="CE528" s="248"/>
      <c r="CF528" s="248"/>
      <c r="CG528" s="248"/>
      <c r="CH528" s="248"/>
      <c r="CI528" s="248"/>
      <c r="CJ528" s="248"/>
      <c r="CK528" s="248"/>
      <c r="CL528" s="248"/>
      <c r="CM528" s="248"/>
      <c r="CN528" s="248"/>
      <c r="CO528" s="248"/>
      <c r="CP528" s="248"/>
      <c r="CQ528" s="248"/>
      <c r="CR528" s="248"/>
      <c r="CS528" s="248"/>
      <c r="CT528" s="248"/>
      <c r="CU528" s="248"/>
      <c r="CV528" s="248"/>
      <c r="CW528" s="248"/>
      <c r="CX528" s="248"/>
      <c r="CY528" s="248"/>
      <c r="CZ528" s="248"/>
      <c r="DA528" s="248"/>
      <c r="DB528" s="248"/>
    </row>
    <row r="529" spans="1:106" s="185" customFormat="1" ht="31.5" customHeight="1" x14ac:dyDescent="0.35">
      <c r="A529" s="180">
        <v>2021</v>
      </c>
      <c r="B529" s="152">
        <v>8</v>
      </c>
      <c r="C529" s="270">
        <v>44437</v>
      </c>
      <c r="D529" s="152">
        <v>384</v>
      </c>
      <c r="E529" s="152">
        <v>557</v>
      </c>
      <c r="F529" s="152">
        <v>4</v>
      </c>
      <c r="G529" s="184" t="s">
        <v>200</v>
      </c>
      <c r="H529" t="s">
        <v>201</v>
      </c>
      <c r="I529" t="s">
        <v>471</v>
      </c>
      <c r="J529">
        <v>1</v>
      </c>
      <c r="K529">
        <v>6</v>
      </c>
      <c r="L529" s="186">
        <v>182</v>
      </c>
      <c r="M529" s="187">
        <v>171.262</v>
      </c>
      <c r="N529" s="188">
        <v>194.922</v>
      </c>
      <c r="O529" s="179">
        <v>285</v>
      </c>
      <c r="P529" s="179">
        <v>237</v>
      </c>
      <c r="Q529" s="179">
        <v>234</v>
      </c>
      <c r="R529" s="179">
        <v>243</v>
      </c>
      <c r="S529" s="179">
        <v>244</v>
      </c>
      <c r="T529" s="179">
        <v>205</v>
      </c>
      <c r="U529" s="179">
        <v>200</v>
      </c>
      <c r="V529" s="179">
        <v>195</v>
      </c>
      <c r="W529" s="179">
        <v>199</v>
      </c>
      <c r="X529" s="179">
        <v>197</v>
      </c>
      <c r="Y529" s="153">
        <v>147</v>
      </c>
      <c r="Z529" s="153">
        <v>147</v>
      </c>
      <c r="AA529" s="179">
        <v>241</v>
      </c>
      <c r="AB529" s="179">
        <v>270</v>
      </c>
      <c r="AC529" s="179">
        <v>257</v>
      </c>
      <c r="AD529" s="179">
        <v>264</v>
      </c>
      <c r="AE529" s="179">
        <v>261</v>
      </c>
      <c r="AF529" s="179">
        <v>202</v>
      </c>
      <c r="AG529" s="179">
        <v>202</v>
      </c>
      <c r="AH529" s="179">
        <v>195</v>
      </c>
      <c r="AI529" s="179">
        <v>195</v>
      </c>
      <c r="AJ529" s="179">
        <v>214</v>
      </c>
      <c r="AK529" s="153">
        <v>160</v>
      </c>
      <c r="AL529" s="153">
        <v>169</v>
      </c>
      <c r="AM529" s="179">
        <v>253.6</v>
      </c>
      <c r="AN529" s="179">
        <v>200.4</v>
      </c>
      <c r="AO529" s="215">
        <v>0.4</v>
      </c>
      <c r="AP529" s="168">
        <v>20</v>
      </c>
      <c r="AQ529" s="169">
        <v>180</v>
      </c>
      <c r="AR529" s="167">
        <v>23</v>
      </c>
      <c r="AS529" s="167">
        <v>156</v>
      </c>
      <c r="AT529" s="170">
        <v>2</v>
      </c>
      <c r="AU529" s="170">
        <v>2</v>
      </c>
      <c r="AV529" s="170">
        <v>2</v>
      </c>
      <c r="AW529" s="170">
        <v>1</v>
      </c>
      <c r="AX529" s="170"/>
      <c r="AY529" s="170"/>
      <c r="AZ529" s="170"/>
      <c r="BA529" s="170">
        <v>1</v>
      </c>
      <c r="BB529" s="170"/>
      <c r="BC529" s="171">
        <v>6</v>
      </c>
      <c r="BD529" s="166">
        <v>510</v>
      </c>
      <c r="BE529" s="271">
        <v>1.4999999999999999E-2</v>
      </c>
      <c r="BF529" s="172">
        <v>1.2E-2</v>
      </c>
      <c r="BG529" s="154">
        <v>1</v>
      </c>
      <c r="BH529" s="154">
        <v>0</v>
      </c>
      <c r="BI529" s="154">
        <v>2.8</v>
      </c>
      <c r="BJ529" s="154">
        <v>1.2</v>
      </c>
      <c r="BK529" s="154">
        <v>102.2</v>
      </c>
      <c r="BL529" s="24" t="s">
        <v>474</v>
      </c>
      <c r="BM529" s="248" t="s">
        <v>475</v>
      </c>
      <c r="BN529" s="248" t="s">
        <v>517</v>
      </c>
      <c r="BO529" s="248" t="s">
        <v>518</v>
      </c>
      <c r="BP529" s="248">
        <v>34</v>
      </c>
      <c r="BQ529" s="248"/>
      <c r="BR529" s="248"/>
      <c r="BS529" s="248"/>
      <c r="BT529" s="248"/>
      <c r="BU529" s="248">
        <f t="shared" si="8"/>
        <v>13</v>
      </c>
      <c r="BV529" s="248"/>
      <c r="BW529" s="248"/>
      <c r="BX529" s="248"/>
      <c r="BY529" s="248"/>
      <c r="BZ529" s="248"/>
      <c r="CA529" s="248"/>
      <c r="CB529" s="248"/>
      <c r="CC529" s="248"/>
      <c r="CD529" s="248"/>
      <c r="CE529" s="248"/>
      <c r="CF529" s="248"/>
      <c r="CG529" s="248"/>
      <c r="CH529" s="248"/>
      <c r="CI529" s="248"/>
      <c r="CJ529" s="248"/>
      <c r="CK529" s="248"/>
      <c r="CL529" s="248"/>
      <c r="CM529" s="248"/>
      <c r="CN529" s="248"/>
      <c r="CO529" s="248"/>
      <c r="CP529" s="248"/>
      <c r="CQ529" s="248"/>
      <c r="CR529" s="248"/>
      <c r="CS529" s="248"/>
      <c r="CT529" s="248"/>
      <c r="CU529" s="248"/>
      <c r="CV529" s="248"/>
      <c r="CW529" s="248"/>
      <c r="CX529" s="248"/>
      <c r="CY529" s="248"/>
      <c r="CZ529" s="248"/>
      <c r="DA529" s="248"/>
      <c r="DB529" s="248"/>
    </row>
    <row r="530" spans="1:106" s="185" customFormat="1" ht="31.5" customHeight="1" x14ac:dyDescent="0.35">
      <c r="A530" s="180">
        <v>2021</v>
      </c>
      <c r="B530" s="152">
        <v>8</v>
      </c>
      <c r="C530" s="270">
        <v>44437</v>
      </c>
      <c r="D530" s="152">
        <v>375</v>
      </c>
      <c r="E530" s="152">
        <v>437</v>
      </c>
      <c r="F530" s="152">
        <v>5</v>
      </c>
      <c r="G530" s="184" t="s">
        <v>213</v>
      </c>
      <c r="H530" t="s">
        <v>214</v>
      </c>
      <c r="I530" t="s">
        <v>471</v>
      </c>
      <c r="J530">
        <v>4</v>
      </c>
      <c r="K530">
        <v>2</v>
      </c>
      <c r="L530" s="186">
        <v>168</v>
      </c>
      <c r="M530" s="187">
        <v>158.08799999999999</v>
      </c>
      <c r="N530" s="188">
        <v>179.928</v>
      </c>
      <c r="O530" s="179">
        <v>293</v>
      </c>
      <c r="P530" s="179">
        <v>274</v>
      </c>
      <c r="Q530" s="179">
        <v>248</v>
      </c>
      <c r="R530" s="179">
        <v>244</v>
      </c>
      <c r="S530" s="179">
        <v>243</v>
      </c>
      <c r="T530" s="179">
        <v>177</v>
      </c>
      <c r="U530" s="179">
        <v>177</v>
      </c>
      <c r="V530" s="179">
        <v>174</v>
      </c>
      <c r="W530" s="179">
        <v>185</v>
      </c>
      <c r="X530" s="179">
        <v>179</v>
      </c>
      <c r="Y530" s="153">
        <v>114</v>
      </c>
      <c r="Z530" s="153">
        <v>123</v>
      </c>
      <c r="AA530" s="179">
        <v>207</v>
      </c>
      <c r="AB530" s="179">
        <v>235</v>
      </c>
      <c r="AC530" s="179">
        <v>225</v>
      </c>
      <c r="AD530" s="179">
        <v>238</v>
      </c>
      <c r="AE530" s="179">
        <v>243</v>
      </c>
      <c r="AF530" s="179">
        <v>173</v>
      </c>
      <c r="AG530" s="179">
        <v>176</v>
      </c>
      <c r="AH530" s="179">
        <v>171</v>
      </c>
      <c r="AI530" s="179">
        <v>170</v>
      </c>
      <c r="AJ530" s="179">
        <v>177</v>
      </c>
      <c r="AK530" s="153">
        <v>110</v>
      </c>
      <c r="AL530" s="153">
        <v>119</v>
      </c>
      <c r="AM530" s="179">
        <v>245</v>
      </c>
      <c r="AN530" s="179">
        <v>175.9</v>
      </c>
      <c r="AO530" s="215">
        <v>0.5</v>
      </c>
      <c r="AP530" s="168">
        <v>120</v>
      </c>
      <c r="AQ530" s="169">
        <v>120</v>
      </c>
      <c r="AR530" s="167">
        <v>124</v>
      </c>
      <c r="AS530" s="167">
        <v>117</v>
      </c>
      <c r="AT530" s="170">
        <v>6</v>
      </c>
      <c r="AU530" s="170">
        <v>10</v>
      </c>
      <c r="AV530" s="170">
        <v>6</v>
      </c>
      <c r="AW530" s="170"/>
      <c r="AX530" s="170"/>
      <c r="AY530" s="170"/>
      <c r="AZ530" s="170"/>
      <c r="BA530" s="170"/>
      <c r="BB530" s="170"/>
      <c r="BC530" s="171">
        <v>22</v>
      </c>
      <c r="BD530" s="166">
        <v>1897</v>
      </c>
      <c r="BE530" s="271">
        <v>1.4999999999999999E-2</v>
      </c>
      <c r="BF530" s="172">
        <v>1.2E-2</v>
      </c>
      <c r="BG530" s="154">
        <v>1</v>
      </c>
      <c r="BH530" s="154">
        <v>0.1</v>
      </c>
      <c r="BI530" s="154">
        <v>11.3</v>
      </c>
      <c r="BJ530" s="154">
        <v>3.9</v>
      </c>
      <c r="BK530" s="154">
        <v>333.7</v>
      </c>
      <c r="BL530" s="24" t="s">
        <v>474</v>
      </c>
      <c r="BM530" s="248" t="s">
        <v>475</v>
      </c>
      <c r="BN530" s="248" t="s">
        <v>511</v>
      </c>
      <c r="BO530" s="248" t="s">
        <v>477</v>
      </c>
      <c r="BP530" s="248">
        <v>34</v>
      </c>
      <c r="BQ530" s="248"/>
      <c r="BR530" s="248"/>
      <c r="BS530" s="248"/>
      <c r="BT530" s="248"/>
      <c r="BU530" s="248">
        <f t="shared" si="8"/>
        <v>5.6</v>
      </c>
      <c r="BV530" s="248"/>
      <c r="BW530" s="248"/>
      <c r="BX530" s="248"/>
      <c r="BY530" s="248"/>
      <c r="BZ530" s="248"/>
      <c r="CA530" s="248"/>
      <c r="CB530" s="248"/>
      <c r="CC530" s="248"/>
      <c r="CD530" s="248"/>
      <c r="CE530" s="248"/>
      <c r="CF530" s="248"/>
      <c r="CG530" s="248"/>
      <c r="CH530" s="248"/>
      <c r="CI530" s="248"/>
      <c r="CJ530" s="248"/>
      <c r="CK530" s="248"/>
      <c r="CL530" s="248"/>
      <c r="CM530" s="248"/>
      <c r="CN530" s="248"/>
      <c r="CO530" s="248"/>
      <c r="CP530" s="248"/>
      <c r="CQ530" s="248"/>
      <c r="CR530" s="248"/>
      <c r="CS530" s="248"/>
      <c r="CT530" s="248"/>
      <c r="CU530" s="248"/>
      <c r="CV530" s="248"/>
      <c r="CW530" s="248"/>
      <c r="CX530" s="248"/>
      <c r="CY530" s="248"/>
      <c r="CZ530" s="248"/>
      <c r="DA530" s="248"/>
      <c r="DB530" s="248"/>
    </row>
    <row r="531" spans="1:106" s="185" customFormat="1" ht="31.5" customHeight="1" x14ac:dyDescent="0.35">
      <c r="A531" s="180">
        <v>2021</v>
      </c>
      <c r="B531" s="152">
        <v>8</v>
      </c>
      <c r="C531" s="270">
        <v>44437</v>
      </c>
      <c r="D531" s="152">
        <v>383</v>
      </c>
      <c r="E531" s="152">
        <v>550</v>
      </c>
      <c r="F531" s="152">
        <v>6</v>
      </c>
      <c r="G531" s="184" t="s">
        <v>167</v>
      </c>
      <c r="H531" t="s">
        <v>168</v>
      </c>
      <c r="I531" t="s">
        <v>471</v>
      </c>
      <c r="J531">
        <v>3</v>
      </c>
      <c r="K531">
        <v>1</v>
      </c>
      <c r="L531" s="186">
        <v>35</v>
      </c>
      <c r="M531" s="187">
        <v>32.024999999999999</v>
      </c>
      <c r="N531" s="188">
        <v>38.045000000000002</v>
      </c>
      <c r="O531" s="179">
        <v>70</v>
      </c>
      <c r="P531" s="179">
        <v>73</v>
      </c>
      <c r="Q531" s="179">
        <v>61</v>
      </c>
      <c r="R531" s="179">
        <v>67</v>
      </c>
      <c r="S531" s="179">
        <v>66</v>
      </c>
      <c r="T531" s="179">
        <v>34</v>
      </c>
      <c r="U531" s="179">
        <v>35</v>
      </c>
      <c r="V531" s="179">
        <v>38</v>
      </c>
      <c r="W531" s="179">
        <v>37</v>
      </c>
      <c r="X531" s="179">
        <v>37</v>
      </c>
      <c r="Y531" s="153">
        <v>84</v>
      </c>
      <c r="Z531" s="153">
        <v>84</v>
      </c>
      <c r="AA531" s="179">
        <v>55</v>
      </c>
      <c r="AB531" s="179">
        <v>38</v>
      </c>
      <c r="AC531" s="179">
        <v>51</v>
      </c>
      <c r="AD531" s="179">
        <v>57</v>
      </c>
      <c r="AE531" s="179">
        <v>59</v>
      </c>
      <c r="AF531" s="179">
        <v>39</v>
      </c>
      <c r="AG531" s="179">
        <v>37</v>
      </c>
      <c r="AH531" s="179">
        <v>38</v>
      </c>
      <c r="AI531" s="179">
        <v>35</v>
      </c>
      <c r="AJ531" s="179">
        <v>35</v>
      </c>
      <c r="AK531" s="153">
        <v>83</v>
      </c>
      <c r="AL531" s="153">
        <v>88</v>
      </c>
      <c r="AM531" s="179">
        <v>59.7</v>
      </c>
      <c r="AN531" s="179">
        <v>36.5</v>
      </c>
      <c r="AO531" s="215">
        <v>0.7</v>
      </c>
      <c r="AP531" s="168">
        <v>108</v>
      </c>
      <c r="AQ531" s="169">
        <v>100</v>
      </c>
      <c r="AR531" s="167">
        <v>127</v>
      </c>
      <c r="AS531" s="167">
        <v>85</v>
      </c>
      <c r="AT531" s="170">
        <v>2</v>
      </c>
      <c r="AU531" s="170">
        <v>4</v>
      </c>
      <c r="AV531" s="170">
        <v>14</v>
      </c>
      <c r="AW531" s="170">
        <v>6</v>
      </c>
      <c r="AX531" s="170">
        <v>10</v>
      </c>
      <c r="AY531" s="170"/>
      <c r="AZ531" s="170"/>
      <c r="BA531" s="170"/>
      <c r="BB531" s="170"/>
      <c r="BC531" s="171">
        <v>36</v>
      </c>
      <c r="BD531" s="166">
        <v>2676</v>
      </c>
      <c r="BE531" s="271">
        <v>1.4999999999999999E-2</v>
      </c>
      <c r="BF531" s="172">
        <v>1.2999999999999999E-2</v>
      </c>
      <c r="BG531" s="154">
        <v>1</v>
      </c>
      <c r="BH531" s="154">
        <v>1</v>
      </c>
      <c r="BI531" s="154">
        <v>76.5</v>
      </c>
      <c r="BJ531" s="154">
        <v>1.3</v>
      </c>
      <c r="BK531" s="154">
        <v>97.7</v>
      </c>
      <c r="BL531" s="24" t="s">
        <v>474</v>
      </c>
      <c r="BM531" s="248" t="s">
        <v>475</v>
      </c>
      <c r="BN531" s="248" t="s">
        <v>503</v>
      </c>
      <c r="BO531" s="248" t="s">
        <v>477</v>
      </c>
      <c r="BP531" s="248">
        <v>34</v>
      </c>
      <c r="BQ531" s="248"/>
      <c r="BR531" s="248"/>
      <c r="BS531" s="248"/>
      <c r="BT531" s="248"/>
      <c r="BU531" s="248">
        <f t="shared" si="8"/>
        <v>1.1000000000000001</v>
      </c>
      <c r="BV531" s="248"/>
      <c r="BW531" s="248"/>
      <c r="BX531" s="248"/>
      <c r="BY531" s="248"/>
      <c r="BZ531" s="248"/>
      <c r="CA531" s="248"/>
      <c r="CB531" s="248"/>
      <c r="CC531" s="248"/>
      <c r="CD531" s="248"/>
      <c r="CE531" s="248"/>
      <c r="CF531" s="248"/>
      <c r="CG531" s="248"/>
      <c r="CH531" s="248"/>
      <c r="CI531" s="248"/>
      <c r="CJ531" s="248"/>
      <c r="CK531" s="248"/>
      <c r="CL531" s="248"/>
      <c r="CM531" s="248"/>
      <c r="CN531" s="248"/>
      <c r="CO531" s="248"/>
      <c r="CP531" s="248"/>
      <c r="CQ531" s="248"/>
      <c r="CR531" s="248"/>
      <c r="CS531" s="248"/>
      <c r="CT531" s="248"/>
      <c r="CU531" s="248"/>
      <c r="CV531" s="248"/>
      <c r="CW531" s="248"/>
      <c r="CX531" s="248"/>
      <c r="CY531" s="248"/>
      <c r="CZ531" s="248"/>
      <c r="DA531" s="248"/>
      <c r="DB531" s="248"/>
    </row>
    <row r="532" spans="1:106" s="185" customFormat="1" ht="31.5" customHeight="1" x14ac:dyDescent="0.35">
      <c r="A532" s="180">
        <v>2021</v>
      </c>
      <c r="B532" s="152">
        <v>8</v>
      </c>
      <c r="C532" s="270">
        <v>44437</v>
      </c>
      <c r="D532" s="152">
        <v>331</v>
      </c>
      <c r="E532" s="152">
        <v>253</v>
      </c>
      <c r="F532" s="152">
        <v>7</v>
      </c>
      <c r="G532" s="184" t="s">
        <v>330</v>
      </c>
      <c r="H532" t="s">
        <v>331</v>
      </c>
      <c r="I532" t="s">
        <v>471</v>
      </c>
      <c r="J532">
        <v>3</v>
      </c>
      <c r="K532">
        <v>2</v>
      </c>
      <c r="L532" s="186">
        <v>203</v>
      </c>
      <c r="M532" s="187">
        <v>188.79</v>
      </c>
      <c r="N532" s="188">
        <v>217.21</v>
      </c>
      <c r="O532" s="179">
        <v>316</v>
      </c>
      <c r="P532" s="179">
        <v>283</v>
      </c>
      <c r="Q532" s="179">
        <v>260</v>
      </c>
      <c r="R532" s="179">
        <v>261</v>
      </c>
      <c r="S532" s="179">
        <v>284</v>
      </c>
      <c r="T532" s="179">
        <v>204</v>
      </c>
      <c r="U532" s="179">
        <v>192</v>
      </c>
      <c r="V532" s="179">
        <v>196</v>
      </c>
      <c r="W532" s="179">
        <v>186</v>
      </c>
      <c r="X532" s="179">
        <v>188</v>
      </c>
      <c r="Y532" s="153">
        <v>91</v>
      </c>
      <c r="Z532" s="153">
        <v>89</v>
      </c>
      <c r="AA532" s="179">
        <v>259</v>
      </c>
      <c r="AB532" s="179">
        <v>296</v>
      </c>
      <c r="AC532" s="179">
        <v>255</v>
      </c>
      <c r="AD532" s="179">
        <v>261</v>
      </c>
      <c r="AE532" s="179">
        <v>280</v>
      </c>
      <c r="AF532" s="179">
        <v>194</v>
      </c>
      <c r="AG532" s="179">
        <v>195</v>
      </c>
      <c r="AH532" s="179">
        <v>196</v>
      </c>
      <c r="AI532" s="179">
        <v>199</v>
      </c>
      <c r="AJ532" s="179">
        <v>199</v>
      </c>
      <c r="AK532" s="153">
        <v>80</v>
      </c>
      <c r="AL532" s="153">
        <v>81</v>
      </c>
      <c r="AM532" s="179">
        <v>275.5</v>
      </c>
      <c r="AN532" s="179">
        <v>194.9</v>
      </c>
      <c r="AO532" s="215">
        <v>0.4</v>
      </c>
      <c r="AP532" s="168">
        <v>121</v>
      </c>
      <c r="AQ532" s="169">
        <v>89</v>
      </c>
      <c r="AR532" s="167">
        <v>127</v>
      </c>
      <c r="AS532" s="167">
        <v>85</v>
      </c>
      <c r="AT532" s="170">
        <v>4</v>
      </c>
      <c r="AU532" s="170">
        <v>5</v>
      </c>
      <c r="AV532" s="170">
        <v>4</v>
      </c>
      <c r="AW532" s="170"/>
      <c r="AX532" s="170">
        <v>1</v>
      </c>
      <c r="AY532" s="170"/>
      <c r="AZ532" s="170"/>
      <c r="BA532" s="170"/>
      <c r="BB532" s="170"/>
      <c r="BC532" s="171">
        <v>12</v>
      </c>
      <c r="BD532" s="166">
        <v>2892</v>
      </c>
      <c r="BE532" s="271">
        <v>1.4999999999999999E-2</v>
      </c>
      <c r="BF532" s="172">
        <v>4.0000000000000001E-3</v>
      </c>
      <c r="BG532" s="154">
        <v>1</v>
      </c>
      <c r="BH532" s="154">
        <v>0.1</v>
      </c>
      <c r="BI532" s="154">
        <v>14.2</v>
      </c>
      <c r="BJ532" s="154">
        <v>2.2999999999999998</v>
      </c>
      <c r="BK532" s="154">
        <v>563.70000000000005</v>
      </c>
      <c r="BL532" s="24" t="s">
        <v>478</v>
      </c>
      <c r="BM532" s="248" t="s">
        <v>479</v>
      </c>
      <c r="BN532" s="248" t="s">
        <v>493</v>
      </c>
      <c r="BO532" s="248"/>
      <c r="BP532" s="248">
        <v>34</v>
      </c>
      <c r="BQ532" s="248"/>
      <c r="BR532" s="248"/>
      <c r="BS532" s="248"/>
      <c r="BT532" s="248"/>
      <c r="BU532" s="248">
        <f t="shared" si="8"/>
        <v>5.7</v>
      </c>
      <c r="BV532" s="248"/>
      <c r="BW532" s="248"/>
      <c r="BX532" s="248"/>
      <c r="BY532" s="248"/>
      <c r="BZ532" s="248"/>
      <c r="CA532" s="248"/>
      <c r="CB532" s="248"/>
      <c r="CC532" s="248"/>
      <c r="CD532" s="248"/>
      <c r="CE532" s="248"/>
      <c r="CF532" s="248"/>
      <c r="CG532" s="248"/>
      <c r="CH532" s="248"/>
      <c r="CI532" s="248"/>
      <c r="CJ532" s="248"/>
      <c r="CK532" s="248"/>
      <c r="CL532" s="248"/>
      <c r="CM532" s="248"/>
      <c r="CN532" s="248"/>
      <c r="CO532" s="248"/>
      <c r="CP532" s="248"/>
      <c r="CQ532" s="248"/>
      <c r="CR532" s="248"/>
      <c r="CS532" s="248"/>
      <c r="CT532" s="248"/>
      <c r="CU532" s="248"/>
      <c r="CV532" s="248"/>
      <c r="CW532" s="248"/>
      <c r="CX532" s="248"/>
      <c r="CY532" s="248"/>
      <c r="CZ532" s="248"/>
      <c r="DA532" s="248"/>
      <c r="DB532" s="248"/>
    </row>
    <row r="533" spans="1:106" s="185" customFormat="1" ht="31.5" customHeight="1" x14ac:dyDescent="0.35">
      <c r="A533" s="180">
        <v>2021</v>
      </c>
      <c r="B533" s="152">
        <v>8</v>
      </c>
      <c r="C533" s="270">
        <v>44437</v>
      </c>
      <c r="D533" s="152">
        <v>18</v>
      </c>
      <c r="E533" s="152">
        <v>49</v>
      </c>
      <c r="F533" s="152">
        <v>8</v>
      </c>
      <c r="G533" s="184" t="s">
        <v>191</v>
      </c>
      <c r="H533" t="s">
        <v>192</v>
      </c>
      <c r="I533" t="s">
        <v>513</v>
      </c>
      <c r="J533">
        <v>2</v>
      </c>
      <c r="K533">
        <v>3</v>
      </c>
      <c r="L533" s="186">
        <v>100</v>
      </c>
      <c r="M533" s="187">
        <v>95.5</v>
      </c>
      <c r="N533" s="188">
        <v>104.5</v>
      </c>
      <c r="O533" s="179">
        <v>142</v>
      </c>
      <c r="P533" s="179">
        <v>136</v>
      </c>
      <c r="Q533" s="179">
        <v>139</v>
      </c>
      <c r="R533" s="179">
        <v>125</v>
      </c>
      <c r="S533" s="179"/>
      <c r="T533" s="179">
        <v>108</v>
      </c>
      <c r="U533" s="179">
        <v>111</v>
      </c>
      <c r="V533" s="179">
        <v>106</v>
      </c>
      <c r="W533" s="179">
        <v>97</v>
      </c>
      <c r="X533" s="179"/>
      <c r="Y533" s="153">
        <v>103</v>
      </c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>
        <v>135.5</v>
      </c>
      <c r="AN533" s="179">
        <v>105.5</v>
      </c>
      <c r="AO533" s="215">
        <v>0.4</v>
      </c>
      <c r="AP533" s="168">
        <v>101</v>
      </c>
      <c r="AQ533" s="169">
        <v>107</v>
      </c>
      <c r="AR533" s="167">
        <v>70</v>
      </c>
      <c r="AS533" s="167">
        <v>103</v>
      </c>
      <c r="AT533" s="170">
        <v>1</v>
      </c>
      <c r="AU533" s="170">
        <v>2</v>
      </c>
      <c r="AV533" s="170">
        <v>1</v>
      </c>
      <c r="AW533" s="170"/>
      <c r="AX533" s="170"/>
      <c r="AY533" s="170"/>
      <c r="AZ533" s="170"/>
      <c r="BA533" s="170"/>
      <c r="BB533" s="170"/>
      <c r="BC533" s="171">
        <v>4</v>
      </c>
      <c r="BD533" s="166">
        <v>1516</v>
      </c>
      <c r="BE533" s="271">
        <v>1.4999999999999999E-2</v>
      </c>
      <c r="BF533" s="172">
        <v>3.0000000000000001E-3</v>
      </c>
      <c r="BG533" s="154">
        <v>1</v>
      </c>
      <c r="BH533" s="154">
        <v>0</v>
      </c>
      <c r="BI533" s="154">
        <v>15.2</v>
      </c>
      <c r="BJ533" s="154">
        <v>0.4</v>
      </c>
      <c r="BK533" s="154">
        <v>159.9</v>
      </c>
      <c r="BL533" s="24" t="s">
        <v>474</v>
      </c>
      <c r="BM533" s="248" t="s">
        <v>475</v>
      </c>
      <c r="BN533" s="248" t="s">
        <v>519</v>
      </c>
      <c r="BO533" s="248" t="s">
        <v>515</v>
      </c>
      <c r="BP533" s="248">
        <v>34</v>
      </c>
      <c r="BQ533" s="248"/>
      <c r="BR533" s="248"/>
      <c r="BS533" s="248"/>
      <c r="BT533" s="248"/>
      <c r="BU533" s="248">
        <f t="shared" si="8"/>
        <v>3.9</v>
      </c>
      <c r="BV533" s="248"/>
      <c r="BW533" s="248"/>
      <c r="BX533" s="248"/>
      <c r="BY533" s="248"/>
      <c r="BZ533" s="248"/>
      <c r="CA533" s="248"/>
      <c r="CB533" s="248"/>
      <c r="CC533" s="248"/>
      <c r="CD533" s="248"/>
      <c r="CE533" s="248"/>
      <c r="CF533" s="248"/>
      <c r="CG533" s="248"/>
      <c r="CH533" s="248"/>
      <c r="CI533" s="248"/>
      <c r="CJ533" s="248"/>
      <c r="CK533" s="248"/>
      <c r="CL533" s="248"/>
      <c r="CM533" s="248"/>
      <c r="CN533" s="248"/>
      <c r="CO533" s="248"/>
      <c r="CP533" s="248"/>
      <c r="CQ533" s="248"/>
      <c r="CR533" s="248"/>
      <c r="CS533" s="248"/>
      <c r="CT533" s="248"/>
      <c r="CU533" s="248"/>
      <c r="CV533" s="248"/>
      <c r="CW533" s="248"/>
      <c r="CX533" s="248"/>
      <c r="CY533" s="248"/>
      <c r="CZ533" s="248"/>
      <c r="DA533" s="248"/>
      <c r="DB533" s="248"/>
    </row>
    <row r="534" spans="1:106" s="185" customFormat="1" ht="31.5" customHeight="1" x14ac:dyDescent="0.35">
      <c r="A534" s="180">
        <v>2021</v>
      </c>
      <c r="B534" s="152">
        <v>8</v>
      </c>
      <c r="C534" s="270">
        <v>44437</v>
      </c>
      <c r="D534" s="152">
        <v>18</v>
      </c>
      <c r="E534" s="152">
        <v>50</v>
      </c>
      <c r="F534" s="152">
        <v>8</v>
      </c>
      <c r="G534" s="184" t="s">
        <v>194</v>
      </c>
      <c r="H534" t="s">
        <v>195</v>
      </c>
      <c r="I534" t="s">
        <v>513</v>
      </c>
      <c r="J534">
        <v>2</v>
      </c>
      <c r="K534">
        <v>3</v>
      </c>
      <c r="L534" s="186">
        <v>54</v>
      </c>
      <c r="M534" s="187">
        <v>51.57</v>
      </c>
      <c r="N534" s="188">
        <v>56.43</v>
      </c>
      <c r="O534" s="179">
        <v>70</v>
      </c>
      <c r="P534" s="179">
        <v>70</v>
      </c>
      <c r="Q534" s="179">
        <v>75</v>
      </c>
      <c r="R534" s="179">
        <v>64</v>
      </c>
      <c r="S534" s="179"/>
      <c r="T534" s="179">
        <v>57</v>
      </c>
      <c r="U534" s="179">
        <v>59</v>
      </c>
      <c r="V534" s="179">
        <v>57</v>
      </c>
      <c r="W534" s="179">
        <v>52</v>
      </c>
      <c r="X534" s="179"/>
      <c r="Y534" s="153">
        <v>103</v>
      </c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>
        <v>69.8</v>
      </c>
      <c r="AN534" s="179">
        <v>56.3</v>
      </c>
      <c r="AO534" s="215">
        <v>0.3</v>
      </c>
      <c r="AP534" s="168">
        <v>101</v>
      </c>
      <c r="AQ534" s="169">
        <v>107</v>
      </c>
      <c r="AR534" s="167">
        <v>70</v>
      </c>
      <c r="AS534" s="167">
        <v>103</v>
      </c>
      <c r="AT534" s="170"/>
      <c r="AU534" s="170">
        <v>2</v>
      </c>
      <c r="AV534" s="170">
        <v>2</v>
      </c>
      <c r="AW534" s="170"/>
      <c r="AX534" s="170"/>
      <c r="AY534" s="170"/>
      <c r="AZ534" s="170"/>
      <c r="BA534" s="170"/>
      <c r="BB534" s="170"/>
      <c r="BC534" s="171">
        <v>4</v>
      </c>
      <c r="BD534" s="166">
        <v>1768</v>
      </c>
      <c r="BE534" s="271">
        <v>1.4999999999999999E-2</v>
      </c>
      <c r="BF534" s="172">
        <v>2E-3</v>
      </c>
      <c r="BG534" s="154">
        <v>1</v>
      </c>
      <c r="BH534" s="154">
        <v>0.1</v>
      </c>
      <c r="BI534" s="154">
        <v>32.700000000000003</v>
      </c>
      <c r="BJ534" s="154">
        <v>0.2</v>
      </c>
      <c r="BK534" s="154">
        <v>99.5</v>
      </c>
      <c r="BL534" s="24" t="s">
        <v>474</v>
      </c>
      <c r="BM534" s="248" t="s">
        <v>475</v>
      </c>
      <c r="BN534" s="248" t="s">
        <v>520</v>
      </c>
      <c r="BO534" s="248" t="s">
        <v>515</v>
      </c>
      <c r="BP534" s="248">
        <v>34</v>
      </c>
      <c r="BQ534" s="248"/>
      <c r="BR534" s="248"/>
      <c r="BS534" s="248"/>
      <c r="BT534" s="248"/>
      <c r="BU534" s="248">
        <f t="shared" si="8"/>
        <v>1.6</v>
      </c>
      <c r="BV534" s="248"/>
      <c r="BW534" s="248"/>
      <c r="BX534" s="248"/>
      <c r="BY534" s="248"/>
      <c r="BZ534" s="248"/>
      <c r="CA534" s="248"/>
      <c r="CB534" s="248"/>
      <c r="CC534" s="248"/>
      <c r="CD534" s="248"/>
      <c r="CE534" s="248"/>
      <c r="CF534" s="248"/>
      <c r="CG534" s="248"/>
      <c r="CH534" s="248"/>
      <c r="CI534" s="248"/>
      <c r="CJ534" s="248"/>
      <c r="CK534" s="248"/>
      <c r="CL534" s="248"/>
      <c r="CM534" s="248"/>
      <c r="CN534" s="248"/>
      <c r="CO534" s="248"/>
      <c r="CP534" s="248"/>
      <c r="CQ534" s="248"/>
      <c r="CR534" s="248"/>
      <c r="CS534" s="248"/>
      <c r="CT534" s="248"/>
      <c r="CU534" s="248"/>
      <c r="CV534" s="248"/>
      <c r="CW534" s="248"/>
      <c r="CX534" s="248"/>
      <c r="CY534" s="248"/>
      <c r="CZ534" s="248"/>
      <c r="DA534" s="248"/>
      <c r="DB534" s="248"/>
    </row>
    <row r="535" spans="1:106" s="185" customFormat="1" ht="31.5" customHeight="1" x14ac:dyDescent="0.35">
      <c r="A535" s="180">
        <v>2021</v>
      </c>
      <c r="B535" s="152">
        <v>8</v>
      </c>
      <c r="C535" s="270">
        <v>44437</v>
      </c>
      <c r="D535" s="152">
        <v>378</v>
      </c>
      <c r="E535" s="152">
        <v>440</v>
      </c>
      <c r="F535" s="152">
        <v>8</v>
      </c>
      <c r="G535" s="184" t="s">
        <v>164</v>
      </c>
      <c r="H535" t="s">
        <v>165</v>
      </c>
      <c r="I535" t="s">
        <v>471</v>
      </c>
      <c r="J535">
        <v>3</v>
      </c>
      <c r="K535">
        <v>2</v>
      </c>
      <c r="L535" s="186">
        <v>258</v>
      </c>
      <c r="M535" s="187">
        <v>239.94</v>
      </c>
      <c r="N535" s="188">
        <v>276.06</v>
      </c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>
        <v>375</v>
      </c>
      <c r="AB535" s="179">
        <v>357</v>
      </c>
      <c r="AC535" s="179">
        <v>357</v>
      </c>
      <c r="AD535" s="179">
        <v>358</v>
      </c>
      <c r="AE535" s="179">
        <v>357</v>
      </c>
      <c r="AF535" s="179">
        <v>267</v>
      </c>
      <c r="AG535" s="179">
        <v>262</v>
      </c>
      <c r="AH535" s="179">
        <v>265</v>
      </c>
      <c r="AI535" s="179">
        <v>249</v>
      </c>
      <c r="AJ535" s="179">
        <v>262</v>
      </c>
      <c r="AK535" s="153">
        <v>118</v>
      </c>
      <c r="AL535" s="153">
        <v>118</v>
      </c>
      <c r="AM535" s="179">
        <v>360.8</v>
      </c>
      <c r="AN535" s="179">
        <v>261</v>
      </c>
      <c r="AO535" s="215">
        <v>0.4</v>
      </c>
      <c r="AP535" s="168">
        <v>90</v>
      </c>
      <c r="AQ535" s="169">
        <v>120</v>
      </c>
      <c r="AR535" s="167">
        <v>92</v>
      </c>
      <c r="AS535" s="167">
        <v>118</v>
      </c>
      <c r="AT535" s="170">
        <v>2</v>
      </c>
      <c r="AU535" s="170"/>
      <c r="AV535" s="170">
        <v>4</v>
      </c>
      <c r="AW535" s="170"/>
      <c r="AX535" s="170">
        <v>3</v>
      </c>
      <c r="AY535" s="170"/>
      <c r="AZ535" s="170"/>
      <c r="BA535" s="170"/>
      <c r="BB535" s="170"/>
      <c r="BC535" s="171">
        <v>8</v>
      </c>
      <c r="BD535" s="166">
        <v>1828</v>
      </c>
      <c r="BE535" s="271">
        <v>1.4999999999999999E-2</v>
      </c>
      <c r="BF535" s="172">
        <v>4.0000000000000001E-3</v>
      </c>
      <c r="BG535" s="154">
        <v>1</v>
      </c>
      <c r="BH535" s="154">
        <v>0</v>
      </c>
      <c r="BI535" s="154">
        <v>7.1</v>
      </c>
      <c r="BJ535" s="154">
        <v>2.1</v>
      </c>
      <c r="BK535" s="154">
        <v>477.1</v>
      </c>
      <c r="BL535" s="24" t="s">
        <v>478</v>
      </c>
      <c r="BM535" s="248" t="s">
        <v>479</v>
      </c>
      <c r="BN535" s="248"/>
      <c r="BO535" s="248"/>
      <c r="BP535" s="248">
        <v>34</v>
      </c>
      <c r="BQ535" s="248"/>
      <c r="BR535" s="248"/>
      <c r="BS535" s="248"/>
      <c r="BT535" s="248"/>
      <c r="BU535" s="248">
        <f t="shared" si="8"/>
        <v>2.1</v>
      </c>
      <c r="BV535" s="248"/>
      <c r="BW535" s="248"/>
      <c r="BX535" s="248"/>
      <c r="BY535" s="248"/>
      <c r="BZ535" s="248"/>
      <c r="CA535" s="248"/>
      <c r="CB535" s="248"/>
      <c r="CC535" s="248"/>
      <c r="CD535" s="248"/>
      <c r="CE535" s="248"/>
      <c r="CF535" s="248"/>
      <c r="CG535" s="248"/>
      <c r="CH535" s="248"/>
      <c r="CI535" s="248"/>
      <c r="CJ535" s="248"/>
      <c r="CK535" s="248"/>
      <c r="CL535" s="248"/>
      <c r="CM535" s="248"/>
      <c r="CN535" s="248"/>
      <c r="CO535" s="248"/>
      <c r="CP535" s="248"/>
      <c r="CQ535" s="248"/>
      <c r="CR535" s="248"/>
      <c r="CS535" s="248"/>
      <c r="CT535" s="248"/>
      <c r="CU535" s="248"/>
      <c r="CV535" s="248"/>
      <c r="CW535" s="248"/>
      <c r="CX535" s="248"/>
      <c r="CY535" s="248"/>
      <c r="CZ535" s="248"/>
      <c r="DA535" s="248"/>
      <c r="DB535" s="248"/>
    </row>
    <row r="536" spans="1:106" s="185" customFormat="1" ht="31.5" customHeight="1" x14ac:dyDescent="0.35">
      <c r="A536" s="180">
        <v>2021</v>
      </c>
      <c r="B536" s="152">
        <v>8</v>
      </c>
      <c r="C536" s="270">
        <v>44437</v>
      </c>
      <c r="D536" s="152">
        <v>5</v>
      </c>
      <c r="E536" s="152">
        <v>13</v>
      </c>
      <c r="F536" s="152">
        <v>25</v>
      </c>
      <c r="G536" s="184" t="s">
        <v>182</v>
      </c>
      <c r="H536" t="s">
        <v>183</v>
      </c>
      <c r="I536" t="s">
        <v>486</v>
      </c>
      <c r="J536">
        <v>2</v>
      </c>
      <c r="K536">
        <v>2</v>
      </c>
      <c r="L536" s="186">
        <v>35.875</v>
      </c>
      <c r="M536" s="187">
        <v>33.363750000000003</v>
      </c>
      <c r="N536" s="188">
        <v>38.386249999999997</v>
      </c>
      <c r="O536" s="179"/>
      <c r="P536" s="179"/>
      <c r="Q536" s="179"/>
      <c r="R536" s="179"/>
      <c r="S536" s="179">
        <v>45</v>
      </c>
      <c r="T536" s="179"/>
      <c r="U536" s="179"/>
      <c r="V536" s="179"/>
      <c r="W536" s="179"/>
      <c r="X536" s="179">
        <v>39</v>
      </c>
      <c r="Y536" s="153"/>
      <c r="Z536" s="153"/>
      <c r="AA536" s="179">
        <v>53</v>
      </c>
      <c r="AB536" s="179">
        <v>50</v>
      </c>
      <c r="AC536" s="179">
        <v>54</v>
      </c>
      <c r="AD536" s="179">
        <v>59</v>
      </c>
      <c r="AE536" s="179">
        <v>51</v>
      </c>
      <c r="AF536" s="179">
        <v>40</v>
      </c>
      <c r="AG536" s="179">
        <v>44</v>
      </c>
      <c r="AH536" s="179">
        <v>42</v>
      </c>
      <c r="AI536" s="179">
        <v>46</v>
      </c>
      <c r="AJ536" s="179">
        <v>44</v>
      </c>
      <c r="AK536" s="153">
        <v>86</v>
      </c>
      <c r="AL536" s="153"/>
      <c r="AM536" s="179">
        <v>52</v>
      </c>
      <c r="AN536" s="179">
        <v>42.5</v>
      </c>
      <c r="AO536" s="215">
        <v>0.4</v>
      </c>
      <c r="AP536" s="168">
        <v>59</v>
      </c>
      <c r="AQ536" s="169">
        <v>122</v>
      </c>
      <c r="AR536" s="167">
        <v>84</v>
      </c>
      <c r="AS536" s="167">
        <v>86</v>
      </c>
      <c r="AT536" s="170">
        <v>5</v>
      </c>
      <c r="AU536" s="170">
        <v>9</v>
      </c>
      <c r="AV536" s="170">
        <v>6</v>
      </c>
      <c r="AW536" s="170"/>
      <c r="AX536" s="170">
        <v>20</v>
      </c>
      <c r="AY536" s="170"/>
      <c r="AZ536" s="170"/>
      <c r="BA536" s="170">
        <v>2</v>
      </c>
      <c r="BB536" s="170"/>
      <c r="BC536" s="171">
        <v>42</v>
      </c>
      <c r="BD536" s="166">
        <v>642</v>
      </c>
      <c r="BE536" s="271">
        <v>0.02</v>
      </c>
      <c r="BF536" s="172">
        <v>6.5000000000000002E-2</v>
      </c>
      <c r="BG536" s="154"/>
      <c r="BH536" s="154">
        <v>1.2</v>
      </c>
      <c r="BI536" s="154">
        <v>17.899999999999999</v>
      </c>
      <c r="BJ536" s="154">
        <v>1.8</v>
      </c>
      <c r="BK536" s="154">
        <v>27.3</v>
      </c>
      <c r="BL536" s="24" t="s">
        <v>500</v>
      </c>
      <c r="BM536" s="248" t="s">
        <v>501</v>
      </c>
      <c r="BN536" s="248"/>
      <c r="BO536" s="248"/>
      <c r="BP536" s="248">
        <v>34</v>
      </c>
      <c r="BQ536" s="248"/>
      <c r="BR536" s="248"/>
      <c r="BS536" s="248"/>
      <c r="BT536" s="248"/>
      <c r="BU536" s="248">
        <f t="shared" si="8"/>
        <v>4.7</v>
      </c>
      <c r="BV536" s="248"/>
      <c r="BW536" s="248"/>
      <c r="BX536" s="248"/>
      <c r="BY536" s="248"/>
      <c r="BZ536" s="248"/>
      <c r="CA536" s="248"/>
      <c r="CB536" s="248"/>
      <c r="CC536" s="248"/>
      <c r="CD536" s="248"/>
      <c r="CE536" s="248"/>
      <c r="CF536" s="248"/>
      <c r="CG536" s="248"/>
      <c r="CH536" s="248"/>
      <c r="CI536" s="248"/>
      <c r="CJ536" s="248"/>
      <c r="CK536" s="248"/>
      <c r="CL536" s="248"/>
      <c r="CM536" s="248"/>
      <c r="CN536" s="248"/>
      <c r="CO536" s="248"/>
      <c r="CP536" s="248"/>
      <c r="CQ536" s="248"/>
      <c r="CR536" s="248"/>
      <c r="CS536" s="248"/>
      <c r="CT536" s="248"/>
      <c r="CU536" s="248"/>
      <c r="CV536" s="248"/>
      <c r="CW536" s="248"/>
      <c r="CX536" s="248"/>
      <c r="CY536" s="248"/>
      <c r="CZ536" s="248"/>
      <c r="DA536" s="248"/>
      <c r="DB536" s="248"/>
    </row>
    <row r="537" spans="1:106" s="185" customFormat="1" ht="31.5" customHeight="1" x14ac:dyDescent="0.35">
      <c r="A537" s="180">
        <v>2021</v>
      </c>
      <c r="B537" s="152">
        <v>8</v>
      </c>
      <c r="C537" s="270">
        <v>44437</v>
      </c>
      <c r="D537" s="152">
        <v>53</v>
      </c>
      <c r="E537" s="152">
        <v>131</v>
      </c>
      <c r="F537" s="152">
        <v>28</v>
      </c>
      <c r="G537" s="184" t="s">
        <v>161</v>
      </c>
      <c r="H537" t="s">
        <v>162</v>
      </c>
      <c r="I537" t="s">
        <v>531</v>
      </c>
      <c r="J537">
        <v>25</v>
      </c>
      <c r="K537">
        <v>1</v>
      </c>
      <c r="L537" s="186">
        <v>10</v>
      </c>
      <c r="M537" s="187">
        <v>9.3000000000000007</v>
      </c>
      <c r="N537" s="188">
        <v>10.7</v>
      </c>
      <c r="O537" s="179"/>
      <c r="P537" s="179"/>
      <c r="Q537" s="179"/>
      <c r="R537" s="179"/>
      <c r="S537" s="179">
        <v>12</v>
      </c>
      <c r="T537" s="179"/>
      <c r="U537" s="179"/>
      <c r="V537" s="179"/>
      <c r="W537" s="179"/>
      <c r="X537" s="179">
        <v>9</v>
      </c>
      <c r="Y537" s="153"/>
      <c r="Z537" s="153">
        <v>81</v>
      </c>
      <c r="AA537" s="179">
        <v>14</v>
      </c>
      <c r="AB537" s="179">
        <v>14</v>
      </c>
      <c r="AC537" s="179">
        <v>14</v>
      </c>
      <c r="AD537" s="179">
        <v>16</v>
      </c>
      <c r="AE537" s="179">
        <v>19</v>
      </c>
      <c r="AF537" s="179">
        <v>9</v>
      </c>
      <c r="AG537" s="179">
        <v>9</v>
      </c>
      <c r="AH537" s="179">
        <v>10</v>
      </c>
      <c r="AI537" s="179">
        <v>10</v>
      </c>
      <c r="AJ537" s="179">
        <v>10</v>
      </c>
      <c r="AK537" s="153">
        <v>94</v>
      </c>
      <c r="AL537" s="153">
        <v>93</v>
      </c>
      <c r="AM537" s="179">
        <v>14.7</v>
      </c>
      <c r="AN537" s="179">
        <v>9.4</v>
      </c>
      <c r="AO537" s="215">
        <v>0.5</v>
      </c>
      <c r="AP537" s="168">
        <v>772</v>
      </c>
      <c r="AQ537" s="169">
        <v>117</v>
      </c>
      <c r="AR537" s="167">
        <v>1007</v>
      </c>
      <c r="AS537" s="167">
        <v>89</v>
      </c>
      <c r="AT537" s="170">
        <v>5</v>
      </c>
      <c r="AU537" s="170">
        <v>17</v>
      </c>
      <c r="AV537" s="170">
        <v>12</v>
      </c>
      <c r="AW537" s="170"/>
      <c r="AX537" s="170"/>
      <c r="AY537" s="170"/>
      <c r="AZ537" s="170"/>
      <c r="BA537" s="170">
        <v>6</v>
      </c>
      <c r="BB537" s="170"/>
      <c r="BC537" s="171">
        <v>40</v>
      </c>
      <c r="BD537" s="166">
        <v>13240</v>
      </c>
      <c r="BE537" s="271">
        <v>0.02</v>
      </c>
      <c r="BF537" s="172">
        <v>3.0000000000000001E-3</v>
      </c>
      <c r="BG537" s="154">
        <v>1</v>
      </c>
      <c r="BH537" s="154">
        <v>4</v>
      </c>
      <c r="BI537" s="154">
        <v>1324</v>
      </c>
      <c r="BJ537" s="154">
        <v>0.4</v>
      </c>
      <c r="BK537" s="154">
        <v>124.5</v>
      </c>
      <c r="BL537" s="24" t="s">
        <v>478</v>
      </c>
      <c r="BM537" s="248" t="s">
        <v>487</v>
      </c>
      <c r="BN537" s="248" t="s">
        <v>532</v>
      </c>
      <c r="BO537" s="248"/>
      <c r="BP537" s="248">
        <v>34</v>
      </c>
      <c r="BQ537" s="248"/>
      <c r="BR537" s="248"/>
      <c r="BS537" s="248"/>
      <c r="BT537" s="248"/>
      <c r="BU537" s="248">
        <f t="shared" si="8"/>
        <v>0.4</v>
      </c>
      <c r="BV537" s="248"/>
      <c r="BW537" s="248"/>
      <c r="BX537" s="248"/>
      <c r="BY537" s="248"/>
      <c r="BZ537" s="248"/>
      <c r="CA537" s="248"/>
      <c r="CB537" s="248"/>
      <c r="CC537" s="248"/>
      <c r="CD537" s="248"/>
      <c r="CE537" s="248"/>
      <c r="CF537" s="248"/>
      <c r="CG537" s="248"/>
      <c r="CH537" s="248"/>
      <c r="CI537" s="248"/>
      <c r="CJ537" s="248"/>
      <c r="CK537" s="248"/>
      <c r="CL537" s="248"/>
      <c r="CM537" s="248"/>
      <c r="CN537" s="248"/>
      <c r="CO537" s="248"/>
      <c r="CP537" s="248"/>
      <c r="CQ537" s="248"/>
      <c r="CR537" s="248"/>
      <c r="CS537" s="248"/>
      <c r="CT537" s="248"/>
      <c r="CU537" s="248"/>
      <c r="CV537" s="248"/>
      <c r="CW537" s="248"/>
      <c r="CX537" s="248"/>
      <c r="CY537" s="248"/>
      <c r="CZ537" s="248"/>
      <c r="DA537" s="248"/>
      <c r="DB537" s="248"/>
    </row>
    <row r="538" spans="1:106" s="185" customFormat="1" ht="31.5" customHeight="1" x14ac:dyDescent="0.35">
      <c r="A538" s="180">
        <v>2021</v>
      </c>
      <c r="B538" s="152">
        <v>8</v>
      </c>
      <c r="C538" s="270">
        <v>44437</v>
      </c>
      <c r="D538" s="152">
        <v>159</v>
      </c>
      <c r="E538" s="152">
        <v>299</v>
      </c>
      <c r="F538" s="152">
        <v>28</v>
      </c>
      <c r="G538" s="184" t="s">
        <v>210</v>
      </c>
      <c r="H538" t="s">
        <v>211</v>
      </c>
      <c r="I538" t="s">
        <v>502</v>
      </c>
      <c r="J538">
        <v>3</v>
      </c>
      <c r="K538">
        <v>2</v>
      </c>
      <c r="L538" s="186">
        <v>115</v>
      </c>
      <c r="M538" s="187">
        <v>106.95</v>
      </c>
      <c r="N538" s="188">
        <v>123.05</v>
      </c>
      <c r="O538" s="179"/>
      <c r="P538" s="179"/>
      <c r="Q538" s="179"/>
      <c r="R538" s="179"/>
      <c r="S538" s="179"/>
      <c r="T538" s="179">
        <v>110</v>
      </c>
      <c r="U538" s="179">
        <v>103</v>
      </c>
      <c r="V538" s="179"/>
      <c r="W538" s="179"/>
      <c r="X538" s="179"/>
      <c r="Y538" s="153">
        <v>108</v>
      </c>
      <c r="Z538" s="153"/>
      <c r="AA538" s="179">
        <v>123</v>
      </c>
      <c r="AB538" s="179">
        <v>120</v>
      </c>
      <c r="AC538" s="179">
        <v>131</v>
      </c>
      <c r="AD538" s="179">
        <v>135</v>
      </c>
      <c r="AE538" s="179">
        <v>133</v>
      </c>
      <c r="AF538" s="179">
        <v>105</v>
      </c>
      <c r="AG538" s="179">
        <v>103</v>
      </c>
      <c r="AH538" s="179">
        <v>109</v>
      </c>
      <c r="AI538" s="179">
        <v>110</v>
      </c>
      <c r="AJ538" s="179">
        <v>110</v>
      </c>
      <c r="AK538" s="153">
        <v>108</v>
      </c>
      <c r="AL538" s="153">
        <v>106</v>
      </c>
      <c r="AM538" s="179">
        <v>128.4</v>
      </c>
      <c r="AN538" s="179">
        <v>107.1</v>
      </c>
      <c r="AO538" s="215">
        <v>0.1</v>
      </c>
      <c r="AP538" s="168">
        <v>70</v>
      </c>
      <c r="AQ538" s="169">
        <v>154</v>
      </c>
      <c r="AR538" s="167">
        <v>101</v>
      </c>
      <c r="AS538" s="167">
        <v>107</v>
      </c>
      <c r="AT538" s="170">
        <v>3</v>
      </c>
      <c r="AU538" s="170">
        <v>5</v>
      </c>
      <c r="AV538" s="170">
        <v>5</v>
      </c>
      <c r="AW538" s="170"/>
      <c r="AX538" s="170"/>
      <c r="AY538" s="170"/>
      <c r="AZ538" s="170"/>
      <c r="BA538" s="170"/>
      <c r="BB538" s="170"/>
      <c r="BC538" s="171">
        <v>13</v>
      </c>
      <c r="BD538" s="166">
        <v>1261</v>
      </c>
      <c r="BE538" s="271">
        <v>0.02</v>
      </c>
      <c r="BF538" s="172">
        <v>0.01</v>
      </c>
      <c r="BG538" s="154">
        <v>1</v>
      </c>
      <c r="BH538" s="154">
        <v>0.1</v>
      </c>
      <c r="BI538" s="154">
        <v>11</v>
      </c>
      <c r="BJ538" s="154">
        <v>1.4</v>
      </c>
      <c r="BK538" s="154">
        <v>135.1</v>
      </c>
      <c r="BL538" s="24" t="s">
        <v>478</v>
      </c>
      <c r="BM538" s="248" t="s">
        <v>479</v>
      </c>
      <c r="BN538" s="248"/>
      <c r="BO538" s="248"/>
      <c r="BP538" s="248">
        <v>34</v>
      </c>
      <c r="BQ538" s="248"/>
      <c r="BR538" s="248"/>
      <c r="BS538" s="248"/>
      <c r="BT538" s="248"/>
      <c r="BU538" s="248">
        <f t="shared" si="8"/>
        <v>5.6</v>
      </c>
      <c r="BV538" s="248"/>
      <c r="BW538" s="248"/>
      <c r="BX538" s="248"/>
      <c r="BY538" s="248"/>
      <c r="BZ538" s="248"/>
      <c r="CA538" s="248"/>
      <c r="CB538" s="248"/>
      <c r="CC538" s="248"/>
      <c r="CD538" s="248"/>
      <c r="CE538" s="248"/>
      <c r="CF538" s="248"/>
      <c r="CG538" s="248"/>
      <c r="CH538" s="248"/>
      <c r="CI538" s="248"/>
      <c r="CJ538" s="248"/>
      <c r="CK538" s="248"/>
      <c r="CL538" s="248"/>
      <c r="CM538" s="248"/>
      <c r="CN538" s="248"/>
      <c r="CO538" s="248"/>
      <c r="CP538" s="248"/>
      <c r="CQ538" s="248"/>
      <c r="CR538" s="248"/>
      <c r="CS538" s="248"/>
      <c r="CT538" s="248"/>
      <c r="CU538" s="248"/>
      <c r="CV538" s="248"/>
      <c r="CW538" s="248"/>
      <c r="CX538" s="248"/>
      <c r="CY538" s="248"/>
      <c r="CZ538" s="248"/>
      <c r="DA538" s="248"/>
      <c r="DB538" s="248"/>
    </row>
    <row r="539" spans="1:106" s="185" customFormat="1" ht="31.5" customHeight="1" x14ac:dyDescent="0.35">
      <c r="A539" s="180">
        <v>2021</v>
      </c>
      <c r="B539" s="152">
        <v>8</v>
      </c>
      <c r="C539" s="270">
        <v>44437</v>
      </c>
      <c r="D539" s="152">
        <v>334</v>
      </c>
      <c r="E539" s="152">
        <v>254</v>
      </c>
      <c r="F539" s="152">
        <v>49</v>
      </c>
      <c r="G539" s="184" t="s">
        <v>431</v>
      </c>
      <c r="H539" t="s">
        <v>331</v>
      </c>
      <c r="I539" t="s">
        <v>490</v>
      </c>
      <c r="J539">
        <v>4</v>
      </c>
      <c r="K539">
        <v>2</v>
      </c>
      <c r="L539" s="186">
        <v>203</v>
      </c>
      <c r="M539" s="187">
        <v>188.79</v>
      </c>
      <c r="N539" s="188">
        <v>217.21</v>
      </c>
      <c r="O539" s="179">
        <v>327</v>
      </c>
      <c r="P539" s="179">
        <v>398</v>
      </c>
      <c r="Q539" s="179">
        <v>376</v>
      </c>
      <c r="R539" s="179">
        <v>402</v>
      </c>
      <c r="S539" s="179">
        <v>385</v>
      </c>
      <c r="T539" s="179">
        <v>208</v>
      </c>
      <c r="U539" s="179">
        <v>194</v>
      </c>
      <c r="V539" s="179">
        <v>201</v>
      </c>
      <c r="W539" s="179">
        <v>218</v>
      </c>
      <c r="X539" s="179">
        <v>214</v>
      </c>
      <c r="Y539" s="153">
        <v>136</v>
      </c>
      <c r="Z539" s="153">
        <v>144</v>
      </c>
      <c r="AA539" s="179">
        <v>315</v>
      </c>
      <c r="AB539" s="179">
        <v>389</v>
      </c>
      <c r="AC539" s="179">
        <v>295</v>
      </c>
      <c r="AD539" s="179">
        <v>299</v>
      </c>
      <c r="AE539" s="179">
        <v>302</v>
      </c>
      <c r="AF539" s="179">
        <v>200</v>
      </c>
      <c r="AG539" s="179">
        <v>208</v>
      </c>
      <c r="AH539" s="179">
        <v>199</v>
      </c>
      <c r="AI539" s="179">
        <v>205</v>
      </c>
      <c r="AJ539" s="179">
        <v>206</v>
      </c>
      <c r="AK539" s="153">
        <v>140</v>
      </c>
      <c r="AL539" s="153">
        <v>148</v>
      </c>
      <c r="AM539" s="179">
        <v>348.8</v>
      </c>
      <c r="AN539" s="179">
        <v>205.3</v>
      </c>
      <c r="AO539" s="215">
        <v>0.7</v>
      </c>
      <c r="AP539" s="168">
        <v>88</v>
      </c>
      <c r="AQ539" s="169">
        <v>164</v>
      </c>
      <c r="AR539" s="167">
        <v>101</v>
      </c>
      <c r="AS539" s="167">
        <v>142</v>
      </c>
      <c r="AT539" s="170">
        <v>3</v>
      </c>
      <c r="AU539" s="170">
        <v>3</v>
      </c>
      <c r="AV539" s="170">
        <v>4</v>
      </c>
      <c r="AW539" s="170"/>
      <c r="AX539" s="170"/>
      <c r="AY539" s="170"/>
      <c r="AZ539" s="170"/>
      <c r="BA539" s="170">
        <v>1</v>
      </c>
      <c r="BB539" s="170"/>
      <c r="BC539" s="171">
        <v>10</v>
      </c>
      <c r="BD539" s="166">
        <v>1210</v>
      </c>
      <c r="BE539" s="271">
        <v>0.02</v>
      </c>
      <c r="BF539" s="172">
        <v>8.0000000000000002E-3</v>
      </c>
      <c r="BG539" s="154">
        <v>1</v>
      </c>
      <c r="BH539" s="154">
        <v>0</v>
      </c>
      <c r="BI539" s="154">
        <v>6</v>
      </c>
      <c r="BJ539" s="154">
        <v>2.1</v>
      </c>
      <c r="BK539" s="154">
        <v>248.4</v>
      </c>
      <c r="BL539" s="24" t="s">
        <v>478</v>
      </c>
      <c r="BM539" s="248" t="s">
        <v>479</v>
      </c>
      <c r="BN539" s="248" t="s">
        <v>493</v>
      </c>
      <c r="BO539" s="248"/>
      <c r="BP539" s="248">
        <v>34</v>
      </c>
      <c r="BQ539" s="248"/>
      <c r="BR539" s="248"/>
      <c r="BS539" s="248"/>
      <c r="BT539" s="248"/>
      <c r="BU539" s="248">
        <f t="shared" si="8"/>
        <v>1.6</v>
      </c>
      <c r="BV539" s="248"/>
      <c r="BW539" s="248"/>
      <c r="BX539" s="248"/>
      <c r="BY539" s="248"/>
      <c r="BZ539" s="248"/>
      <c r="CA539" s="248"/>
      <c r="CB539" s="248"/>
      <c r="CC539" s="248"/>
      <c r="CD539" s="248"/>
      <c r="CE539" s="248"/>
      <c r="CF539" s="248"/>
      <c r="CG539" s="248"/>
      <c r="CH539" s="248"/>
      <c r="CI539" s="248"/>
      <c r="CJ539" s="248"/>
      <c r="CK539" s="248"/>
      <c r="CL539" s="248"/>
      <c r="CM539" s="248"/>
      <c r="CN539" s="248"/>
      <c r="CO539" s="248"/>
      <c r="CP539" s="248"/>
      <c r="CQ539" s="248"/>
      <c r="CR539" s="248"/>
      <c r="CS539" s="248"/>
      <c r="CT539" s="248"/>
      <c r="CU539" s="248"/>
      <c r="CV539" s="248"/>
      <c r="CW539" s="248"/>
      <c r="CX539" s="248"/>
      <c r="CY539" s="248"/>
      <c r="CZ539" s="248"/>
      <c r="DA539" s="248"/>
      <c r="DB539" s="248"/>
    </row>
    <row r="540" spans="1:106" s="185" customFormat="1" ht="31.5" customHeight="1" x14ac:dyDescent="0.35">
      <c r="A540" s="180">
        <v>2021</v>
      </c>
      <c r="B540" s="152">
        <v>8</v>
      </c>
      <c r="C540" s="270">
        <v>44438</v>
      </c>
      <c r="D540" s="152">
        <v>182</v>
      </c>
      <c r="E540" s="152">
        <v>331</v>
      </c>
      <c r="F540" s="152">
        <v>2</v>
      </c>
      <c r="G540" s="184" t="s">
        <v>185</v>
      </c>
      <c r="H540" t="s">
        <v>186</v>
      </c>
      <c r="I540" t="s">
        <v>471</v>
      </c>
      <c r="J540">
        <v>4</v>
      </c>
      <c r="K540">
        <v>2</v>
      </c>
      <c r="L540" s="186">
        <v>325</v>
      </c>
      <c r="M540" s="187">
        <v>305.82499999999999</v>
      </c>
      <c r="N540" s="188">
        <v>348.07499999999999</v>
      </c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>
        <v>110</v>
      </c>
      <c r="AQ540" s="169">
        <v>131</v>
      </c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>
        <v>660</v>
      </c>
      <c r="BE540" s="271">
        <v>1.4999999999999999E-2</v>
      </c>
      <c r="BF540" s="172"/>
      <c r="BG540" s="154"/>
      <c r="BH540" s="154"/>
      <c r="BI540" s="154">
        <v>2</v>
      </c>
      <c r="BJ540" s="154"/>
      <c r="BK540" s="154"/>
      <c r="BL540" s="24" t="s">
        <v>474</v>
      </c>
      <c r="BM540" s="248" t="s">
        <v>475</v>
      </c>
      <c r="BN540" s="248" t="s">
        <v>521</v>
      </c>
      <c r="BO540" s="248" t="s">
        <v>477</v>
      </c>
      <c r="BP540" s="248">
        <v>35</v>
      </c>
      <c r="BQ540" s="248"/>
      <c r="BR540" s="248"/>
      <c r="BS540" s="248"/>
      <c r="BT540" s="248"/>
      <c r="BU540" s="248" t="str">
        <f t="shared" si="8"/>
        <v/>
      </c>
      <c r="BV540" s="248"/>
      <c r="BW540" s="248"/>
      <c r="BX540" s="248"/>
      <c r="BY540" s="248"/>
      <c r="BZ540" s="248"/>
      <c r="CA540" s="248"/>
      <c r="CB540" s="248"/>
      <c r="CC540" s="248"/>
      <c r="CD540" s="248"/>
      <c r="CE540" s="248"/>
      <c r="CF540" s="248"/>
      <c r="CG540" s="248"/>
      <c r="CH540" s="248"/>
      <c r="CI540" s="248"/>
      <c r="CJ540" s="248"/>
      <c r="CK540" s="248"/>
      <c r="CL540" s="248"/>
      <c r="CM540" s="248"/>
      <c r="CN540" s="248"/>
      <c r="CO540" s="248"/>
      <c r="CP540" s="248"/>
      <c r="CQ540" s="248"/>
      <c r="CR540" s="248"/>
      <c r="CS540" s="248"/>
      <c r="CT540" s="248"/>
      <c r="CU540" s="248"/>
      <c r="CV540" s="248"/>
      <c r="CW540" s="248"/>
      <c r="CX540" s="248"/>
      <c r="CY540" s="248"/>
      <c r="CZ540" s="248"/>
      <c r="DA540" s="248"/>
      <c r="DB540" s="248"/>
    </row>
    <row r="541" spans="1:106" s="185" customFormat="1" ht="31.5" customHeight="1" x14ac:dyDescent="0.35">
      <c r="A541" s="180">
        <v>2021</v>
      </c>
      <c r="B541" s="152">
        <v>8</v>
      </c>
      <c r="C541" s="270">
        <v>44438</v>
      </c>
      <c r="D541" s="152">
        <v>407</v>
      </c>
      <c r="E541" s="152">
        <v>627</v>
      </c>
      <c r="F541" s="152">
        <v>2</v>
      </c>
      <c r="G541" s="184" t="s">
        <v>140</v>
      </c>
      <c r="H541" t="s">
        <v>141</v>
      </c>
      <c r="I541" t="s">
        <v>471</v>
      </c>
      <c r="J541">
        <v>1</v>
      </c>
      <c r="K541">
        <v>5</v>
      </c>
      <c r="L541" s="186">
        <v>418.5</v>
      </c>
      <c r="M541" s="187">
        <v>384.97815000000003</v>
      </c>
      <c r="N541" s="188">
        <v>452.02184999999997</v>
      </c>
      <c r="O541" s="179">
        <v>515</v>
      </c>
      <c r="P541" s="179">
        <v>562</v>
      </c>
      <c r="Q541" s="179">
        <v>487</v>
      </c>
      <c r="R541" s="179"/>
      <c r="S541" s="179">
        <v>509</v>
      </c>
      <c r="T541" s="179">
        <v>410</v>
      </c>
      <c r="U541" s="179">
        <v>430</v>
      </c>
      <c r="V541" s="179">
        <v>435</v>
      </c>
      <c r="W541" s="179"/>
      <c r="X541" s="179">
        <v>423</v>
      </c>
      <c r="Y541" s="153">
        <v>147</v>
      </c>
      <c r="Z541" s="153">
        <v>127</v>
      </c>
      <c r="AA541" s="179">
        <v>434</v>
      </c>
      <c r="AB541" s="179">
        <v>452</v>
      </c>
      <c r="AC541" s="179">
        <v>455</v>
      </c>
      <c r="AD541" s="179">
        <v>496</v>
      </c>
      <c r="AE541" s="179">
        <v>471</v>
      </c>
      <c r="AF541" s="179">
        <v>410</v>
      </c>
      <c r="AG541" s="179">
        <v>422</v>
      </c>
      <c r="AH541" s="179">
        <v>399</v>
      </c>
      <c r="AI541" s="179">
        <v>442</v>
      </c>
      <c r="AJ541" s="179">
        <v>400</v>
      </c>
      <c r="AK541" s="153">
        <v>139</v>
      </c>
      <c r="AL541" s="153">
        <v>139</v>
      </c>
      <c r="AM541" s="179">
        <v>486.8</v>
      </c>
      <c r="AN541" s="179">
        <v>419</v>
      </c>
      <c r="AO541" s="215">
        <v>0.2</v>
      </c>
      <c r="AP541" s="168">
        <v>18</v>
      </c>
      <c r="AQ541" s="169">
        <v>200</v>
      </c>
      <c r="AR541" s="167">
        <v>26</v>
      </c>
      <c r="AS541" s="167">
        <v>138</v>
      </c>
      <c r="AT541" s="170">
        <v>6</v>
      </c>
      <c r="AU541" s="170">
        <v>3</v>
      </c>
      <c r="AV541" s="170">
        <v>5</v>
      </c>
      <c r="AW541" s="170"/>
      <c r="AX541" s="170"/>
      <c r="AY541" s="170"/>
      <c r="AZ541" s="170"/>
      <c r="BA541" s="170">
        <v>2</v>
      </c>
      <c r="BB541" s="170"/>
      <c r="BC541" s="171">
        <v>16</v>
      </c>
      <c r="BD541" s="166">
        <v>16</v>
      </c>
      <c r="BE541" s="271">
        <v>1.4999999999999999E-2</v>
      </c>
      <c r="BF541" s="172">
        <v>1</v>
      </c>
      <c r="BG541" s="154"/>
      <c r="BH541" s="154">
        <v>0</v>
      </c>
      <c r="BI541" s="154">
        <v>0</v>
      </c>
      <c r="BJ541" s="154">
        <v>6.7</v>
      </c>
      <c r="BK541" s="154">
        <v>6.7</v>
      </c>
      <c r="BL541" s="24" t="s">
        <v>478</v>
      </c>
      <c r="BM541" s="248" t="s">
        <v>481</v>
      </c>
      <c r="BN541" s="248" t="s">
        <v>485</v>
      </c>
      <c r="BO541" s="248"/>
      <c r="BP541" s="248">
        <v>35</v>
      </c>
      <c r="BQ541" s="248"/>
      <c r="BR541" s="248"/>
      <c r="BS541" s="248"/>
      <c r="BT541" s="248"/>
      <c r="BU541" s="248">
        <f t="shared" si="8"/>
        <v>0.4</v>
      </c>
      <c r="BV541" s="248"/>
      <c r="BW541" s="248"/>
      <c r="BX541" s="248"/>
      <c r="BY541" s="248"/>
      <c r="BZ541" s="248"/>
      <c r="CA541" s="248"/>
      <c r="CB541" s="248"/>
      <c r="CC541" s="248"/>
      <c r="CD541" s="248"/>
      <c r="CE541" s="248"/>
      <c r="CF541" s="248"/>
      <c r="CG541" s="248"/>
      <c r="CH541" s="248"/>
      <c r="CI541" s="248"/>
      <c r="CJ541" s="248"/>
      <c r="CK541" s="248"/>
      <c r="CL541" s="248"/>
      <c r="CM541" s="248"/>
      <c r="CN541" s="248"/>
      <c r="CO541" s="248"/>
      <c r="CP541" s="248"/>
      <c r="CQ541" s="248"/>
      <c r="CR541" s="248"/>
      <c r="CS541" s="248"/>
      <c r="CT541" s="248"/>
      <c r="CU541" s="248"/>
      <c r="CV541" s="248"/>
      <c r="CW541" s="248"/>
      <c r="CX541" s="248"/>
      <c r="CY541" s="248"/>
      <c r="CZ541" s="248"/>
      <c r="DA541" s="248"/>
      <c r="DB541" s="248"/>
    </row>
    <row r="542" spans="1:106" s="185" customFormat="1" ht="31.5" customHeight="1" x14ac:dyDescent="0.35">
      <c r="A542" s="180">
        <v>2021</v>
      </c>
      <c r="B542" s="152">
        <v>8</v>
      </c>
      <c r="C542" s="270">
        <v>44438</v>
      </c>
      <c r="D542" s="152">
        <v>407</v>
      </c>
      <c r="E542" s="152">
        <v>628</v>
      </c>
      <c r="F542" s="152">
        <v>2</v>
      </c>
      <c r="G542" s="184" t="s">
        <v>143</v>
      </c>
      <c r="H542" t="s">
        <v>144</v>
      </c>
      <c r="I542" t="s">
        <v>471</v>
      </c>
      <c r="J542">
        <v>1</v>
      </c>
      <c r="K542">
        <v>5</v>
      </c>
      <c r="L542" s="186">
        <v>330</v>
      </c>
      <c r="M542" s="187">
        <v>303.99599999999998</v>
      </c>
      <c r="N542" s="188">
        <v>356.00400000000002</v>
      </c>
      <c r="O542" s="179">
        <v>401</v>
      </c>
      <c r="P542" s="179">
        <v>430</v>
      </c>
      <c r="Q542" s="179">
        <v>378</v>
      </c>
      <c r="R542" s="179"/>
      <c r="S542" s="179">
        <v>408</v>
      </c>
      <c r="T542" s="179">
        <v>300</v>
      </c>
      <c r="U542" s="179">
        <v>320</v>
      </c>
      <c r="V542" s="179">
        <v>330</v>
      </c>
      <c r="W542" s="179"/>
      <c r="X542" s="179">
        <v>314</v>
      </c>
      <c r="Y542" s="153">
        <v>147</v>
      </c>
      <c r="Z542" s="153">
        <v>127</v>
      </c>
      <c r="AA542" s="179">
        <v>347</v>
      </c>
      <c r="AB542" s="179">
        <v>359</v>
      </c>
      <c r="AC542" s="179">
        <v>362</v>
      </c>
      <c r="AD542" s="179">
        <v>383</v>
      </c>
      <c r="AE542" s="179">
        <v>379</v>
      </c>
      <c r="AF542" s="179">
        <v>297</v>
      </c>
      <c r="AG542" s="179">
        <v>328</v>
      </c>
      <c r="AH542" s="179">
        <v>311</v>
      </c>
      <c r="AI542" s="179">
        <v>325</v>
      </c>
      <c r="AJ542" s="179">
        <v>314</v>
      </c>
      <c r="AK542" s="153">
        <v>139</v>
      </c>
      <c r="AL542" s="153">
        <v>139</v>
      </c>
      <c r="AM542" s="179">
        <v>383</v>
      </c>
      <c r="AN542" s="179">
        <v>315.39999999999998</v>
      </c>
      <c r="AO542" s="215">
        <v>0.2</v>
      </c>
      <c r="AP542" s="168">
        <v>18</v>
      </c>
      <c r="AQ542" s="169">
        <v>200</v>
      </c>
      <c r="AR542" s="167">
        <v>26</v>
      </c>
      <c r="AS542" s="167">
        <v>138</v>
      </c>
      <c r="AT542" s="170">
        <v>2</v>
      </c>
      <c r="AU542" s="170">
        <v>6</v>
      </c>
      <c r="AV542" s="170">
        <v>5</v>
      </c>
      <c r="AW542" s="170"/>
      <c r="AX542" s="170"/>
      <c r="AY542" s="170"/>
      <c r="AZ542" s="170"/>
      <c r="BA542" s="170">
        <v>3</v>
      </c>
      <c r="BB542" s="170"/>
      <c r="BC542" s="171">
        <v>16</v>
      </c>
      <c r="BD542" s="166">
        <v>16</v>
      </c>
      <c r="BE542" s="271">
        <v>1.4999999999999999E-2</v>
      </c>
      <c r="BF542" s="172">
        <v>1</v>
      </c>
      <c r="BG542" s="154"/>
      <c r="BH542" s="154">
        <v>0</v>
      </c>
      <c r="BI542" s="154">
        <v>0</v>
      </c>
      <c r="BJ542" s="154">
        <v>5</v>
      </c>
      <c r="BK542" s="154">
        <v>5</v>
      </c>
      <c r="BL542" s="24" t="s">
        <v>478</v>
      </c>
      <c r="BM542" s="248" t="s">
        <v>481</v>
      </c>
      <c r="BN542" s="248" t="s">
        <v>483</v>
      </c>
      <c r="BO542" s="248"/>
      <c r="BP542" s="248">
        <v>35</v>
      </c>
      <c r="BQ542" s="248"/>
      <c r="BR542" s="248"/>
      <c r="BS542" s="248"/>
      <c r="BT542" s="248"/>
      <c r="BU542" s="248">
        <f t="shared" si="8"/>
        <v>10.3</v>
      </c>
      <c r="BV542" s="248"/>
      <c r="BW542" s="248"/>
      <c r="BX542" s="248"/>
      <c r="BY542" s="248"/>
      <c r="BZ542" s="248"/>
      <c r="CA542" s="248"/>
      <c r="CB542" s="248"/>
      <c r="CC542" s="248"/>
      <c r="CD542" s="248"/>
      <c r="CE542" s="248"/>
      <c r="CF542" s="248"/>
      <c r="CG542" s="248"/>
      <c r="CH542" s="248"/>
      <c r="CI542" s="248"/>
      <c r="CJ542" s="248"/>
      <c r="CK542" s="248"/>
      <c r="CL542" s="248"/>
      <c r="CM542" s="248"/>
      <c r="CN542" s="248"/>
      <c r="CO542" s="248"/>
      <c r="CP542" s="248"/>
      <c r="CQ542" s="248"/>
      <c r="CR542" s="248"/>
      <c r="CS542" s="248"/>
      <c r="CT542" s="248"/>
      <c r="CU542" s="248"/>
      <c r="CV542" s="248"/>
      <c r="CW542" s="248"/>
      <c r="CX542" s="248"/>
      <c r="CY542" s="248"/>
      <c r="CZ542" s="248"/>
      <c r="DA542" s="248"/>
      <c r="DB542" s="248"/>
    </row>
    <row r="543" spans="1:106" s="185" customFormat="1" ht="31.5" customHeight="1" x14ac:dyDescent="0.35">
      <c r="A543" s="180">
        <v>2021</v>
      </c>
      <c r="B543" s="152">
        <v>8</v>
      </c>
      <c r="C543" s="270">
        <v>44438</v>
      </c>
      <c r="D543" s="152">
        <v>407</v>
      </c>
      <c r="E543" s="152">
        <v>629</v>
      </c>
      <c r="F543" s="152">
        <v>2</v>
      </c>
      <c r="G543" s="184" t="s">
        <v>146</v>
      </c>
      <c r="H543" t="s">
        <v>147</v>
      </c>
      <c r="I543" t="s">
        <v>471</v>
      </c>
      <c r="J543">
        <v>1</v>
      </c>
      <c r="K543">
        <v>5</v>
      </c>
      <c r="L543" s="186">
        <v>221</v>
      </c>
      <c r="M543" s="187">
        <v>203.983</v>
      </c>
      <c r="N543" s="188">
        <v>238.017</v>
      </c>
      <c r="O543" s="179">
        <v>256</v>
      </c>
      <c r="P543" s="179">
        <v>273</v>
      </c>
      <c r="Q543" s="179">
        <v>244</v>
      </c>
      <c r="R543" s="179"/>
      <c r="S543" s="179">
        <v>250</v>
      </c>
      <c r="T543" s="179">
        <v>208</v>
      </c>
      <c r="U543" s="179">
        <v>212</v>
      </c>
      <c r="V543" s="179">
        <v>217</v>
      </c>
      <c r="W543" s="179"/>
      <c r="X543" s="179">
        <v>209</v>
      </c>
      <c r="Y543" s="153">
        <v>147</v>
      </c>
      <c r="Z543" s="153">
        <v>127</v>
      </c>
      <c r="AA543" s="179">
        <v>227</v>
      </c>
      <c r="AB543" s="179">
        <v>265</v>
      </c>
      <c r="AC543" s="179">
        <v>271</v>
      </c>
      <c r="AD543" s="179">
        <v>297</v>
      </c>
      <c r="AE543" s="179">
        <v>286</v>
      </c>
      <c r="AF543" s="179">
        <v>208</v>
      </c>
      <c r="AG543" s="179">
        <v>230</v>
      </c>
      <c r="AH543" s="179">
        <v>210</v>
      </c>
      <c r="AI543" s="179">
        <v>224</v>
      </c>
      <c r="AJ543" s="179">
        <v>210</v>
      </c>
      <c r="AK543" s="153">
        <v>139</v>
      </c>
      <c r="AL543" s="153">
        <v>139</v>
      </c>
      <c r="AM543" s="179">
        <v>263.2</v>
      </c>
      <c r="AN543" s="179">
        <v>214.2</v>
      </c>
      <c r="AO543" s="215">
        <v>0.2</v>
      </c>
      <c r="AP543" s="168">
        <v>18</v>
      </c>
      <c r="AQ543" s="169">
        <v>200</v>
      </c>
      <c r="AR543" s="167">
        <v>26</v>
      </c>
      <c r="AS543" s="167">
        <v>138</v>
      </c>
      <c r="AT543" s="170">
        <v>1</v>
      </c>
      <c r="AU543" s="170">
        <v>1</v>
      </c>
      <c r="AV543" s="170">
        <v>4</v>
      </c>
      <c r="AW543" s="170"/>
      <c r="AX543" s="170"/>
      <c r="AY543" s="170"/>
      <c r="AZ543" s="170"/>
      <c r="BA543" s="170">
        <v>2</v>
      </c>
      <c r="BB543" s="170"/>
      <c r="BC543" s="171">
        <v>8</v>
      </c>
      <c r="BD543" s="166">
        <v>8</v>
      </c>
      <c r="BE543" s="271">
        <v>1.4999999999999999E-2</v>
      </c>
      <c r="BF543" s="172">
        <v>1</v>
      </c>
      <c r="BG543" s="154"/>
      <c r="BH543" s="154">
        <v>0</v>
      </c>
      <c r="BI543" s="154">
        <v>0</v>
      </c>
      <c r="BJ543" s="154">
        <v>1.7</v>
      </c>
      <c r="BK543" s="154">
        <v>1.7</v>
      </c>
      <c r="BL543" s="24" t="s">
        <v>478</v>
      </c>
      <c r="BM543" s="248" t="s">
        <v>481</v>
      </c>
      <c r="BN543" s="248" t="s">
        <v>483</v>
      </c>
      <c r="BO543" s="248"/>
      <c r="BP543" s="248">
        <v>35</v>
      </c>
      <c r="BQ543" s="248"/>
      <c r="BR543" s="248"/>
      <c r="BS543" s="248"/>
      <c r="BT543" s="248"/>
      <c r="BU543" s="248">
        <f t="shared" si="8"/>
        <v>4.8</v>
      </c>
      <c r="BV543" s="248"/>
      <c r="BW543" s="248"/>
      <c r="BX543" s="248"/>
      <c r="BY543" s="248"/>
      <c r="BZ543" s="248"/>
      <c r="CA543" s="248"/>
      <c r="CB543" s="248"/>
      <c r="CC543" s="248"/>
      <c r="CD543" s="248"/>
      <c r="CE543" s="248"/>
      <c r="CF543" s="248"/>
      <c r="CG543" s="248"/>
      <c r="CH543" s="248"/>
      <c r="CI543" s="248"/>
      <c r="CJ543" s="248"/>
      <c r="CK543" s="248"/>
      <c r="CL543" s="248"/>
      <c r="CM543" s="248"/>
      <c r="CN543" s="248"/>
      <c r="CO543" s="248"/>
      <c r="CP543" s="248"/>
      <c r="CQ543" s="248"/>
      <c r="CR543" s="248"/>
      <c r="CS543" s="248"/>
      <c r="CT543" s="248"/>
      <c r="CU543" s="248"/>
      <c r="CV543" s="248"/>
      <c r="CW543" s="248"/>
      <c r="CX543" s="248"/>
      <c r="CY543" s="248"/>
      <c r="CZ543" s="248"/>
      <c r="DA543" s="248"/>
      <c r="DB543" s="248"/>
    </row>
    <row r="544" spans="1:106" s="185" customFormat="1" ht="31.5" customHeight="1" x14ac:dyDescent="0.35">
      <c r="A544" s="180">
        <v>2021</v>
      </c>
      <c r="B544" s="152">
        <v>8</v>
      </c>
      <c r="C544" s="270">
        <v>44438</v>
      </c>
      <c r="D544" s="152">
        <v>407</v>
      </c>
      <c r="E544" s="152">
        <v>630</v>
      </c>
      <c r="F544" s="152">
        <v>2</v>
      </c>
      <c r="G544" s="184" t="s">
        <v>149</v>
      </c>
      <c r="H544" t="s">
        <v>150</v>
      </c>
      <c r="I544" t="s">
        <v>471</v>
      </c>
      <c r="J544">
        <v>1</v>
      </c>
      <c r="K544">
        <v>5</v>
      </c>
      <c r="L544" s="186">
        <v>214</v>
      </c>
      <c r="M544" s="187">
        <v>197.84299999999999</v>
      </c>
      <c r="N544" s="188">
        <v>230.15700000000001</v>
      </c>
      <c r="O544" s="179">
        <v>276</v>
      </c>
      <c r="P544" s="179">
        <v>289</v>
      </c>
      <c r="Q544" s="179">
        <v>265</v>
      </c>
      <c r="R544" s="179"/>
      <c r="S544" s="179">
        <v>253</v>
      </c>
      <c r="T544" s="179">
        <v>208</v>
      </c>
      <c r="U544" s="179">
        <v>225</v>
      </c>
      <c r="V544" s="179">
        <v>232</v>
      </c>
      <c r="W544" s="179"/>
      <c r="X544" s="179">
        <v>212</v>
      </c>
      <c r="Y544" s="153">
        <v>147</v>
      </c>
      <c r="Z544" s="153">
        <v>127</v>
      </c>
      <c r="AA544" s="179">
        <v>233</v>
      </c>
      <c r="AB544" s="179">
        <v>260</v>
      </c>
      <c r="AC544" s="179">
        <v>255</v>
      </c>
      <c r="AD544" s="179">
        <v>253</v>
      </c>
      <c r="AE544" s="179">
        <v>248</v>
      </c>
      <c r="AF544" s="179">
        <v>187</v>
      </c>
      <c r="AG544" s="179">
        <v>208</v>
      </c>
      <c r="AH544" s="179">
        <v>206</v>
      </c>
      <c r="AI544" s="179">
        <v>209</v>
      </c>
      <c r="AJ544" s="179">
        <v>206</v>
      </c>
      <c r="AK544" s="153">
        <v>139</v>
      </c>
      <c r="AL544" s="153">
        <v>139</v>
      </c>
      <c r="AM544" s="179">
        <v>259.10000000000002</v>
      </c>
      <c r="AN544" s="179">
        <v>210.3</v>
      </c>
      <c r="AO544" s="215">
        <v>0.2</v>
      </c>
      <c r="AP544" s="168">
        <v>18</v>
      </c>
      <c r="AQ544" s="169">
        <v>200</v>
      </c>
      <c r="AR544" s="167">
        <v>26</v>
      </c>
      <c r="AS544" s="167">
        <v>138</v>
      </c>
      <c r="AT544" s="170">
        <v>7</v>
      </c>
      <c r="AU544" s="170">
        <v>10</v>
      </c>
      <c r="AV544" s="170">
        <v>10</v>
      </c>
      <c r="AW544" s="170"/>
      <c r="AX544" s="170"/>
      <c r="AY544" s="170"/>
      <c r="AZ544" s="170"/>
      <c r="BA544" s="170">
        <v>2</v>
      </c>
      <c r="BB544" s="170"/>
      <c r="BC544" s="171">
        <v>29</v>
      </c>
      <c r="BD544" s="166">
        <v>29</v>
      </c>
      <c r="BE544" s="271">
        <v>1.4999999999999999E-2</v>
      </c>
      <c r="BF544" s="172">
        <v>1</v>
      </c>
      <c r="BG544" s="154"/>
      <c r="BH544" s="154">
        <v>0.1</v>
      </c>
      <c r="BI544" s="154">
        <v>0.1</v>
      </c>
      <c r="BJ544" s="154">
        <v>6.1</v>
      </c>
      <c r="BK544" s="154">
        <v>6.1</v>
      </c>
      <c r="BL544" s="24" t="s">
        <v>478</v>
      </c>
      <c r="BM544" s="248" t="s">
        <v>481</v>
      </c>
      <c r="BN544" s="248" t="s">
        <v>483</v>
      </c>
      <c r="BO544" s="248"/>
      <c r="BP544" s="248">
        <v>35</v>
      </c>
      <c r="BQ544" s="248"/>
      <c r="BR544" s="248"/>
      <c r="BS544" s="248"/>
      <c r="BT544" s="248"/>
      <c r="BU544" s="248">
        <f t="shared" si="8"/>
        <v>2.6</v>
      </c>
      <c r="BV544" s="248"/>
      <c r="BW544" s="248"/>
      <c r="BX544" s="248"/>
      <c r="BY544" s="248"/>
      <c r="BZ544" s="248"/>
      <c r="CA544" s="248"/>
      <c r="CB544" s="248"/>
      <c r="CC544" s="248"/>
      <c r="CD544" s="248"/>
      <c r="CE544" s="248"/>
      <c r="CF544" s="248"/>
      <c r="CG544" s="248"/>
      <c r="CH544" s="248"/>
      <c r="CI544" s="248"/>
      <c r="CJ544" s="248"/>
      <c r="CK544" s="248"/>
      <c r="CL544" s="248"/>
      <c r="CM544" s="248"/>
      <c r="CN544" s="248"/>
      <c r="CO544" s="248"/>
      <c r="CP544" s="248"/>
      <c r="CQ544" s="248"/>
      <c r="CR544" s="248"/>
      <c r="CS544" s="248"/>
      <c r="CT544" s="248"/>
      <c r="CU544" s="248"/>
      <c r="CV544" s="248"/>
      <c r="CW544" s="248"/>
      <c r="CX544" s="248"/>
      <c r="CY544" s="248"/>
      <c r="CZ544" s="248"/>
      <c r="DA544" s="248"/>
      <c r="DB544" s="248"/>
    </row>
    <row r="545" spans="1:106" s="185" customFormat="1" ht="31.5" customHeight="1" x14ac:dyDescent="0.35">
      <c r="A545" s="180">
        <v>2021</v>
      </c>
      <c r="B545" s="152">
        <v>8</v>
      </c>
      <c r="C545" s="270">
        <v>44438</v>
      </c>
      <c r="D545" s="152">
        <v>47</v>
      </c>
      <c r="E545" s="152">
        <v>122</v>
      </c>
      <c r="F545" s="152">
        <v>3</v>
      </c>
      <c r="G545" s="184" t="s">
        <v>216</v>
      </c>
      <c r="H545" t="s">
        <v>217</v>
      </c>
      <c r="I545" t="s">
        <v>513</v>
      </c>
      <c r="J545">
        <v>2</v>
      </c>
      <c r="K545">
        <v>1</v>
      </c>
      <c r="L545" s="186">
        <v>280</v>
      </c>
      <c r="M545" s="187">
        <v>267.39999999999998</v>
      </c>
      <c r="N545" s="188">
        <v>292.60000000000002</v>
      </c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>
        <v>63</v>
      </c>
      <c r="AQ545" s="169">
        <v>115</v>
      </c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>
        <v>300</v>
      </c>
      <c r="BE545" s="271">
        <v>1.4999999999999999E-2</v>
      </c>
      <c r="BF545" s="172"/>
      <c r="BG545" s="154"/>
      <c r="BH545" s="154"/>
      <c r="BI545" s="154">
        <v>1.1000000000000001</v>
      </c>
      <c r="BJ545" s="154"/>
      <c r="BK545" s="154"/>
      <c r="BL545" s="24" t="s">
        <v>474</v>
      </c>
      <c r="BM545" s="248" t="s">
        <v>475</v>
      </c>
      <c r="BN545" s="248" t="s">
        <v>526</v>
      </c>
      <c r="BO545" s="248" t="s">
        <v>515</v>
      </c>
      <c r="BP545" s="248">
        <v>35</v>
      </c>
      <c r="BQ545" s="248"/>
      <c r="BR545" s="248"/>
      <c r="BS545" s="248"/>
      <c r="BT545" s="248"/>
      <c r="BU545" s="248" t="str">
        <f t="shared" si="8"/>
        <v/>
      </c>
      <c r="BV545" s="248"/>
      <c r="BW545" s="248"/>
      <c r="BX545" s="248"/>
      <c r="BY545" s="248"/>
      <c r="BZ545" s="248"/>
      <c r="CA545" s="248"/>
      <c r="CB545" s="248"/>
      <c r="CC545" s="248"/>
      <c r="CD545" s="248"/>
      <c r="CE545" s="248"/>
      <c r="CF545" s="248"/>
      <c r="CG545" s="248"/>
      <c r="CH545" s="248"/>
      <c r="CI545" s="248"/>
      <c r="CJ545" s="248"/>
      <c r="CK545" s="248"/>
      <c r="CL545" s="248"/>
      <c r="CM545" s="248"/>
      <c r="CN545" s="248"/>
      <c r="CO545" s="248"/>
      <c r="CP545" s="248"/>
      <c r="CQ545" s="248"/>
      <c r="CR545" s="248"/>
      <c r="CS545" s="248"/>
      <c r="CT545" s="248"/>
      <c r="CU545" s="248"/>
      <c r="CV545" s="248"/>
      <c r="CW545" s="248"/>
      <c r="CX545" s="248"/>
      <c r="CY545" s="248"/>
      <c r="CZ545" s="248"/>
      <c r="DA545" s="248"/>
      <c r="DB545" s="248"/>
    </row>
    <row r="546" spans="1:106" s="185" customFormat="1" ht="31.5" customHeight="1" x14ac:dyDescent="0.35">
      <c r="A546" s="180">
        <v>2021</v>
      </c>
      <c r="B546" s="152">
        <v>8</v>
      </c>
      <c r="C546" s="270">
        <v>44438</v>
      </c>
      <c r="D546" s="152">
        <v>395</v>
      </c>
      <c r="E546" s="152">
        <v>607</v>
      </c>
      <c r="F546" s="152">
        <v>3</v>
      </c>
      <c r="G546" s="184" t="s">
        <v>170</v>
      </c>
      <c r="H546" t="s">
        <v>171</v>
      </c>
      <c r="I546" t="s">
        <v>471</v>
      </c>
      <c r="J546">
        <v>3</v>
      </c>
      <c r="K546">
        <v>3</v>
      </c>
      <c r="L546" s="186">
        <v>120</v>
      </c>
      <c r="M546" s="187">
        <v>111.6</v>
      </c>
      <c r="N546" s="188">
        <v>128.4</v>
      </c>
      <c r="O546" s="179">
        <v>165</v>
      </c>
      <c r="P546" s="179">
        <v>147</v>
      </c>
      <c r="Q546" s="179">
        <v>158</v>
      </c>
      <c r="R546" s="179">
        <v>157</v>
      </c>
      <c r="S546" s="179">
        <v>155</v>
      </c>
      <c r="T546" s="179">
        <v>129</v>
      </c>
      <c r="U546" s="179">
        <v>119</v>
      </c>
      <c r="V546" s="179">
        <v>115</v>
      </c>
      <c r="W546" s="179">
        <v>112</v>
      </c>
      <c r="X546" s="179">
        <v>115</v>
      </c>
      <c r="Y546" s="153">
        <v>114</v>
      </c>
      <c r="Z546" s="153">
        <v>114</v>
      </c>
      <c r="AA546" s="179">
        <v>152</v>
      </c>
      <c r="AB546" s="179">
        <v>174</v>
      </c>
      <c r="AC546" s="179">
        <v>169</v>
      </c>
      <c r="AD546" s="179">
        <v>152</v>
      </c>
      <c r="AE546" s="179">
        <v>153</v>
      </c>
      <c r="AF546" s="179">
        <v>118</v>
      </c>
      <c r="AG546" s="179">
        <v>123</v>
      </c>
      <c r="AH546" s="179">
        <v>120</v>
      </c>
      <c r="AI546" s="179">
        <v>119</v>
      </c>
      <c r="AJ546" s="179">
        <v>126</v>
      </c>
      <c r="AK546" s="153">
        <v>116</v>
      </c>
      <c r="AL546" s="153">
        <v>115</v>
      </c>
      <c r="AM546" s="179">
        <v>158.19999999999999</v>
      </c>
      <c r="AN546" s="179">
        <v>119.6</v>
      </c>
      <c r="AO546" s="215">
        <v>0.3</v>
      </c>
      <c r="AP546" s="168">
        <v>90</v>
      </c>
      <c r="AQ546" s="169">
        <v>120</v>
      </c>
      <c r="AR546" s="167">
        <v>94</v>
      </c>
      <c r="AS546" s="167">
        <v>115</v>
      </c>
      <c r="AT546" s="170">
        <v>5</v>
      </c>
      <c r="AU546" s="170">
        <v>4</v>
      </c>
      <c r="AV546" s="170">
        <v>4</v>
      </c>
      <c r="AW546" s="170"/>
      <c r="AX546" s="170"/>
      <c r="AY546" s="170"/>
      <c r="AZ546" s="170"/>
      <c r="BA546" s="170"/>
      <c r="BB546" s="170"/>
      <c r="BC546" s="171">
        <v>13</v>
      </c>
      <c r="BD546" s="166">
        <v>925</v>
      </c>
      <c r="BE546" s="271">
        <v>1.4999999999999999E-2</v>
      </c>
      <c r="BF546" s="172">
        <v>1.4E-2</v>
      </c>
      <c r="BG546" s="154">
        <v>1</v>
      </c>
      <c r="BH546" s="154">
        <v>0.1</v>
      </c>
      <c r="BI546" s="154">
        <v>7.7</v>
      </c>
      <c r="BJ546" s="154">
        <v>1.6</v>
      </c>
      <c r="BK546" s="154">
        <v>110.6</v>
      </c>
      <c r="BL546" s="24" t="s">
        <v>480</v>
      </c>
      <c r="BM546" s="248" t="s">
        <v>480</v>
      </c>
      <c r="BN546" s="248"/>
      <c r="BO546" s="248"/>
      <c r="BP546" s="248">
        <v>35</v>
      </c>
      <c r="BQ546" s="248"/>
      <c r="BR546" s="248"/>
      <c r="BS546" s="248"/>
      <c r="BT546" s="248"/>
      <c r="BU546" s="248">
        <f t="shared" si="8"/>
        <v>0.3</v>
      </c>
      <c r="BV546" s="248"/>
      <c r="BW546" s="248"/>
      <c r="BX546" s="248"/>
      <c r="BY546" s="248"/>
      <c r="BZ546" s="248"/>
      <c r="CA546" s="248"/>
      <c r="CB546" s="248"/>
      <c r="CC546" s="248"/>
      <c r="CD546" s="248"/>
      <c r="CE546" s="248"/>
      <c r="CF546" s="248"/>
      <c r="CG546" s="248"/>
      <c r="CH546" s="248"/>
      <c r="CI546" s="248"/>
      <c r="CJ546" s="248"/>
      <c r="CK546" s="248"/>
      <c r="CL546" s="248"/>
      <c r="CM546" s="248"/>
      <c r="CN546" s="248"/>
      <c r="CO546" s="248"/>
      <c r="CP546" s="248"/>
      <c r="CQ546" s="248"/>
      <c r="CR546" s="248"/>
      <c r="CS546" s="248"/>
      <c r="CT546" s="248"/>
      <c r="CU546" s="248"/>
      <c r="CV546" s="248"/>
      <c r="CW546" s="248"/>
      <c r="CX546" s="248"/>
      <c r="CY546" s="248"/>
      <c r="CZ546" s="248"/>
      <c r="DA546" s="248"/>
      <c r="DB546" s="248"/>
    </row>
    <row r="547" spans="1:106" s="185" customFormat="1" ht="31.5" customHeight="1" x14ac:dyDescent="0.35">
      <c r="A547" s="180">
        <v>2021</v>
      </c>
      <c r="B547" s="152">
        <v>8</v>
      </c>
      <c r="C547" s="270">
        <v>44438</v>
      </c>
      <c r="D547" s="152">
        <v>395</v>
      </c>
      <c r="E547" s="152">
        <v>608</v>
      </c>
      <c r="F547" s="152">
        <v>3</v>
      </c>
      <c r="G547" s="184" t="s">
        <v>173</v>
      </c>
      <c r="H547" t="s">
        <v>174</v>
      </c>
      <c r="I547" t="s">
        <v>471</v>
      </c>
      <c r="J547">
        <v>3</v>
      </c>
      <c r="K547">
        <v>3</v>
      </c>
      <c r="L547" s="186">
        <v>110</v>
      </c>
      <c r="M547" s="187">
        <v>102.3</v>
      </c>
      <c r="N547" s="188">
        <v>117.7</v>
      </c>
      <c r="O547" s="179">
        <v>136</v>
      </c>
      <c r="P547" s="179">
        <v>147</v>
      </c>
      <c r="Q547" s="179">
        <v>141</v>
      </c>
      <c r="R547" s="179">
        <v>145</v>
      </c>
      <c r="S547" s="179">
        <v>152</v>
      </c>
      <c r="T547" s="179">
        <v>98</v>
      </c>
      <c r="U547" s="179">
        <v>99</v>
      </c>
      <c r="V547" s="179">
        <v>93</v>
      </c>
      <c r="W547" s="179">
        <v>92</v>
      </c>
      <c r="X547" s="179">
        <v>94</v>
      </c>
      <c r="Y547" s="153">
        <v>114</v>
      </c>
      <c r="Z547" s="153">
        <v>114</v>
      </c>
      <c r="AA547" s="179">
        <v>146</v>
      </c>
      <c r="AB547" s="179">
        <v>169</v>
      </c>
      <c r="AC547" s="179">
        <v>166</v>
      </c>
      <c r="AD547" s="179">
        <v>150</v>
      </c>
      <c r="AE547" s="179">
        <v>162</v>
      </c>
      <c r="AF547" s="179">
        <v>94</v>
      </c>
      <c r="AG547" s="179">
        <v>106</v>
      </c>
      <c r="AH547" s="179">
        <v>104</v>
      </c>
      <c r="AI547" s="179">
        <v>110</v>
      </c>
      <c r="AJ547" s="179">
        <v>101</v>
      </c>
      <c r="AK547" s="153">
        <v>116</v>
      </c>
      <c r="AL547" s="153">
        <v>115</v>
      </c>
      <c r="AM547" s="179">
        <v>151.4</v>
      </c>
      <c r="AN547" s="179">
        <v>99.1</v>
      </c>
      <c r="AO547" s="215">
        <v>0.4</v>
      </c>
      <c r="AP547" s="168">
        <v>90</v>
      </c>
      <c r="AQ547" s="169">
        <v>120</v>
      </c>
      <c r="AR547" s="167">
        <v>94</v>
      </c>
      <c r="AS547" s="167">
        <v>115</v>
      </c>
      <c r="AT547" s="170">
        <v>7</v>
      </c>
      <c r="AU547" s="170">
        <v>4</v>
      </c>
      <c r="AV547" s="170">
        <v>7</v>
      </c>
      <c r="AW547" s="170"/>
      <c r="AX547" s="170"/>
      <c r="AY547" s="170"/>
      <c r="AZ547" s="170"/>
      <c r="BA547" s="170"/>
      <c r="BB547" s="170"/>
      <c r="BC547" s="171">
        <v>18</v>
      </c>
      <c r="BD547" s="166">
        <v>930</v>
      </c>
      <c r="BE547" s="271">
        <v>1.4999999999999999E-2</v>
      </c>
      <c r="BF547" s="172">
        <v>1.9E-2</v>
      </c>
      <c r="BG547" s="154"/>
      <c r="BH547" s="154">
        <v>0.2</v>
      </c>
      <c r="BI547" s="154">
        <v>8.5</v>
      </c>
      <c r="BJ547" s="154">
        <v>1.8</v>
      </c>
      <c r="BK547" s="154">
        <v>92.2</v>
      </c>
      <c r="BL547" s="24" t="s">
        <v>480</v>
      </c>
      <c r="BM547" s="248" t="s">
        <v>480</v>
      </c>
      <c r="BN547" s="248"/>
      <c r="BO547" s="248"/>
      <c r="BP547" s="248">
        <v>35</v>
      </c>
      <c r="BQ547" s="248"/>
      <c r="BR547" s="248"/>
      <c r="BS547" s="248"/>
      <c r="BT547" s="248"/>
      <c r="BU547" s="248">
        <f t="shared" si="8"/>
        <v>7.7</v>
      </c>
      <c r="BV547" s="248"/>
      <c r="BW547" s="248"/>
      <c r="BX547" s="248"/>
      <c r="BY547" s="248"/>
      <c r="BZ547" s="248"/>
      <c r="CA547" s="248"/>
      <c r="CB547" s="248"/>
      <c r="CC547" s="248"/>
      <c r="CD547" s="248"/>
      <c r="CE547" s="248"/>
      <c r="CF547" s="248"/>
      <c r="CG547" s="248"/>
      <c r="CH547" s="248"/>
      <c r="CI547" s="248"/>
      <c r="CJ547" s="248"/>
      <c r="CK547" s="248"/>
      <c r="CL547" s="248"/>
      <c r="CM547" s="248"/>
      <c r="CN547" s="248"/>
      <c r="CO547" s="248"/>
      <c r="CP547" s="248"/>
      <c r="CQ547" s="248"/>
      <c r="CR547" s="248"/>
      <c r="CS547" s="248"/>
      <c r="CT547" s="248"/>
      <c r="CU547" s="248"/>
      <c r="CV547" s="248"/>
      <c r="CW547" s="248"/>
      <c r="CX547" s="248"/>
      <c r="CY547" s="248"/>
      <c r="CZ547" s="248"/>
      <c r="DA547" s="248"/>
      <c r="DB547" s="248"/>
    </row>
    <row r="548" spans="1:106" s="185" customFormat="1" ht="31.5" customHeight="1" x14ac:dyDescent="0.35">
      <c r="A548" s="180">
        <v>2021</v>
      </c>
      <c r="B548" s="152">
        <v>8</v>
      </c>
      <c r="C548" s="270">
        <v>44438</v>
      </c>
      <c r="D548" s="152">
        <v>395</v>
      </c>
      <c r="E548" s="152">
        <v>609</v>
      </c>
      <c r="F548" s="152">
        <v>3</v>
      </c>
      <c r="G548" s="184" t="s">
        <v>176</v>
      </c>
      <c r="H548" t="s">
        <v>177</v>
      </c>
      <c r="I548" t="s">
        <v>471</v>
      </c>
      <c r="J548">
        <v>3</v>
      </c>
      <c r="K548">
        <v>3</v>
      </c>
      <c r="L548" s="186">
        <v>50</v>
      </c>
      <c r="M548" s="187">
        <v>46.5</v>
      </c>
      <c r="N548" s="188">
        <v>53.5</v>
      </c>
      <c r="O548" s="179">
        <v>67</v>
      </c>
      <c r="P548" s="179">
        <v>63</v>
      </c>
      <c r="Q548" s="179">
        <v>66</v>
      </c>
      <c r="R548" s="179">
        <v>58</v>
      </c>
      <c r="S548" s="179">
        <v>56</v>
      </c>
      <c r="T548" s="179">
        <v>52</v>
      </c>
      <c r="U548" s="179">
        <v>49</v>
      </c>
      <c r="V548" s="179">
        <v>48</v>
      </c>
      <c r="W548" s="179">
        <v>48</v>
      </c>
      <c r="X548" s="179">
        <v>49</v>
      </c>
      <c r="Y548" s="153">
        <v>114</v>
      </c>
      <c r="Z548" s="153">
        <v>114</v>
      </c>
      <c r="AA548" s="179">
        <v>59</v>
      </c>
      <c r="AB548" s="179">
        <v>61</v>
      </c>
      <c r="AC548" s="179">
        <v>78</v>
      </c>
      <c r="AD548" s="179">
        <v>62</v>
      </c>
      <c r="AE548" s="179">
        <v>77</v>
      </c>
      <c r="AF548" s="179">
        <v>48</v>
      </c>
      <c r="AG548" s="179">
        <v>49</v>
      </c>
      <c r="AH548" s="179">
        <v>53</v>
      </c>
      <c r="AI548" s="179">
        <v>49</v>
      </c>
      <c r="AJ548" s="179">
        <v>52</v>
      </c>
      <c r="AK548" s="153">
        <v>116</v>
      </c>
      <c r="AL548" s="153">
        <v>115</v>
      </c>
      <c r="AM548" s="179">
        <v>64.7</v>
      </c>
      <c r="AN548" s="179">
        <v>49.7</v>
      </c>
      <c r="AO548" s="215">
        <v>0.3</v>
      </c>
      <c r="AP548" s="168">
        <v>90</v>
      </c>
      <c r="AQ548" s="169">
        <v>120</v>
      </c>
      <c r="AR548" s="167">
        <v>94</v>
      </c>
      <c r="AS548" s="167">
        <v>115</v>
      </c>
      <c r="AT548" s="170">
        <v>4</v>
      </c>
      <c r="AU548" s="170">
        <v>3</v>
      </c>
      <c r="AV548" s="170">
        <v>3</v>
      </c>
      <c r="AW548" s="170"/>
      <c r="AX548" s="170">
        <v>6</v>
      </c>
      <c r="AY548" s="170"/>
      <c r="AZ548" s="170"/>
      <c r="BA548" s="170"/>
      <c r="BB548" s="170"/>
      <c r="BC548" s="171">
        <v>16</v>
      </c>
      <c r="BD548" s="166">
        <v>952</v>
      </c>
      <c r="BE548" s="271">
        <v>1.4999999999999999E-2</v>
      </c>
      <c r="BF548" s="172">
        <v>1.7000000000000001E-2</v>
      </c>
      <c r="BG548" s="154"/>
      <c r="BH548" s="154">
        <v>0.3</v>
      </c>
      <c r="BI548" s="154">
        <v>19</v>
      </c>
      <c r="BJ548" s="154">
        <v>0.8</v>
      </c>
      <c r="BK548" s="154">
        <v>47.3</v>
      </c>
      <c r="BL548" s="24" t="s">
        <v>480</v>
      </c>
      <c r="BM548" s="248" t="s">
        <v>480</v>
      </c>
      <c r="BN548" s="248"/>
      <c r="BO548" s="248"/>
      <c r="BP548" s="248">
        <v>35</v>
      </c>
      <c r="BQ548" s="248"/>
      <c r="BR548" s="248"/>
      <c r="BS548" s="248"/>
      <c r="BT548" s="248"/>
      <c r="BU548" s="248">
        <f t="shared" si="8"/>
        <v>0.2</v>
      </c>
      <c r="BV548" s="248"/>
      <c r="BW548" s="248"/>
      <c r="BX548" s="248"/>
      <c r="BY548" s="248"/>
      <c r="BZ548" s="248"/>
      <c r="CA548" s="248"/>
      <c r="CB548" s="248"/>
      <c r="CC548" s="248"/>
      <c r="CD548" s="248"/>
      <c r="CE548" s="248"/>
      <c r="CF548" s="248"/>
      <c r="CG548" s="248"/>
      <c r="CH548" s="248"/>
      <c r="CI548" s="248"/>
      <c r="CJ548" s="248"/>
      <c r="CK548" s="248"/>
      <c r="CL548" s="248"/>
      <c r="CM548" s="248"/>
      <c r="CN548" s="248"/>
      <c r="CO548" s="248"/>
      <c r="CP548" s="248"/>
      <c r="CQ548" s="248"/>
      <c r="CR548" s="248"/>
      <c r="CS548" s="248"/>
      <c r="CT548" s="248"/>
      <c r="CU548" s="248"/>
      <c r="CV548" s="248"/>
      <c r="CW548" s="248"/>
      <c r="CX548" s="248"/>
      <c r="CY548" s="248"/>
      <c r="CZ548" s="248"/>
      <c r="DA548" s="248"/>
      <c r="DB548" s="248"/>
    </row>
    <row r="549" spans="1:106" s="185" customFormat="1" ht="31.5" customHeight="1" x14ac:dyDescent="0.35">
      <c r="A549" s="180">
        <v>2021</v>
      </c>
      <c r="B549" s="152">
        <v>8</v>
      </c>
      <c r="C549" s="270">
        <v>44438</v>
      </c>
      <c r="D549" s="152">
        <v>384</v>
      </c>
      <c r="E549" s="152">
        <v>556</v>
      </c>
      <c r="F549" s="152">
        <v>4</v>
      </c>
      <c r="G549" s="184" t="s">
        <v>197</v>
      </c>
      <c r="H549" t="s">
        <v>198</v>
      </c>
      <c r="I549" t="s">
        <v>471</v>
      </c>
      <c r="J549">
        <v>1</v>
      </c>
      <c r="K549">
        <v>6</v>
      </c>
      <c r="L549" s="186">
        <v>1066</v>
      </c>
      <c r="M549" s="187">
        <v>1003.106</v>
      </c>
      <c r="N549" s="188">
        <v>1141.6859999999999</v>
      </c>
      <c r="O549" s="179">
        <v>1346</v>
      </c>
      <c r="P549" s="179">
        <v>1235</v>
      </c>
      <c r="Q549" s="179">
        <v>1281</v>
      </c>
      <c r="R549" s="179">
        <v>1274</v>
      </c>
      <c r="S549" s="179">
        <v>1233</v>
      </c>
      <c r="T549" s="179">
        <v>1098</v>
      </c>
      <c r="U549" s="179">
        <v>1069</v>
      </c>
      <c r="V549" s="179">
        <v>1079</v>
      </c>
      <c r="W549" s="179">
        <v>1106</v>
      </c>
      <c r="X549" s="179">
        <v>1060</v>
      </c>
      <c r="Y549" s="153">
        <v>168</v>
      </c>
      <c r="Z549" s="153">
        <v>147</v>
      </c>
      <c r="AA549" s="179">
        <v>1297</v>
      </c>
      <c r="AB549" s="179">
        <v>1250</v>
      </c>
      <c r="AC549" s="179">
        <v>1291</v>
      </c>
      <c r="AD549" s="179">
        <v>1313</v>
      </c>
      <c r="AE549" s="179">
        <v>1299</v>
      </c>
      <c r="AF549" s="179">
        <v>1133</v>
      </c>
      <c r="AG549" s="179">
        <v>1079</v>
      </c>
      <c r="AH549" s="179">
        <v>1081</v>
      </c>
      <c r="AI549" s="179">
        <v>1079</v>
      </c>
      <c r="AJ549" s="179">
        <v>1089</v>
      </c>
      <c r="AK549" s="153">
        <v>175</v>
      </c>
      <c r="AL549" s="153">
        <v>177</v>
      </c>
      <c r="AM549" s="179">
        <v>1281.9000000000001</v>
      </c>
      <c r="AN549" s="179">
        <v>1087.3</v>
      </c>
      <c r="AO549" s="215">
        <v>0.2</v>
      </c>
      <c r="AP549" s="168">
        <v>20</v>
      </c>
      <c r="AQ549" s="169">
        <v>180</v>
      </c>
      <c r="AR549" s="167">
        <v>22</v>
      </c>
      <c r="AS549" s="167">
        <v>167</v>
      </c>
      <c r="AT549" s="170">
        <v>2</v>
      </c>
      <c r="AU549" s="170">
        <v>1</v>
      </c>
      <c r="AV549" s="170">
        <v>4</v>
      </c>
      <c r="AW549" s="170"/>
      <c r="AX549" s="170"/>
      <c r="AY549" s="170"/>
      <c r="AZ549" s="170"/>
      <c r="BA549" s="170"/>
      <c r="BB549" s="170"/>
      <c r="BC549" s="171">
        <v>6</v>
      </c>
      <c r="BD549" s="166">
        <v>510</v>
      </c>
      <c r="BE549" s="271">
        <v>1.4999999999999999E-2</v>
      </c>
      <c r="BF549" s="172">
        <v>1.2E-2</v>
      </c>
      <c r="BG549" s="154">
        <v>1</v>
      </c>
      <c r="BH549" s="154">
        <v>0</v>
      </c>
      <c r="BI549" s="154">
        <v>0.5</v>
      </c>
      <c r="BJ549" s="154">
        <v>6.5</v>
      </c>
      <c r="BK549" s="154">
        <v>554.5</v>
      </c>
      <c r="BL549" s="24" t="s">
        <v>474</v>
      </c>
      <c r="BM549" s="248" t="s">
        <v>475</v>
      </c>
      <c r="BN549" s="248" t="s">
        <v>517</v>
      </c>
      <c r="BO549" s="248"/>
      <c r="BP549" s="248">
        <v>35</v>
      </c>
      <c r="BQ549" s="248"/>
      <c r="BR549" s="248"/>
      <c r="BS549" s="248"/>
      <c r="BT549" s="248"/>
      <c r="BU549" s="248">
        <f t="shared" si="8"/>
        <v>15.1</v>
      </c>
      <c r="BV549" s="248"/>
      <c r="BW549" s="248"/>
      <c r="BX549" s="248"/>
      <c r="BY549" s="248"/>
      <c r="BZ549" s="248"/>
      <c r="CA549" s="248"/>
      <c r="CB549" s="248"/>
      <c r="CC549" s="248"/>
      <c r="CD549" s="248"/>
      <c r="CE549" s="248"/>
      <c r="CF549" s="248"/>
      <c r="CG549" s="248"/>
      <c r="CH549" s="248"/>
      <c r="CI549" s="248"/>
      <c r="CJ549" s="248"/>
      <c r="CK549" s="248"/>
      <c r="CL549" s="248"/>
      <c r="CM549" s="248"/>
      <c r="CN549" s="248"/>
      <c r="CO549" s="248"/>
      <c r="CP549" s="248"/>
      <c r="CQ549" s="248"/>
      <c r="CR549" s="248"/>
      <c r="CS549" s="248"/>
      <c r="CT549" s="248"/>
      <c r="CU549" s="248"/>
      <c r="CV549" s="248"/>
      <c r="CW549" s="248"/>
      <c r="CX549" s="248"/>
      <c r="CY549" s="248"/>
      <c r="CZ549" s="248"/>
      <c r="DA549" s="248"/>
      <c r="DB549" s="248"/>
    </row>
    <row r="550" spans="1:106" s="185" customFormat="1" ht="31.5" customHeight="1" x14ac:dyDescent="0.35">
      <c r="A550" s="180">
        <v>2021</v>
      </c>
      <c r="B550" s="152">
        <v>8</v>
      </c>
      <c r="C550" s="270">
        <v>44438</v>
      </c>
      <c r="D550" s="152">
        <v>384</v>
      </c>
      <c r="E550" s="152">
        <v>557</v>
      </c>
      <c r="F550" s="152">
        <v>4</v>
      </c>
      <c r="G550" s="184" t="s">
        <v>200</v>
      </c>
      <c r="H550" t="s">
        <v>201</v>
      </c>
      <c r="I550" t="s">
        <v>471</v>
      </c>
      <c r="J550">
        <v>1</v>
      </c>
      <c r="K550">
        <v>6</v>
      </c>
      <c r="L550" s="186">
        <v>182</v>
      </c>
      <c r="M550" s="187">
        <v>171.262</v>
      </c>
      <c r="N550" s="188">
        <v>194.922</v>
      </c>
      <c r="O550" s="179">
        <v>260</v>
      </c>
      <c r="P550" s="179">
        <v>232</v>
      </c>
      <c r="Q550" s="179">
        <v>228</v>
      </c>
      <c r="R550" s="179">
        <v>242</v>
      </c>
      <c r="S550" s="179">
        <v>235</v>
      </c>
      <c r="T550" s="179">
        <v>206</v>
      </c>
      <c r="U550" s="179">
        <v>196</v>
      </c>
      <c r="V550" s="179">
        <v>198</v>
      </c>
      <c r="W550" s="179">
        <v>205</v>
      </c>
      <c r="X550" s="179">
        <v>201</v>
      </c>
      <c r="Y550" s="153">
        <v>168</v>
      </c>
      <c r="Z550" s="153">
        <v>147</v>
      </c>
      <c r="AA550" s="179">
        <v>254</v>
      </c>
      <c r="AB550" s="179">
        <v>238</v>
      </c>
      <c r="AC550" s="179">
        <v>246</v>
      </c>
      <c r="AD550" s="179">
        <v>258</v>
      </c>
      <c r="AE550" s="179">
        <v>235</v>
      </c>
      <c r="AF550" s="179">
        <v>209</v>
      </c>
      <c r="AG550" s="179">
        <v>195</v>
      </c>
      <c r="AH550" s="179">
        <v>195</v>
      </c>
      <c r="AI550" s="179">
        <v>197</v>
      </c>
      <c r="AJ550" s="179">
        <v>203</v>
      </c>
      <c r="AK550" s="153">
        <v>175</v>
      </c>
      <c r="AL550" s="153">
        <v>177</v>
      </c>
      <c r="AM550" s="179">
        <v>242.8</v>
      </c>
      <c r="AN550" s="179">
        <v>200.5</v>
      </c>
      <c r="AO550" s="215">
        <v>0.3</v>
      </c>
      <c r="AP550" s="168">
        <v>20</v>
      </c>
      <c r="AQ550" s="169">
        <v>180</v>
      </c>
      <c r="AR550" s="167">
        <v>22</v>
      </c>
      <c r="AS550" s="167">
        <v>167</v>
      </c>
      <c r="AT550" s="170">
        <v>2</v>
      </c>
      <c r="AU550" s="170">
        <v>2</v>
      </c>
      <c r="AV550" s="170">
        <v>4</v>
      </c>
      <c r="AW550" s="170"/>
      <c r="AX550" s="170"/>
      <c r="AY550" s="170"/>
      <c r="AZ550" s="170"/>
      <c r="BA550" s="170"/>
      <c r="BB550" s="170"/>
      <c r="BC550" s="171">
        <v>7</v>
      </c>
      <c r="BD550" s="166">
        <v>511</v>
      </c>
      <c r="BE550" s="271">
        <v>1.4999999999999999E-2</v>
      </c>
      <c r="BF550" s="172">
        <v>1.4E-2</v>
      </c>
      <c r="BG550" s="154">
        <v>1</v>
      </c>
      <c r="BH550" s="154">
        <v>0</v>
      </c>
      <c r="BI550" s="154">
        <v>2.8</v>
      </c>
      <c r="BJ550" s="154">
        <v>1.4</v>
      </c>
      <c r="BK550" s="154">
        <v>102.5</v>
      </c>
      <c r="BL550" s="24" t="s">
        <v>474</v>
      </c>
      <c r="BM550" s="248" t="s">
        <v>475</v>
      </c>
      <c r="BN550" s="248" t="s">
        <v>517</v>
      </c>
      <c r="BO550" s="248" t="s">
        <v>518</v>
      </c>
      <c r="BP550" s="248">
        <v>35</v>
      </c>
      <c r="BQ550" s="248"/>
      <c r="BR550" s="248"/>
      <c r="BS550" s="248"/>
      <c r="BT550" s="248"/>
      <c r="BU550" s="248">
        <f t="shared" si="8"/>
        <v>13.1</v>
      </c>
      <c r="BV550" s="248"/>
      <c r="BW550" s="248"/>
      <c r="BX550" s="248"/>
      <c r="BY550" s="248"/>
      <c r="BZ550" s="248"/>
      <c r="CA550" s="248"/>
      <c r="CB550" s="248"/>
      <c r="CC550" s="248"/>
      <c r="CD550" s="248"/>
      <c r="CE550" s="248"/>
      <c r="CF550" s="248"/>
      <c r="CG550" s="248"/>
      <c r="CH550" s="248"/>
      <c r="CI550" s="248"/>
      <c r="CJ550" s="248"/>
      <c r="CK550" s="248"/>
      <c r="CL550" s="248"/>
      <c r="CM550" s="248"/>
      <c r="CN550" s="248"/>
      <c r="CO550" s="248"/>
      <c r="CP550" s="248"/>
      <c r="CQ550" s="248"/>
      <c r="CR550" s="248"/>
      <c r="CS550" s="248"/>
      <c r="CT550" s="248"/>
      <c r="CU550" s="248"/>
      <c r="CV550" s="248"/>
      <c r="CW550" s="248"/>
      <c r="CX550" s="248"/>
      <c r="CY550" s="248"/>
      <c r="CZ550" s="248"/>
      <c r="DA550" s="248"/>
      <c r="DB550" s="248"/>
    </row>
    <row r="551" spans="1:106" s="185" customFormat="1" ht="31.5" customHeight="1" x14ac:dyDescent="0.35">
      <c r="A551" s="180">
        <v>2021</v>
      </c>
      <c r="B551" s="152">
        <v>8</v>
      </c>
      <c r="C551" s="270">
        <v>44438</v>
      </c>
      <c r="D551" s="152">
        <v>375</v>
      </c>
      <c r="E551" s="152">
        <v>437</v>
      </c>
      <c r="F551" s="152">
        <v>5</v>
      </c>
      <c r="G551" s="184" t="s">
        <v>213</v>
      </c>
      <c r="H551" t="s">
        <v>214</v>
      </c>
      <c r="I551" t="s">
        <v>471</v>
      </c>
      <c r="J551">
        <v>4</v>
      </c>
      <c r="K551">
        <v>2</v>
      </c>
      <c r="L551" s="186">
        <v>168</v>
      </c>
      <c r="M551" s="187">
        <v>158.08799999999999</v>
      </c>
      <c r="N551" s="188">
        <v>179.928</v>
      </c>
      <c r="O551" s="179">
        <v>241</v>
      </c>
      <c r="P551" s="179">
        <v>248</v>
      </c>
      <c r="Q551" s="179">
        <v>236</v>
      </c>
      <c r="R551" s="179">
        <v>260</v>
      </c>
      <c r="S551" s="179">
        <v>240</v>
      </c>
      <c r="T551" s="179">
        <v>175</v>
      </c>
      <c r="U551" s="179">
        <v>183</v>
      </c>
      <c r="V551" s="179">
        <v>177</v>
      </c>
      <c r="W551" s="179">
        <v>187</v>
      </c>
      <c r="X551" s="179">
        <v>177</v>
      </c>
      <c r="Y551" s="153">
        <v>121</v>
      </c>
      <c r="Z551" s="153">
        <v>124</v>
      </c>
      <c r="AA551" s="179">
        <v>237</v>
      </c>
      <c r="AB551" s="179">
        <v>213</v>
      </c>
      <c r="AC551" s="179">
        <v>228</v>
      </c>
      <c r="AD551" s="179">
        <v>229</v>
      </c>
      <c r="AE551" s="179">
        <v>221</v>
      </c>
      <c r="AF551" s="179">
        <v>189</v>
      </c>
      <c r="AG551" s="179">
        <v>176</v>
      </c>
      <c r="AH551" s="179">
        <v>173</v>
      </c>
      <c r="AI551" s="179">
        <v>177</v>
      </c>
      <c r="AJ551" s="179">
        <v>175</v>
      </c>
      <c r="AK551" s="153">
        <v>123</v>
      </c>
      <c r="AL551" s="153">
        <v>123</v>
      </c>
      <c r="AM551" s="179">
        <v>235.3</v>
      </c>
      <c r="AN551" s="179">
        <v>178.9</v>
      </c>
      <c r="AO551" s="215">
        <v>0.4</v>
      </c>
      <c r="AP551" s="168">
        <v>120</v>
      </c>
      <c r="AQ551" s="169">
        <v>120</v>
      </c>
      <c r="AR551" s="167">
        <v>117</v>
      </c>
      <c r="AS551" s="167">
        <v>123</v>
      </c>
      <c r="AT551" s="170">
        <v>2</v>
      </c>
      <c r="AU551" s="170">
        <v>3</v>
      </c>
      <c r="AV551" s="170">
        <v>4</v>
      </c>
      <c r="AW551" s="170">
        <v>6</v>
      </c>
      <c r="AX551" s="170">
        <v>8</v>
      </c>
      <c r="AY551" s="170"/>
      <c r="AZ551" s="170"/>
      <c r="BA551" s="170">
        <v>1</v>
      </c>
      <c r="BB551" s="170"/>
      <c r="BC551" s="171">
        <v>22</v>
      </c>
      <c r="BD551" s="166">
        <v>1972</v>
      </c>
      <c r="BE551" s="271">
        <v>1.4999999999999999E-2</v>
      </c>
      <c r="BF551" s="172">
        <v>1.0999999999999999E-2</v>
      </c>
      <c r="BG551" s="154">
        <v>1</v>
      </c>
      <c r="BH551" s="154">
        <v>0.1</v>
      </c>
      <c r="BI551" s="154">
        <v>11.7</v>
      </c>
      <c r="BJ551" s="154">
        <v>3.9</v>
      </c>
      <c r="BK551" s="154">
        <v>352.8</v>
      </c>
      <c r="BL551" s="24" t="s">
        <v>474</v>
      </c>
      <c r="BM551" s="248" t="s">
        <v>475</v>
      </c>
      <c r="BN551" s="248" t="s">
        <v>511</v>
      </c>
      <c r="BO551" s="248" t="s">
        <v>477</v>
      </c>
      <c r="BP551" s="248">
        <v>35</v>
      </c>
      <c r="BQ551" s="248"/>
      <c r="BR551" s="248"/>
      <c r="BS551" s="248"/>
      <c r="BT551" s="248"/>
      <c r="BU551" s="248">
        <f t="shared" si="8"/>
        <v>7.7</v>
      </c>
      <c r="BV551" s="248"/>
      <c r="BW551" s="248"/>
      <c r="BX551" s="248"/>
      <c r="BY551" s="248"/>
      <c r="BZ551" s="248"/>
      <c r="CA551" s="248"/>
      <c r="CB551" s="248"/>
      <c r="CC551" s="248"/>
      <c r="CD551" s="248"/>
      <c r="CE551" s="248"/>
      <c r="CF551" s="248"/>
      <c r="CG551" s="248"/>
      <c r="CH551" s="248"/>
      <c r="CI551" s="248"/>
      <c r="CJ551" s="248"/>
      <c r="CK551" s="248"/>
      <c r="CL551" s="248"/>
      <c r="CM551" s="248"/>
      <c r="CN551" s="248"/>
      <c r="CO551" s="248"/>
      <c r="CP551" s="248"/>
      <c r="CQ551" s="248"/>
      <c r="CR551" s="248"/>
      <c r="CS551" s="248"/>
      <c r="CT551" s="248"/>
      <c r="CU551" s="248"/>
      <c r="CV551" s="248"/>
      <c r="CW551" s="248"/>
      <c r="CX551" s="248"/>
      <c r="CY551" s="248"/>
      <c r="CZ551" s="248"/>
      <c r="DA551" s="248"/>
      <c r="DB551" s="248"/>
    </row>
    <row r="552" spans="1:106" s="185" customFormat="1" ht="31.5" customHeight="1" x14ac:dyDescent="0.35">
      <c r="A552" s="180">
        <v>2021</v>
      </c>
      <c r="B552" s="152">
        <v>8</v>
      </c>
      <c r="C552" s="270">
        <v>44438</v>
      </c>
      <c r="D552" s="152">
        <v>383</v>
      </c>
      <c r="E552" s="152">
        <v>550</v>
      </c>
      <c r="F552" s="152">
        <v>6</v>
      </c>
      <c r="G552" s="184" t="s">
        <v>167</v>
      </c>
      <c r="H552" t="s">
        <v>168</v>
      </c>
      <c r="I552" t="s">
        <v>471</v>
      </c>
      <c r="J552">
        <v>3</v>
      </c>
      <c r="K552">
        <v>1</v>
      </c>
      <c r="L552" s="186">
        <v>35</v>
      </c>
      <c r="M552" s="187">
        <v>32.024999999999999</v>
      </c>
      <c r="N552" s="188">
        <v>38.045000000000002</v>
      </c>
      <c r="O552" s="179">
        <v>57</v>
      </c>
      <c r="P552" s="179">
        <v>65</v>
      </c>
      <c r="Q552" s="179">
        <v>68</v>
      </c>
      <c r="R552" s="179">
        <v>63</v>
      </c>
      <c r="S552" s="179">
        <v>66</v>
      </c>
      <c r="T552" s="179">
        <v>37</v>
      </c>
      <c r="U552" s="179">
        <v>41</v>
      </c>
      <c r="V552" s="179">
        <v>42</v>
      </c>
      <c r="W552" s="179">
        <v>39</v>
      </c>
      <c r="X552" s="179">
        <v>39</v>
      </c>
      <c r="Y552" s="153">
        <v>86</v>
      </c>
      <c r="Z552" s="153">
        <v>93</v>
      </c>
      <c r="AA552" s="179">
        <v>64</v>
      </c>
      <c r="AB552" s="179">
        <v>58</v>
      </c>
      <c r="AC552" s="179">
        <v>65</v>
      </c>
      <c r="AD552" s="179">
        <v>64</v>
      </c>
      <c r="AE552" s="179">
        <v>68</v>
      </c>
      <c r="AF552" s="179">
        <v>42</v>
      </c>
      <c r="AG552" s="179">
        <v>37</v>
      </c>
      <c r="AH552" s="179">
        <v>37</v>
      </c>
      <c r="AI552" s="179">
        <v>37</v>
      </c>
      <c r="AJ552" s="179">
        <v>35</v>
      </c>
      <c r="AK552" s="153">
        <v>90</v>
      </c>
      <c r="AL552" s="153">
        <v>95</v>
      </c>
      <c r="AM552" s="179">
        <v>63.8</v>
      </c>
      <c r="AN552" s="179">
        <v>38.6</v>
      </c>
      <c r="AO552" s="215">
        <v>0.8</v>
      </c>
      <c r="AP552" s="168">
        <v>108</v>
      </c>
      <c r="AQ552" s="169">
        <v>100</v>
      </c>
      <c r="AR552" s="167">
        <v>119</v>
      </c>
      <c r="AS552" s="167">
        <v>91</v>
      </c>
      <c r="AT552" s="170">
        <v>4</v>
      </c>
      <c r="AU552" s="170">
        <v>1</v>
      </c>
      <c r="AV552" s="170">
        <v>4</v>
      </c>
      <c r="AW552" s="170">
        <v>11</v>
      </c>
      <c r="AX552" s="170">
        <v>12</v>
      </c>
      <c r="AY552" s="170"/>
      <c r="AZ552" s="170"/>
      <c r="BA552" s="170"/>
      <c r="BB552" s="170"/>
      <c r="BC552" s="171">
        <v>32</v>
      </c>
      <c r="BD552" s="166">
        <v>3032</v>
      </c>
      <c r="BE552" s="271">
        <v>1.4999999999999999E-2</v>
      </c>
      <c r="BF552" s="172">
        <v>1.0999999999999999E-2</v>
      </c>
      <c r="BG552" s="154">
        <v>1</v>
      </c>
      <c r="BH552" s="154">
        <v>0.9</v>
      </c>
      <c r="BI552" s="154">
        <v>86.6</v>
      </c>
      <c r="BJ552" s="154">
        <v>1.2</v>
      </c>
      <c r="BK552" s="154">
        <v>117</v>
      </c>
      <c r="BL552" s="24" t="s">
        <v>474</v>
      </c>
      <c r="BM552" s="248" t="s">
        <v>475</v>
      </c>
      <c r="BN552" s="248" t="s">
        <v>503</v>
      </c>
      <c r="BO552" s="248" t="s">
        <v>477</v>
      </c>
      <c r="BP552" s="248">
        <v>35</v>
      </c>
      <c r="BQ552" s="248"/>
      <c r="BR552" s="248"/>
      <c r="BS552" s="248"/>
      <c r="BT552" s="248"/>
      <c r="BU552" s="248">
        <f t="shared" si="8"/>
        <v>2.5</v>
      </c>
      <c r="BV552" s="248"/>
      <c r="BW552" s="248"/>
      <c r="BX552" s="248"/>
      <c r="BY552" s="248"/>
      <c r="BZ552" s="248"/>
      <c r="CA552" s="248"/>
      <c r="CB552" s="248"/>
      <c r="CC552" s="248"/>
      <c r="CD552" s="248"/>
      <c r="CE552" s="248"/>
      <c r="CF552" s="248"/>
      <c r="CG552" s="248"/>
      <c r="CH552" s="248"/>
      <c r="CI552" s="248"/>
      <c r="CJ552" s="248"/>
      <c r="CK552" s="248"/>
      <c r="CL552" s="248"/>
      <c r="CM552" s="248"/>
      <c r="CN552" s="248"/>
      <c r="CO552" s="248"/>
      <c r="CP552" s="248"/>
      <c r="CQ552" s="248"/>
      <c r="CR552" s="248"/>
      <c r="CS552" s="248"/>
      <c r="CT552" s="248"/>
      <c r="CU552" s="248"/>
      <c r="CV552" s="248"/>
      <c r="CW552" s="248"/>
      <c r="CX552" s="248"/>
      <c r="CY552" s="248"/>
      <c r="CZ552" s="248"/>
      <c r="DA552" s="248"/>
      <c r="DB552" s="248"/>
    </row>
    <row r="553" spans="1:106" s="185" customFormat="1" ht="31.5" customHeight="1" x14ac:dyDescent="0.35">
      <c r="A553" s="180">
        <v>2021</v>
      </c>
      <c r="B553" s="152">
        <v>8</v>
      </c>
      <c r="C553" s="270">
        <v>44438</v>
      </c>
      <c r="D553" s="152">
        <v>331</v>
      </c>
      <c r="E553" s="152">
        <v>253</v>
      </c>
      <c r="F553" s="152">
        <v>7</v>
      </c>
      <c r="G553" s="184" t="s">
        <v>330</v>
      </c>
      <c r="H553" t="s">
        <v>331</v>
      </c>
      <c r="I553" t="s">
        <v>471</v>
      </c>
      <c r="J553">
        <v>3</v>
      </c>
      <c r="K553">
        <v>2</v>
      </c>
      <c r="L553" s="186">
        <v>203</v>
      </c>
      <c r="M553" s="187">
        <v>188.79</v>
      </c>
      <c r="N553" s="188">
        <v>217.21</v>
      </c>
      <c r="O553" s="179">
        <v>281</v>
      </c>
      <c r="P553" s="179">
        <v>296</v>
      </c>
      <c r="Q553" s="179">
        <v>329</v>
      </c>
      <c r="R553" s="179">
        <v>361</v>
      </c>
      <c r="S553" s="179">
        <v>309</v>
      </c>
      <c r="T553" s="179">
        <v>194</v>
      </c>
      <c r="U553" s="179">
        <v>197</v>
      </c>
      <c r="V553" s="179">
        <v>193</v>
      </c>
      <c r="W553" s="179">
        <v>197</v>
      </c>
      <c r="X553" s="179">
        <v>196</v>
      </c>
      <c r="Y553" s="153">
        <v>86</v>
      </c>
      <c r="Z553" s="153">
        <v>79</v>
      </c>
      <c r="AA553" s="179">
        <v>289</v>
      </c>
      <c r="AB553" s="179">
        <v>278</v>
      </c>
      <c r="AC553" s="179">
        <v>268</v>
      </c>
      <c r="AD553" s="179">
        <v>313</v>
      </c>
      <c r="AE553" s="179">
        <v>200</v>
      </c>
      <c r="AF553" s="179">
        <v>216</v>
      </c>
      <c r="AG553" s="179">
        <v>210</v>
      </c>
      <c r="AH553" s="179">
        <v>208</v>
      </c>
      <c r="AI553" s="179">
        <v>210</v>
      </c>
      <c r="AJ553" s="179">
        <v>199</v>
      </c>
      <c r="AK553" s="153">
        <v>88</v>
      </c>
      <c r="AL553" s="153">
        <v>91</v>
      </c>
      <c r="AM553" s="179">
        <v>292.39999999999998</v>
      </c>
      <c r="AN553" s="179">
        <v>202</v>
      </c>
      <c r="AO553" s="215">
        <v>0.4</v>
      </c>
      <c r="AP553" s="168">
        <v>121</v>
      </c>
      <c r="AQ553" s="169">
        <v>89</v>
      </c>
      <c r="AR553" s="167">
        <v>126</v>
      </c>
      <c r="AS553" s="167">
        <v>86</v>
      </c>
      <c r="AT553" s="170">
        <v>2</v>
      </c>
      <c r="AU553" s="170">
        <v>1</v>
      </c>
      <c r="AV553" s="170">
        <v>6</v>
      </c>
      <c r="AW553" s="170"/>
      <c r="AX553" s="170">
        <v>1</v>
      </c>
      <c r="AY553" s="170"/>
      <c r="AZ553" s="170"/>
      <c r="BA553" s="170"/>
      <c r="BB553" s="170"/>
      <c r="BC553" s="171">
        <v>9</v>
      </c>
      <c r="BD553" s="166">
        <v>2589</v>
      </c>
      <c r="BE553" s="271">
        <v>1.4999999999999999E-2</v>
      </c>
      <c r="BF553" s="172">
        <v>3.0000000000000001E-3</v>
      </c>
      <c r="BG553" s="154">
        <v>1</v>
      </c>
      <c r="BH553" s="154">
        <v>0</v>
      </c>
      <c r="BI553" s="154">
        <v>12.8</v>
      </c>
      <c r="BJ553" s="154">
        <v>1.8</v>
      </c>
      <c r="BK553" s="154">
        <v>523</v>
      </c>
      <c r="BL553" s="24" t="s">
        <v>478</v>
      </c>
      <c r="BM553" s="248" t="s">
        <v>479</v>
      </c>
      <c r="BN553" s="248" t="s">
        <v>493</v>
      </c>
      <c r="BO553" s="248"/>
      <c r="BP553" s="248">
        <v>35</v>
      </c>
      <c r="BQ553" s="248"/>
      <c r="BR553" s="248"/>
      <c r="BS553" s="248"/>
      <c r="BT553" s="248"/>
      <c r="BU553" s="248">
        <f t="shared" si="8"/>
        <v>0.7</v>
      </c>
      <c r="BV553" s="248"/>
      <c r="BW553" s="248"/>
      <c r="BX553" s="248"/>
      <c r="BY553" s="248"/>
      <c r="BZ553" s="248"/>
      <c r="CA553" s="248"/>
      <c r="CB553" s="248"/>
      <c r="CC553" s="248"/>
      <c r="CD553" s="248"/>
      <c r="CE553" s="248"/>
      <c r="CF553" s="248"/>
      <c r="CG553" s="248"/>
      <c r="CH553" s="248"/>
      <c r="CI553" s="248"/>
      <c r="CJ553" s="248"/>
      <c r="CK553" s="248"/>
      <c r="CL553" s="248"/>
      <c r="CM553" s="248"/>
      <c r="CN553" s="248"/>
      <c r="CO553" s="248"/>
      <c r="CP553" s="248"/>
      <c r="CQ553" s="248"/>
      <c r="CR553" s="248"/>
      <c r="CS553" s="248"/>
      <c r="CT553" s="248"/>
      <c r="CU553" s="248"/>
      <c r="CV553" s="248"/>
      <c r="CW553" s="248"/>
      <c r="CX553" s="248"/>
      <c r="CY553" s="248"/>
      <c r="CZ553" s="248"/>
      <c r="DA553" s="248"/>
      <c r="DB553" s="248"/>
    </row>
    <row r="554" spans="1:106" s="185" customFormat="1" ht="31.5" customHeight="1" x14ac:dyDescent="0.35">
      <c r="A554" s="180">
        <v>2021</v>
      </c>
      <c r="B554" s="152">
        <v>8</v>
      </c>
      <c r="C554" s="270">
        <v>44438</v>
      </c>
      <c r="D554" s="152">
        <v>425</v>
      </c>
      <c r="E554" s="152">
        <v>674</v>
      </c>
      <c r="F554" s="152">
        <v>8</v>
      </c>
      <c r="G554" s="184" t="s">
        <v>158</v>
      </c>
      <c r="H554" t="s">
        <v>159</v>
      </c>
      <c r="I554" t="s">
        <v>513</v>
      </c>
      <c r="J554">
        <v>2</v>
      </c>
      <c r="K554">
        <v>1</v>
      </c>
      <c r="L554" s="186">
        <v>256</v>
      </c>
      <c r="M554" s="187">
        <v>240.89599999999999</v>
      </c>
      <c r="N554" s="188">
        <v>274.17599999999999</v>
      </c>
      <c r="O554" s="179"/>
      <c r="P554" s="179">
        <v>368</v>
      </c>
      <c r="Q554" s="179">
        <v>462</v>
      </c>
      <c r="R554" s="179">
        <v>330</v>
      </c>
      <c r="S554" s="179">
        <v>368</v>
      </c>
      <c r="T554" s="179"/>
      <c r="U554" s="179">
        <v>280</v>
      </c>
      <c r="V554" s="179">
        <v>300</v>
      </c>
      <c r="W554" s="179">
        <v>292</v>
      </c>
      <c r="X554" s="179"/>
      <c r="Y554" s="153"/>
      <c r="Z554" s="153">
        <v>118</v>
      </c>
      <c r="AA554" s="179">
        <v>322</v>
      </c>
      <c r="AB554" s="179">
        <v>321</v>
      </c>
      <c r="AC554" s="179">
        <v>319</v>
      </c>
      <c r="AD554" s="179">
        <v>292</v>
      </c>
      <c r="AE554" s="179">
        <v>289</v>
      </c>
      <c r="AF554" s="179">
        <v>297</v>
      </c>
      <c r="AG554" s="179">
        <v>295</v>
      </c>
      <c r="AH554" s="179">
        <v>275</v>
      </c>
      <c r="AI554" s="179">
        <v>251</v>
      </c>
      <c r="AJ554" s="179">
        <v>263</v>
      </c>
      <c r="AK554" s="153">
        <v>118</v>
      </c>
      <c r="AL554" s="153">
        <v>118</v>
      </c>
      <c r="AM554" s="179">
        <v>341.2</v>
      </c>
      <c r="AN554" s="179">
        <v>281.60000000000002</v>
      </c>
      <c r="AO554" s="215">
        <v>0.3</v>
      </c>
      <c r="AP554" s="168">
        <v>40</v>
      </c>
      <c r="AQ554" s="169">
        <v>180</v>
      </c>
      <c r="AR554" s="167">
        <v>61</v>
      </c>
      <c r="AS554" s="167">
        <v>118</v>
      </c>
      <c r="AT554" s="170">
        <v>2</v>
      </c>
      <c r="AU554" s="170">
        <v>2</v>
      </c>
      <c r="AV554" s="170">
        <v>5</v>
      </c>
      <c r="AW554" s="170">
        <v>2</v>
      </c>
      <c r="AX554" s="170"/>
      <c r="AY554" s="170"/>
      <c r="AZ554" s="170"/>
      <c r="BA554" s="170"/>
      <c r="BB554" s="170"/>
      <c r="BC554" s="171">
        <v>11</v>
      </c>
      <c r="BD554" s="166">
        <v>211</v>
      </c>
      <c r="BE554" s="271">
        <v>1.4999999999999999E-2</v>
      </c>
      <c r="BF554" s="172">
        <v>5.1999999999999998E-2</v>
      </c>
      <c r="BG554" s="154"/>
      <c r="BH554" s="154">
        <v>0</v>
      </c>
      <c r="BI554" s="154">
        <v>0.8</v>
      </c>
      <c r="BJ554" s="154">
        <v>3.1</v>
      </c>
      <c r="BK554" s="154">
        <v>59.4</v>
      </c>
      <c r="BL554" s="24" t="s">
        <v>474</v>
      </c>
      <c r="BM554" s="248" t="s">
        <v>475</v>
      </c>
      <c r="BN554" s="248" t="s">
        <v>514</v>
      </c>
      <c r="BO554" s="248" t="s">
        <v>515</v>
      </c>
      <c r="BP554" s="248">
        <v>35</v>
      </c>
      <c r="BQ554" s="248"/>
      <c r="BR554" s="248"/>
      <c r="BS554" s="248"/>
      <c r="BT554" s="248"/>
      <c r="BU554" s="248">
        <f t="shared" si="8"/>
        <v>18.100000000000001</v>
      </c>
      <c r="BV554" s="248"/>
      <c r="BW554" s="248"/>
      <c r="BX554" s="248"/>
      <c r="BY554" s="248"/>
      <c r="BZ554" s="248"/>
      <c r="CA554" s="248"/>
      <c r="CB554" s="248"/>
      <c r="CC554" s="248"/>
      <c r="CD554" s="248"/>
      <c r="CE554" s="248"/>
      <c r="CF554" s="248"/>
      <c r="CG554" s="248"/>
      <c r="CH554" s="248"/>
      <c r="CI554" s="248"/>
      <c r="CJ554" s="248"/>
      <c r="CK554" s="248"/>
      <c r="CL554" s="248"/>
      <c r="CM554" s="248"/>
      <c r="CN554" s="248"/>
      <c r="CO554" s="248"/>
      <c r="CP554" s="248"/>
      <c r="CQ554" s="248"/>
      <c r="CR554" s="248"/>
      <c r="CS554" s="248"/>
      <c r="CT554" s="248"/>
      <c r="CU554" s="248"/>
      <c r="CV554" s="248"/>
      <c r="CW554" s="248"/>
      <c r="CX554" s="248"/>
      <c r="CY554" s="248"/>
      <c r="CZ554" s="248"/>
      <c r="DA554" s="248"/>
      <c r="DB554" s="248"/>
    </row>
    <row r="555" spans="1:106" s="185" customFormat="1" ht="31.5" customHeight="1" x14ac:dyDescent="0.35">
      <c r="A555" s="180">
        <v>2021</v>
      </c>
      <c r="B555" s="152">
        <v>8</v>
      </c>
      <c r="C555" s="270">
        <v>44438</v>
      </c>
      <c r="D555" s="152">
        <v>5</v>
      </c>
      <c r="E555" s="152">
        <v>13</v>
      </c>
      <c r="F555" s="152">
        <v>25</v>
      </c>
      <c r="G555" s="184" t="s">
        <v>182</v>
      </c>
      <c r="H555" t="s">
        <v>183</v>
      </c>
      <c r="I555" t="s">
        <v>486</v>
      </c>
      <c r="J555">
        <v>2</v>
      </c>
      <c r="K555">
        <v>2</v>
      </c>
      <c r="L555" s="186">
        <v>35.875</v>
      </c>
      <c r="M555" s="187">
        <v>33.363750000000003</v>
      </c>
      <c r="N555" s="188">
        <v>38.386249999999997</v>
      </c>
      <c r="O555" s="179">
        <v>48</v>
      </c>
      <c r="P555" s="179">
        <v>45</v>
      </c>
      <c r="Q555" s="179"/>
      <c r="R555" s="179"/>
      <c r="S555" s="179"/>
      <c r="T555" s="179">
        <v>43</v>
      </c>
      <c r="U555" s="179">
        <v>41</v>
      </c>
      <c r="V555" s="179"/>
      <c r="W555" s="179"/>
      <c r="X555" s="179"/>
      <c r="Y555" s="153">
        <v>141</v>
      </c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>
        <v>46.5</v>
      </c>
      <c r="AN555" s="179">
        <v>42</v>
      </c>
      <c r="AO555" s="215">
        <v>0.3</v>
      </c>
      <c r="AP555" s="168">
        <v>59</v>
      </c>
      <c r="AQ555" s="169">
        <v>122</v>
      </c>
      <c r="AR555" s="167">
        <v>51</v>
      </c>
      <c r="AS555" s="167">
        <v>141</v>
      </c>
      <c r="AT555" s="170">
        <v>1</v>
      </c>
      <c r="AU555" s="170">
        <v>5</v>
      </c>
      <c r="AV555" s="170">
        <v>5</v>
      </c>
      <c r="AW555" s="170">
        <v>2</v>
      </c>
      <c r="AX555" s="170"/>
      <c r="AY555" s="170"/>
      <c r="AZ555" s="170"/>
      <c r="BA555" s="170"/>
      <c r="BB555" s="170"/>
      <c r="BC555" s="171">
        <v>13</v>
      </c>
      <c r="BD555" s="166">
        <v>293</v>
      </c>
      <c r="BE555" s="271">
        <v>0.02</v>
      </c>
      <c r="BF555" s="172">
        <v>4.3999999999999997E-2</v>
      </c>
      <c r="BG555" s="154"/>
      <c r="BH555" s="154">
        <v>0.4</v>
      </c>
      <c r="BI555" s="154">
        <v>8.1999999999999993</v>
      </c>
      <c r="BJ555" s="154">
        <v>0.5</v>
      </c>
      <c r="BK555" s="154">
        <v>12.3</v>
      </c>
      <c r="BL555" s="24" t="s">
        <v>500</v>
      </c>
      <c r="BM555" s="248" t="s">
        <v>501</v>
      </c>
      <c r="BN555" s="248"/>
      <c r="BO555" s="248"/>
      <c r="BP555" s="248">
        <v>35</v>
      </c>
      <c r="BQ555" s="248"/>
      <c r="BR555" s="248"/>
      <c r="BS555" s="248"/>
      <c r="BT555" s="248"/>
      <c r="BU555" s="248">
        <f t="shared" si="8"/>
        <v>4.3</v>
      </c>
      <c r="BV555" s="248"/>
      <c r="BW555" s="248"/>
      <c r="BX555" s="248"/>
      <c r="BY555" s="248"/>
      <c r="BZ555" s="248"/>
      <c r="CA555" s="248"/>
      <c r="CB555" s="248"/>
      <c r="CC555" s="248"/>
      <c r="CD555" s="248"/>
      <c r="CE555" s="248"/>
      <c r="CF555" s="248"/>
      <c r="CG555" s="248"/>
      <c r="CH555" s="248"/>
      <c r="CI555" s="248"/>
      <c r="CJ555" s="248"/>
      <c r="CK555" s="248"/>
      <c r="CL555" s="248"/>
      <c r="CM555" s="248"/>
      <c r="CN555" s="248"/>
      <c r="CO555" s="248"/>
      <c r="CP555" s="248"/>
      <c r="CQ555" s="248"/>
      <c r="CR555" s="248"/>
      <c r="CS555" s="248"/>
      <c r="CT555" s="248"/>
      <c r="CU555" s="248"/>
      <c r="CV555" s="248"/>
      <c r="CW555" s="248"/>
      <c r="CX555" s="248"/>
      <c r="CY555" s="248"/>
      <c r="CZ555" s="248"/>
      <c r="DA555" s="248"/>
      <c r="DB555" s="248"/>
    </row>
    <row r="556" spans="1:106" s="185" customFormat="1" ht="31.5" customHeight="1" x14ac:dyDescent="0.35">
      <c r="A556" s="180">
        <v>2021</v>
      </c>
      <c r="B556" s="152">
        <v>8</v>
      </c>
      <c r="C556" s="270">
        <v>44438</v>
      </c>
      <c r="D556" s="152">
        <v>53</v>
      </c>
      <c r="E556" s="152">
        <v>131</v>
      </c>
      <c r="F556" s="152">
        <v>28</v>
      </c>
      <c r="G556" s="184" t="s">
        <v>161</v>
      </c>
      <c r="H556" t="s">
        <v>162</v>
      </c>
      <c r="I556" t="s">
        <v>531</v>
      </c>
      <c r="J556">
        <v>25</v>
      </c>
      <c r="K556">
        <v>1</v>
      </c>
      <c r="L556" s="186">
        <v>10</v>
      </c>
      <c r="M556" s="187">
        <v>9.3000000000000007</v>
      </c>
      <c r="N556" s="188">
        <v>10.7</v>
      </c>
      <c r="O556" s="179">
        <v>13</v>
      </c>
      <c r="P556" s="179">
        <v>11</v>
      </c>
      <c r="Q556" s="179">
        <v>17</v>
      </c>
      <c r="R556" s="179">
        <v>12</v>
      </c>
      <c r="S556" s="179">
        <v>11</v>
      </c>
      <c r="T556" s="179">
        <v>10</v>
      </c>
      <c r="U556" s="179">
        <v>8</v>
      </c>
      <c r="V556" s="179">
        <v>8</v>
      </c>
      <c r="W556" s="179">
        <v>8</v>
      </c>
      <c r="X556" s="179">
        <v>10</v>
      </c>
      <c r="Y556" s="153">
        <v>88</v>
      </c>
      <c r="Z556" s="153">
        <v>96</v>
      </c>
      <c r="AA556" s="179">
        <v>15</v>
      </c>
      <c r="AB556" s="179">
        <v>17</v>
      </c>
      <c r="AC556" s="179">
        <v>10</v>
      </c>
      <c r="AD556" s="179">
        <v>11</v>
      </c>
      <c r="AE556" s="179">
        <v>14</v>
      </c>
      <c r="AF556" s="179">
        <v>10</v>
      </c>
      <c r="AG556" s="179">
        <v>10</v>
      </c>
      <c r="AH556" s="179">
        <v>8</v>
      </c>
      <c r="AI556" s="179">
        <v>8</v>
      </c>
      <c r="AJ556" s="179">
        <v>8</v>
      </c>
      <c r="AK556" s="153">
        <v>90</v>
      </c>
      <c r="AL556" s="153">
        <v>98</v>
      </c>
      <c r="AM556" s="179">
        <v>13</v>
      </c>
      <c r="AN556" s="179">
        <v>8.8000000000000007</v>
      </c>
      <c r="AO556" s="215">
        <v>0.3</v>
      </c>
      <c r="AP556" s="168">
        <v>772</v>
      </c>
      <c r="AQ556" s="169">
        <v>117</v>
      </c>
      <c r="AR556" s="167">
        <v>968</v>
      </c>
      <c r="AS556" s="167">
        <v>93</v>
      </c>
      <c r="AT556" s="170">
        <v>10</v>
      </c>
      <c r="AU556" s="170"/>
      <c r="AV556" s="170">
        <v>35</v>
      </c>
      <c r="AW556" s="170">
        <v>5</v>
      </c>
      <c r="AX556" s="170"/>
      <c r="AY556" s="170"/>
      <c r="AZ556" s="170"/>
      <c r="BA556" s="170"/>
      <c r="BB556" s="170"/>
      <c r="BC556" s="171">
        <v>50</v>
      </c>
      <c r="BD556" s="166">
        <v>18450</v>
      </c>
      <c r="BE556" s="271">
        <v>0.02</v>
      </c>
      <c r="BF556" s="172">
        <v>3.0000000000000001E-3</v>
      </c>
      <c r="BG556" s="154">
        <v>1</v>
      </c>
      <c r="BH556" s="154">
        <v>5</v>
      </c>
      <c r="BI556" s="154">
        <v>1845</v>
      </c>
      <c r="BJ556" s="154">
        <v>0.4</v>
      </c>
      <c r="BK556" s="154">
        <v>162.4</v>
      </c>
      <c r="BL556" s="24" t="s">
        <v>478</v>
      </c>
      <c r="BM556" s="248" t="s">
        <v>487</v>
      </c>
      <c r="BN556" s="248" t="s">
        <v>532</v>
      </c>
      <c r="BO556" s="248"/>
      <c r="BP556" s="248">
        <v>35</v>
      </c>
      <c r="BQ556" s="248"/>
      <c r="BR556" s="248"/>
      <c r="BS556" s="248"/>
      <c r="BT556" s="248"/>
      <c r="BU556" s="248">
        <f t="shared" si="8"/>
        <v>0.8</v>
      </c>
      <c r="BV556" s="248"/>
      <c r="BW556" s="248"/>
      <c r="BX556" s="248"/>
      <c r="BY556" s="248"/>
      <c r="BZ556" s="248"/>
      <c r="CA556" s="248"/>
      <c r="CB556" s="248"/>
      <c r="CC556" s="248"/>
      <c r="CD556" s="248"/>
      <c r="CE556" s="248"/>
      <c r="CF556" s="248"/>
      <c r="CG556" s="248"/>
      <c r="CH556" s="248"/>
      <c r="CI556" s="248"/>
      <c r="CJ556" s="248"/>
      <c r="CK556" s="248"/>
      <c r="CL556" s="248"/>
      <c r="CM556" s="248"/>
      <c r="CN556" s="248"/>
      <c r="CO556" s="248"/>
      <c r="CP556" s="248"/>
      <c r="CQ556" s="248"/>
      <c r="CR556" s="248"/>
      <c r="CS556" s="248"/>
      <c r="CT556" s="248"/>
      <c r="CU556" s="248"/>
      <c r="CV556" s="248"/>
      <c r="CW556" s="248"/>
      <c r="CX556" s="248"/>
      <c r="CY556" s="248"/>
      <c r="CZ556" s="248"/>
      <c r="DA556" s="248"/>
      <c r="DB556" s="248"/>
    </row>
    <row r="557" spans="1:106" s="185" customFormat="1" ht="31.5" customHeight="1" x14ac:dyDescent="0.35">
      <c r="A557" s="180">
        <v>2021</v>
      </c>
      <c r="B557" s="152">
        <v>8</v>
      </c>
      <c r="C557" s="270">
        <v>44438</v>
      </c>
      <c r="D557" s="152">
        <v>159</v>
      </c>
      <c r="E557" s="152">
        <v>299</v>
      </c>
      <c r="F557" s="152">
        <v>28</v>
      </c>
      <c r="G557" s="184" t="s">
        <v>210</v>
      </c>
      <c r="H557" t="s">
        <v>211</v>
      </c>
      <c r="I557" t="s">
        <v>502</v>
      </c>
      <c r="J557">
        <v>3</v>
      </c>
      <c r="K557">
        <v>2</v>
      </c>
      <c r="L557" s="186">
        <v>115</v>
      </c>
      <c r="M557" s="187">
        <v>106.95</v>
      </c>
      <c r="N557" s="188">
        <v>123.05</v>
      </c>
      <c r="O557" s="179">
        <v>132</v>
      </c>
      <c r="P557" s="179"/>
      <c r="Q557" s="179"/>
      <c r="R557" s="179"/>
      <c r="S557" s="179"/>
      <c r="T557" s="179">
        <v>117</v>
      </c>
      <c r="U557" s="179"/>
      <c r="V557" s="179"/>
      <c r="W557" s="179"/>
      <c r="X557" s="179"/>
      <c r="Y557" s="153">
        <v>107</v>
      </c>
      <c r="Z557" s="153"/>
      <c r="AA557" s="179">
        <v>126</v>
      </c>
      <c r="AB557" s="179">
        <v>172</v>
      </c>
      <c r="AC557" s="179">
        <v>168</v>
      </c>
      <c r="AD557" s="179">
        <v>180</v>
      </c>
      <c r="AE557" s="179">
        <v>172</v>
      </c>
      <c r="AF557" s="179">
        <v>109</v>
      </c>
      <c r="AG557" s="179">
        <v>121</v>
      </c>
      <c r="AH557" s="179">
        <v>111</v>
      </c>
      <c r="AI557" s="179">
        <v>120</v>
      </c>
      <c r="AJ557" s="179">
        <v>115</v>
      </c>
      <c r="AK557" s="153">
        <v>109</v>
      </c>
      <c r="AL557" s="153">
        <v>104</v>
      </c>
      <c r="AM557" s="179">
        <v>158.30000000000001</v>
      </c>
      <c r="AN557" s="179">
        <v>115.5</v>
      </c>
      <c r="AO557" s="215">
        <v>0.4</v>
      </c>
      <c r="AP557" s="168">
        <v>70</v>
      </c>
      <c r="AQ557" s="169">
        <v>154</v>
      </c>
      <c r="AR557" s="167">
        <v>101</v>
      </c>
      <c r="AS557" s="167">
        <v>107</v>
      </c>
      <c r="AT557" s="170">
        <v>3</v>
      </c>
      <c r="AU557" s="170">
        <v>1</v>
      </c>
      <c r="AV557" s="170">
        <v>4</v>
      </c>
      <c r="AW557" s="170"/>
      <c r="AX557" s="170"/>
      <c r="AY557" s="170"/>
      <c r="AZ557" s="170"/>
      <c r="BA557" s="170"/>
      <c r="BB557" s="170"/>
      <c r="BC557" s="171">
        <v>8</v>
      </c>
      <c r="BD557" s="166">
        <v>800</v>
      </c>
      <c r="BE557" s="271">
        <v>0.02</v>
      </c>
      <c r="BF557" s="172">
        <v>0.01</v>
      </c>
      <c r="BG557" s="154">
        <v>1</v>
      </c>
      <c r="BH557" s="154">
        <v>0.1</v>
      </c>
      <c r="BI557" s="154">
        <v>7</v>
      </c>
      <c r="BJ557" s="154">
        <v>0.9</v>
      </c>
      <c r="BK557" s="154">
        <v>92.4</v>
      </c>
      <c r="BL557" s="24" t="s">
        <v>478</v>
      </c>
      <c r="BM557" s="248" t="s">
        <v>479</v>
      </c>
      <c r="BN557" s="248"/>
      <c r="BO557" s="248"/>
      <c r="BP557" s="248">
        <v>35</v>
      </c>
      <c r="BQ557" s="248"/>
      <c r="BR557" s="248"/>
      <c r="BS557" s="248"/>
      <c r="BT557" s="248"/>
      <c r="BU557" s="248">
        <f t="shared" si="8"/>
        <v>0.4</v>
      </c>
      <c r="BV557" s="248"/>
      <c r="BW557" s="248"/>
      <c r="BX557" s="248"/>
      <c r="BY557" s="248"/>
      <c r="BZ557" s="248"/>
      <c r="CA557" s="248"/>
      <c r="CB557" s="248"/>
      <c r="CC557" s="248"/>
      <c r="CD557" s="248"/>
      <c r="CE557" s="248"/>
      <c r="CF557" s="248"/>
      <c r="CG557" s="248"/>
      <c r="CH557" s="248"/>
      <c r="CI557" s="248"/>
      <c r="CJ557" s="248"/>
      <c r="CK557" s="248"/>
      <c r="CL557" s="248"/>
      <c r="CM557" s="248"/>
      <c r="CN557" s="248"/>
      <c r="CO557" s="248"/>
      <c r="CP557" s="248"/>
      <c r="CQ557" s="248"/>
      <c r="CR557" s="248"/>
      <c r="CS557" s="248"/>
      <c r="CT557" s="248"/>
      <c r="CU557" s="248"/>
      <c r="CV557" s="248"/>
      <c r="CW557" s="248"/>
      <c r="CX557" s="248"/>
      <c r="CY557" s="248"/>
      <c r="CZ557" s="248"/>
      <c r="DA557" s="248"/>
      <c r="DB557" s="248"/>
    </row>
    <row r="558" spans="1:106" s="185" customFormat="1" ht="31.5" customHeight="1" x14ac:dyDescent="0.35">
      <c r="A558" s="180">
        <v>2021</v>
      </c>
      <c r="B558" s="152">
        <v>8</v>
      </c>
      <c r="C558" s="270">
        <v>44438</v>
      </c>
      <c r="D558" s="152">
        <v>372</v>
      </c>
      <c r="E558" s="152">
        <v>646</v>
      </c>
      <c r="F558" s="152">
        <v>48</v>
      </c>
      <c r="G558" s="184" t="s">
        <v>152</v>
      </c>
      <c r="H558" t="s">
        <v>153</v>
      </c>
      <c r="I558" t="s">
        <v>490</v>
      </c>
      <c r="J558">
        <v>2</v>
      </c>
      <c r="K558">
        <v>2</v>
      </c>
      <c r="L558" s="186">
        <v>212</v>
      </c>
      <c r="M558" s="187">
        <v>197.16</v>
      </c>
      <c r="N558" s="188">
        <v>226.84</v>
      </c>
      <c r="O558" s="179"/>
      <c r="P558" s="179"/>
      <c r="Q558" s="179">
        <v>265</v>
      </c>
      <c r="R558" s="179">
        <v>269</v>
      </c>
      <c r="S558" s="179">
        <v>270</v>
      </c>
      <c r="T558" s="179"/>
      <c r="U558" s="179"/>
      <c r="V558" s="179">
        <v>229</v>
      </c>
      <c r="W558" s="179">
        <v>222</v>
      </c>
      <c r="X558" s="179">
        <v>222</v>
      </c>
      <c r="Y558" s="153"/>
      <c r="Z558" s="153">
        <v>144</v>
      </c>
      <c r="AA558" s="179">
        <v>252</v>
      </c>
      <c r="AB558" s="179">
        <v>249</v>
      </c>
      <c r="AC558" s="179">
        <v>250</v>
      </c>
      <c r="AD558" s="179">
        <v>255</v>
      </c>
      <c r="AE558" s="179">
        <v>264</v>
      </c>
      <c r="AF558" s="179">
        <v>225</v>
      </c>
      <c r="AG558" s="179">
        <v>221</v>
      </c>
      <c r="AH558" s="179">
        <v>213</v>
      </c>
      <c r="AI558" s="179">
        <v>220</v>
      </c>
      <c r="AJ558" s="179">
        <v>216</v>
      </c>
      <c r="AK558" s="153">
        <v>145</v>
      </c>
      <c r="AL558" s="153">
        <v>139</v>
      </c>
      <c r="AM558" s="179">
        <v>259.3</v>
      </c>
      <c r="AN558" s="179">
        <v>221</v>
      </c>
      <c r="AO558" s="215">
        <v>0.2</v>
      </c>
      <c r="AP558" s="168">
        <v>37</v>
      </c>
      <c r="AQ558" s="169">
        <v>195</v>
      </c>
      <c r="AR558" s="167">
        <v>50</v>
      </c>
      <c r="AS558" s="167">
        <v>143</v>
      </c>
      <c r="AT558" s="170">
        <v>4</v>
      </c>
      <c r="AU558" s="170">
        <v>4</v>
      </c>
      <c r="AV558" s="170">
        <v>5</v>
      </c>
      <c r="AW558" s="170"/>
      <c r="AX558" s="170">
        <v>1</v>
      </c>
      <c r="AY558" s="170"/>
      <c r="AZ558" s="170"/>
      <c r="BA558" s="170"/>
      <c r="BB558" s="170"/>
      <c r="BC558" s="171">
        <v>14</v>
      </c>
      <c r="BD558" s="166">
        <v>814</v>
      </c>
      <c r="BE558" s="271">
        <v>0.02</v>
      </c>
      <c r="BF558" s="172">
        <v>1.7000000000000001E-2</v>
      </c>
      <c r="BG558" s="154">
        <v>1</v>
      </c>
      <c r="BH558" s="154">
        <v>0.1</v>
      </c>
      <c r="BI558" s="154">
        <v>3.8</v>
      </c>
      <c r="BJ558" s="154">
        <v>3.1</v>
      </c>
      <c r="BK558" s="154">
        <v>179.9</v>
      </c>
      <c r="BL558" s="24" t="s">
        <v>478</v>
      </c>
      <c r="BM558" s="248" t="s">
        <v>487</v>
      </c>
      <c r="BN558" s="248" t="s">
        <v>491</v>
      </c>
      <c r="BO558" s="248"/>
      <c r="BP558" s="248">
        <v>35</v>
      </c>
      <c r="BQ558" s="248"/>
      <c r="BR558" s="248"/>
      <c r="BS558" s="248"/>
      <c r="BT558" s="248"/>
      <c r="BU558" s="248">
        <f t="shared" si="8"/>
        <v>6.4</v>
      </c>
      <c r="BV558" s="248"/>
      <c r="BW558" s="248"/>
      <c r="BX558" s="248"/>
      <c r="BY558" s="248"/>
      <c r="BZ558" s="248"/>
      <c r="CA558" s="248"/>
      <c r="CB558" s="248"/>
      <c r="CC558" s="248"/>
      <c r="CD558" s="248"/>
      <c r="CE558" s="248"/>
      <c r="CF558" s="248"/>
      <c r="CG558" s="248"/>
      <c r="CH558" s="248"/>
      <c r="CI558" s="248"/>
      <c r="CJ558" s="248"/>
      <c r="CK558" s="248"/>
      <c r="CL558" s="248"/>
      <c r="CM558" s="248"/>
      <c r="CN558" s="248"/>
      <c r="CO558" s="248"/>
      <c r="CP558" s="248"/>
      <c r="CQ558" s="248"/>
      <c r="CR558" s="248"/>
      <c r="CS558" s="248"/>
      <c r="CT558" s="248"/>
      <c r="CU558" s="248"/>
      <c r="CV558" s="248"/>
      <c r="CW558" s="248"/>
      <c r="CX558" s="248"/>
      <c r="CY558" s="248"/>
      <c r="CZ558" s="248"/>
      <c r="DA558" s="248"/>
      <c r="DB558" s="248"/>
    </row>
    <row r="559" spans="1:106" s="185" customFormat="1" ht="31.5" customHeight="1" x14ac:dyDescent="0.35">
      <c r="A559" s="180">
        <v>2021</v>
      </c>
      <c r="B559" s="152">
        <v>8</v>
      </c>
      <c r="C559" s="270">
        <v>44438</v>
      </c>
      <c r="D559" s="152">
        <v>372</v>
      </c>
      <c r="E559" s="152">
        <v>647</v>
      </c>
      <c r="F559" s="152">
        <v>48</v>
      </c>
      <c r="G559" s="184" t="s">
        <v>155</v>
      </c>
      <c r="H559" t="s">
        <v>156</v>
      </c>
      <c r="I559" t="s">
        <v>490</v>
      </c>
      <c r="J559">
        <v>2</v>
      </c>
      <c r="K559">
        <v>2</v>
      </c>
      <c r="L559" s="186">
        <v>212</v>
      </c>
      <c r="M559" s="187">
        <v>197.16</v>
      </c>
      <c r="N559" s="188">
        <v>226.84</v>
      </c>
      <c r="O559" s="179"/>
      <c r="P559" s="179"/>
      <c r="Q559" s="179">
        <v>255</v>
      </c>
      <c r="R559" s="179">
        <v>265</v>
      </c>
      <c r="S559" s="179">
        <v>249</v>
      </c>
      <c r="T559" s="179"/>
      <c r="U559" s="179"/>
      <c r="V559" s="179">
        <v>211</v>
      </c>
      <c r="W559" s="179">
        <v>219</v>
      </c>
      <c r="X559" s="179">
        <v>220</v>
      </c>
      <c r="Y559" s="153"/>
      <c r="Z559" s="153">
        <v>140</v>
      </c>
      <c r="AA559" s="179">
        <v>265</v>
      </c>
      <c r="AB559" s="179">
        <v>253</v>
      </c>
      <c r="AC559" s="179">
        <v>261</v>
      </c>
      <c r="AD559" s="179">
        <v>245</v>
      </c>
      <c r="AE559" s="179">
        <v>259</v>
      </c>
      <c r="AF559" s="179">
        <v>238</v>
      </c>
      <c r="AG559" s="179">
        <v>224</v>
      </c>
      <c r="AH559" s="179">
        <v>217</v>
      </c>
      <c r="AI559" s="179">
        <v>210</v>
      </c>
      <c r="AJ559" s="179">
        <v>200</v>
      </c>
      <c r="AK559" s="153">
        <v>145</v>
      </c>
      <c r="AL559" s="153">
        <v>139</v>
      </c>
      <c r="AM559" s="179">
        <v>256.5</v>
      </c>
      <c r="AN559" s="179">
        <v>217.4</v>
      </c>
      <c r="AO559" s="215">
        <v>0.2</v>
      </c>
      <c r="AP559" s="168">
        <v>37</v>
      </c>
      <c r="AQ559" s="169">
        <v>195</v>
      </c>
      <c r="AR559" s="167">
        <v>51</v>
      </c>
      <c r="AS559" s="167">
        <v>141</v>
      </c>
      <c r="AT559" s="170">
        <v>4</v>
      </c>
      <c r="AU559" s="170">
        <v>5</v>
      </c>
      <c r="AV559" s="170">
        <v>7</v>
      </c>
      <c r="AW559" s="170"/>
      <c r="AX559" s="170"/>
      <c r="AY559" s="170"/>
      <c r="AZ559" s="170"/>
      <c r="BA559" s="170"/>
      <c r="BB559" s="170"/>
      <c r="BC559" s="171">
        <v>16</v>
      </c>
      <c r="BD559" s="166">
        <v>816</v>
      </c>
      <c r="BE559" s="271">
        <v>0.02</v>
      </c>
      <c r="BF559" s="172">
        <v>0.02</v>
      </c>
      <c r="BG559" s="154">
        <v>1</v>
      </c>
      <c r="BH559" s="154">
        <v>0.1</v>
      </c>
      <c r="BI559" s="154">
        <v>3.8</v>
      </c>
      <c r="BJ559" s="154">
        <v>3.5</v>
      </c>
      <c r="BK559" s="154">
        <v>177.4</v>
      </c>
      <c r="BL559" s="24" t="s">
        <v>478</v>
      </c>
      <c r="BM559" s="248" t="s">
        <v>487</v>
      </c>
      <c r="BN559" s="248" t="s">
        <v>492</v>
      </c>
      <c r="BO559" s="248"/>
      <c r="BP559" s="248">
        <v>35</v>
      </c>
      <c r="BQ559" s="248"/>
      <c r="BR559" s="248"/>
      <c r="BS559" s="248"/>
      <c r="BT559" s="248"/>
      <c r="BU559" s="248">
        <f t="shared" si="8"/>
        <v>3.8</v>
      </c>
      <c r="BV559" s="248"/>
      <c r="BW559" s="248"/>
      <c r="BX559" s="248"/>
      <c r="BY559" s="248"/>
      <c r="BZ559" s="248"/>
      <c r="CA559" s="248"/>
      <c r="CB559" s="248"/>
      <c r="CC559" s="248"/>
      <c r="CD559" s="248"/>
      <c r="CE559" s="248"/>
      <c r="CF559" s="248"/>
      <c r="CG559" s="248"/>
      <c r="CH559" s="248"/>
      <c r="CI559" s="248"/>
      <c r="CJ559" s="248"/>
      <c r="CK559" s="248"/>
      <c r="CL559" s="248"/>
      <c r="CM559" s="248"/>
      <c r="CN559" s="248"/>
      <c r="CO559" s="248"/>
      <c r="CP559" s="248"/>
      <c r="CQ559" s="248"/>
      <c r="CR559" s="248"/>
      <c r="CS559" s="248"/>
      <c r="CT559" s="248"/>
      <c r="CU559" s="248"/>
      <c r="CV559" s="248"/>
      <c r="CW559" s="248"/>
      <c r="CX559" s="248"/>
      <c r="CY559" s="248"/>
      <c r="CZ559" s="248"/>
      <c r="DA559" s="248"/>
      <c r="DB559" s="248"/>
    </row>
    <row r="560" spans="1:106" s="185" customFormat="1" ht="31.5" customHeight="1" x14ac:dyDescent="0.35">
      <c r="A560" s="180">
        <v>2021</v>
      </c>
      <c r="B560" s="152">
        <v>8</v>
      </c>
      <c r="C560" s="270">
        <v>44438</v>
      </c>
      <c r="D560" s="152">
        <v>334</v>
      </c>
      <c r="E560" s="152">
        <v>254</v>
      </c>
      <c r="F560" s="152">
        <v>49</v>
      </c>
      <c r="G560" s="184" t="s">
        <v>431</v>
      </c>
      <c r="H560" t="s">
        <v>331</v>
      </c>
      <c r="I560" t="s">
        <v>490</v>
      </c>
      <c r="J560">
        <v>4</v>
      </c>
      <c r="K560">
        <v>2</v>
      </c>
      <c r="L560" s="186">
        <v>203</v>
      </c>
      <c r="M560" s="187">
        <v>188.79</v>
      </c>
      <c r="N560" s="188">
        <v>217.21</v>
      </c>
      <c r="O560" s="179">
        <v>271</v>
      </c>
      <c r="P560" s="179">
        <v>260</v>
      </c>
      <c r="Q560" s="179">
        <v>244</v>
      </c>
      <c r="R560" s="179">
        <v>275</v>
      </c>
      <c r="S560" s="179">
        <v>307</v>
      </c>
      <c r="T560" s="179">
        <v>204</v>
      </c>
      <c r="U560" s="179">
        <v>195</v>
      </c>
      <c r="V560" s="179">
        <v>193</v>
      </c>
      <c r="W560" s="179">
        <v>190</v>
      </c>
      <c r="X560" s="179">
        <v>200</v>
      </c>
      <c r="Y560" s="153">
        <v>146</v>
      </c>
      <c r="Z560" s="153">
        <v>143</v>
      </c>
      <c r="AA560" s="179">
        <v>285</v>
      </c>
      <c r="AB560" s="179">
        <v>313</v>
      </c>
      <c r="AC560" s="179">
        <v>310</v>
      </c>
      <c r="AD560" s="179">
        <v>298</v>
      </c>
      <c r="AE560" s="179">
        <v>296</v>
      </c>
      <c r="AF560" s="179">
        <v>204</v>
      </c>
      <c r="AG560" s="179">
        <v>211</v>
      </c>
      <c r="AH560" s="179">
        <v>199</v>
      </c>
      <c r="AI560" s="179">
        <v>210</v>
      </c>
      <c r="AJ560" s="179">
        <v>204</v>
      </c>
      <c r="AK560" s="153">
        <v>135</v>
      </c>
      <c r="AL560" s="153">
        <v>136</v>
      </c>
      <c r="AM560" s="179">
        <v>285.89999999999998</v>
      </c>
      <c r="AN560" s="179">
        <v>201</v>
      </c>
      <c r="AO560" s="215">
        <v>0.4</v>
      </c>
      <c r="AP560" s="168">
        <v>88</v>
      </c>
      <c r="AQ560" s="169">
        <v>164</v>
      </c>
      <c r="AR560" s="167">
        <v>103</v>
      </c>
      <c r="AS560" s="167">
        <v>140</v>
      </c>
      <c r="AT560" s="170">
        <v>1</v>
      </c>
      <c r="AU560" s="170">
        <v>1</v>
      </c>
      <c r="AV560" s="170">
        <v>3</v>
      </c>
      <c r="AW560" s="170"/>
      <c r="AX560" s="170"/>
      <c r="AY560" s="170"/>
      <c r="AZ560" s="170"/>
      <c r="BA560" s="170"/>
      <c r="BB560" s="170"/>
      <c r="BC560" s="171">
        <v>4</v>
      </c>
      <c r="BD560" s="166">
        <v>2584</v>
      </c>
      <c r="BE560" s="271">
        <v>0.02</v>
      </c>
      <c r="BF560" s="172">
        <v>2E-3</v>
      </c>
      <c r="BG560" s="154">
        <v>1</v>
      </c>
      <c r="BH560" s="154">
        <v>0</v>
      </c>
      <c r="BI560" s="154">
        <v>12.7</v>
      </c>
      <c r="BJ560" s="154">
        <v>0.8</v>
      </c>
      <c r="BK560" s="154">
        <v>519.4</v>
      </c>
      <c r="BL560" s="24" t="s">
        <v>478</v>
      </c>
      <c r="BM560" s="248" t="s">
        <v>479</v>
      </c>
      <c r="BN560" s="248" t="s">
        <v>493</v>
      </c>
      <c r="BO560" s="248"/>
      <c r="BP560" s="248">
        <v>35</v>
      </c>
      <c r="BQ560" s="248"/>
      <c r="BR560" s="248"/>
      <c r="BS560" s="248"/>
      <c r="BT560" s="248"/>
      <c r="BU560" s="248">
        <f t="shared" si="8"/>
        <v>1.4</v>
      </c>
      <c r="BV560" s="248"/>
      <c r="BW560" s="248"/>
      <c r="BX560" s="248"/>
      <c r="BY560" s="248"/>
      <c r="BZ560" s="248"/>
      <c r="CA560" s="248"/>
      <c r="CB560" s="248"/>
      <c r="CC560" s="248"/>
      <c r="CD560" s="248"/>
      <c r="CE560" s="248"/>
      <c r="CF560" s="248"/>
      <c r="CG560" s="248"/>
      <c r="CH560" s="248"/>
      <c r="CI560" s="248"/>
      <c r="CJ560" s="248"/>
      <c r="CK560" s="248"/>
      <c r="CL560" s="248"/>
      <c r="CM560" s="248"/>
      <c r="CN560" s="248"/>
      <c r="CO560" s="248"/>
      <c r="CP560" s="248"/>
      <c r="CQ560" s="248"/>
      <c r="CR560" s="248"/>
      <c r="CS560" s="248"/>
      <c r="CT560" s="248"/>
      <c r="CU560" s="248"/>
      <c r="CV560" s="248"/>
      <c r="CW560" s="248"/>
      <c r="CX560" s="248"/>
      <c r="CY560" s="248"/>
      <c r="CZ560" s="248"/>
      <c r="DA560" s="248"/>
      <c r="DB560" s="248"/>
    </row>
    <row r="561" spans="1:106" s="185" customFormat="1" ht="31.5" customHeight="1" x14ac:dyDescent="0.35">
      <c r="A561" s="180"/>
      <c r="B561" s="152"/>
      <c r="C561" s="270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1"/>
      <c r="BF561" s="172"/>
      <c r="BG561" s="154"/>
      <c r="BH561" s="154"/>
      <c r="BI561" s="154"/>
      <c r="BJ561" s="154"/>
      <c r="BK561" s="154"/>
      <c r="BL561" s="24"/>
      <c r="BM561" s="248"/>
      <c r="BN561" s="248"/>
      <c r="BO561" s="248"/>
      <c r="BP561" s="248"/>
      <c r="BQ561" s="248"/>
      <c r="BR561" s="248"/>
      <c r="BS561" s="248"/>
      <c r="BT561" s="248"/>
      <c r="BU561" s="248" t="str">
        <f t="shared" si="8"/>
        <v/>
      </c>
      <c r="BV561" s="248"/>
      <c r="BW561" s="248"/>
      <c r="BX561" s="248"/>
      <c r="BY561" s="248"/>
      <c r="BZ561" s="248"/>
      <c r="CA561" s="248"/>
      <c r="CB561" s="248"/>
      <c r="CC561" s="248"/>
      <c r="CD561" s="248"/>
      <c r="CE561" s="248"/>
      <c r="CF561" s="248"/>
      <c r="CG561" s="248"/>
      <c r="CH561" s="248"/>
      <c r="CI561" s="248"/>
      <c r="CJ561" s="248"/>
      <c r="CK561" s="248"/>
      <c r="CL561" s="248"/>
      <c r="CM561" s="248"/>
      <c r="CN561" s="248"/>
      <c r="CO561" s="248"/>
      <c r="CP561" s="248"/>
      <c r="CQ561" s="248"/>
      <c r="CR561" s="248"/>
      <c r="CS561" s="248"/>
      <c r="CT561" s="248"/>
      <c r="CU561" s="248"/>
      <c r="CV561" s="248"/>
      <c r="CW561" s="248"/>
      <c r="CX561" s="248"/>
      <c r="CY561" s="248"/>
      <c r="CZ561" s="248"/>
      <c r="DA561" s="248"/>
      <c r="DB561" s="248"/>
    </row>
    <row r="562" spans="1:106" s="185" customFormat="1" ht="31.5" customHeight="1" x14ac:dyDescent="0.35">
      <c r="A562" s="180"/>
      <c r="B562" s="152"/>
      <c r="C562" s="270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1"/>
      <c r="BF562" s="172"/>
      <c r="BG562" s="154"/>
      <c r="BH562" s="154"/>
      <c r="BI562" s="154"/>
      <c r="BJ562" s="154"/>
      <c r="BK562" s="154"/>
      <c r="BL562" s="24"/>
      <c r="BM562" s="248"/>
      <c r="BN562" s="248"/>
      <c r="BO562" s="248"/>
      <c r="BP562" s="248"/>
      <c r="BQ562" s="248"/>
      <c r="BR562" s="248"/>
      <c r="BS562" s="248"/>
      <c r="BT562" s="248"/>
      <c r="BU562" s="248" t="str">
        <f t="shared" si="8"/>
        <v/>
      </c>
      <c r="BV562" s="248"/>
      <c r="BW562" s="248"/>
      <c r="BX562" s="248"/>
      <c r="BY562" s="248"/>
      <c r="BZ562" s="248"/>
      <c r="CA562" s="248"/>
      <c r="CB562" s="248"/>
      <c r="CC562" s="248"/>
      <c r="CD562" s="248"/>
      <c r="CE562" s="248"/>
      <c r="CF562" s="248"/>
      <c r="CG562" s="248"/>
      <c r="CH562" s="248"/>
      <c r="CI562" s="248"/>
      <c r="CJ562" s="248"/>
      <c r="CK562" s="248"/>
      <c r="CL562" s="248"/>
      <c r="CM562" s="248"/>
      <c r="CN562" s="248"/>
      <c r="CO562" s="248"/>
      <c r="CP562" s="248"/>
      <c r="CQ562" s="248"/>
      <c r="CR562" s="248"/>
      <c r="CS562" s="248"/>
      <c r="CT562" s="248"/>
      <c r="CU562" s="248"/>
      <c r="CV562" s="248"/>
      <c r="CW562" s="248"/>
      <c r="CX562" s="248"/>
      <c r="CY562" s="248"/>
      <c r="CZ562" s="248"/>
      <c r="DA562" s="248"/>
      <c r="DB562" s="248"/>
    </row>
    <row r="563" spans="1:106" s="185" customFormat="1" ht="31.5" customHeight="1" x14ac:dyDescent="0.35">
      <c r="A563" s="180"/>
      <c r="B563" s="152"/>
      <c r="C563" s="270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1"/>
      <c r="BF563" s="172"/>
      <c r="BG563" s="154"/>
      <c r="BH563" s="154"/>
      <c r="BI563" s="154"/>
      <c r="BJ563" s="154"/>
      <c r="BK563" s="154"/>
      <c r="BL563" s="24"/>
      <c r="BM563" s="248"/>
      <c r="BN563" s="248"/>
      <c r="BO563" s="248"/>
      <c r="BP563" s="248"/>
      <c r="BQ563" s="248"/>
      <c r="BR563" s="248"/>
      <c r="BS563" s="248"/>
      <c r="BT563" s="248"/>
      <c r="BU563" s="248" t="str">
        <f t="shared" si="8"/>
        <v/>
      </c>
      <c r="BV563" s="248"/>
      <c r="BW563" s="248"/>
      <c r="BX563" s="248"/>
      <c r="BY563" s="248"/>
      <c r="BZ563" s="248"/>
      <c r="CA563" s="248"/>
      <c r="CB563" s="248"/>
      <c r="CC563" s="248"/>
      <c r="CD563" s="248"/>
      <c r="CE563" s="248"/>
      <c r="CF563" s="248"/>
      <c r="CG563" s="248"/>
      <c r="CH563" s="248"/>
      <c r="CI563" s="248"/>
      <c r="CJ563" s="248"/>
      <c r="CK563" s="248"/>
      <c r="CL563" s="248"/>
      <c r="CM563" s="248"/>
      <c r="CN563" s="248"/>
      <c r="CO563" s="248"/>
      <c r="CP563" s="248"/>
      <c r="CQ563" s="248"/>
      <c r="CR563" s="248"/>
      <c r="CS563" s="248"/>
      <c r="CT563" s="248"/>
      <c r="CU563" s="248"/>
      <c r="CV563" s="248"/>
      <c r="CW563" s="248"/>
      <c r="CX563" s="248"/>
      <c r="CY563" s="248"/>
      <c r="CZ563" s="248"/>
      <c r="DA563" s="248"/>
      <c r="DB563" s="248"/>
    </row>
    <row r="564" spans="1:106" s="185" customFormat="1" ht="31.5" customHeight="1" x14ac:dyDescent="0.35">
      <c r="A564" s="180"/>
      <c r="B564" s="152"/>
      <c r="C564" s="270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1"/>
      <c r="BF564" s="172"/>
      <c r="BG564" s="154"/>
      <c r="BH564" s="154"/>
      <c r="BI564" s="154"/>
      <c r="BJ564" s="154"/>
      <c r="BK564" s="154"/>
      <c r="BL564" s="24"/>
      <c r="BM564" s="248"/>
      <c r="BN564" s="248"/>
      <c r="BO564" s="248"/>
      <c r="BP564" s="248"/>
      <c r="BQ564" s="248"/>
      <c r="BR564" s="248"/>
      <c r="BS564" s="248"/>
      <c r="BT564" s="248"/>
      <c r="BU564" s="248" t="str">
        <f t="shared" si="8"/>
        <v/>
      </c>
      <c r="BV564" s="248"/>
      <c r="BW564" s="248"/>
      <c r="BX564" s="248"/>
      <c r="BY564" s="248"/>
      <c r="BZ564" s="248"/>
      <c r="CA564" s="248"/>
      <c r="CB564" s="248"/>
      <c r="CC564" s="248"/>
      <c r="CD564" s="248"/>
      <c r="CE564" s="248"/>
      <c r="CF564" s="248"/>
      <c r="CG564" s="248"/>
      <c r="CH564" s="248"/>
      <c r="CI564" s="248"/>
      <c r="CJ564" s="248"/>
      <c r="CK564" s="248"/>
      <c r="CL564" s="248"/>
      <c r="CM564" s="248"/>
      <c r="CN564" s="248"/>
      <c r="CO564" s="248"/>
      <c r="CP564" s="248"/>
      <c r="CQ564" s="248"/>
      <c r="CR564" s="248"/>
      <c r="CS564" s="248"/>
      <c r="CT564" s="248"/>
      <c r="CU564" s="248"/>
      <c r="CV564" s="248"/>
      <c r="CW564" s="248"/>
      <c r="CX564" s="248"/>
      <c r="CY564" s="248"/>
      <c r="CZ564" s="248"/>
      <c r="DA564" s="248"/>
      <c r="DB564" s="248"/>
    </row>
    <row r="565" spans="1:106" s="185" customFormat="1" ht="31.5" customHeight="1" x14ac:dyDescent="0.35">
      <c r="A565" s="180"/>
      <c r="B565" s="152"/>
      <c r="C565" s="270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1"/>
      <c r="BF565" s="172"/>
      <c r="BG565" s="154"/>
      <c r="BH565" s="154"/>
      <c r="BI565" s="154"/>
      <c r="BJ565" s="154"/>
      <c r="BK565" s="154"/>
      <c r="BL565" s="24"/>
      <c r="BM565" s="248"/>
      <c r="BN565" s="248"/>
      <c r="BO565" s="248"/>
      <c r="BP565" s="248"/>
      <c r="BQ565" s="248"/>
      <c r="BR565" s="248"/>
      <c r="BS565" s="248"/>
      <c r="BT565" s="248"/>
      <c r="BU565" s="248" t="str">
        <f t="shared" si="8"/>
        <v/>
      </c>
      <c r="BV565" s="248"/>
      <c r="BW565" s="248"/>
      <c r="BX565" s="248"/>
      <c r="BY565" s="248"/>
      <c r="BZ565" s="248"/>
      <c r="CA565" s="248"/>
      <c r="CB565" s="248"/>
      <c r="CC565" s="248"/>
      <c r="CD565" s="248"/>
      <c r="CE565" s="248"/>
      <c r="CF565" s="248"/>
      <c r="CG565" s="248"/>
      <c r="CH565" s="248"/>
      <c r="CI565" s="248"/>
      <c r="CJ565" s="248"/>
      <c r="CK565" s="248"/>
      <c r="CL565" s="248"/>
      <c r="CM565" s="248"/>
      <c r="CN565" s="248"/>
      <c r="CO565" s="248"/>
      <c r="CP565" s="248"/>
      <c r="CQ565" s="248"/>
      <c r="CR565" s="248"/>
      <c r="CS565" s="248"/>
      <c r="CT565" s="248"/>
      <c r="CU565" s="248"/>
      <c r="CV565" s="248"/>
      <c r="CW565" s="248"/>
      <c r="CX565" s="248"/>
      <c r="CY565" s="248"/>
      <c r="CZ565" s="248"/>
      <c r="DA565" s="248"/>
      <c r="DB565" s="248"/>
    </row>
    <row r="566" spans="1:106" s="185" customFormat="1" ht="31.5" customHeight="1" x14ac:dyDescent="0.35">
      <c r="A566" s="180"/>
      <c r="B566" s="152"/>
      <c r="C566" s="270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1"/>
      <c r="BF566" s="172"/>
      <c r="BG566" s="154"/>
      <c r="BH566" s="154"/>
      <c r="BI566" s="154"/>
      <c r="BJ566" s="154"/>
      <c r="BK566" s="154"/>
      <c r="BL566" s="24"/>
      <c r="BM566" s="248"/>
      <c r="BN566" s="248"/>
      <c r="BO566" s="248"/>
      <c r="BP566" s="248"/>
      <c r="BQ566" s="248"/>
      <c r="BR566" s="248"/>
      <c r="BS566" s="248"/>
      <c r="BT566" s="248"/>
      <c r="BU566" s="248" t="str">
        <f t="shared" si="8"/>
        <v/>
      </c>
      <c r="BV566" s="248"/>
      <c r="BW566" s="248"/>
      <c r="BX566" s="248"/>
      <c r="BY566" s="248"/>
      <c r="BZ566" s="248"/>
      <c r="CA566" s="248"/>
      <c r="CB566" s="248"/>
      <c r="CC566" s="248"/>
      <c r="CD566" s="248"/>
      <c r="CE566" s="248"/>
      <c r="CF566" s="248"/>
      <c r="CG566" s="248"/>
      <c r="CH566" s="248"/>
      <c r="CI566" s="248"/>
      <c r="CJ566" s="248"/>
      <c r="CK566" s="248"/>
      <c r="CL566" s="248"/>
      <c r="CM566" s="248"/>
      <c r="CN566" s="248"/>
      <c r="CO566" s="248"/>
      <c r="CP566" s="248"/>
      <c r="CQ566" s="248"/>
      <c r="CR566" s="248"/>
      <c r="CS566" s="248"/>
      <c r="CT566" s="248"/>
      <c r="CU566" s="248"/>
      <c r="CV566" s="248"/>
      <c r="CW566" s="248"/>
      <c r="CX566" s="248"/>
      <c r="CY566" s="248"/>
      <c r="CZ566" s="248"/>
      <c r="DA566" s="248"/>
      <c r="DB566" s="248"/>
    </row>
    <row r="567" spans="1:106" s="185" customFormat="1" ht="31.5" customHeight="1" x14ac:dyDescent="0.35">
      <c r="A567" s="180"/>
      <c r="B567" s="152"/>
      <c r="C567" s="270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1"/>
      <c r="BF567" s="172"/>
      <c r="BG567" s="154"/>
      <c r="BH567" s="154"/>
      <c r="BI567" s="154"/>
      <c r="BJ567" s="154"/>
      <c r="BK567" s="154"/>
      <c r="BL567" s="24"/>
      <c r="BM567" s="248"/>
      <c r="BN567" s="248"/>
      <c r="BO567" s="248"/>
      <c r="BP567" s="248"/>
      <c r="BQ567" s="248"/>
      <c r="BR567" s="248"/>
      <c r="BS567" s="248"/>
      <c r="BT567" s="248"/>
      <c r="BU567" s="248" t="str">
        <f t="shared" si="8"/>
        <v/>
      </c>
      <c r="BV567" s="248"/>
      <c r="BW567" s="248"/>
      <c r="BX567" s="248"/>
      <c r="BY567" s="248"/>
      <c r="BZ567" s="248"/>
      <c r="CA567" s="248"/>
      <c r="CB567" s="248"/>
      <c r="CC567" s="248"/>
      <c r="CD567" s="248"/>
      <c r="CE567" s="248"/>
      <c r="CF567" s="248"/>
      <c r="CG567" s="248"/>
      <c r="CH567" s="248"/>
      <c r="CI567" s="248"/>
      <c r="CJ567" s="248"/>
      <c r="CK567" s="248"/>
      <c r="CL567" s="248"/>
      <c r="CM567" s="248"/>
      <c r="CN567" s="248"/>
      <c r="CO567" s="248"/>
      <c r="CP567" s="248"/>
      <c r="CQ567" s="248"/>
      <c r="CR567" s="248"/>
      <c r="CS567" s="248"/>
      <c r="CT567" s="248"/>
      <c r="CU567" s="248"/>
      <c r="CV567" s="248"/>
      <c r="CW567" s="248"/>
      <c r="CX567" s="248"/>
      <c r="CY567" s="248"/>
      <c r="CZ567" s="248"/>
      <c r="DA567" s="248"/>
      <c r="DB567" s="248"/>
    </row>
    <row r="568" spans="1:106" s="185" customFormat="1" ht="31.5" customHeight="1" x14ac:dyDescent="0.35">
      <c r="A568" s="180"/>
      <c r="B568" s="152"/>
      <c r="C568" s="270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1"/>
      <c r="BF568" s="172"/>
      <c r="BG568" s="154"/>
      <c r="BH568" s="154"/>
      <c r="BI568" s="154"/>
      <c r="BJ568" s="154"/>
      <c r="BK568" s="154"/>
      <c r="BL568" s="24"/>
      <c r="BM568" s="248"/>
      <c r="BN568" s="248"/>
      <c r="BO568" s="248"/>
      <c r="BP568" s="248"/>
      <c r="BQ568" s="248"/>
      <c r="BR568" s="248"/>
      <c r="BS568" s="248"/>
      <c r="BT568" s="248"/>
      <c r="BU568" s="248" t="str">
        <f t="shared" si="8"/>
        <v/>
      </c>
      <c r="BV568" s="248"/>
      <c r="BW568" s="248"/>
      <c r="BX568" s="248"/>
      <c r="BY568" s="248"/>
      <c r="BZ568" s="248"/>
      <c r="CA568" s="248"/>
      <c r="CB568" s="248"/>
      <c r="CC568" s="248"/>
      <c r="CD568" s="248"/>
      <c r="CE568" s="248"/>
      <c r="CF568" s="248"/>
      <c r="CG568" s="248"/>
      <c r="CH568" s="248"/>
      <c r="CI568" s="248"/>
      <c r="CJ568" s="248"/>
      <c r="CK568" s="248"/>
      <c r="CL568" s="248"/>
      <c r="CM568" s="248"/>
      <c r="CN568" s="248"/>
      <c r="CO568" s="248"/>
      <c r="CP568" s="248"/>
      <c r="CQ568" s="248"/>
      <c r="CR568" s="248"/>
      <c r="CS568" s="248"/>
      <c r="CT568" s="248"/>
      <c r="CU568" s="248"/>
      <c r="CV568" s="248"/>
      <c r="CW568" s="248"/>
      <c r="CX568" s="248"/>
      <c r="CY568" s="248"/>
      <c r="CZ568" s="248"/>
      <c r="DA568" s="248"/>
      <c r="DB568" s="248"/>
    </row>
    <row r="569" spans="1:106" s="185" customFormat="1" ht="31.5" customHeight="1" x14ac:dyDescent="0.35">
      <c r="A569" s="180"/>
      <c r="B569" s="152"/>
      <c r="C569" s="270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1"/>
      <c r="BF569" s="172"/>
      <c r="BG569" s="154"/>
      <c r="BH569" s="154"/>
      <c r="BI569" s="154"/>
      <c r="BJ569" s="154"/>
      <c r="BK569" s="154"/>
      <c r="BL569" s="24"/>
      <c r="BM569" s="248"/>
      <c r="BN569" s="248"/>
      <c r="BO569" s="248"/>
      <c r="BP569" s="248"/>
      <c r="BQ569" s="248"/>
      <c r="BR569" s="248"/>
      <c r="BS569" s="248"/>
      <c r="BT569" s="248"/>
      <c r="BU569" s="248" t="str">
        <f t="shared" si="8"/>
        <v/>
      </c>
      <c r="BV569" s="248"/>
      <c r="BW569" s="248"/>
      <c r="BX569" s="248"/>
      <c r="BY569" s="248"/>
      <c r="BZ569" s="248"/>
      <c r="CA569" s="248"/>
      <c r="CB569" s="248"/>
      <c r="CC569" s="248"/>
      <c r="CD569" s="248"/>
      <c r="CE569" s="248"/>
      <c r="CF569" s="248"/>
      <c r="CG569" s="248"/>
      <c r="CH569" s="248"/>
      <c r="CI569" s="248"/>
      <c r="CJ569" s="248"/>
      <c r="CK569" s="248"/>
      <c r="CL569" s="248"/>
      <c r="CM569" s="248"/>
      <c r="CN569" s="248"/>
      <c r="CO569" s="248"/>
      <c r="CP569" s="248"/>
      <c r="CQ569" s="248"/>
      <c r="CR569" s="248"/>
      <c r="CS569" s="248"/>
      <c r="CT569" s="248"/>
      <c r="CU569" s="248"/>
      <c r="CV569" s="248"/>
      <c r="CW569" s="248"/>
      <c r="CX569" s="248"/>
      <c r="CY569" s="248"/>
      <c r="CZ569" s="248"/>
      <c r="DA569" s="248"/>
      <c r="DB569" s="248"/>
    </row>
    <row r="570" spans="1:106" s="185" customFormat="1" ht="31.5" customHeight="1" x14ac:dyDescent="0.35">
      <c r="A570" s="180"/>
      <c r="B570" s="152"/>
      <c r="C570" s="270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1"/>
      <c r="BF570" s="172"/>
      <c r="BG570" s="154"/>
      <c r="BH570" s="154"/>
      <c r="BI570" s="154"/>
      <c r="BJ570" s="154"/>
      <c r="BK570" s="154"/>
      <c r="BL570" s="24"/>
      <c r="BM570" s="248"/>
      <c r="BN570" s="248"/>
      <c r="BO570" s="248"/>
      <c r="BP570" s="248"/>
      <c r="BQ570" s="248"/>
      <c r="BR570" s="248"/>
      <c r="BS570" s="248"/>
      <c r="BT570" s="248"/>
      <c r="BU570" s="248" t="str">
        <f t="shared" si="8"/>
        <v/>
      </c>
      <c r="BV570" s="248"/>
      <c r="BW570" s="248"/>
      <c r="BX570" s="248"/>
      <c r="BY570" s="248"/>
      <c r="BZ570" s="248"/>
      <c r="CA570" s="248"/>
      <c r="CB570" s="248"/>
      <c r="CC570" s="248"/>
      <c r="CD570" s="248"/>
      <c r="CE570" s="248"/>
      <c r="CF570" s="248"/>
      <c r="CG570" s="248"/>
      <c r="CH570" s="248"/>
      <c r="CI570" s="248"/>
      <c r="CJ570" s="248"/>
      <c r="CK570" s="248"/>
      <c r="CL570" s="248"/>
      <c r="CM570" s="248"/>
      <c r="CN570" s="248"/>
      <c r="CO570" s="248"/>
      <c r="CP570" s="248"/>
      <c r="CQ570" s="248"/>
      <c r="CR570" s="248"/>
      <c r="CS570" s="248"/>
      <c r="CT570" s="248"/>
      <c r="CU570" s="248"/>
      <c r="CV570" s="248"/>
      <c r="CW570" s="248"/>
      <c r="CX570" s="248"/>
      <c r="CY570" s="248"/>
      <c r="CZ570" s="248"/>
      <c r="DA570" s="248"/>
      <c r="DB570" s="248"/>
    </row>
    <row r="571" spans="1:106" s="185" customFormat="1" ht="31.5" customHeight="1" x14ac:dyDescent="0.35">
      <c r="A571" s="180"/>
      <c r="B571" s="152"/>
      <c r="C571" s="270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1"/>
      <c r="BF571" s="172"/>
      <c r="BG571" s="154"/>
      <c r="BH571" s="154"/>
      <c r="BI571" s="154"/>
      <c r="BJ571" s="154"/>
      <c r="BK571" s="154"/>
      <c r="BL571" s="24"/>
      <c r="BM571" s="248"/>
      <c r="BN571" s="248"/>
      <c r="BO571" s="248"/>
      <c r="BP571" s="248"/>
      <c r="BQ571" s="248"/>
      <c r="BR571" s="248"/>
      <c r="BS571" s="248"/>
      <c r="BT571" s="248"/>
      <c r="BU571" s="248" t="str">
        <f t="shared" si="8"/>
        <v/>
      </c>
      <c r="BV571" s="248"/>
      <c r="BW571" s="248"/>
      <c r="BX571" s="248"/>
      <c r="BY571" s="248"/>
      <c r="BZ571" s="248"/>
      <c r="CA571" s="248"/>
      <c r="CB571" s="248"/>
      <c r="CC571" s="248"/>
      <c r="CD571" s="248"/>
      <c r="CE571" s="248"/>
      <c r="CF571" s="248"/>
      <c r="CG571" s="248"/>
      <c r="CH571" s="248"/>
      <c r="CI571" s="248"/>
      <c r="CJ571" s="248"/>
      <c r="CK571" s="248"/>
      <c r="CL571" s="248"/>
      <c r="CM571" s="248"/>
      <c r="CN571" s="248"/>
      <c r="CO571" s="248"/>
      <c r="CP571" s="248"/>
      <c r="CQ571" s="248"/>
      <c r="CR571" s="248"/>
      <c r="CS571" s="248"/>
      <c r="CT571" s="248"/>
      <c r="CU571" s="248"/>
      <c r="CV571" s="248"/>
      <c r="CW571" s="248"/>
      <c r="CX571" s="248"/>
      <c r="CY571" s="248"/>
      <c r="CZ571" s="248"/>
      <c r="DA571" s="248"/>
      <c r="DB571" s="248"/>
    </row>
    <row r="572" spans="1:106" s="185" customFormat="1" ht="31.5" customHeight="1" x14ac:dyDescent="0.35">
      <c r="A572" s="180"/>
      <c r="B572" s="152"/>
      <c r="C572" s="270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1"/>
      <c r="BF572" s="172"/>
      <c r="BG572" s="154"/>
      <c r="BH572" s="154"/>
      <c r="BI572" s="154"/>
      <c r="BJ572" s="154"/>
      <c r="BK572" s="154"/>
      <c r="BL572" s="24"/>
      <c r="BM572" s="248"/>
      <c r="BN572" s="248"/>
      <c r="BO572" s="248"/>
      <c r="BP572" s="248"/>
      <c r="BQ572" s="248"/>
      <c r="BR572" s="248"/>
      <c r="BS572" s="248"/>
      <c r="BT572" s="248"/>
      <c r="BU572" s="248" t="str">
        <f t="shared" si="8"/>
        <v/>
      </c>
      <c r="BV572" s="248"/>
      <c r="BW572" s="248"/>
      <c r="BX572" s="248"/>
      <c r="BY572" s="248"/>
      <c r="BZ572" s="248"/>
      <c r="CA572" s="248"/>
      <c r="CB572" s="248"/>
      <c r="CC572" s="248"/>
      <c r="CD572" s="248"/>
      <c r="CE572" s="248"/>
      <c r="CF572" s="248"/>
      <c r="CG572" s="248"/>
      <c r="CH572" s="248"/>
      <c r="CI572" s="248"/>
      <c r="CJ572" s="248"/>
      <c r="CK572" s="248"/>
      <c r="CL572" s="248"/>
      <c r="CM572" s="248"/>
      <c r="CN572" s="248"/>
      <c r="CO572" s="248"/>
      <c r="CP572" s="248"/>
      <c r="CQ572" s="248"/>
      <c r="CR572" s="248"/>
      <c r="CS572" s="248"/>
      <c r="CT572" s="248"/>
      <c r="CU572" s="248"/>
      <c r="CV572" s="248"/>
      <c r="CW572" s="248"/>
      <c r="CX572" s="248"/>
      <c r="CY572" s="248"/>
      <c r="CZ572" s="248"/>
      <c r="DA572" s="248"/>
      <c r="DB572" s="248"/>
    </row>
    <row r="573" spans="1:106" s="185" customFormat="1" ht="31.5" customHeight="1" x14ac:dyDescent="0.35">
      <c r="A573" s="180"/>
      <c r="B573" s="152"/>
      <c r="C573" s="270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1"/>
      <c r="BF573" s="172"/>
      <c r="BG573" s="154"/>
      <c r="BH573" s="154"/>
      <c r="BI573" s="154"/>
      <c r="BJ573" s="154"/>
      <c r="BK573" s="154"/>
      <c r="BL573" s="24"/>
      <c r="BM573" s="248"/>
      <c r="BN573" s="248"/>
      <c r="BO573" s="248"/>
      <c r="BP573" s="248"/>
      <c r="BQ573" s="248"/>
      <c r="BR573" s="248"/>
      <c r="BS573" s="248"/>
      <c r="BT573" s="248"/>
      <c r="BU573" s="248" t="str">
        <f t="shared" si="8"/>
        <v/>
      </c>
      <c r="BV573" s="248"/>
      <c r="BW573" s="248"/>
      <c r="BX573" s="248"/>
      <c r="BY573" s="248"/>
      <c r="BZ573" s="248"/>
      <c r="CA573" s="248"/>
      <c r="CB573" s="248"/>
      <c r="CC573" s="248"/>
      <c r="CD573" s="248"/>
      <c r="CE573" s="248"/>
      <c r="CF573" s="248"/>
      <c r="CG573" s="248"/>
      <c r="CH573" s="248"/>
      <c r="CI573" s="248"/>
      <c r="CJ573" s="248"/>
      <c r="CK573" s="248"/>
      <c r="CL573" s="248"/>
      <c r="CM573" s="248"/>
      <c r="CN573" s="248"/>
      <c r="CO573" s="248"/>
      <c r="CP573" s="248"/>
      <c r="CQ573" s="248"/>
      <c r="CR573" s="248"/>
      <c r="CS573" s="248"/>
      <c r="CT573" s="248"/>
      <c r="CU573" s="248"/>
      <c r="CV573" s="248"/>
      <c r="CW573" s="248"/>
      <c r="CX573" s="248"/>
      <c r="CY573" s="248"/>
      <c r="CZ573" s="248"/>
      <c r="DA573" s="248"/>
      <c r="DB573" s="248"/>
    </row>
    <row r="574" spans="1:106" s="185" customFormat="1" ht="31.5" customHeight="1" x14ac:dyDescent="0.35">
      <c r="A574" s="180"/>
      <c r="B574" s="152"/>
      <c r="C574" s="270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1"/>
      <c r="BF574" s="172"/>
      <c r="BG574" s="154"/>
      <c r="BH574" s="154"/>
      <c r="BI574" s="154"/>
      <c r="BJ574" s="154"/>
      <c r="BK574" s="154"/>
      <c r="BL574" s="24"/>
      <c r="BM574" s="248"/>
      <c r="BN574" s="248"/>
      <c r="BO574" s="248"/>
      <c r="BP574" s="248"/>
      <c r="BQ574" s="248"/>
      <c r="BR574" s="248"/>
      <c r="BS574" s="248"/>
      <c r="BT574" s="248"/>
      <c r="BU574" s="248" t="str">
        <f t="shared" si="8"/>
        <v/>
      </c>
      <c r="BV574" s="248"/>
      <c r="BW574" s="248"/>
      <c r="BX574" s="248"/>
      <c r="BY574" s="248"/>
      <c r="BZ574" s="248"/>
      <c r="CA574" s="248"/>
      <c r="CB574" s="248"/>
      <c r="CC574" s="248"/>
      <c r="CD574" s="248"/>
      <c r="CE574" s="248"/>
      <c r="CF574" s="248"/>
      <c r="CG574" s="248"/>
      <c r="CH574" s="248"/>
      <c r="CI574" s="248"/>
      <c r="CJ574" s="248"/>
      <c r="CK574" s="248"/>
      <c r="CL574" s="248"/>
      <c r="CM574" s="248"/>
      <c r="CN574" s="248"/>
      <c r="CO574" s="248"/>
      <c r="CP574" s="248"/>
      <c r="CQ574" s="248"/>
      <c r="CR574" s="248"/>
      <c r="CS574" s="248"/>
      <c r="CT574" s="248"/>
      <c r="CU574" s="248"/>
      <c r="CV574" s="248"/>
      <c r="CW574" s="248"/>
      <c r="CX574" s="248"/>
      <c r="CY574" s="248"/>
      <c r="CZ574" s="248"/>
      <c r="DA574" s="248"/>
      <c r="DB574" s="248"/>
    </row>
    <row r="575" spans="1:106" s="185" customFormat="1" ht="31.5" customHeight="1" x14ac:dyDescent="0.35">
      <c r="A575" s="180"/>
      <c r="B575" s="152"/>
      <c r="C575" s="270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1"/>
      <c r="BF575" s="172"/>
      <c r="BG575" s="154"/>
      <c r="BH575" s="154"/>
      <c r="BI575" s="154"/>
      <c r="BJ575" s="154"/>
      <c r="BK575" s="154"/>
      <c r="BL575" s="24"/>
      <c r="BM575" s="248"/>
      <c r="BN575" s="248"/>
      <c r="BO575" s="248"/>
      <c r="BP575" s="248"/>
      <c r="BQ575" s="248"/>
      <c r="BR575" s="248"/>
      <c r="BS575" s="248"/>
      <c r="BT575" s="248"/>
      <c r="BU575" s="248" t="str">
        <f t="shared" si="8"/>
        <v/>
      </c>
      <c r="BV575" s="248"/>
      <c r="BW575" s="248"/>
      <c r="BX575" s="248"/>
      <c r="BY575" s="248"/>
      <c r="BZ575" s="248"/>
      <c r="CA575" s="248"/>
      <c r="CB575" s="248"/>
      <c r="CC575" s="248"/>
      <c r="CD575" s="248"/>
      <c r="CE575" s="248"/>
      <c r="CF575" s="248"/>
      <c r="CG575" s="248"/>
      <c r="CH575" s="248"/>
      <c r="CI575" s="248"/>
      <c r="CJ575" s="248"/>
      <c r="CK575" s="248"/>
      <c r="CL575" s="248"/>
      <c r="CM575" s="248"/>
      <c r="CN575" s="248"/>
      <c r="CO575" s="248"/>
      <c r="CP575" s="248"/>
      <c r="CQ575" s="248"/>
      <c r="CR575" s="248"/>
      <c r="CS575" s="248"/>
      <c r="CT575" s="248"/>
      <c r="CU575" s="248"/>
      <c r="CV575" s="248"/>
      <c r="CW575" s="248"/>
      <c r="CX575" s="248"/>
      <c r="CY575" s="248"/>
      <c r="CZ575" s="248"/>
      <c r="DA575" s="248"/>
      <c r="DB575" s="248"/>
    </row>
    <row r="576" spans="1:106" s="185" customFormat="1" ht="31.5" customHeight="1" x14ac:dyDescent="0.35">
      <c r="A576" s="180"/>
      <c r="B576" s="152"/>
      <c r="C576" s="270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1"/>
      <c r="BF576" s="172"/>
      <c r="BG576" s="154"/>
      <c r="BH576" s="154"/>
      <c r="BI576" s="154"/>
      <c r="BJ576" s="154"/>
      <c r="BK576" s="154"/>
      <c r="BL576" s="24"/>
      <c r="BM576" s="248"/>
      <c r="BN576" s="248"/>
      <c r="BO576" s="248"/>
      <c r="BP576" s="248"/>
      <c r="BQ576" s="248"/>
      <c r="BR576" s="248"/>
      <c r="BS576" s="248"/>
      <c r="BT576" s="248"/>
      <c r="BU576" s="248" t="str">
        <f t="shared" si="8"/>
        <v/>
      </c>
      <c r="BV576" s="248"/>
      <c r="BW576" s="248"/>
      <c r="BX576" s="248"/>
      <c r="BY576" s="248"/>
      <c r="BZ576" s="248"/>
      <c r="CA576" s="248"/>
      <c r="CB576" s="248"/>
      <c r="CC576" s="248"/>
      <c r="CD576" s="248"/>
      <c r="CE576" s="248"/>
      <c r="CF576" s="248"/>
      <c r="CG576" s="248"/>
      <c r="CH576" s="248"/>
      <c r="CI576" s="248"/>
      <c r="CJ576" s="248"/>
      <c r="CK576" s="248"/>
      <c r="CL576" s="248"/>
      <c r="CM576" s="248"/>
      <c r="CN576" s="248"/>
      <c r="CO576" s="248"/>
      <c r="CP576" s="248"/>
      <c r="CQ576" s="248"/>
      <c r="CR576" s="248"/>
      <c r="CS576" s="248"/>
      <c r="CT576" s="248"/>
      <c r="CU576" s="248"/>
      <c r="CV576" s="248"/>
      <c r="CW576" s="248"/>
      <c r="CX576" s="248"/>
      <c r="CY576" s="248"/>
      <c r="CZ576" s="248"/>
      <c r="DA576" s="248"/>
      <c r="DB576" s="248"/>
    </row>
    <row r="577" spans="1:106" s="185" customFormat="1" ht="31.5" customHeight="1" x14ac:dyDescent="0.35">
      <c r="A577" s="180"/>
      <c r="B577" s="152"/>
      <c r="C577" s="270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1"/>
      <c r="BF577" s="172"/>
      <c r="BG577" s="154"/>
      <c r="BH577" s="154"/>
      <c r="BI577" s="154"/>
      <c r="BJ577" s="154"/>
      <c r="BK577" s="154"/>
      <c r="BL577" s="24"/>
      <c r="BM577" s="248"/>
      <c r="BN577" s="248"/>
      <c r="BO577" s="248"/>
      <c r="BP577" s="248"/>
      <c r="BQ577" s="248"/>
      <c r="BR577" s="248"/>
      <c r="BS577" s="248"/>
      <c r="BT577" s="248"/>
      <c r="BU577" s="248" t="str">
        <f t="shared" si="8"/>
        <v/>
      </c>
      <c r="BV577" s="248"/>
      <c r="BW577" s="248"/>
      <c r="BX577" s="248"/>
      <c r="BY577" s="248"/>
      <c r="BZ577" s="248"/>
      <c r="CA577" s="248"/>
      <c r="CB577" s="248"/>
      <c r="CC577" s="248"/>
      <c r="CD577" s="248"/>
      <c r="CE577" s="248"/>
      <c r="CF577" s="248"/>
      <c r="CG577" s="248"/>
      <c r="CH577" s="248"/>
      <c r="CI577" s="248"/>
      <c r="CJ577" s="248"/>
      <c r="CK577" s="248"/>
      <c r="CL577" s="248"/>
      <c r="CM577" s="248"/>
      <c r="CN577" s="248"/>
      <c r="CO577" s="248"/>
      <c r="CP577" s="248"/>
      <c r="CQ577" s="248"/>
      <c r="CR577" s="248"/>
      <c r="CS577" s="248"/>
      <c r="CT577" s="248"/>
      <c r="CU577" s="248"/>
      <c r="CV577" s="248"/>
      <c r="CW577" s="248"/>
      <c r="CX577" s="248"/>
      <c r="CY577" s="248"/>
      <c r="CZ577" s="248"/>
      <c r="DA577" s="248"/>
      <c r="DB577" s="248"/>
    </row>
    <row r="578" spans="1:106" s="185" customFormat="1" ht="31.5" customHeight="1" x14ac:dyDescent="0.35">
      <c r="A578" s="180"/>
      <c r="B578" s="152"/>
      <c r="C578" s="270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1"/>
      <c r="BF578" s="172"/>
      <c r="BG578" s="154"/>
      <c r="BH578" s="154"/>
      <c r="BI578" s="154"/>
      <c r="BJ578" s="154"/>
      <c r="BK578" s="154"/>
      <c r="BL578" s="24"/>
      <c r="BM578" s="248"/>
      <c r="BN578" s="248"/>
      <c r="BO578" s="248"/>
      <c r="BP578" s="248"/>
      <c r="BQ578" s="248"/>
      <c r="BR578" s="248"/>
      <c r="BS578" s="248"/>
      <c r="BT578" s="248"/>
      <c r="BU578" s="248" t="str">
        <f t="shared" si="8"/>
        <v/>
      </c>
      <c r="BV578" s="248"/>
      <c r="BW578" s="248"/>
      <c r="BX578" s="248"/>
      <c r="BY578" s="248"/>
      <c r="BZ578" s="248"/>
      <c r="CA578" s="248"/>
      <c r="CB578" s="248"/>
      <c r="CC578" s="248"/>
      <c r="CD578" s="248"/>
      <c r="CE578" s="248"/>
      <c r="CF578" s="248"/>
      <c r="CG578" s="248"/>
      <c r="CH578" s="248"/>
      <c r="CI578" s="248"/>
      <c r="CJ578" s="248"/>
      <c r="CK578" s="248"/>
      <c r="CL578" s="248"/>
      <c r="CM578" s="248"/>
      <c r="CN578" s="248"/>
      <c r="CO578" s="248"/>
      <c r="CP578" s="248"/>
      <c r="CQ578" s="248"/>
      <c r="CR578" s="248"/>
      <c r="CS578" s="248"/>
      <c r="CT578" s="248"/>
      <c r="CU578" s="248"/>
      <c r="CV578" s="248"/>
      <c r="CW578" s="248"/>
      <c r="CX578" s="248"/>
      <c r="CY578" s="248"/>
      <c r="CZ578" s="248"/>
      <c r="DA578" s="248"/>
      <c r="DB578" s="248"/>
    </row>
    <row r="579" spans="1:106" s="185" customFormat="1" ht="31.5" customHeight="1" x14ac:dyDescent="0.35">
      <c r="A579" s="180"/>
      <c r="B579" s="152"/>
      <c r="C579" s="270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1"/>
      <c r="BF579" s="172"/>
      <c r="BG579" s="154"/>
      <c r="BH579" s="154"/>
      <c r="BI579" s="154"/>
      <c r="BJ579" s="154"/>
      <c r="BK579" s="154"/>
      <c r="BL579" s="24"/>
      <c r="BM579" s="248"/>
      <c r="BN579" s="248"/>
      <c r="BO579" s="248"/>
      <c r="BP579" s="248"/>
      <c r="BQ579" s="248"/>
      <c r="BR579" s="248"/>
      <c r="BS579" s="248"/>
      <c r="BT579" s="248"/>
      <c r="BU579" s="248" t="str">
        <f t="shared" si="8"/>
        <v/>
      </c>
      <c r="BV579" s="248"/>
      <c r="BW579" s="248"/>
      <c r="BX579" s="248"/>
      <c r="BY579" s="248"/>
      <c r="BZ579" s="248"/>
      <c r="CA579" s="248"/>
      <c r="CB579" s="248"/>
      <c r="CC579" s="248"/>
      <c r="CD579" s="248"/>
      <c r="CE579" s="248"/>
      <c r="CF579" s="248"/>
      <c r="CG579" s="248"/>
      <c r="CH579" s="248"/>
      <c r="CI579" s="248"/>
      <c r="CJ579" s="248"/>
      <c r="CK579" s="248"/>
      <c r="CL579" s="248"/>
      <c r="CM579" s="248"/>
      <c r="CN579" s="248"/>
      <c r="CO579" s="248"/>
      <c r="CP579" s="248"/>
      <c r="CQ579" s="248"/>
      <c r="CR579" s="248"/>
      <c r="CS579" s="248"/>
      <c r="CT579" s="248"/>
      <c r="CU579" s="248"/>
      <c r="CV579" s="248"/>
      <c r="CW579" s="248"/>
      <c r="CX579" s="248"/>
      <c r="CY579" s="248"/>
      <c r="CZ579" s="248"/>
      <c r="DA579" s="248"/>
      <c r="DB579" s="248"/>
    </row>
    <row r="580" spans="1:106" s="185" customFormat="1" ht="31.5" customHeight="1" x14ac:dyDescent="0.35">
      <c r="A580" s="180"/>
      <c r="B580" s="152"/>
      <c r="C580" s="270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1"/>
      <c r="BF580" s="172"/>
      <c r="BG580" s="154"/>
      <c r="BH580" s="154"/>
      <c r="BI580" s="154"/>
      <c r="BJ580" s="154"/>
      <c r="BK580" s="154"/>
      <c r="BL580" s="24"/>
      <c r="BM580" s="248"/>
      <c r="BN580" s="248"/>
      <c r="BO580" s="248"/>
      <c r="BP580" s="248"/>
      <c r="BQ580" s="248"/>
      <c r="BR580" s="248"/>
      <c r="BS580" s="248"/>
      <c r="BT580" s="248"/>
      <c r="BU580" s="248" t="str">
        <f t="shared" ref="BU580:BU585" si="9">IFERROR(ROUND(STDEV(AN580,L580),1),"")</f>
        <v/>
      </c>
      <c r="BV580" s="248"/>
      <c r="BW580" s="248"/>
      <c r="BX580" s="248"/>
      <c r="BY580" s="248"/>
      <c r="BZ580" s="248"/>
      <c r="CA580" s="248"/>
      <c r="CB580" s="248"/>
      <c r="CC580" s="248"/>
      <c r="CD580" s="248"/>
      <c r="CE580" s="248"/>
      <c r="CF580" s="248"/>
      <c r="CG580" s="248"/>
      <c r="CH580" s="248"/>
      <c r="CI580" s="248"/>
      <c r="CJ580" s="248"/>
      <c r="CK580" s="248"/>
      <c r="CL580" s="248"/>
      <c r="CM580" s="248"/>
      <c r="CN580" s="248"/>
      <c r="CO580" s="248"/>
      <c r="CP580" s="248"/>
      <c r="CQ580" s="248"/>
      <c r="CR580" s="248"/>
      <c r="CS580" s="248"/>
      <c r="CT580" s="248"/>
      <c r="CU580" s="248"/>
      <c r="CV580" s="248"/>
      <c r="CW580" s="248"/>
      <c r="CX580" s="248"/>
      <c r="CY580" s="248"/>
      <c r="CZ580" s="248"/>
      <c r="DA580" s="248"/>
      <c r="DB580" s="248"/>
    </row>
    <row r="581" spans="1:106" s="185" customFormat="1" ht="31.5" customHeight="1" x14ac:dyDescent="0.35">
      <c r="A581" s="180"/>
      <c r="B581" s="152"/>
      <c r="C581" s="270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1"/>
      <c r="BF581" s="172"/>
      <c r="BG581" s="154"/>
      <c r="BH581" s="154"/>
      <c r="BI581" s="154"/>
      <c r="BJ581" s="154"/>
      <c r="BK581" s="154"/>
      <c r="BL581" s="24"/>
      <c r="BM581" s="248"/>
      <c r="BN581" s="248"/>
      <c r="BO581" s="248"/>
      <c r="BP581" s="248"/>
      <c r="BQ581" s="248"/>
      <c r="BR581" s="248"/>
      <c r="BS581" s="248"/>
      <c r="BT581" s="248"/>
      <c r="BU581" s="248" t="str">
        <f t="shared" si="9"/>
        <v/>
      </c>
      <c r="BV581" s="248"/>
      <c r="BW581" s="248"/>
      <c r="BX581" s="248"/>
      <c r="BY581" s="248"/>
      <c r="BZ581" s="248"/>
      <c r="CA581" s="248"/>
      <c r="CB581" s="248"/>
      <c r="CC581" s="248"/>
      <c r="CD581" s="248"/>
      <c r="CE581" s="248"/>
      <c r="CF581" s="248"/>
      <c r="CG581" s="248"/>
      <c r="CH581" s="248"/>
      <c r="CI581" s="248"/>
      <c r="CJ581" s="248"/>
      <c r="CK581" s="248"/>
      <c r="CL581" s="248"/>
      <c r="CM581" s="248"/>
      <c r="CN581" s="248"/>
      <c r="CO581" s="248"/>
      <c r="CP581" s="248"/>
      <c r="CQ581" s="248"/>
      <c r="CR581" s="248"/>
      <c r="CS581" s="248"/>
      <c r="CT581" s="248"/>
      <c r="CU581" s="248"/>
      <c r="CV581" s="248"/>
      <c r="CW581" s="248"/>
      <c r="CX581" s="248"/>
      <c r="CY581" s="248"/>
      <c r="CZ581" s="248"/>
      <c r="DA581" s="248"/>
      <c r="DB581" s="248"/>
    </row>
    <row r="582" spans="1:106" s="185" customFormat="1" ht="31.5" customHeight="1" x14ac:dyDescent="0.35">
      <c r="A582" s="180"/>
      <c r="B582" s="152"/>
      <c r="C582" s="270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1"/>
      <c r="BF582" s="172"/>
      <c r="BG582" s="154"/>
      <c r="BH582" s="154"/>
      <c r="BI582" s="154"/>
      <c r="BJ582" s="154"/>
      <c r="BK582" s="154"/>
      <c r="BL582" s="24"/>
      <c r="BM582" s="248"/>
      <c r="BN582" s="248"/>
      <c r="BO582" s="248"/>
      <c r="BP582" s="248"/>
      <c r="BQ582" s="248"/>
      <c r="BR582" s="248"/>
      <c r="BS582" s="248"/>
      <c r="BT582" s="248"/>
      <c r="BU582" s="248" t="str">
        <f t="shared" si="9"/>
        <v/>
      </c>
      <c r="BV582" s="248"/>
      <c r="BW582" s="248"/>
      <c r="BX582" s="248"/>
      <c r="BY582" s="248"/>
      <c r="BZ582" s="248"/>
      <c r="CA582" s="248"/>
      <c r="CB582" s="248"/>
      <c r="CC582" s="248"/>
      <c r="CD582" s="248"/>
      <c r="CE582" s="248"/>
      <c r="CF582" s="248"/>
      <c r="CG582" s="248"/>
      <c r="CH582" s="248"/>
      <c r="CI582" s="248"/>
      <c r="CJ582" s="248"/>
      <c r="CK582" s="248"/>
      <c r="CL582" s="248"/>
      <c r="CM582" s="248"/>
      <c r="CN582" s="248"/>
      <c r="CO582" s="248"/>
      <c r="CP582" s="248"/>
      <c r="CQ582" s="248"/>
      <c r="CR582" s="248"/>
      <c r="CS582" s="248"/>
      <c r="CT582" s="248"/>
      <c r="CU582" s="248"/>
      <c r="CV582" s="248"/>
      <c r="CW582" s="248"/>
      <c r="CX582" s="248"/>
      <c r="CY582" s="248"/>
      <c r="CZ582" s="248"/>
      <c r="DA582" s="248"/>
      <c r="DB582" s="248"/>
    </row>
    <row r="583" spans="1:106" s="185" customFormat="1" ht="31.5" customHeight="1" x14ac:dyDescent="0.35">
      <c r="A583" s="180"/>
      <c r="B583" s="152"/>
      <c r="C583" s="270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1"/>
      <c r="BF583" s="172"/>
      <c r="BG583" s="154"/>
      <c r="BH583" s="154"/>
      <c r="BI583" s="154"/>
      <c r="BJ583" s="154"/>
      <c r="BK583" s="154"/>
      <c r="BL583" s="24"/>
      <c r="BM583" s="248"/>
      <c r="BN583" s="248"/>
      <c r="BO583" s="248"/>
      <c r="BP583" s="248"/>
      <c r="BQ583" s="248"/>
      <c r="BR583" s="248"/>
      <c r="BS583" s="248"/>
      <c r="BT583" s="248"/>
      <c r="BU583" s="248" t="str">
        <f t="shared" si="9"/>
        <v/>
      </c>
      <c r="BV583" s="248"/>
      <c r="BW583" s="248"/>
      <c r="BX583" s="248"/>
      <c r="BY583" s="248"/>
      <c r="BZ583" s="248"/>
      <c r="CA583" s="248"/>
      <c r="CB583" s="248"/>
      <c r="CC583" s="248"/>
      <c r="CD583" s="248"/>
      <c r="CE583" s="248"/>
      <c r="CF583" s="248"/>
      <c r="CG583" s="248"/>
      <c r="CH583" s="248"/>
      <c r="CI583" s="248"/>
      <c r="CJ583" s="248"/>
      <c r="CK583" s="248"/>
      <c r="CL583" s="248"/>
      <c r="CM583" s="248"/>
      <c r="CN583" s="248"/>
      <c r="CO583" s="248"/>
      <c r="CP583" s="248"/>
      <c r="CQ583" s="248"/>
      <c r="CR583" s="248"/>
      <c r="CS583" s="248"/>
      <c r="CT583" s="248"/>
      <c r="CU583" s="248"/>
      <c r="CV583" s="248"/>
      <c r="CW583" s="248"/>
      <c r="CX583" s="248"/>
      <c r="CY583" s="248"/>
      <c r="CZ583" s="248"/>
      <c r="DA583" s="248"/>
      <c r="DB583" s="248"/>
    </row>
    <row r="584" spans="1:106" s="185" customFormat="1" ht="31.5" customHeight="1" x14ac:dyDescent="0.35">
      <c r="A584" s="180"/>
      <c r="B584" s="152"/>
      <c r="C584" s="270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1"/>
      <c r="BF584" s="172"/>
      <c r="BG584" s="154"/>
      <c r="BH584" s="154"/>
      <c r="BI584" s="154"/>
      <c r="BJ584" s="154"/>
      <c r="BK584" s="154"/>
      <c r="BL584" s="24"/>
      <c r="BM584" s="248"/>
      <c r="BN584" s="248"/>
      <c r="BO584" s="248"/>
      <c r="BP584" s="248"/>
      <c r="BQ584" s="248"/>
      <c r="BR584" s="248"/>
      <c r="BS584" s="248"/>
      <c r="BT584" s="248"/>
      <c r="BU584" s="248" t="str">
        <f t="shared" si="9"/>
        <v/>
      </c>
      <c r="BV584" s="248"/>
      <c r="BW584" s="248"/>
      <c r="BX584" s="248"/>
      <c r="BY584" s="248"/>
      <c r="BZ584" s="248"/>
      <c r="CA584" s="248"/>
      <c r="CB584" s="248"/>
      <c r="CC584" s="248"/>
      <c r="CD584" s="248"/>
      <c r="CE584" s="248"/>
      <c r="CF584" s="248"/>
      <c r="CG584" s="248"/>
      <c r="CH584" s="248"/>
      <c r="CI584" s="248"/>
      <c r="CJ584" s="248"/>
      <c r="CK584" s="248"/>
      <c r="CL584" s="248"/>
      <c r="CM584" s="248"/>
      <c r="CN584" s="248"/>
      <c r="CO584" s="248"/>
      <c r="CP584" s="248"/>
      <c r="CQ584" s="248"/>
      <c r="CR584" s="248"/>
      <c r="CS584" s="248"/>
      <c r="CT584" s="248"/>
      <c r="CU584" s="248"/>
      <c r="CV584" s="248"/>
      <c r="CW584" s="248"/>
      <c r="CX584" s="248"/>
      <c r="CY584" s="248"/>
      <c r="CZ584" s="248"/>
      <c r="DA584" s="248"/>
      <c r="DB584" s="248"/>
    </row>
    <row r="585" spans="1:106" s="185" customFormat="1" ht="31.5" customHeight="1" x14ac:dyDescent="0.35">
      <c r="A585" s="180"/>
      <c r="B585" s="152"/>
      <c r="C585" s="270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1"/>
      <c r="BF585" s="172"/>
      <c r="BG585" s="154"/>
      <c r="BH585" s="154"/>
      <c r="BI585" s="154"/>
      <c r="BJ585" s="154"/>
      <c r="BK585" s="154"/>
      <c r="BL585" s="24"/>
      <c r="BM585" s="248"/>
      <c r="BN585" s="248"/>
      <c r="BO585" s="248"/>
      <c r="BP585" s="248"/>
      <c r="BQ585" s="248"/>
      <c r="BR585" s="248"/>
      <c r="BS585" s="248"/>
      <c r="BT585" s="248"/>
      <c r="BU585" s="248" t="str">
        <f t="shared" si="9"/>
        <v/>
      </c>
      <c r="BV585" s="248"/>
      <c r="BW585" s="248"/>
      <c r="BX585" s="248"/>
      <c r="BY585" s="248"/>
      <c r="BZ585" s="248"/>
      <c r="CA585" s="248"/>
      <c r="CB585" s="248"/>
      <c r="CC585" s="248"/>
      <c r="CD585" s="248"/>
      <c r="CE585" s="248"/>
      <c r="CF585" s="248"/>
      <c r="CG585" s="248"/>
      <c r="CH585" s="248"/>
      <c r="CI585" s="248"/>
      <c r="CJ585" s="248"/>
      <c r="CK585" s="248"/>
      <c r="CL585" s="248"/>
      <c r="CM585" s="248"/>
      <c r="CN585" s="248"/>
      <c r="CO585" s="248"/>
      <c r="CP585" s="248"/>
      <c r="CQ585" s="248"/>
      <c r="CR585" s="248"/>
      <c r="CS585" s="248"/>
      <c r="CT585" s="248"/>
      <c r="CU585" s="248"/>
      <c r="CV585" s="248"/>
      <c r="CW585" s="248"/>
      <c r="CX585" s="248"/>
      <c r="CY585" s="248"/>
      <c r="CZ585" s="248"/>
      <c r="DA585" s="248"/>
      <c r="DB585" s="248"/>
    </row>
    <row r="586" spans="1:106" s="185" customFormat="1" ht="31.5" customHeight="1" x14ac:dyDescent="0.35">
      <c r="A586" s="180"/>
      <c r="B586" s="152"/>
      <c r="C586" s="270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1"/>
      <c r="BF586" s="172"/>
      <c r="BG586" s="154"/>
      <c r="BH586" s="154"/>
      <c r="BI586" s="154"/>
      <c r="BJ586" s="154"/>
      <c r="BK586" s="154"/>
      <c r="BL586" s="24"/>
      <c r="BM586" s="248"/>
      <c r="BN586" s="248"/>
      <c r="BO586" s="248"/>
      <c r="BP586" s="248"/>
      <c r="BQ586" s="248"/>
      <c r="BR586" s="248"/>
      <c r="BS586" s="248"/>
      <c r="BT586" s="248"/>
      <c r="BU586" s="248"/>
      <c r="BV586" s="248"/>
      <c r="BW586" s="248"/>
      <c r="BX586" s="248"/>
      <c r="BY586" s="248"/>
      <c r="BZ586" s="248"/>
      <c r="CA586" s="248"/>
      <c r="CB586" s="248"/>
      <c r="CC586" s="248"/>
      <c r="CD586" s="248"/>
      <c r="CE586" s="248"/>
      <c r="CF586" s="248"/>
      <c r="CG586" s="248"/>
      <c r="CH586" s="248"/>
      <c r="CI586" s="248"/>
      <c r="CJ586" s="248"/>
      <c r="CK586" s="248"/>
      <c r="CL586" s="248"/>
      <c r="CM586" s="248"/>
      <c r="CN586" s="248"/>
      <c r="CO586" s="248"/>
      <c r="CP586" s="248"/>
      <c r="CQ586" s="248"/>
      <c r="CR586" s="248"/>
      <c r="CS586" s="248"/>
      <c r="CT586" s="248"/>
      <c r="CU586" s="248"/>
      <c r="CV586" s="248"/>
      <c r="CW586" s="248"/>
      <c r="CX586" s="248"/>
      <c r="CY586" s="248"/>
      <c r="CZ586" s="248"/>
      <c r="DA586" s="248"/>
      <c r="DB586" s="248"/>
    </row>
    <row r="587" spans="1:106" s="185" customFormat="1" ht="31.5" customHeight="1" x14ac:dyDescent="0.35">
      <c r="A587" s="180"/>
      <c r="B587" s="152"/>
      <c r="C587" s="270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1"/>
      <c r="BF587" s="172"/>
      <c r="BG587" s="154"/>
      <c r="BH587" s="154"/>
      <c r="BI587" s="154"/>
      <c r="BJ587" s="154"/>
      <c r="BK587" s="154"/>
      <c r="BL587" s="24"/>
      <c r="BM587" s="248"/>
      <c r="BN587" s="248"/>
      <c r="BO587" s="248"/>
      <c r="BP587" s="248"/>
      <c r="BQ587" s="248"/>
      <c r="BR587" s="248"/>
      <c r="BS587" s="248"/>
      <c r="BT587" s="248"/>
      <c r="BU587" s="248"/>
      <c r="BV587" s="248"/>
      <c r="BW587" s="248"/>
      <c r="BX587" s="248"/>
      <c r="BY587" s="248"/>
      <c r="BZ587" s="248"/>
      <c r="CA587" s="248"/>
      <c r="CB587" s="248"/>
      <c r="CC587" s="248"/>
      <c r="CD587" s="248"/>
      <c r="CE587" s="248"/>
      <c r="CF587" s="248"/>
      <c r="CG587" s="248"/>
      <c r="CH587" s="248"/>
      <c r="CI587" s="248"/>
      <c r="CJ587" s="248"/>
      <c r="CK587" s="248"/>
      <c r="CL587" s="248"/>
      <c r="CM587" s="248"/>
      <c r="CN587" s="248"/>
      <c r="CO587" s="248"/>
      <c r="CP587" s="248"/>
      <c r="CQ587" s="248"/>
      <c r="CR587" s="248"/>
      <c r="CS587" s="248"/>
      <c r="CT587" s="248"/>
      <c r="CU587" s="248"/>
      <c r="CV587" s="248"/>
      <c r="CW587" s="248"/>
      <c r="CX587" s="248"/>
      <c r="CY587" s="248"/>
      <c r="CZ587" s="248"/>
      <c r="DA587" s="248"/>
      <c r="DB587" s="248"/>
    </row>
    <row r="588" spans="1:106" s="185" customFormat="1" ht="31.5" customHeight="1" x14ac:dyDescent="0.35">
      <c r="A588" s="180"/>
      <c r="B588" s="152"/>
      <c r="C588" s="270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1"/>
      <c r="BF588" s="172"/>
      <c r="BG588" s="154"/>
      <c r="BH588" s="154"/>
      <c r="BI588" s="154"/>
      <c r="BJ588" s="154"/>
      <c r="BK588" s="154"/>
      <c r="BL588" s="24"/>
      <c r="BM588" s="248"/>
      <c r="BN588" s="248"/>
      <c r="BO588" s="248"/>
      <c r="BP588" s="248"/>
      <c r="BQ588" s="248"/>
      <c r="BR588" s="248"/>
      <c r="BS588" s="248"/>
      <c r="BT588" s="248"/>
      <c r="BU588" s="248"/>
      <c r="BV588" s="248"/>
      <c r="BW588" s="248"/>
      <c r="BX588" s="248"/>
      <c r="BY588" s="248"/>
      <c r="BZ588" s="248"/>
      <c r="CA588" s="248"/>
      <c r="CB588" s="248"/>
      <c r="CC588" s="248"/>
      <c r="CD588" s="248"/>
      <c r="CE588" s="248"/>
      <c r="CF588" s="248"/>
      <c r="CG588" s="248"/>
      <c r="CH588" s="248"/>
      <c r="CI588" s="248"/>
      <c r="CJ588" s="248"/>
      <c r="CK588" s="248"/>
      <c r="CL588" s="248"/>
      <c r="CM588" s="248"/>
      <c r="CN588" s="248"/>
      <c r="CO588" s="248"/>
      <c r="CP588" s="248"/>
      <c r="CQ588" s="248"/>
      <c r="CR588" s="248"/>
      <c r="CS588" s="248"/>
      <c r="CT588" s="248"/>
      <c r="CU588" s="248"/>
      <c r="CV588" s="248"/>
      <c r="CW588" s="248"/>
      <c r="CX588" s="248"/>
      <c r="CY588" s="248"/>
      <c r="CZ588" s="248"/>
      <c r="DA588" s="248"/>
      <c r="DB588" s="248"/>
    </row>
    <row r="589" spans="1:106" s="185" customFormat="1" ht="31.5" customHeight="1" x14ac:dyDescent="0.35">
      <c r="A589" s="180"/>
      <c r="B589" s="152"/>
      <c r="C589" s="270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1"/>
      <c r="BF589" s="172"/>
      <c r="BG589" s="154"/>
      <c r="BH589" s="154"/>
      <c r="BI589" s="154"/>
      <c r="BJ589" s="154"/>
      <c r="BK589" s="154"/>
      <c r="BL589" s="24"/>
      <c r="BM589" s="248"/>
      <c r="BN589" s="248"/>
      <c r="BO589" s="248"/>
      <c r="BP589" s="248"/>
      <c r="BQ589" s="248"/>
      <c r="BR589" s="248"/>
      <c r="BS589" s="248"/>
      <c r="BT589" s="248"/>
      <c r="BU589" s="248"/>
      <c r="BV589" s="248"/>
      <c r="BW589" s="248"/>
      <c r="BX589" s="248"/>
      <c r="BY589" s="248"/>
      <c r="BZ589" s="248"/>
      <c r="CA589" s="248"/>
      <c r="CB589" s="248"/>
      <c r="CC589" s="248"/>
      <c r="CD589" s="248"/>
      <c r="CE589" s="248"/>
      <c r="CF589" s="248"/>
      <c r="CG589" s="248"/>
      <c r="CH589" s="248"/>
      <c r="CI589" s="248"/>
      <c r="CJ589" s="248"/>
      <c r="CK589" s="248"/>
      <c r="CL589" s="248"/>
      <c r="CM589" s="248"/>
      <c r="CN589" s="248"/>
      <c r="CO589" s="248"/>
      <c r="CP589" s="248"/>
      <c r="CQ589" s="248"/>
      <c r="CR589" s="248"/>
      <c r="CS589" s="248"/>
      <c r="CT589" s="248"/>
      <c r="CU589" s="248"/>
      <c r="CV589" s="248"/>
      <c r="CW589" s="248"/>
      <c r="CX589" s="248"/>
      <c r="CY589" s="248"/>
      <c r="CZ589" s="248"/>
      <c r="DA589" s="248"/>
      <c r="DB589" s="248"/>
    </row>
    <row r="590" spans="1:106" s="185" customFormat="1" ht="31.5" customHeight="1" x14ac:dyDescent="0.35">
      <c r="A590" s="180"/>
      <c r="B590" s="152"/>
      <c r="C590" s="270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1"/>
      <c r="BF590" s="172"/>
      <c r="BG590" s="154"/>
      <c r="BH590" s="154"/>
      <c r="BI590" s="154"/>
      <c r="BJ590" s="154"/>
      <c r="BK590" s="154"/>
      <c r="BL590" s="24"/>
      <c r="BM590" s="248"/>
      <c r="BN590" s="248"/>
      <c r="BO590" s="248"/>
      <c r="BP590" s="248"/>
      <c r="BQ590" s="248"/>
      <c r="BR590" s="248"/>
      <c r="BS590" s="248"/>
      <c r="BT590" s="248"/>
      <c r="BU590" s="248"/>
      <c r="BV590" s="248"/>
      <c r="BW590" s="248"/>
      <c r="BX590" s="248"/>
      <c r="BY590" s="248"/>
      <c r="BZ590" s="248"/>
      <c r="CA590" s="248"/>
      <c r="CB590" s="248"/>
      <c r="CC590" s="248"/>
      <c r="CD590" s="248"/>
      <c r="CE590" s="248"/>
      <c r="CF590" s="248"/>
      <c r="CG590" s="248"/>
      <c r="CH590" s="248"/>
      <c r="CI590" s="248"/>
      <c r="CJ590" s="248"/>
      <c r="CK590" s="248"/>
      <c r="CL590" s="248"/>
      <c r="CM590" s="248"/>
      <c r="CN590" s="248"/>
      <c r="CO590" s="248"/>
      <c r="CP590" s="248"/>
      <c r="CQ590" s="248"/>
      <c r="CR590" s="248"/>
      <c r="CS590" s="248"/>
      <c r="CT590" s="248"/>
      <c r="CU590" s="248"/>
      <c r="CV590" s="248"/>
      <c r="CW590" s="248"/>
      <c r="CX590" s="248"/>
      <c r="CY590" s="248"/>
      <c r="CZ590" s="248"/>
      <c r="DA590" s="248"/>
      <c r="DB590" s="248"/>
    </row>
    <row r="591" spans="1:106" s="185" customFormat="1" ht="31.5" customHeight="1" x14ac:dyDescent="0.35">
      <c r="A591" s="180"/>
      <c r="B591" s="152"/>
      <c r="C591" s="270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1"/>
      <c r="BF591" s="172"/>
      <c r="BG591" s="154"/>
      <c r="BH591" s="154"/>
      <c r="BI591" s="154"/>
      <c r="BJ591" s="154"/>
      <c r="BK591" s="154"/>
      <c r="BL591" s="24"/>
      <c r="BM591" s="248"/>
      <c r="BN591" s="248"/>
      <c r="BO591" s="248"/>
      <c r="BP591" s="248"/>
      <c r="BQ591" s="248"/>
      <c r="BR591" s="248"/>
      <c r="BS591" s="248"/>
      <c r="BT591" s="248"/>
      <c r="BU591" s="248"/>
      <c r="BV591" s="248"/>
      <c r="BW591" s="248"/>
      <c r="BX591" s="248"/>
      <c r="BY591" s="248"/>
      <c r="BZ591" s="248"/>
      <c r="CA591" s="248"/>
      <c r="CB591" s="248"/>
      <c r="CC591" s="248"/>
      <c r="CD591" s="248"/>
      <c r="CE591" s="248"/>
      <c r="CF591" s="248"/>
      <c r="CG591" s="248"/>
      <c r="CH591" s="248"/>
      <c r="CI591" s="248"/>
      <c r="CJ591" s="248"/>
      <c r="CK591" s="248"/>
      <c r="CL591" s="248"/>
      <c r="CM591" s="248"/>
      <c r="CN591" s="248"/>
      <c r="CO591" s="248"/>
      <c r="CP591" s="248"/>
      <c r="CQ591" s="248"/>
      <c r="CR591" s="248"/>
      <c r="CS591" s="248"/>
      <c r="CT591" s="248"/>
      <c r="CU591" s="248"/>
      <c r="CV591" s="248"/>
      <c r="CW591" s="248"/>
      <c r="CX591" s="248"/>
      <c r="CY591" s="248"/>
      <c r="CZ591" s="248"/>
      <c r="DA591" s="248"/>
      <c r="DB591" s="248"/>
    </row>
    <row r="592" spans="1:106" s="185" customFormat="1" ht="31.5" customHeight="1" x14ac:dyDescent="0.35">
      <c r="A592" s="180"/>
      <c r="B592" s="152"/>
      <c r="C592" s="270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1"/>
      <c r="BF592" s="172"/>
      <c r="BG592" s="154"/>
      <c r="BH592" s="154"/>
      <c r="BI592" s="154"/>
      <c r="BJ592" s="154"/>
      <c r="BK592" s="154"/>
      <c r="BL592" s="24"/>
      <c r="BM592" s="248"/>
      <c r="BN592" s="248"/>
      <c r="BO592" s="248"/>
      <c r="BP592" s="248"/>
      <c r="BQ592" s="248"/>
      <c r="BR592" s="248"/>
      <c r="BS592" s="248"/>
      <c r="BT592" s="248"/>
      <c r="BU592" s="248"/>
      <c r="BV592" s="248"/>
      <c r="BW592" s="248"/>
      <c r="BX592" s="248"/>
      <c r="BY592" s="248"/>
      <c r="BZ592" s="248"/>
      <c r="CA592" s="248"/>
      <c r="CB592" s="248"/>
      <c r="CC592" s="248"/>
      <c r="CD592" s="248"/>
      <c r="CE592" s="248"/>
      <c r="CF592" s="248"/>
      <c r="CG592" s="248"/>
      <c r="CH592" s="248"/>
      <c r="CI592" s="248"/>
      <c r="CJ592" s="248"/>
      <c r="CK592" s="248"/>
      <c r="CL592" s="248"/>
      <c r="CM592" s="248"/>
      <c r="CN592" s="248"/>
      <c r="CO592" s="248"/>
      <c r="CP592" s="248"/>
      <c r="CQ592" s="248"/>
      <c r="CR592" s="248"/>
      <c r="CS592" s="248"/>
      <c r="CT592" s="248"/>
      <c r="CU592" s="248"/>
      <c r="CV592" s="248"/>
      <c r="CW592" s="248"/>
      <c r="CX592" s="248"/>
      <c r="CY592" s="248"/>
      <c r="CZ592" s="248"/>
      <c r="DA592" s="248"/>
      <c r="DB592" s="248"/>
    </row>
    <row r="593" spans="1:106" s="185" customFormat="1" ht="31.5" customHeight="1" x14ac:dyDescent="0.35">
      <c r="A593" s="180"/>
      <c r="B593" s="152"/>
      <c r="C593" s="270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1"/>
      <c r="BF593" s="172"/>
      <c r="BG593" s="154"/>
      <c r="BH593" s="154"/>
      <c r="BI593" s="154"/>
      <c r="BJ593" s="154"/>
      <c r="BK593" s="154"/>
      <c r="BL593" s="24"/>
      <c r="BM593" s="248"/>
      <c r="BN593" s="248"/>
      <c r="BO593" s="248"/>
      <c r="BP593" s="248"/>
      <c r="BQ593" s="248"/>
      <c r="BR593" s="248"/>
      <c r="BS593" s="248"/>
      <c r="BT593" s="248"/>
      <c r="BU593" s="248"/>
      <c r="BV593" s="248"/>
      <c r="BW593" s="248"/>
      <c r="BX593" s="248"/>
      <c r="BY593" s="248"/>
      <c r="BZ593" s="248"/>
      <c r="CA593" s="248"/>
      <c r="CB593" s="248"/>
      <c r="CC593" s="248"/>
      <c r="CD593" s="248"/>
      <c r="CE593" s="248"/>
      <c r="CF593" s="248"/>
      <c r="CG593" s="248"/>
      <c r="CH593" s="248"/>
      <c r="CI593" s="248"/>
      <c r="CJ593" s="248"/>
      <c r="CK593" s="248"/>
      <c r="CL593" s="248"/>
      <c r="CM593" s="248"/>
      <c r="CN593" s="248"/>
      <c r="CO593" s="248"/>
      <c r="CP593" s="248"/>
      <c r="CQ593" s="248"/>
      <c r="CR593" s="248"/>
      <c r="CS593" s="248"/>
      <c r="CT593" s="248"/>
      <c r="CU593" s="248"/>
      <c r="CV593" s="248"/>
      <c r="CW593" s="248"/>
      <c r="CX593" s="248"/>
      <c r="CY593" s="248"/>
      <c r="CZ593" s="248"/>
      <c r="DA593" s="248"/>
      <c r="DB593" s="248"/>
    </row>
    <row r="594" spans="1:106" s="185" customFormat="1" ht="31.5" customHeight="1" x14ac:dyDescent="0.35">
      <c r="A594" s="180"/>
      <c r="B594" s="152"/>
      <c r="C594" s="270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1"/>
      <c r="BF594" s="172"/>
      <c r="BG594" s="154"/>
      <c r="BH594" s="154"/>
      <c r="BI594" s="154"/>
      <c r="BJ594" s="154"/>
      <c r="BK594" s="154"/>
      <c r="BL594" s="24"/>
      <c r="BM594" s="248"/>
      <c r="BN594" s="248"/>
      <c r="BO594" s="248"/>
      <c r="BP594" s="248"/>
      <c r="BQ594" s="248"/>
      <c r="BR594" s="248"/>
      <c r="BS594" s="248"/>
      <c r="BT594" s="248"/>
      <c r="BU594" s="248"/>
      <c r="BV594" s="248"/>
      <c r="BW594" s="248"/>
      <c r="BX594" s="248"/>
      <c r="BY594" s="248"/>
      <c r="BZ594" s="248"/>
      <c r="CA594" s="248"/>
      <c r="CB594" s="248"/>
      <c r="CC594" s="248"/>
      <c r="CD594" s="248"/>
      <c r="CE594" s="248"/>
      <c r="CF594" s="248"/>
      <c r="CG594" s="248"/>
      <c r="CH594" s="248"/>
      <c r="CI594" s="248"/>
      <c r="CJ594" s="248"/>
      <c r="CK594" s="248"/>
      <c r="CL594" s="248"/>
      <c r="CM594" s="248"/>
      <c r="CN594" s="248"/>
      <c r="CO594" s="248"/>
      <c r="CP594" s="248"/>
      <c r="CQ594" s="248"/>
      <c r="CR594" s="248"/>
      <c r="CS594" s="248"/>
      <c r="CT594" s="248"/>
      <c r="CU594" s="248"/>
      <c r="CV594" s="248"/>
      <c r="CW594" s="248"/>
      <c r="CX594" s="248"/>
      <c r="CY594" s="248"/>
      <c r="CZ594" s="248"/>
      <c r="DA594" s="248"/>
      <c r="DB594" s="248"/>
    </row>
    <row r="595" spans="1:106" s="185" customFormat="1" ht="31.5" customHeight="1" x14ac:dyDescent="0.35">
      <c r="A595" s="180"/>
      <c r="B595" s="152"/>
      <c r="C595" s="270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1"/>
      <c r="BF595" s="172"/>
      <c r="BG595" s="154"/>
      <c r="BH595" s="154"/>
      <c r="BI595" s="154"/>
      <c r="BJ595" s="154"/>
      <c r="BK595" s="154"/>
      <c r="BL595" s="24"/>
      <c r="BM595" s="248"/>
      <c r="BN595" s="248"/>
      <c r="BO595" s="248"/>
      <c r="BP595" s="248"/>
      <c r="BQ595" s="248"/>
      <c r="BR595" s="248"/>
      <c r="BS595" s="248"/>
      <c r="BT595" s="248"/>
      <c r="BU595" s="248"/>
      <c r="BV595" s="248"/>
      <c r="BW595" s="248"/>
      <c r="BX595" s="248"/>
      <c r="BY595" s="248"/>
      <c r="BZ595" s="248"/>
      <c r="CA595" s="248"/>
      <c r="CB595" s="248"/>
      <c r="CC595" s="248"/>
      <c r="CD595" s="248"/>
      <c r="CE595" s="248"/>
      <c r="CF595" s="248"/>
      <c r="CG595" s="248"/>
      <c r="CH595" s="248"/>
      <c r="CI595" s="248"/>
      <c r="CJ595" s="248"/>
      <c r="CK595" s="248"/>
      <c r="CL595" s="248"/>
      <c r="CM595" s="248"/>
      <c r="CN595" s="248"/>
      <c r="CO595" s="248"/>
      <c r="CP595" s="248"/>
      <c r="CQ595" s="248"/>
      <c r="CR595" s="248"/>
      <c r="CS595" s="248"/>
      <c r="CT595" s="248"/>
      <c r="CU595" s="248"/>
      <c r="CV595" s="248"/>
      <c r="CW595" s="248"/>
      <c r="CX595" s="248"/>
      <c r="CY595" s="248"/>
      <c r="CZ595" s="248"/>
      <c r="DA595" s="248"/>
      <c r="DB595" s="248"/>
    </row>
    <row r="596" spans="1:106" s="185" customFormat="1" ht="31.5" customHeight="1" x14ac:dyDescent="0.35">
      <c r="A596" s="180"/>
      <c r="B596" s="152"/>
      <c r="C596" s="270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1"/>
      <c r="BF596" s="172"/>
      <c r="BG596" s="154"/>
      <c r="BH596" s="154"/>
      <c r="BI596" s="154"/>
      <c r="BJ596" s="154"/>
      <c r="BK596" s="154"/>
      <c r="BL596" s="24"/>
      <c r="BM596" s="248"/>
      <c r="BN596" s="248"/>
      <c r="BO596" s="248"/>
      <c r="BP596" s="248"/>
      <c r="BQ596" s="248"/>
      <c r="BR596" s="248"/>
      <c r="BS596" s="248"/>
      <c r="BT596" s="248"/>
      <c r="BU596" s="248"/>
      <c r="BV596" s="248"/>
      <c r="BW596" s="248"/>
      <c r="BX596" s="248"/>
      <c r="BY596" s="248"/>
      <c r="BZ596" s="248"/>
      <c r="CA596" s="248"/>
      <c r="CB596" s="248"/>
      <c r="CC596" s="248"/>
      <c r="CD596" s="248"/>
      <c r="CE596" s="248"/>
      <c r="CF596" s="248"/>
      <c r="CG596" s="248"/>
      <c r="CH596" s="248"/>
      <c r="CI596" s="248"/>
      <c r="CJ596" s="248"/>
      <c r="CK596" s="248"/>
      <c r="CL596" s="248"/>
      <c r="CM596" s="248"/>
      <c r="CN596" s="248"/>
      <c r="CO596" s="248"/>
      <c r="CP596" s="248"/>
      <c r="CQ596" s="248"/>
      <c r="CR596" s="248"/>
      <c r="CS596" s="248"/>
      <c r="CT596" s="248"/>
      <c r="CU596" s="248"/>
      <c r="CV596" s="248"/>
      <c r="CW596" s="248"/>
      <c r="CX596" s="248"/>
      <c r="CY596" s="248"/>
      <c r="CZ596" s="248"/>
      <c r="DA596" s="248"/>
      <c r="DB596" s="248"/>
    </row>
    <row r="597" spans="1:106" s="185" customFormat="1" ht="31.5" customHeight="1" x14ac:dyDescent="0.35">
      <c r="A597" s="180"/>
      <c r="B597" s="152"/>
      <c r="C597" s="270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1"/>
      <c r="BF597" s="172"/>
      <c r="BG597" s="154"/>
      <c r="BH597" s="154"/>
      <c r="BI597" s="154"/>
      <c r="BJ597" s="154"/>
      <c r="BK597" s="154"/>
      <c r="BL597" s="24"/>
      <c r="BM597" s="248"/>
      <c r="BN597" s="248"/>
      <c r="BO597" s="248"/>
      <c r="BP597" s="248"/>
      <c r="BQ597" s="248"/>
      <c r="BR597" s="248"/>
      <c r="BS597" s="248"/>
      <c r="BT597" s="248"/>
      <c r="BU597" s="248"/>
      <c r="BV597" s="248"/>
      <c r="BW597" s="248"/>
      <c r="BX597" s="248"/>
      <c r="BY597" s="248"/>
      <c r="BZ597" s="248"/>
      <c r="CA597" s="248"/>
      <c r="CB597" s="248"/>
      <c r="CC597" s="248"/>
      <c r="CD597" s="248"/>
      <c r="CE597" s="248"/>
      <c r="CF597" s="248"/>
      <c r="CG597" s="248"/>
      <c r="CH597" s="248"/>
      <c r="CI597" s="248"/>
      <c r="CJ597" s="248"/>
      <c r="CK597" s="248"/>
      <c r="CL597" s="248"/>
      <c r="CM597" s="248"/>
      <c r="CN597" s="248"/>
      <c r="CO597" s="248"/>
      <c r="CP597" s="248"/>
      <c r="CQ597" s="248"/>
      <c r="CR597" s="248"/>
      <c r="CS597" s="248"/>
      <c r="CT597" s="248"/>
      <c r="CU597" s="248"/>
      <c r="CV597" s="248"/>
      <c r="CW597" s="248"/>
      <c r="CX597" s="248"/>
      <c r="CY597" s="248"/>
      <c r="CZ597" s="248"/>
      <c r="DA597" s="248"/>
      <c r="DB597" s="248"/>
    </row>
    <row r="598" spans="1:106" s="185" customFormat="1" ht="31.5" customHeight="1" x14ac:dyDescent="0.35">
      <c r="A598" s="180"/>
      <c r="B598" s="152"/>
      <c r="C598" s="270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1"/>
      <c r="BF598" s="172"/>
      <c r="BG598" s="154"/>
      <c r="BH598" s="154"/>
      <c r="BI598" s="154"/>
      <c r="BJ598" s="154"/>
      <c r="BK598" s="154"/>
      <c r="BL598" s="24"/>
      <c r="BM598" s="248"/>
      <c r="BN598" s="248"/>
      <c r="BO598" s="248"/>
      <c r="BP598" s="248"/>
      <c r="BQ598" s="248"/>
      <c r="BR598" s="248"/>
      <c r="BS598" s="248"/>
      <c r="BT598" s="248"/>
      <c r="BU598" s="248"/>
      <c r="BV598" s="248"/>
      <c r="BW598" s="248"/>
      <c r="BX598" s="248"/>
      <c r="BY598" s="248"/>
      <c r="BZ598" s="248"/>
      <c r="CA598" s="248"/>
      <c r="CB598" s="248"/>
      <c r="CC598" s="248"/>
      <c r="CD598" s="248"/>
      <c r="CE598" s="248"/>
      <c r="CF598" s="248"/>
      <c r="CG598" s="248"/>
      <c r="CH598" s="248"/>
      <c r="CI598" s="248"/>
      <c r="CJ598" s="248"/>
      <c r="CK598" s="248"/>
      <c r="CL598" s="248"/>
      <c r="CM598" s="248"/>
      <c r="CN598" s="248"/>
      <c r="CO598" s="248"/>
      <c r="CP598" s="248"/>
      <c r="CQ598" s="248"/>
      <c r="CR598" s="248"/>
      <c r="CS598" s="248"/>
      <c r="CT598" s="248"/>
      <c r="CU598" s="248"/>
      <c r="CV598" s="248"/>
      <c r="CW598" s="248"/>
      <c r="CX598" s="248"/>
      <c r="CY598" s="248"/>
      <c r="CZ598" s="248"/>
      <c r="DA598" s="248"/>
      <c r="DB598" s="248"/>
    </row>
    <row r="599" spans="1:106" s="185" customFormat="1" ht="31.5" customHeight="1" x14ac:dyDescent="0.35">
      <c r="A599" s="180"/>
      <c r="B599" s="152"/>
      <c r="C599" s="270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1"/>
      <c r="BF599" s="172"/>
      <c r="BG599" s="154"/>
      <c r="BH599" s="154"/>
      <c r="BI599" s="154"/>
      <c r="BJ599" s="154"/>
      <c r="BK599" s="154"/>
      <c r="BL599" s="24"/>
      <c r="BM599" s="248"/>
      <c r="BN599" s="248"/>
      <c r="BO599" s="248"/>
      <c r="BP599" s="248"/>
      <c r="BQ599" s="248"/>
      <c r="BR599" s="248"/>
      <c r="BS599" s="248"/>
      <c r="BT599" s="248"/>
      <c r="BU599" s="248"/>
      <c r="BV599" s="248"/>
      <c r="BW599" s="248"/>
      <c r="BX599" s="248"/>
      <c r="BY599" s="248"/>
      <c r="BZ599" s="248"/>
      <c r="CA599" s="248"/>
      <c r="CB599" s="248"/>
      <c r="CC599" s="248"/>
      <c r="CD599" s="248"/>
      <c r="CE599" s="248"/>
      <c r="CF599" s="248"/>
      <c r="CG599" s="248"/>
      <c r="CH599" s="248"/>
      <c r="CI599" s="248"/>
      <c r="CJ599" s="248"/>
      <c r="CK599" s="248"/>
      <c r="CL599" s="248"/>
      <c r="CM599" s="248"/>
      <c r="CN599" s="248"/>
      <c r="CO599" s="248"/>
      <c r="CP599" s="248"/>
      <c r="CQ599" s="248"/>
      <c r="CR599" s="248"/>
      <c r="CS599" s="248"/>
      <c r="CT599" s="248"/>
      <c r="CU599" s="248"/>
      <c r="CV599" s="248"/>
      <c r="CW599" s="248"/>
      <c r="CX599" s="248"/>
      <c r="CY599" s="248"/>
      <c r="CZ599" s="248"/>
      <c r="DA599" s="248"/>
      <c r="DB599" s="248"/>
    </row>
    <row r="600" spans="1:106" s="185" customFormat="1" ht="31.5" customHeight="1" x14ac:dyDescent="0.35">
      <c r="A600" s="180"/>
      <c r="B600" s="152"/>
      <c r="C600" s="270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1"/>
      <c r="BF600" s="172"/>
      <c r="BG600" s="154"/>
      <c r="BH600" s="154"/>
      <c r="BI600" s="154"/>
      <c r="BJ600" s="154"/>
      <c r="BK600" s="154"/>
      <c r="BL600" s="24"/>
      <c r="BM600" s="248"/>
      <c r="BN600" s="248"/>
      <c r="BO600" s="248"/>
      <c r="BP600" s="248"/>
      <c r="BQ600" s="248"/>
      <c r="BR600" s="248"/>
      <c r="BS600" s="248"/>
      <c r="BT600" s="248"/>
      <c r="BU600" s="248"/>
      <c r="BV600" s="248"/>
      <c r="BW600" s="248"/>
      <c r="BX600" s="248"/>
      <c r="BY600" s="248"/>
      <c r="BZ600" s="248"/>
      <c r="CA600" s="248"/>
      <c r="CB600" s="248"/>
      <c r="CC600" s="248"/>
      <c r="CD600" s="248"/>
      <c r="CE600" s="248"/>
      <c r="CF600" s="248"/>
      <c r="CG600" s="248"/>
      <c r="CH600" s="248"/>
      <c r="CI600" s="248"/>
      <c r="CJ600" s="248"/>
      <c r="CK600" s="248"/>
      <c r="CL600" s="248"/>
      <c r="CM600" s="248"/>
      <c r="CN600" s="248"/>
      <c r="CO600" s="248"/>
      <c r="CP600" s="248"/>
      <c r="CQ600" s="248"/>
      <c r="CR600" s="248"/>
      <c r="CS600" s="248"/>
      <c r="CT600" s="248"/>
      <c r="CU600" s="248"/>
      <c r="CV600" s="248"/>
      <c r="CW600" s="248"/>
      <c r="CX600" s="248"/>
      <c r="CY600" s="248"/>
      <c r="CZ600" s="248"/>
      <c r="DA600" s="248"/>
      <c r="DB600" s="248"/>
    </row>
    <row r="601" spans="1:106" s="185" customFormat="1" ht="31.5" customHeight="1" x14ac:dyDescent="0.35">
      <c r="A601" s="180"/>
      <c r="B601" s="152"/>
      <c r="C601" s="270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1"/>
      <c r="BF601" s="172"/>
      <c r="BG601" s="154"/>
      <c r="BH601" s="154"/>
      <c r="BI601" s="154"/>
      <c r="BJ601" s="154"/>
      <c r="BK601" s="154"/>
      <c r="BL601" s="24"/>
      <c r="BM601" s="248"/>
      <c r="BN601" s="248"/>
      <c r="BO601" s="248"/>
      <c r="BP601" s="248"/>
      <c r="BQ601" s="248"/>
      <c r="BR601" s="248"/>
      <c r="BS601" s="248"/>
      <c r="BT601" s="248"/>
      <c r="BU601" s="248"/>
      <c r="BV601" s="248"/>
      <c r="BW601" s="248"/>
      <c r="BX601" s="248"/>
      <c r="BY601" s="248"/>
      <c r="BZ601" s="248"/>
      <c r="CA601" s="248"/>
      <c r="CB601" s="248"/>
      <c r="CC601" s="248"/>
      <c r="CD601" s="248"/>
      <c r="CE601" s="248"/>
      <c r="CF601" s="248"/>
      <c r="CG601" s="248"/>
      <c r="CH601" s="248"/>
      <c r="CI601" s="248"/>
      <c r="CJ601" s="248"/>
      <c r="CK601" s="248"/>
      <c r="CL601" s="248"/>
      <c r="CM601" s="248"/>
      <c r="CN601" s="248"/>
      <c r="CO601" s="248"/>
      <c r="CP601" s="248"/>
      <c r="CQ601" s="248"/>
      <c r="CR601" s="248"/>
      <c r="CS601" s="248"/>
      <c r="CT601" s="248"/>
      <c r="CU601" s="248"/>
      <c r="CV601" s="248"/>
      <c r="CW601" s="248"/>
      <c r="CX601" s="248"/>
      <c r="CY601" s="248"/>
      <c r="CZ601" s="248"/>
      <c r="DA601" s="248"/>
      <c r="DB601" s="248"/>
    </row>
    <row r="602" spans="1:106" s="185" customFormat="1" ht="31.5" customHeight="1" x14ac:dyDescent="0.35">
      <c r="A602" s="180"/>
      <c r="B602" s="152"/>
      <c r="C602" s="270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1"/>
      <c r="BF602" s="172"/>
      <c r="BG602" s="154"/>
      <c r="BH602" s="154"/>
      <c r="BI602" s="154"/>
      <c r="BJ602" s="154"/>
      <c r="BK602" s="154"/>
      <c r="BL602" s="24"/>
      <c r="BM602" s="248"/>
      <c r="BN602" s="248"/>
      <c r="BO602" s="248"/>
      <c r="BP602" s="248"/>
      <c r="BQ602" s="248"/>
      <c r="BR602" s="248"/>
      <c r="BS602" s="248"/>
      <c r="BT602" s="248"/>
      <c r="BU602" s="248"/>
      <c r="BV602" s="248"/>
      <c r="BW602" s="248"/>
      <c r="BX602" s="248"/>
      <c r="BY602" s="248"/>
      <c r="BZ602" s="248"/>
      <c r="CA602" s="248"/>
      <c r="CB602" s="248"/>
      <c r="CC602" s="248"/>
      <c r="CD602" s="248"/>
      <c r="CE602" s="248"/>
      <c r="CF602" s="248"/>
      <c r="CG602" s="248"/>
      <c r="CH602" s="248"/>
      <c r="CI602" s="248"/>
      <c r="CJ602" s="248"/>
      <c r="CK602" s="248"/>
      <c r="CL602" s="248"/>
      <c r="CM602" s="248"/>
      <c r="CN602" s="248"/>
      <c r="CO602" s="248"/>
      <c r="CP602" s="248"/>
      <c r="CQ602" s="248"/>
      <c r="CR602" s="248"/>
      <c r="CS602" s="248"/>
      <c r="CT602" s="248"/>
      <c r="CU602" s="248"/>
      <c r="CV602" s="248"/>
      <c r="CW602" s="248"/>
      <c r="CX602" s="248"/>
      <c r="CY602" s="248"/>
      <c r="CZ602" s="248"/>
      <c r="DA602" s="248"/>
      <c r="DB602" s="248"/>
    </row>
    <row r="603" spans="1:106" s="185" customFormat="1" ht="31.5" customHeight="1" x14ac:dyDescent="0.35">
      <c r="A603" s="180"/>
      <c r="B603" s="152"/>
      <c r="C603" s="270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1"/>
      <c r="BF603" s="172"/>
      <c r="BG603" s="154"/>
      <c r="BH603" s="154"/>
      <c r="BI603" s="154"/>
      <c r="BJ603" s="154"/>
      <c r="BK603" s="154"/>
      <c r="BL603" s="24"/>
      <c r="BM603" s="248"/>
      <c r="BN603" s="248"/>
      <c r="BO603" s="248"/>
      <c r="BP603" s="248"/>
      <c r="BQ603" s="248"/>
      <c r="BR603" s="248"/>
      <c r="BS603" s="248"/>
      <c r="BT603" s="248"/>
      <c r="BU603" s="248"/>
      <c r="BV603" s="248"/>
      <c r="BW603" s="248"/>
      <c r="BX603" s="248"/>
      <c r="BY603" s="248"/>
      <c r="BZ603" s="248"/>
      <c r="CA603" s="248"/>
      <c r="CB603" s="248"/>
      <c r="CC603" s="248"/>
      <c r="CD603" s="248"/>
      <c r="CE603" s="248"/>
      <c r="CF603" s="248"/>
      <c r="CG603" s="248"/>
      <c r="CH603" s="248"/>
      <c r="CI603" s="248"/>
      <c r="CJ603" s="248"/>
      <c r="CK603" s="248"/>
      <c r="CL603" s="248"/>
      <c r="CM603" s="248"/>
      <c r="CN603" s="248"/>
      <c r="CO603" s="248"/>
      <c r="CP603" s="248"/>
      <c r="CQ603" s="248"/>
      <c r="CR603" s="248"/>
      <c r="CS603" s="248"/>
      <c r="CT603" s="248"/>
      <c r="CU603" s="248"/>
      <c r="CV603" s="248"/>
      <c r="CW603" s="248"/>
      <c r="CX603" s="248"/>
      <c r="CY603" s="248"/>
      <c r="CZ603" s="248"/>
      <c r="DA603" s="248"/>
      <c r="DB603" s="248"/>
    </row>
    <row r="604" spans="1:106" s="185" customFormat="1" ht="31.5" customHeight="1" x14ac:dyDescent="0.35">
      <c r="A604" s="180"/>
      <c r="B604" s="152"/>
      <c r="C604" s="270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1"/>
      <c r="BF604" s="172"/>
      <c r="BG604" s="154"/>
      <c r="BH604" s="154"/>
      <c r="BI604" s="154"/>
      <c r="BJ604" s="154"/>
      <c r="BK604" s="154"/>
      <c r="BL604" s="24"/>
      <c r="BM604" s="248"/>
      <c r="BN604" s="248"/>
      <c r="BO604" s="248"/>
      <c r="BP604" s="248"/>
      <c r="BQ604" s="248"/>
      <c r="BR604" s="248"/>
      <c r="BS604" s="248"/>
      <c r="BT604" s="248"/>
      <c r="BU604" s="248"/>
      <c r="BV604" s="248"/>
      <c r="BW604" s="248"/>
      <c r="BX604" s="248"/>
      <c r="BY604" s="248"/>
      <c r="BZ604" s="248"/>
      <c r="CA604" s="248"/>
      <c r="CB604" s="248"/>
      <c r="CC604" s="248"/>
      <c r="CD604" s="248"/>
      <c r="CE604" s="248"/>
      <c r="CF604" s="248"/>
      <c r="CG604" s="248"/>
      <c r="CH604" s="248"/>
      <c r="CI604" s="248"/>
      <c r="CJ604" s="248"/>
      <c r="CK604" s="248"/>
      <c r="CL604" s="248"/>
      <c r="CM604" s="248"/>
      <c r="CN604" s="248"/>
      <c r="CO604" s="248"/>
      <c r="CP604" s="248"/>
      <c r="CQ604" s="248"/>
      <c r="CR604" s="248"/>
      <c r="CS604" s="248"/>
      <c r="CT604" s="248"/>
      <c r="CU604" s="248"/>
      <c r="CV604" s="248"/>
      <c r="CW604" s="248"/>
      <c r="CX604" s="248"/>
      <c r="CY604" s="248"/>
      <c r="CZ604" s="248"/>
      <c r="DA604" s="248"/>
      <c r="DB604" s="248"/>
    </row>
    <row r="605" spans="1:106" s="185" customFormat="1" ht="31.5" customHeight="1" x14ac:dyDescent="0.35">
      <c r="A605" s="180"/>
      <c r="B605" s="152"/>
      <c r="C605" s="270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1"/>
      <c r="BF605" s="172"/>
      <c r="BG605" s="154"/>
      <c r="BH605" s="154"/>
      <c r="BI605" s="154"/>
      <c r="BJ605" s="154"/>
      <c r="BK605" s="154"/>
      <c r="BL605" s="24"/>
      <c r="BM605" s="248"/>
      <c r="BN605" s="248"/>
      <c r="BO605" s="248"/>
      <c r="BP605" s="248"/>
      <c r="BQ605" s="248"/>
      <c r="BR605" s="248"/>
      <c r="BS605" s="248"/>
      <c r="BT605" s="248"/>
      <c r="BU605" s="248"/>
      <c r="BV605" s="248"/>
      <c r="BW605" s="248"/>
      <c r="BX605" s="248"/>
      <c r="BY605" s="248"/>
      <c r="BZ605" s="248"/>
      <c r="CA605" s="248"/>
      <c r="CB605" s="248"/>
      <c r="CC605" s="248"/>
      <c r="CD605" s="248"/>
      <c r="CE605" s="248"/>
      <c r="CF605" s="248"/>
      <c r="CG605" s="248"/>
      <c r="CH605" s="248"/>
      <c r="CI605" s="248"/>
      <c r="CJ605" s="248"/>
      <c r="CK605" s="248"/>
      <c r="CL605" s="248"/>
      <c r="CM605" s="248"/>
      <c r="CN605" s="248"/>
      <c r="CO605" s="248"/>
      <c r="CP605" s="248"/>
      <c r="CQ605" s="248"/>
      <c r="CR605" s="248"/>
      <c r="CS605" s="248"/>
      <c r="CT605" s="248"/>
      <c r="CU605" s="248"/>
      <c r="CV605" s="248"/>
      <c r="CW605" s="248"/>
      <c r="CX605" s="248"/>
      <c r="CY605" s="248"/>
      <c r="CZ605" s="248"/>
      <c r="DA605" s="248"/>
      <c r="DB605" s="248"/>
    </row>
    <row r="606" spans="1:106" s="185" customFormat="1" ht="31.5" customHeight="1" x14ac:dyDescent="0.35">
      <c r="A606" s="180"/>
      <c r="B606" s="152"/>
      <c r="C606" s="270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1"/>
      <c r="BF606" s="172"/>
      <c r="BG606" s="154"/>
      <c r="BH606" s="154"/>
      <c r="BI606" s="154"/>
      <c r="BJ606" s="154"/>
      <c r="BK606" s="154"/>
      <c r="BL606" s="24"/>
      <c r="BM606" s="248"/>
      <c r="BN606" s="248"/>
      <c r="BO606" s="248"/>
      <c r="BP606" s="248"/>
      <c r="BQ606" s="248"/>
      <c r="BR606" s="248"/>
      <c r="BS606" s="248"/>
      <c r="BT606" s="248"/>
      <c r="BU606" s="248"/>
      <c r="BV606" s="248"/>
      <c r="BW606" s="248"/>
      <c r="BX606" s="248"/>
      <c r="BY606" s="248"/>
      <c r="BZ606" s="248"/>
      <c r="CA606" s="248"/>
      <c r="CB606" s="248"/>
      <c r="CC606" s="248"/>
      <c r="CD606" s="248"/>
      <c r="CE606" s="248"/>
      <c r="CF606" s="248"/>
      <c r="CG606" s="248"/>
      <c r="CH606" s="248"/>
      <c r="CI606" s="248"/>
      <c r="CJ606" s="248"/>
      <c r="CK606" s="248"/>
      <c r="CL606" s="248"/>
      <c r="CM606" s="248"/>
      <c r="CN606" s="248"/>
      <c r="CO606" s="248"/>
      <c r="CP606" s="248"/>
      <c r="CQ606" s="248"/>
      <c r="CR606" s="248"/>
      <c r="CS606" s="248"/>
      <c r="CT606" s="248"/>
      <c r="CU606" s="248"/>
      <c r="CV606" s="248"/>
      <c r="CW606" s="248"/>
      <c r="CX606" s="248"/>
      <c r="CY606" s="248"/>
      <c r="CZ606" s="248"/>
      <c r="DA606" s="248"/>
      <c r="DB606" s="248"/>
    </row>
    <row r="607" spans="1:106" s="185" customFormat="1" ht="31.5" customHeight="1" x14ac:dyDescent="0.35">
      <c r="A607" s="180"/>
      <c r="B607" s="152"/>
      <c r="C607" s="270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1"/>
      <c r="BF607" s="172"/>
      <c r="BG607" s="154"/>
      <c r="BH607" s="154"/>
      <c r="BI607" s="154"/>
      <c r="BJ607" s="154"/>
      <c r="BK607" s="154"/>
      <c r="BL607" s="24"/>
      <c r="BM607" s="248"/>
      <c r="BN607" s="248"/>
      <c r="BO607" s="248"/>
      <c r="BP607" s="248"/>
      <c r="BQ607" s="248"/>
      <c r="BR607" s="248"/>
      <c r="BS607" s="248"/>
      <c r="BT607" s="248"/>
      <c r="BU607" s="248"/>
      <c r="BV607" s="248"/>
      <c r="BW607" s="248"/>
      <c r="BX607" s="248"/>
      <c r="BY607" s="248"/>
      <c r="BZ607" s="248"/>
      <c r="CA607" s="248"/>
      <c r="CB607" s="248"/>
      <c r="CC607" s="248"/>
      <c r="CD607" s="248"/>
      <c r="CE607" s="248"/>
      <c r="CF607" s="248"/>
      <c r="CG607" s="248"/>
      <c r="CH607" s="248"/>
      <c r="CI607" s="248"/>
      <c r="CJ607" s="248"/>
      <c r="CK607" s="248"/>
      <c r="CL607" s="248"/>
      <c r="CM607" s="248"/>
      <c r="CN607" s="248"/>
      <c r="CO607" s="248"/>
      <c r="CP607" s="248"/>
      <c r="CQ607" s="248"/>
      <c r="CR607" s="248"/>
      <c r="CS607" s="248"/>
      <c r="CT607" s="248"/>
      <c r="CU607" s="248"/>
      <c r="CV607" s="248"/>
      <c r="CW607" s="248"/>
      <c r="CX607" s="248"/>
      <c r="CY607" s="248"/>
      <c r="CZ607" s="248"/>
      <c r="DA607" s="248"/>
      <c r="DB607" s="248"/>
    </row>
    <row r="608" spans="1:106" s="185" customFormat="1" ht="31.5" customHeight="1" x14ac:dyDescent="0.35">
      <c r="A608" s="180"/>
      <c r="B608" s="152"/>
      <c r="C608" s="270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1"/>
      <c r="BF608" s="172"/>
      <c r="BG608" s="154"/>
      <c r="BH608" s="154"/>
      <c r="BI608" s="154"/>
      <c r="BJ608" s="154"/>
      <c r="BK608" s="154"/>
      <c r="BL608" s="24"/>
      <c r="BM608" s="248"/>
      <c r="BN608" s="248"/>
      <c r="BO608" s="248"/>
      <c r="BP608" s="248"/>
      <c r="BQ608" s="248"/>
      <c r="BR608" s="248"/>
      <c r="BS608" s="248"/>
      <c r="BT608" s="248"/>
      <c r="BU608" s="248"/>
      <c r="BV608" s="248"/>
      <c r="BW608" s="248"/>
      <c r="BX608" s="248"/>
      <c r="BY608" s="248"/>
      <c r="BZ608" s="248"/>
      <c r="CA608" s="248"/>
      <c r="CB608" s="248"/>
      <c r="CC608" s="248"/>
      <c r="CD608" s="248"/>
      <c r="CE608" s="248"/>
      <c r="CF608" s="248"/>
      <c r="CG608" s="248"/>
      <c r="CH608" s="248"/>
      <c r="CI608" s="248"/>
      <c r="CJ608" s="248"/>
      <c r="CK608" s="248"/>
      <c r="CL608" s="248"/>
      <c r="CM608" s="248"/>
      <c r="CN608" s="248"/>
      <c r="CO608" s="248"/>
      <c r="CP608" s="248"/>
      <c r="CQ608" s="248"/>
      <c r="CR608" s="248"/>
      <c r="CS608" s="248"/>
      <c r="CT608" s="248"/>
      <c r="CU608" s="248"/>
      <c r="CV608" s="248"/>
      <c r="CW608" s="248"/>
      <c r="CX608" s="248"/>
      <c r="CY608" s="248"/>
      <c r="CZ608" s="248"/>
      <c r="DA608" s="248"/>
      <c r="DB608" s="248"/>
    </row>
    <row r="609" spans="1:106" s="185" customFormat="1" ht="31.5" customHeight="1" x14ac:dyDescent="0.35">
      <c r="A609" s="180"/>
      <c r="B609" s="152"/>
      <c r="C609" s="270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1"/>
      <c r="BF609" s="172"/>
      <c r="BG609" s="154"/>
      <c r="BH609" s="154"/>
      <c r="BI609" s="154"/>
      <c r="BJ609" s="154"/>
      <c r="BK609" s="154"/>
      <c r="BL609" s="24"/>
      <c r="BM609" s="248"/>
      <c r="BN609" s="248"/>
      <c r="BO609" s="248"/>
      <c r="BP609" s="248"/>
      <c r="BQ609" s="248"/>
      <c r="BR609" s="248"/>
      <c r="BS609" s="248"/>
      <c r="BT609" s="248"/>
      <c r="BU609" s="248"/>
      <c r="BV609" s="248"/>
      <c r="BW609" s="248"/>
      <c r="BX609" s="248"/>
      <c r="BY609" s="248"/>
      <c r="BZ609" s="248"/>
      <c r="CA609" s="248"/>
      <c r="CB609" s="248"/>
      <c r="CC609" s="248"/>
      <c r="CD609" s="248"/>
      <c r="CE609" s="248"/>
      <c r="CF609" s="248"/>
      <c r="CG609" s="248"/>
      <c r="CH609" s="248"/>
      <c r="CI609" s="248"/>
      <c r="CJ609" s="248"/>
      <c r="CK609" s="248"/>
      <c r="CL609" s="248"/>
      <c r="CM609" s="248"/>
      <c r="CN609" s="248"/>
      <c r="CO609" s="248"/>
      <c r="CP609" s="248"/>
      <c r="CQ609" s="248"/>
      <c r="CR609" s="248"/>
      <c r="CS609" s="248"/>
      <c r="CT609" s="248"/>
      <c r="CU609" s="248"/>
      <c r="CV609" s="248"/>
      <c r="CW609" s="248"/>
      <c r="CX609" s="248"/>
      <c r="CY609" s="248"/>
      <c r="CZ609" s="248"/>
      <c r="DA609" s="248"/>
      <c r="DB609" s="248"/>
    </row>
    <row r="610" spans="1:106" s="185" customFormat="1" ht="31.5" customHeight="1" x14ac:dyDescent="0.35">
      <c r="A610" s="180"/>
      <c r="B610" s="152"/>
      <c r="C610" s="270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1"/>
      <c r="BF610" s="172"/>
      <c r="BG610" s="154"/>
      <c r="BH610" s="154"/>
      <c r="BI610" s="154"/>
      <c r="BJ610" s="154"/>
      <c r="BK610" s="154"/>
      <c r="BL610" s="24"/>
      <c r="BM610" s="248"/>
      <c r="BN610" s="248"/>
      <c r="BO610" s="248"/>
      <c r="BP610" s="248"/>
      <c r="BQ610" s="248"/>
      <c r="BR610" s="248"/>
      <c r="BS610" s="248"/>
      <c r="BT610" s="248"/>
      <c r="BU610" s="248"/>
      <c r="BV610" s="248"/>
      <c r="BW610" s="248"/>
      <c r="BX610" s="248"/>
      <c r="BY610" s="248"/>
      <c r="BZ610" s="248"/>
      <c r="CA610" s="248"/>
      <c r="CB610" s="248"/>
      <c r="CC610" s="248"/>
      <c r="CD610" s="248"/>
      <c r="CE610" s="248"/>
      <c r="CF610" s="248"/>
      <c r="CG610" s="248"/>
      <c r="CH610" s="248"/>
      <c r="CI610" s="248"/>
      <c r="CJ610" s="248"/>
      <c r="CK610" s="248"/>
      <c r="CL610" s="248"/>
      <c r="CM610" s="248"/>
      <c r="CN610" s="248"/>
      <c r="CO610" s="248"/>
      <c r="CP610" s="248"/>
      <c r="CQ610" s="248"/>
      <c r="CR610" s="248"/>
      <c r="CS610" s="248"/>
      <c r="CT610" s="248"/>
      <c r="CU610" s="248"/>
      <c r="CV610" s="248"/>
      <c r="CW610" s="248"/>
      <c r="CX610" s="248"/>
      <c r="CY610" s="248"/>
      <c r="CZ610" s="248"/>
      <c r="DA610" s="248"/>
      <c r="DB610" s="248"/>
    </row>
    <row r="611" spans="1:106" s="185" customFormat="1" ht="31.5" customHeight="1" x14ac:dyDescent="0.35">
      <c r="A611" s="180"/>
      <c r="B611" s="152"/>
      <c r="C611" s="270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1"/>
      <c r="BF611" s="172"/>
      <c r="BG611" s="154"/>
      <c r="BH611" s="154"/>
      <c r="BI611" s="154"/>
      <c r="BJ611" s="154"/>
      <c r="BK611" s="154"/>
      <c r="BL611" s="24"/>
      <c r="BM611" s="248"/>
      <c r="BN611" s="248"/>
      <c r="BO611" s="248"/>
      <c r="BP611" s="248"/>
      <c r="BQ611" s="248"/>
      <c r="BR611" s="248"/>
      <c r="BS611" s="248"/>
      <c r="BT611" s="248"/>
      <c r="BU611" s="248"/>
      <c r="BV611" s="248"/>
      <c r="BW611" s="248"/>
      <c r="BX611" s="248"/>
      <c r="BY611" s="248"/>
      <c r="BZ611" s="248"/>
      <c r="CA611" s="248"/>
      <c r="CB611" s="248"/>
      <c r="CC611" s="248"/>
      <c r="CD611" s="248"/>
      <c r="CE611" s="248"/>
      <c r="CF611" s="248"/>
      <c r="CG611" s="248"/>
      <c r="CH611" s="248"/>
      <c r="CI611" s="248"/>
      <c r="CJ611" s="248"/>
      <c r="CK611" s="248"/>
      <c r="CL611" s="248"/>
      <c r="CM611" s="248"/>
      <c r="CN611" s="248"/>
      <c r="CO611" s="248"/>
      <c r="CP611" s="248"/>
      <c r="CQ611" s="248"/>
      <c r="CR611" s="248"/>
      <c r="CS611" s="248"/>
      <c r="CT611" s="248"/>
      <c r="CU611" s="248"/>
      <c r="CV611" s="248"/>
      <c r="CW611" s="248"/>
      <c r="CX611" s="248"/>
      <c r="CY611" s="248"/>
      <c r="CZ611" s="248"/>
      <c r="DA611" s="248"/>
      <c r="DB611" s="248"/>
    </row>
    <row r="612" spans="1:106" s="185" customFormat="1" ht="31.5" customHeight="1" x14ac:dyDescent="0.35">
      <c r="A612" s="180"/>
      <c r="B612" s="152"/>
      <c r="C612" s="270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1"/>
      <c r="BF612" s="172"/>
      <c r="BG612" s="154"/>
      <c r="BH612" s="154"/>
      <c r="BI612" s="154"/>
      <c r="BJ612" s="154"/>
      <c r="BK612" s="154"/>
      <c r="BL612" s="24"/>
      <c r="BM612" s="248"/>
      <c r="BN612" s="248"/>
      <c r="BO612" s="248"/>
      <c r="BP612" s="248"/>
      <c r="BQ612" s="248"/>
      <c r="BR612" s="248"/>
      <c r="BS612" s="248"/>
      <c r="BT612" s="248"/>
      <c r="BU612" s="248"/>
      <c r="BV612" s="248"/>
      <c r="BW612" s="248"/>
      <c r="BX612" s="248"/>
      <c r="BY612" s="248"/>
      <c r="BZ612" s="248"/>
      <c r="CA612" s="248"/>
      <c r="CB612" s="248"/>
      <c r="CC612" s="248"/>
      <c r="CD612" s="248"/>
      <c r="CE612" s="248"/>
      <c r="CF612" s="248"/>
      <c r="CG612" s="248"/>
      <c r="CH612" s="248"/>
      <c r="CI612" s="248"/>
      <c r="CJ612" s="248"/>
      <c r="CK612" s="248"/>
      <c r="CL612" s="248"/>
      <c r="CM612" s="248"/>
      <c r="CN612" s="248"/>
      <c r="CO612" s="248"/>
      <c r="CP612" s="248"/>
      <c r="CQ612" s="248"/>
      <c r="CR612" s="248"/>
      <c r="CS612" s="248"/>
      <c r="CT612" s="248"/>
      <c r="CU612" s="248"/>
      <c r="CV612" s="248"/>
      <c r="CW612" s="248"/>
      <c r="CX612" s="248"/>
      <c r="CY612" s="248"/>
      <c r="CZ612" s="248"/>
      <c r="DA612" s="248"/>
      <c r="DB612" s="248"/>
    </row>
    <row r="613" spans="1:106" s="185" customFormat="1" ht="31.5" customHeight="1" x14ac:dyDescent="0.35">
      <c r="A613" s="180"/>
      <c r="B613" s="152"/>
      <c r="C613" s="270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1"/>
      <c r="BF613" s="172"/>
      <c r="BG613" s="154"/>
      <c r="BH613" s="154"/>
      <c r="BI613" s="154"/>
      <c r="BJ613" s="154"/>
      <c r="BK613" s="154"/>
      <c r="BL613" s="24"/>
      <c r="BM613" s="248"/>
      <c r="BN613" s="248"/>
      <c r="BO613" s="248"/>
      <c r="BP613" s="248"/>
      <c r="BQ613" s="248"/>
      <c r="BR613" s="248"/>
      <c r="BS613" s="248"/>
      <c r="BT613" s="248"/>
      <c r="BU613" s="248"/>
      <c r="BV613" s="248"/>
      <c r="BW613" s="248"/>
      <c r="BX613" s="248"/>
      <c r="BY613" s="248"/>
      <c r="BZ613" s="248"/>
      <c r="CA613" s="248"/>
      <c r="CB613" s="248"/>
      <c r="CC613" s="248"/>
      <c r="CD613" s="248"/>
      <c r="CE613" s="248"/>
      <c r="CF613" s="248"/>
      <c r="CG613" s="248"/>
      <c r="CH613" s="248"/>
      <c r="CI613" s="248"/>
      <c r="CJ613" s="248"/>
      <c r="CK613" s="248"/>
      <c r="CL613" s="248"/>
      <c r="CM613" s="248"/>
      <c r="CN613" s="248"/>
      <c r="CO613" s="248"/>
      <c r="CP613" s="248"/>
      <c r="CQ613" s="248"/>
      <c r="CR613" s="248"/>
      <c r="CS613" s="248"/>
      <c r="CT613" s="248"/>
      <c r="CU613" s="248"/>
      <c r="CV613" s="248"/>
      <c r="CW613" s="248"/>
      <c r="CX613" s="248"/>
      <c r="CY613" s="248"/>
      <c r="CZ613" s="248"/>
      <c r="DA613" s="248"/>
      <c r="DB613" s="248"/>
    </row>
    <row r="614" spans="1:106" s="185" customFormat="1" ht="31.5" customHeight="1" x14ac:dyDescent="0.35">
      <c r="A614" s="180"/>
      <c r="B614" s="152"/>
      <c r="C614" s="270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1"/>
      <c r="BF614" s="172"/>
      <c r="BG614" s="154"/>
      <c r="BH614" s="154"/>
      <c r="BI614" s="154"/>
      <c r="BJ614" s="154"/>
      <c r="BK614" s="154"/>
      <c r="BL614" s="24"/>
      <c r="BM614" s="248"/>
      <c r="BN614" s="248"/>
      <c r="BO614" s="248"/>
      <c r="BP614" s="248"/>
      <c r="BQ614" s="248"/>
      <c r="BR614" s="248"/>
      <c r="BS614" s="248"/>
      <c r="BT614" s="248"/>
      <c r="BU614" s="248"/>
      <c r="BV614" s="248"/>
      <c r="BW614" s="248"/>
      <c r="BX614" s="248"/>
      <c r="BY614" s="248"/>
      <c r="BZ614" s="248"/>
      <c r="CA614" s="248"/>
      <c r="CB614" s="248"/>
      <c r="CC614" s="248"/>
      <c r="CD614" s="248"/>
      <c r="CE614" s="248"/>
      <c r="CF614" s="248"/>
      <c r="CG614" s="248"/>
      <c r="CH614" s="248"/>
      <c r="CI614" s="248"/>
      <c r="CJ614" s="248"/>
      <c r="CK614" s="248"/>
      <c r="CL614" s="248"/>
      <c r="CM614" s="248"/>
      <c r="CN614" s="248"/>
      <c r="CO614" s="248"/>
      <c r="CP614" s="248"/>
      <c r="CQ614" s="248"/>
      <c r="CR614" s="248"/>
      <c r="CS614" s="248"/>
      <c r="CT614" s="248"/>
      <c r="CU614" s="248"/>
      <c r="CV614" s="248"/>
      <c r="CW614" s="248"/>
      <c r="CX614" s="248"/>
      <c r="CY614" s="248"/>
      <c r="CZ614" s="248"/>
      <c r="DA614" s="248"/>
      <c r="DB614" s="248"/>
    </row>
    <row r="615" spans="1:106" s="185" customFormat="1" ht="31.5" customHeight="1" x14ac:dyDescent="0.35">
      <c r="A615" s="180"/>
      <c r="B615" s="152"/>
      <c r="C615" s="270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1"/>
      <c r="BF615" s="172"/>
      <c r="BG615" s="154"/>
      <c r="BH615" s="154"/>
      <c r="BI615" s="154"/>
      <c r="BJ615" s="154"/>
      <c r="BK615" s="154"/>
      <c r="BL615" s="24"/>
      <c r="BM615" s="248"/>
      <c r="BN615" s="248"/>
      <c r="BO615" s="248"/>
      <c r="BP615" s="248"/>
      <c r="BQ615" s="248"/>
      <c r="BR615" s="248"/>
      <c r="BS615" s="248"/>
      <c r="BT615" s="248"/>
      <c r="BU615" s="248"/>
      <c r="BV615" s="248"/>
      <c r="BW615" s="248"/>
      <c r="BX615" s="248"/>
      <c r="BY615" s="248"/>
      <c r="BZ615" s="248"/>
      <c r="CA615" s="248"/>
      <c r="CB615" s="248"/>
      <c r="CC615" s="248"/>
      <c r="CD615" s="248"/>
      <c r="CE615" s="248"/>
      <c r="CF615" s="248"/>
      <c r="CG615" s="248"/>
      <c r="CH615" s="248"/>
      <c r="CI615" s="248"/>
      <c r="CJ615" s="248"/>
      <c r="CK615" s="248"/>
      <c r="CL615" s="248"/>
      <c r="CM615" s="248"/>
      <c r="CN615" s="248"/>
      <c r="CO615" s="248"/>
      <c r="CP615" s="248"/>
      <c r="CQ615" s="248"/>
      <c r="CR615" s="248"/>
      <c r="CS615" s="248"/>
      <c r="CT615" s="248"/>
      <c r="CU615" s="248"/>
      <c r="CV615" s="248"/>
      <c r="CW615" s="248"/>
      <c r="CX615" s="248"/>
      <c r="CY615" s="248"/>
      <c r="CZ615" s="248"/>
      <c r="DA615" s="248"/>
      <c r="DB615" s="248"/>
    </row>
    <row r="616" spans="1:106" s="185" customFormat="1" ht="31.5" customHeight="1" x14ac:dyDescent="0.35">
      <c r="A616" s="180"/>
      <c r="B616" s="152"/>
      <c r="C616" s="270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1"/>
      <c r="BF616" s="172"/>
      <c r="BG616" s="154"/>
      <c r="BH616" s="154"/>
      <c r="BI616" s="154"/>
      <c r="BJ616" s="154"/>
      <c r="BK616" s="154"/>
      <c r="BL616" s="24"/>
      <c r="BM616" s="248"/>
      <c r="BN616" s="248"/>
      <c r="BO616" s="248"/>
      <c r="BP616" s="248"/>
      <c r="BQ616" s="248"/>
      <c r="BR616" s="248"/>
      <c r="BS616" s="248"/>
      <c r="BT616" s="248"/>
      <c r="BU616" s="248"/>
      <c r="BV616" s="248"/>
      <c r="BW616" s="248"/>
      <c r="BX616" s="248"/>
      <c r="BY616" s="248"/>
      <c r="BZ616" s="248"/>
      <c r="CA616" s="248"/>
      <c r="CB616" s="248"/>
      <c r="CC616" s="248"/>
      <c r="CD616" s="248"/>
      <c r="CE616" s="248"/>
      <c r="CF616" s="248"/>
      <c r="CG616" s="248"/>
      <c r="CH616" s="248"/>
      <c r="CI616" s="248"/>
      <c r="CJ616" s="248"/>
      <c r="CK616" s="248"/>
      <c r="CL616" s="248"/>
      <c r="CM616" s="248"/>
      <c r="CN616" s="248"/>
      <c r="CO616" s="248"/>
      <c r="CP616" s="248"/>
      <c r="CQ616" s="248"/>
      <c r="CR616" s="248"/>
      <c r="CS616" s="248"/>
      <c r="CT616" s="248"/>
      <c r="CU616" s="248"/>
      <c r="CV616" s="248"/>
      <c r="CW616" s="248"/>
      <c r="CX616" s="248"/>
      <c r="CY616" s="248"/>
      <c r="CZ616" s="248"/>
      <c r="DA616" s="248"/>
      <c r="DB616" s="248"/>
    </row>
    <row r="617" spans="1:106" s="185" customFormat="1" ht="31.5" customHeight="1" x14ac:dyDescent="0.35">
      <c r="A617" s="180"/>
      <c r="B617" s="152"/>
      <c r="C617" s="270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1"/>
      <c r="BF617" s="172"/>
      <c r="BG617" s="154"/>
      <c r="BH617" s="154"/>
      <c r="BI617" s="154"/>
      <c r="BJ617" s="154"/>
      <c r="BK617" s="154"/>
      <c r="BL617" s="24"/>
      <c r="BM617" s="248"/>
      <c r="BN617" s="248"/>
      <c r="BO617" s="248"/>
      <c r="BP617" s="248"/>
      <c r="BQ617" s="248"/>
      <c r="BR617" s="248"/>
      <c r="BS617" s="248"/>
      <c r="BT617" s="248"/>
      <c r="BU617" s="248"/>
      <c r="BV617" s="248"/>
      <c r="BW617" s="248"/>
      <c r="BX617" s="248"/>
      <c r="BY617" s="248"/>
      <c r="BZ617" s="248"/>
      <c r="CA617" s="248"/>
      <c r="CB617" s="248"/>
      <c r="CC617" s="248"/>
      <c r="CD617" s="248"/>
      <c r="CE617" s="248"/>
      <c r="CF617" s="248"/>
      <c r="CG617" s="248"/>
      <c r="CH617" s="248"/>
      <c r="CI617" s="248"/>
      <c r="CJ617" s="248"/>
      <c r="CK617" s="248"/>
      <c r="CL617" s="248"/>
      <c r="CM617" s="248"/>
      <c r="CN617" s="248"/>
      <c r="CO617" s="248"/>
      <c r="CP617" s="248"/>
      <c r="CQ617" s="248"/>
      <c r="CR617" s="248"/>
      <c r="CS617" s="248"/>
      <c r="CT617" s="248"/>
      <c r="CU617" s="248"/>
      <c r="CV617" s="248"/>
      <c r="CW617" s="248"/>
      <c r="CX617" s="248"/>
      <c r="CY617" s="248"/>
      <c r="CZ617" s="248"/>
      <c r="DA617" s="248"/>
      <c r="DB617" s="248"/>
    </row>
    <row r="618" spans="1:106" s="185" customFormat="1" ht="31.5" customHeight="1" x14ac:dyDescent="0.35">
      <c r="A618" s="180"/>
      <c r="B618" s="152"/>
      <c r="C618" s="270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1"/>
      <c r="BF618" s="172"/>
      <c r="BG618" s="154"/>
      <c r="BH618" s="154"/>
      <c r="BI618" s="154"/>
      <c r="BJ618" s="154"/>
      <c r="BK618" s="154"/>
      <c r="BL618" s="24"/>
      <c r="BM618" s="248"/>
      <c r="BN618" s="248"/>
      <c r="BO618" s="248"/>
      <c r="BP618" s="248"/>
      <c r="BQ618" s="248"/>
      <c r="BR618" s="248"/>
      <c r="BS618" s="248"/>
      <c r="BT618" s="248"/>
      <c r="BU618" s="248"/>
      <c r="BV618" s="248"/>
      <c r="BW618" s="248"/>
      <c r="BX618" s="248"/>
      <c r="BY618" s="248"/>
      <c r="BZ618" s="248"/>
      <c r="CA618" s="248"/>
      <c r="CB618" s="248"/>
      <c r="CC618" s="248"/>
      <c r="CD618" s="248"/>
      <c r="CE618" s="248"/>
      <c r="CF618" s="248"/>
      <c r="CG618" s="248"/>
      <c r="CH618" s="248"/>
      <c r="CI618" s="248"/>
      <c r="CJ618" s="248"/>
      <c r="CK618" s="248"/>
      <c r="CL618" s="248"/>
      <c r="CM618" s="248"/>
      <c r="CN618" s="248"/>
      <c r="CO618" s="248"/>
      <c r="CP618" s="248"/>
      <c r="CQ618" s="248"/>
      <c r="CR618" s="248"/>
      <c r="CS618" s="248"/>
      <c r="CT618" s="248"/>
      <c r="CU618" s="248"/>
      <c r="CV618" s="248"/>
      <c r="CW618" s="248"/>
      <c r="CX618" s="248"/>
      <c r="CY618" s="248"/>
      <c r="CZ618" s="248"/>
      <c r="DA618" s="248"/>
      <c r="DB618" s="248"/>
    </row>
    <row r="619" spans="1:106" s="185" customFormat="1" ht="31.5" customHeight="1" x14ac:dyDescent="0.35">
      <c r="A619" s="180"/>
      <c r="B619" s="152"/>
      <c r="C619" s="270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1"/>
      <c r="BF619" s="172"/>
      <c r="BG619" s="154"/>
      <c r="BH619" s="154"/>
      <c r="BI619" s="154"/>
      <c r="BJ619" s="154"/>
      <c r="BK619" s="154"/>
      <c r="BL619" s="24"/>
      <c r="BM619" s="248"/>
      <c r="BN619" s="248"/>
      <c r="BO619" s="248"/>
      <c r="BP619" s="248"/>
      <c r="BQ619" s="248"/>
      <c r="BR619" s="248"/>
      <c r="BS619" s="248"/>
      <c r="BT619" s="248"/>
      <c r="BU619" s="248"/>
      <c r="BV619" s="248"/>
      <c r="BW619" s="248"/>
      <c r="BX619" s="248"/>
      <c r="BY619" s="248"/>
      <c r="BZ619" s="248"/>
      <c r="CA619" s="248"/>
      <c r="CB619" s="248"/>
      <c r="CC619" s="248"/>
      <c r="CD619" s="248"/>
      <c r="CE619" s="248"/>
      <c r="CF619" s="248"/>
      <c r="CG619" s="248"/>
      <c r="CH619" s="248"/>
      <c r="CI619" s="248"/>
      <c r="CJ619" s="248"/>
      <c r="CK619" s="248"/>
      <c r="CL619" s="248"/>
      <c r="CM619" s="248"/>
      <c r="CN619" s="248"/>
      <c r="CO619" s="248"/>
      <c r="CP619" s="248"/>
      <c r="CQ619" s="248"/>
      <c r="CR619" s="248"/>
      <c r="CS619" s="248"/>
      <c r="CT619" s="248"/>
      <c r="CU619" s="248"/>
      <c r="CV619" s="248"/>
      <c r="CW619" s="248"/>
      <c r="CX619" s="248"/>
      <c r="CY619" s="248"/>
      <c r="CZ619" s="248"/>
      <c r="DA619" s="248"/>
      <c r="DB619" s="248"/>
    </row>
    <row r="620" spans="1:106" s="185" customFormat="1" ht="31.5" customHeight="1" x14ac:dyDescent="0.35">
      <c r="A620" s="180"/>
      <c r="B620" s="152"/>
      <c r="C620" s="270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1"/>
      <c r="BF620" s="172"/>
      <c r="BG620" s="154"/>
      <c r="BH620" s="154"/>
      <c r="BI620" s="154"/>
      <c r="BJ620" s="154"/>
      <c r="BK620" s="154"/>
      <c r="BL620" s="24"/>
      <c r="BM620" s="248"/>
      <c r="BN620" s="248"/>
      <c r="BO620" s="248"/>
      <c r="BP620" s="248"/>
      <c r="BQ620" s="248"/>
      <c r="BR620" s="248"/>
      <c r="BS620" s="248"/>
      <c r="BT620" s="248"/>
      <c r="BU620" s="248"/>
      <c r="BV620" s="248"/>
      <c r="BW620" s="248"/>
      <c r="BX620" s="248"/>
      <c r="BY620" s="248"/>
      <c r="BZ620" s="248"/>
      <c r="CA620" s="248"/>
      <c r="CB620" s="248"/>
      <c r="CC620" s="248"/>
      <c r="CD620" s="248"/>
      <c r="CE620" s="248"/>
      <c r="CF620" s="248"/>
      <c r="CG620" s="248"/>
      <c r="CH620" s="248"/>
      <c r="CI620" s="248"/>
      <c r="CJ620" s="248"/>
      <c r="CK620" s="248"/>
      <c r="CL620" s="248"/>
      <c r="CM620" s="248"/>
      <c r="CN620" s="248"/>
      <c r="CO620" s="248"/>
      <c r="CP620" s="248"/>
      <c r="CQ620" s="248"/>
      <c r="CR620" s="248"/>
      <c r="CS620" s="248"/>
      <c r="CT620" s="248"/>
      <c r="CU620" s="248"/>
      <c r="CV620" s="248"/>
      <c r="CW620" s="248"/>
      <c r="CX620" s="248"/>
      <c r="CY620" s="248"/>
      <c r="CZ620" s="248"/>
      <c r="DA620" s="248"/>
      <c r="DB620" s="248"/>
    </row>
    <row r="621" spans="1:106" s="185" customFormat="1" ht="31.5" customHeight="1" x14ac:dyDescent="0.35">
      <c r="A621" s="180"/>
      <c r="B621" s="152"/>
      <c r="C621" s="270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1"/>
      <c r="BF621" s="172"/>
      <c r="BG621" s="154"/>
      <c r="BH621" s="154"/>
      <c r="BI621" s="154"/>
      <c r="BJ621" s="154"/>
      <c r="BK621" s="154"/>
      <c r="BL621" s="24"/>
      <c r="BM621" s="248"/>
      <c r="BN621" s="248"/>
      <c r="BO621" s="248"/>
      <c r="BP621" s="248"/>
      <c r="BQ621" s="248"/>
      <c r="BR621" s="248"/>
      <c r="BS621" s="248"/>
      <c r="BT621" s="248"/>
      <c r="BU621" s="248"/>
      <c r="BV621" s="248"/>
      <c r="BW621" s="248"/>
      <c r="BX621" s="248"/>
      <c r="BY621" s="248"/>
      <c r="BZ621" s="248"/>
      <c r="CA621" s="248"/>
      <c r="CB621" s="248"/>
      <c r="CC621" s="248"/>
      <c r="CD621" s="248"/>
      <c r="CE621" s="248"/>
      <c r="CF621" s="248"/>
      <c r="CG621" s="248"/>
      <c r="CH621" s="248"/>
      <c r="CI621" s="248"/>
      <c r="CJ621" s="248"/>
      <c r="CK621" s="248"/>
      <c r="CL621" s="248"/>
      <c r="CM621" s="248"/>
      <c r="CN621" s="248"/>
      <c r="CO621" s="248"/>
      <c r="CP621" s="248"/>
      <c r="CQ621" s="248"/>
      <c r="CR621" s="248"/>
      <c r="CS621" s="248"/>
      <c r="CT621" s="248"/>
      <c r="CU621" s="248"/>
      <c r="CV621" s="248"/>
      <c r="CW621" s="248"/>
      <c r="CX621" s="248"/>
      <c r="CY621" s="248"/>
      <c r="CZ621" s="248"/>
      <c r="DA621" s="248"/>
      <c r="DB621" s="248"/>
    </row>
    <row r="622" spans="1:106" s="185" customFormat="1" ht="31.5" customHeight="1" x14ac:dyDescent="0.35">
      <c r="A622" s="180"/>
      <c r="B622" s="152"/>
      <c r="C622" s="270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1"/>
      <c r="BF622" s="172"/>
      <c r="BG622" s="154"/>
      <c r="BH622" s="154"/>
      <c r="BI622" s="154"/>
      <c r="BJ622" s="154"/>
      <c r="BK622" s="154"/>
      <c r="BL622" s="24"/>
      <c r="BM622" s="248"/>
      <c r="BN622" s="248"/>
      <c r="BO622" s="248"/>
      <c r="BP622" s="248"/>
      <c r="BQ622" s="248"/>
      <c r="BR622" s="248"/>
      <c r="BS622" s="248"/>
      <c r="BT622" s="248"/>
      <c r="BU622" s="248"/>
      <c r="BV622" s="248"/>
      <c r="BW622" s="248"/>
      <c r="BX622" s="248"/>
      <c r="BY622" s="248"/>
      <c r="BZ622" s="248"/>
      <c r="CA622" s="248"/>
      <c r="CB622" s="248"/>
      <c r="CC622" s="248"/>
      <c r="CD622" s="248"/>
      <c r="CE622" s="248"/>
      <c r="CF622" s="248"/>
      <c r="CG622" s="248"/>
      <c r="CH622" s="248"/>
      <c r="CI622" s="248"/>
      <c r="CJ622" s="248"/>
      <c r="CK622" s="248"/>
      <c r="CL622" s="248"/>
      <c r="CM622" s="248"/>
      <c r="CN622" s="248"/>
      <c r="CO622" s="248"/>
      <c r="CP622" s="248"/>
      <c r="CQ622" s="248"/>
      <c r="CR622" s="248"/>
      <c r="CS622" s="248"/>
      <c r="CT622" s="248"/>
      <c r="CU622" s="248"/>
      <c r="CV622" s="248"/>
      <c r="CW622" s="248"/>
      <c r="CX622" s="248"/>
      <c r="CY622" s="248"/>
      <c r="CZ622" s="248"/>
      <c r="DA622" s="248"/>
      <c r="DB622" s="248"/>
    </row>
    <row r="623" spans="1:106" s="185" customFormat="1" ht="31.5" customHeight="1" x14ac:dyDescent="0.35">
      <c r="A623" s="180"/>
      <c r="B623" s="152"/>
      <c r="C623" s="270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1"/>
      <c r="BF623" s="172"/>
      <c r="BG623" s="154"/>
      <c r="BH623" s="154"/>
      <c r="BI623" s="154"/>
      <c r="BJ623" s="154"/>
      <c r="BK623" s="154"/>
      <c r="BL623" s="24"/>
      <c r="BM623" s="248"/>
      <c r="BN623" s="248"/>
      <c r="BO623" s="248"/>
      <c r="BP623" s="248"/>
      <c r="BQ623" s="248"/>
      <c r="BR623" s="248"/>
      <c r="BS623" s="248"/>
      <c r="BT623" s="248"/>
      <c r="BU623" s="248"/>
      <c r="BV623" s="248"/>
      <c r="BW623" s="248"/>
      <c r="BX623" s="248"/>
      <c r="BY623" s="248"/>
      <c r="BZ623" s="248"/>
      <c r="CA623" s="248"/>
      <c r="CB623" s="248"/>
      <c r="CC623" s="248"/>
      <c r="CD623" s="248"/>
      <c r="CE623" s="248"/>
      <c r="CF623" s="248"/>
      <c r="CG623" s="248"/>
      <c r="CH623" s="248"/>
      <c r="CI623" s="248"/>
      <c r="CJ623" s="248"/>
      <c r="CK623" s="248"/>
      <c r="CL623" s="248"/>
      <c r="CM623" s="248"/>
      <c r="CN623" s="248"/>
      <c r="CO623" s="248"/>
      <c r="CP623" s="248"/>
      <c r="CQ623" s="248"/>
      <c r="CR623" s="248"/>
      <c r="CS623" s="248"/>
      <c r="CT623" s="248"/>
      <c r="CU623" s="248"/>
      <c r="CV623" s="248"/>
      <c r="CW623" s="248"/>
      <c r="CX623" s="248"/>
      <c r="CY623" s="248"/>
      <c r="CZ623" s="248"/>
      <c r="DA623" s="248"/>
      <c r="DB623" s="248"/>
    </row>
    <row r="624" spans="1:106" s="185" customFormat="1" ht="31.5" customHeight="1" x14ac:dyDescent="0.35">
      <c r="A624" s="180"/>
      <c r="B624" s="152"/>
      <c r="C624" s="270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1"/>
      <c r="BF624" s="172"/>
      <c r="BG624" s="154"/>
      <c r="BH624" s="154"/>
      <c r="BI624" s="154"/>
      <c r="BJ624" s="154"/>
      <c r="BK624" s="154"/>
      <c r="BL624" s="24"/>
      <c r="BM624" s="248"/>
      <c r="BN624" s="248"/>
      <c r="BO624" s="248"/>
      <c r="BP624" s="248"/>
      <c r="BQ624" s="248"/>
      <c r="BR624" s="248"/>
      <c r="BS624" s="248"/>
      <c r="BT624" s="248"/>
      <c r="BU624" s="248"/>
      <c r="BV624" s="248"/>
      <c r="BW624" s="248"/>
      <c r="BX624" s="248"/>
      <c r="BY624" s="248"/>
      <c r="BZ624" s="248"/>
      <c r="CA624" s="248"/>
      <c r="CB624" s="248"/>
      <c r="CC624" s="248"/>
      <c r="CD624" s="248"/>
      <c r="CE624" s="248"/>
      <c r="CF624" s="248"/>
      <c r="CG624" s="248"/>
      <c r="CH624" s="248"/>
      <c r="CI624" s="248"/>
      <c r="CJ624" s="248"/>
      <c r="CK624" s="248"/>
      <c r="CL624" s="248"/>
      <c r="CM624" s="248"/>
      <c r="CN624" s="248"/>
      <c r="CO624" s="248"/>
      <c r="CP624" s="248"/>
      <c r="CQ624" s="248"/>
      <c r="CR624" s="248"/>
      <c r="CS624" s="248"/>
      <c r="CT624" s="248"/>
      <c r="CU624" s="248"/>
      <c r="CV624" s="248"/>
      <c r="CW624" s="248"/>
      <c r="CX624" s="248"/>
      <c r="CY624" s="248"/>
      <c r="CZ624" s="248"/>
      <c r="DA624" s="248"/>
      <c r="DB624" s="248"/>
    </row>
    <row r="625" spans="1:106" s="185" customFormat="1" ht="31.5" customHeight="1" x14ac:dyDescent="0.35">
      <c r="A625" s="180"/>
      <c r="B625" s="152"/>
      <c r="C625" s="270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1"/>
      <c r="BF625" s="172"/>
      <c r="BG625" s="154"/>
      <c r="BH625" s="154"/>
      <c r="BI625" s="154"/>
      <c r="BJ625" s="154"/>
      <c r="BK625" s="154"/>
      <c r="BL625" s="24"/>
      <c r="BM625" s="248"/>
      <c r="BN625" s="248"/>
      <c r="BO625" s="248"/>
      <c r="BP625" s="248"/>
      <c r="BQ625" s="248"/>
      <c r="BR625" s="248"/>
      <c r="BS625" s="248"/>
      <c r="BT625" s="248"/>
      <c r="BU625" s="248"/>
      <c r="BV625" s="248"/>
      <c r="BW625" s="248"/>
      <c r="BX625" s="248"/>
      <c r="BY625" s="248"/>
      <c r="BZ625" s="248"/>
      <c r="CA625" s="248"/>
      <c r="CB625" s="248"/>
      <c r="CC625" s="248"/>
      <c r="CD625" s="248"/>
      <c r="CE625" s="248"/>
      <c r="CF625" s="248"/>
      <c r="CG625" s="248"/>
      <c r="CH625" s="248"/>
      <c r="CI625" s="248"/>
      <c r="CJ625" s="248"/>
      <c r="CK625" s="248"/>
      <c r="CL625" s="248"/>
      <c r="CM625" s="248"/>
      <c r="CN625" s="248"/>
      <c r="CO625" s="248"/>
      <c r="CP625" s="248"/>
      <c r="CQ625" s="248"/>
      <c r="CR625" s="248"/>
      <c r="CS625" s="248"/>
      <c r="CT625" s="248"/>
      <c r="CU625" s="248"/>
      <c r="CV625" s="248"/>
      <c r="CW625" s="248"/>
      <c r="CX625" s="248"/>
      <c r="CY625" s="248"/>
      <c r="CZ625" s="248"/>
      <c r="DA625" s="248"/>
      <c r="DB625" s="248"/>
    </row>
    <row r="626" spans="1:106" s="185" customFormat="1" ht="31.5" customHeight="1" x14ac:dyDescent="0.35">
      <c r="A626" s="180"/>
      <c r="B626" s="152"/>
      <c r="C626" s="270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1"/>
      <c r="BF626" s="172"/>
      <c r="BG626" s="154"/>
      <c r="BH626" s="154"/>
      <c r="BI626" s="154"/>
      <c r="BJ626" s="154"/>
      <c r="BK626" s="154"/>
      <c r="BL626" s="24"/>
      <c r="BM626" s="248"/>
      <c r="BN626" s="248"/>
      <c r="BO626" s="248"/>
      <c r="BP626" s="248"/>
      <c r="BQ626" s="248"/>
      <c r="BR626" s="248"/>
      <c r="BS626" s="248"/>
      <c r="BT626" s="248"/>
      <c r="BU626" s="248"/>
      <c r="BV626" s="248"/>
      <c r="BW626" s="248"/>
      <c r="BX626" s="248"/>
      <c r="BY626" s="248"/>
      <c r="BZ626" s="248"/>
      <c r="CA626" s="248"/>
      <c r="CB626" s="248"/>
      <c r="CC626" s="248"/>
      <c r="CD626" s="248"/>
      <c r="CE626" s="248"/>
      <c r="CF626" s="248"/>
      <c r="CG626" s="248"/>
      <c r="CH626" s="248"/>
      <c r="CI626" s="248"/>
      <c r="CJ626" s="248"/>
      <c r="CK626" s="248"/>
      <c r="CL626" s="248"/>
      <c r="CM626" s="248"/>
      <c r="CN626" s="248"/>
      <c r="CO626" s="248"/>
      <c r="CP626" s="248"/>
      <c r="CQ626" s="248"/>
      <c r="CR626" s="248"/>
      <c r="CS626" s="248"/>
      <c r="CT626" s="248"/>
      <c r="CU626" s="248"/>
      <c r="CV626" s="248"/>
      <c r="CW626" s="248"/>
      <c r="CX626" s="248"/>
      <c r="CY626" s="248"/>
      <c r="CZ626" s="248"/>
      <c r="DA626" s="248"/>
      <c r="DB626" s="248"/>
    </row>
    <row r="627" spans="1:106" s="185" customFormat="1" ht="31.5" customHeight="1" x14ac:dyDescent="0.35">
      <c r="A627" s="180"/>
      <c r="B627" s="152"/>
      <c r="C627" s="270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1"/>
      <c r="BF627" s="172"/>
      <c r="BG627" s="154"/>
      <c r="BH627" s="154"/>
      <c r="BI627" s="154"/>
      <c r="BJ627" s="154"/>
      <c r="BK627" s="154"/>
      <c r="BL627" s="24"/>
      <c r="BM627" s="248"/>
      <c r="BN627" s="248"/>
      <c r="BO627" s="248"/>
      <c r="BP627" s="248"/>
      <c r="BQ627" s="248"/>
      <c r="BR627" s="248"/>
      <c r="BS627" s="248"/>
      <c r="BT627" s="248"/>
      <c r="BU627" s="248"/>
      <c r="BV627" s="248"/>
      <c r="BW627" s="248"/>
      <c r="BX627" s="248"/>
      <c r="BY627" s="248"/>
      <c r="BZ627" s="248"/>
      <c r="CA627" s="248"/>
      <c r="CB627" s="248"/>
      <c r="CC627" s="248"/>
      <c r="CD627" s="248"/>
      <c r="CE627" s="248"/>
      <c r="CF627" s="248"/>
      <c r="CG627" s="248"/>
      <c r="CH627" s="248"/>
      <c r="CI627" s="248"/>
      <c r="CJ627" s="248"/>
      <c r="CK627" s="248"/>
      <c r="CL627" s="248"/>
      <c r="CM627" s="248"/>
      <c r="CN627" s="248"/>
      <c r="CO627" s="248"/>
      <c r="CP627" s="248"/>
      <c r="CQ627" s="248"/>
      <c r="CR627" s="248"/>
      <c r="CS627" s="248"/>
      <c r="CT627" s="248"/>
      <c r="CU627" s="248"/>
      <c r="CV627" s="248"/>
      <c r="CW627" s="248"/>
      <c r="CX627" s="248"/>
      <c r="CY627" s="248"/>
      <c r="CZ627" s="248"/>
      <c r="DA627" s="248"/>
      <c r="DB627" s="248"/>
    </row>
    <row r="628" spans="1:106" s="185" customFormat="1" ht="31.5" customHeight="1" x14ac:dyDescent="0.35">
      <c r="A628" s="180"/>
      <c r="B628" s="152"/>
      <c r="C628" s="270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1"/>
      <c r="BF628" s="172"/>
      <c r="BG628" s="154"/>
      <c r="BH628" s="154"/>
      <c r="BI628" s="154"/>
      <c r="BJ628" s="154"/>
      <c r="BK628" s="154"/>
      <c r="BL628" s="24"/>
      <c r="BM628" s="248"/>
      <c r="BN628" s="248"/>
      <c r="BO628" s="248"/>
      <c r="BP628" s="248"/>
      <c r="BQ628" s="248"/>
      <c r="BR628" s="248"/>
      <c r="BS628" s="248"/>
      <c r="BT628" s="248"/>
      <c r="BU628" s="248"/>
      <c r="BV628" s="248"/>
      <c r="BW628" s="248"/>
      <c r="BX628" s="248"/>
      <c r="BY628" s="248"/>
      <c r="BZ628" s="248"/>
      <c r="CA628" s="248"/>
      <c r="CB628" s="248"/>
      <c r="CC628" s="248"/>
      <c r="CD628" s="248"/>
      <c r="CE628" s="248"/>
      <c r="CF628" s="248"/>
      <c r="CG628" s="248"/>
      <c r="CH628" s="248"/>
      <c r="CI628" s="248"/>
      <c r="CJ628" s="248"/>
      <c r="CK628" s="248"/>
      <c r="CL628" s="248"/>
      <c r="CM628" s="248"/>
      <c r="CN628" s="248"/>
      <c r="CO628" s="248"/>
      <c r="CP628" s="248"/>
      <c r="CQ628" s="248"/>
      <c r="CR628" s="248"/>
      <c r="CS628" s="248"/>
      <c r="CT628" s="248"/>
      <c r="CU628" s="248"/>
      <c r="CV628" s="248"/>
      <c r="CW628" s="248"/>
      <c r="CX628" s="248"/>
      <c r="CY628" s="248"/>
      <c r="CZ628" s="248"/>
      <c r="DA628" s="248"/>
      <c r="DB628" s="248"/>
    </row>
    <row r="629" spans="1:106" s="185" customFormat="1" ht="31.5" customHeight="1" x14ac:dyDescent="0.35">
      <c r="A629" s="180"/>
      <c r="B629" s="152"/>
      <c r="C629" s="270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1"/>
      <c r="BF629" s="172"/>
      <c r="BG629" s="154"/>
      <c r="BH629" s="154"/>
      <c r="BI629" s="154"/>
      <c r="BJ629" s="154"/>
      <c r="BK629" s="154"/>
      <c r="BL629" s="24"/>
      <c r="BM629" s="248"/>
      <c r="BN629" s="248"/>
      <c r="BO629" s="248"/>
      <c r="BP629" s="248"/>
      <c r="BQ629" s="248"/>
      <c r="BR629" s="248"/>
      <c r="BS629" s="248"/>
      <c r="BT629" s="248"/>
      <c r="BU629" s="248"/>
      <c r="BV629" s="248"/>
      <c r="BW629" s="248"/>
      <c r="BX629" s="248"/>
      <c r="BY629" s="248"/>
      <c r="BZ629" s="248"/>
      <c r="CA629" s="248"/>
      <c r="CB629" s="248"/>
      <c r="CC629" s="248"/>
      <c r="CD629" s="248"/>
      <c r="CE629" s="248"/>
      <c r="CF629" s="248"/>
      <c r="CG629" s="248"/>
      <c r="CH629" s="248"/>
      <c r="CI629" s="248"/>
      <c r="CJ629" s="248"/>
      <c r="CK629" s="248"/>
      <c r="CL629" s="248"/>
      <c r="CM629" s="248"/>
      <c r="CN629" s="248"/>
      <c r="CO629" s="248"/>
      <c r="CP629" s="248"/>
      <c r="CQ629" s="248"/>
      <c r="CR629" s="248"/>
      <c r="CS629" s="248"/>
      <c r="CT629" s="248"/>
      <c r="CU629" s="248"/>
      <c r="CV629" s="248"/>
      <c r="CW629" s="248"/>
      <c r="CX629" s="248"/>
      <c r="CY629" s="248"/>
      <c r="CZ629" s="248"/>
      <c r="DA629" s="248"/>
      <c r="DB629" s="248"/>
    </row>
    <row r="630" spans="1:106" s="185" customFormat="1" ht="31.5" customHeight="1" x14ac:dyDescent="0.35">
      <c r="A630" s="180"/>
      <c r="B630" s="152"/>
      <c r="C630" s="270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1"/>
      <c r="BF630" s="172"/>
      <c r="BG630" s="154"/>
      <c r="BH630" s="154"/>
      <c r="BI630" s="154"/>
      <c r="BJ630" s="154"/>
      <c r="BK630" s="154"/>
      <c r="BL630" s="24"/>
      <c r="BM630" s="248"/>
      <c r="BN630" s="248"/>
      <c r="BO630" s="248"/>
      <c r="BP630" s="248"/>
      <c r="BQ630" s="248"/>
      <c r="BR630" s="248"/>
      <c r="BS630" s="248"/>
      <c r="BT630" s="248"/>
      <c r="BU630" s="248"/>
      <c r="BV630" s="248"/>
      <c r="BW630" s="248"/>
      <c r="BX630" s="248"/>
      <c r="BY630" s="248"/>
      <c r="BZ630" s="248"/>
      <c r="CA630" s="248"/>
      <c r="CB630" s="248"/>
      <c r="CC630" s="248"/>
      <c r="CD630" s="248"/>
      <c r="CE630" s="248"/>
      <c r="CF630" s="248"/>
      <c r="CG630" s="248"/>
      <c r="CH630" s="248"/>
      <c r="CI630" s="248"/>
      <c r="CJ630" s="248"/>
      <c r="CK630" s="248"/>
      <c r="CL630" s="248"/>
      <c r="CM630" s="248"/>
      <c r="CN630" s="248"/>
      <c r="CO630" s="248"/>
      <c r="CP630" s="248"/>
      <c r="CQ630" s="248"/>
      <c r="CR630" s="248"/>
      <c r="CS630" s="248"/>
      <c r="CT630" s="248"/>
      <c r="CU630" s="248"/>
      <c r="CV630" s="248"/>
      <c r="CW630" s="248"/>
      <c r="CX630" s="248"/>
      <c r="CY630" s="248"/>
      <c r="CZ630" s="248"/>
      <c r="DA630" s="248"/>
      <c r="DB630" s="248"/>
    </row>
    <row r="631" spans="1:106" s="185" customFormat="1" ht="31.5" customHeight="1" x14ac:dyDescent="0.35">
      <c r="A631" s="180"/>
      <c r="B631" s="152"/>
      <c r="C631" s="270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1"/>
      <c r="BF631" s="172"/>
      <c r="BG631" s="154"/>
      <c r="BH631" s="154"/>
      <c r="BI631" s="154"/>
      <c r="BJ631" s="154"/>
      <c r="BK631" s="154"/>
      <c r="BL631" s="24"/>
      <c r="BM631" s="248"/>
      <c r="BN631" s="248"/>
      <c r="BO631" s="248"/>
      <c r="BP631" s="248"/>
      <c r="BQ631" s="248"/>
      <c r="BR631" s="248"/>
      <c r="BS631" s="248"/>
      <c r="BT631" s="248"/>
      <c r="BU631" s="248"/>
      <c r="BV631" s="248"/>
      <c r="BW631" s="248"/>
      <c r="BX631" s="248"/>
      <c r="BY631" s="248"/>
      <c r="BZ631" s="248"/>
      <c r="CA631" s="248"/>
      <c r="CB631" s="248"/>
      <c r="CC631" s="248"/>
      <c r="CD631" s="248"/>
      <c r="CE631" s="248"/>
      <c r="CF631" s="248"/>
      <c r="CG631" s="248"/>
      <c r="CH631" s="248"/>
      <c r="CI631" s="248"/>
      <c r="CJ631" s="248"/>
      <c r="CK631" s="248"/>
      <c r="CL631" s="248"/>
      <c r="CM631" s="248"/>
      <c r="CN631" s="248"/>
      <c r="CO631" s="248"/>
      <c r="CP631" s="248"/>
      <c r="CQ631" s="248"/>
      <c r="CR631" s="248"/>
      <c r="CS631" s="248"/>
      <c r="CT631" s="248"/>
      <c r="CU631" s="248"/>
      <c r="CV631" s="248"/>
      <c r="CW631" s="248"/>
      <c r="CX631" s="248"/>
      <c r="CY631" s="248"/>
      <c r="CZ631" s="248"/>
      <c r="DA631" s="248"/>
      <c r="DB631" s="248"/>
    </row>
    <row r="632" spans="1:106" s="185" customFormat="1" ht="31.5" customHeight="1" x14ac:dyDescent="0.35">
      <c r="A632" s="180"/>
      <c r="B632" s="152"/>
      <c r="C632" s="270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1"/>
      <c r="BF632" s="172"/>
      <c r="BG632" s="154"/>
      <c r="BH632" s="154"/>
      <c r="BI632" s="154"/>
      <c r="BJ632" s="154"/>
      <c r="BK632" s="154"/>
      <c r="BL632" s="24"/>
      <c r="BM632" s="248"/>
      <c r="BN632" s="248"/>
      <c r="BO632" s="248"/>
      <c r="BP632" s="248"/>
      <c r="BQ632" s="248"/>
      <c r="BR632" s="248"/>
      <c r="BS632" s="248"/>
      <c r="BT632" s="248"/>
      <c r="BU632" s="248"/>
      <c r="BV632" s="248"/>
      <c r="BW632" s="248"/>
      <c r="BX632" s="248"/>
      <c r="BY632" s="248"/>
      <c r="BZ632" s="248"/>
      <c r="CA632" s="248"/>
      <c r="CB632" s="248"/>
      <c r="CC632" s="248"/>
      <c r="CD632" s="248"/>
      <c r="CE632" s="248"/>
      <c r="CF632" s="248"/>
      <c r="CG632" s="248"/>
      <c r="CH632" s="248"/>
      <c r="CI632" s="248"/>
      <c r="CJ632" s="248"/>
      <c r="CK632" s="248"/>
      <c r="CL632" s="248"/>
      <c r="CM632" s="248"/>
      <c r="CN632" s="248"/>
      <c r="CO632" s="248"/>
      <c r="CP632" s="248"/>
      <c r="CQ632" s="248"/>
      <c r="CR632" s="248"/>
      <c r="CS632" s="248"/>
      <c r="CT632" s="248"/>
      <c r="CU632" s="248"/>
      <c r="CV632" s="248"/>
      <c r="CW632" s="248"/>
      <c r="CX632" s="248"/>
      <c r="CY632" s="248"/>
      <c r="CZ632" s="248"/>
      <c r="DA632" s="248"/>
      <c r="DB632" s="248"/>
    </row>
    <row r="633" spans="1:106" s="185" customFormat="1" ht="31.5" customHeight="1" x14ac:dyDescent="0.35">
      <c r="A633" s="180"/>
      <c r="B633" s="152"/>
      <c r="C633" s="270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1"/>
      <c r="BF633" s="172"/>
      <c r="BG633" s="154"/>
      <c r="BH633" s="154"/>
      <c r="BI633" s="154"/>
      <c r="BJ633" s="154"/>
      <c r="BK633" s="154"/>
      <c r="BL633" s="24"/>
      <c r="BM633" s="248"/>
      <c r="BN633" s="248"/>
      <c r="BO633" s="248"/>
      <c r="BP633" s="248"/>
      <c r="BQ633" s="248"/>
      <c r="BR633" s="248"/>
      <c r="BS633" s="248"/>
      <c r="BT633" s="248"/>
      <c r="BU633" s="248"/>
      <c r="BV633" s="248"/>
      <c r="BW633" s="248"/>
      <c r="BX633" s="248"/>
      <c r="BY633" s="248"/>
      <c r="BZ633" s="248"/>
      <c r="CA633" s="248"/>
      <c r="CB633" s="248"/>
      <c r="CC633" s="248"/>
      <c r="CD633" s="248"/>
      <c r="CE633" s="248"/>
      <c r="CF633" s="248"/>
      <c r="CG633" s="248"/>
      <c r="CH633" s="248"/>
      <c r="CI633" s="248"/>
      <c r="CJ633" s="248"/>
      <c r="CK633" s="248"/>
      <c r="CL633" s="248"/>
      <c r="CM633" s="248"/>
      <c r="CN633" s="248"/>
      <c r="CO633" s="248"/>
      <c r="CP633" s="248"/>
      <c r="CQ633" s="248"/>
      <c r="CR633" s="248"/>
      <c r="CS633" s="248"/>
      <c r="CT633" s="248"/>
      <c r="CU633" s="248"/>
      <c r="CV633" s="248"/>
      <c r="CW633" s="248"/>
      <c r="CX633" s="248"/>
      <c r="CY633" s="248"/>
      <c r="CZ633" s="248"/>
      <c r="DA633" s="248"/>
      <c r="DB633" s="248"/>
    </row>
    <row r="634" spans="1:106" s="185" customFormat="1" ht="31.5" customHeight="1" x14ac:dyDescent="0.35">
      <c r="A634" s="180"/>
      <c r="B634" s="152"/>
      <c r="C634" s="270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1"/>
      <c r="BF634" s="172"/>
      <c r="BG634" s="154"/>
      <c r="BH634" s="154"/>
      <c r="BI634" s="154"/>
      <c r="BJ634" s="154"/>
      <c r="BK634" s="154"/>
      <c r="BL634" s="24"/>
      <c r="BM634" s="248"/>
      <c r="BN634" s="248"/>
      <c r="BO634" s="248"/>
      <c r="BP634" s="248"/>
      <c r="BQ634" s="248"/>
      <c r="BR634" s="248"/>
      <c r="BS634" s="248"/>
      <c r="BT634" s="248"/>
      <c r="BU634" s="248"/>
      <c r="BV634" s="248"/>
      <c r="BW634" s="248"/>
      <c r="BX634" s="248"/>
      <c r="BY634" s="248"/>
      <c r="BZ634" s="248"/>
      <c r="CA634" s="248"/>
      <c r="CB634" s="248"/>
      <c r="CC634" s="248"/>
      <c r="CD634" s="248"/>
      <c r="CE634" s="248"/>
      <c r="CF634" s="248"/>
      <c r="CG634" s="248"/>
      <c r="CH634" s="248"/>
      <c r="CI634" s="248"/>
      <c r="CJ634" s="248"/>
      <c r="CK634" s="248"/>
      <c r="CL634" s="248"/>
      <c r="CM634" s="248"/>
      <c r="CN634" s="248"/>
      <c r="CO634" s="248"/>
      <c r="CP634" s="248"/>
      <c r="CQ634" s="248"/>
      <c r="CR634" s="248"/>
      <c r="CS634" s="248"/>
      <c r="CT634" s="248"/>
      <c r="CU634" s="248"/>
      <c r="CV634" s="248"/>
      <c r="CW634" s="248"/>
      <c r="CX634" s="248"/>
      <c r="CY634" s="248"/>
      <c r="CZ634" s="248"/>
      <c r="DA634" s="248"/>
      <c r="DB634" s="248"/>
    </row>
    <row r="635" spans="1:106" s="185" customFormat="1" ht="31.5" customHeight="1" x14ac:dyDescent="0.35">
      <c r="A635" s="180"/>
      <c r="B635" s="152"/>
      <c r="C635" s="270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1"/>
      <c r="BF635" s="172"/>
      <c r="BG635" s="154"/>
      <c r="BH635" s="154"/>
      <c r="BI635" s="154"/>
      <c r="BJ635" s="154"/>
      <c r="BK635" s="154"/>
      <c r="BL635" s="24"/>
      <c r="BM635" s="248"/>
      <c r="BN635" s="248"/>
      <c r="BO635" s="248"/>
      <c r="BP635" s="248"/>
      <c r="BQ635" s="248"/>
      <c r="BR635" s="248"/>
      <c r="BS635" s="248"/>
      <c r="BT635" s="248"/>
      <c r="BU635" s="248"/>
      <c r="BV635" s="248"/>
      <c r="BW635" s="248"/>
      <c r="BX635" s="248"/>
      <c r="BY635" s="248"/>
      <c r="BZ635" s="248"/>
      <c r="CA635" s="248"/>
      <c r="CB635" s="248"/>
      <c r="CC635" s="248"/>
      <c r="CD635" s="248"/>
      <c r="CE635" s="248"/>
      <c r="CF635" s="248"/>
      <c r="CG635" s="248"/>
      <c r="CH635" s="248"/>
      <c r="CI635" s="248"/>
      <c r="CJ635" s="248"/>
      <c r="CK635" s="248"/>
      <c r="CL635" s="248"/>
      <c r="CM635" s="248"/>
      <c r="CN635" s="248"/>
      <c r="CO635" s="248"/>
      <c r="CP635" s="248"/>
      <c r="CQ635" s="248"/>
      <c r="CR635" s="248"/>
      <c r="CS635" s="248"/>
      <c r="CT635" s="248"/>
      <c r="CU635" s="248"/>
      <c r="CV635" s="248"/>
      <c r="CW635" s="248"/>
      <c r="CX635" s="248"/>
      <c r="CY635" s="248"/>
      <c r="CZ635" s="248"/>
      <c r="DA635" s="248"/>
      <c r="DB635" s="248"/>
    </row>
    <row r="636" spans="1:106" s="185" customFormat="1" ht="31.5" customHeight="1" x14ac:dyDescent="0.35">
      <c r="A636" s="180"/>
      <c r="B636" s="152"/>
      <c r="C636" s="270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1"/>
      <c r="BF636" s="172"/>
      <c r="BG636" s="154"/>
      <c r="BH636" s="154"/>
      <c r="BI636" s="154"/>
      <c r="BJ636" s="154"/>
      <c r="BK636" s="154"/>
      <c r="BL636" s="24"/>
      <c r="BM636" s="248"/>
      <c r="BN636" s="248"/>
      <c r="BO636" s="248"/>
      <c r="BP636" s="248"/>
      <c r="BQ636" s="248"/>
      <c r="BR636" s="248"/>
      <c r="BS636" s="248"/>
      <c r="BT636" s="248"/>
      <c r="BU636" s="248"/>
      <c r="BV636" s="248"/>
      <c r="BW636" s="248"/>
      <c r="BX636" s="248"/>
      <c r="BY636" s="248"/>
      <c r="BZ636" s="248"/>
      <c r="CA636" s="248"/>
      <c r="CB636" s="248"/>
      <c r="CC636" s="248"/>
      <c r="CD636" s="248"/>
      <c r="CE636" s="248"/>
      <c r="CF636" s="248"/>
      <c r="CG636" s="248"/>
      <c r="CH636" s="248"/>
      <c r="CI636" s="248"/>
      <c r="CJ636" s="248"/>
      <c r="CK636" s="248"/>
      <c r="CL636" s="248"/>
      <c r="CM636" s="248"/>
      <c r="CN636" s="248"/>
      <c r="CO636" s="248"/>
      <c r="CP636" s="248"/>
      <c r="CQ636" s="248"/>
      <c r="CR636" s="248"/>
      <c r="CS636" s="248"/>
      <c r="CT636" s="248"/>
      <c r="CU636" s="248"/>
      <c r="CV636" s="248"/>
      <c r="CW636" s="248"/>
      <c r="CX636" s="248"/>
      <c r="CY636" s="248"/>
      <c r="CZ636" s="248"/>
      <c r="DA636" s="248"/>
      <c r="DB636" s="248"/>
    </row>
    <row r="637" spans="1:106" s="185" customFormat="1" ht="31.5" customHeight="1" x14ac:dyDescent="0.35">
      <c r="A637" s="180"/>
      <c r="B637" s="152"/>
      <c r="C637" s="270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1"/>
      <c r="BF637" s="172"/>
      <c r="BG637" s="154"/>
      <c r="BH637" s="154"/>
      <c r="BI637" s="154"/>
      <c r="BJ637" s="154"/>
      <c r="BK637" s="154"/>
      <c r="BL637" s="24"/>
      <c r="BM637" s="248"/>
      <c r="BN637" s="248"/>
      <c r="BO637" s="248"/>
      <c r="BP637" s="248"/>
      <c r="BQ637" s="248"/>
      <c r="BR637" s="248"/>
      <c r="BS637" s="248"/>
      <c r="BT637" s="248"/>
      <c r="BU637" s="248"/>
      <c r="BV637" s="248"/>
      <c r="BW637" s="248"/>
      <c r="BX637" s="248"/>
      <c r="BY637" s="248"/>
      <c r="BZ637" s="248"/>
      <c r="CA637" s="248"/>
      <c r="CB637" s="248"/>
      <c r="CC637" s="248"/>
      <c r="CD637" s="248"/>
      <c r="CE637" s="248"/>
      <c r="CF637" s="248"/>
      <c r="CG637" s="248"/>
      <c r="CH637" s="248"/>
      <c r="CI637" s="248"/>
      <c r="CJ637" s="248"/>
      <c r="CK637" s="248"/>
      <c r="CL637" s="248"/>
      <c r="CM637" s="248"/>
      <c r="CN637" s="248"/>
      <c r="CO637" s="248"/>
      <c r="CP637" s="248"/>
      <c r="CQ637" s="248"/>
      <c r="CR637" s="248"/>
      <c r="CS637" s="248"/>
      <c r="CT637" s="248"/>
      <c r="CU637" s="248"/>
      <c r="CV637" s="248"/>
      <c r="CW637" s="248"/>
      <c r="CX637" s="248"/>
      <c r="CY637" s="248"/>
      <c r="CZ637" s="248"/>
      <c r="DA637" s="248"/>
      <c r="DB637" s="248"/>
    </row>
    <row r="638" spans="1:106" s="185" customFormat="1" ht="31.5" customHeight="1" x14ac:dyDescent="0.35">
      <c r="A638" s="180"/>
      <c r="B638" s="152"/>
      <c r="C638" s="270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1"/>
      <c r="BF638" s="172"/>
      <c r="BG638" s="154"/>
      <c r="BH638" s="154"/>
      <c r="BI638" s="154"/>
      <c r="BJ638" s="154"/>
      <c r="BK638" s="154"/>
      <c r="BL638" s="24"/>
      <c r="BM638" s="248"/>
      <c r="BN638" s="248"/>
      <c r="BO638" s="248"/>
      <c r="BP638" s="248"/>
      <c r="BQ638" s="248"/>
      <c r="BR638" s="248"/>
      <c r="BS638" s="248"/>
      <c r="BT638" s="248"/>
      <c r="BU638" s="248"/>
      <c r="BV638" s="248"/>
      <c r="BW638" s="248"/>
      <c r="BX638" s="248"/>
      <c r="BY638" s="248"/>
      <c r="BZ638" s="248"/>
      <c r="CA638" s="248"/>
      <c r="CB638" s="248"/>
      <c r="CC638" s="248"/>
      <c r="CD638" s="248"/>
      <c r="CE638" s="248"/>
      <c r="CF638" s="248"/>
      <c r="CG638" s="248"/>
      <c r="CH638" s="248"/>
      <c r="CI638" s="248"/>
      <c r="CJ638" s="248"/>
      <c r="CK638" s="248"/>
      <c r="CL638" s="248"/>
      <c r="CM638" s="248"/>
      <c r="CN638" s="248"/>
      <c r="CO638" s="248"/>
      <c r="CP638" s="248"/>
      <c r="CQ638" s="248"/>
      <c r="CR638" s="248"/>
      <c r="CS638" s="248"/>
      <c r="CT638" s="248"/>
      <c r="CU638" s="248"/>
      <c r="CV638" s="248"/>
      <c r="CW638" s="248"/>
      <c r="CX638" s="248"/>
      <c r="CY638" s="248"/>
      <c r="CZ638" s="248"/>
      <c r="DA638" s="248"/>
      <c r="DB638" s="248"/>
    </row>
    <row r="639" spans="1:106" s="185" customFormat="1" ht="31.5" customHeight="1" x14ac:dyDescent="0.35">
      <c r="A639" s="180"/>
      <c r="B639" s="152"/>
      <c r="C639" s="270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1"/>
      <c r="BF639" s="172"/>
      <c r="BG639" s="154"/>
      <c r="BH639" s="154"/>
      <c r="BI639" s="154"/>
      <c r="BJ639" s="154"/>
      <c r="BK639" s="154"/>
      <c r="BL639" s="24"/>
      <c r="BM639" s="248"/>
      <c r="BN639" s="248"/>
      <c r="BO639" s="248"/>
      <c r="BP639" s="248"/>
      <c r="BQ639" s="248"/>
      <c r="BR639" s="248"/>
      <c r="BS639" s="248"/>
      <c r="BT639" s="248"/>
      <c r="BU639" s="248"/>
      <c r="BV639" s="248"/>
      <c r="BW639" s="248"/>
      <c r="BX639" s="248"/>
      <c r="BY639" s="248"/>
      <c r="BZ639" s="248"/>
      <c r="CA639" s="248"/>
      <c r="CB639" s="248"/>
      <c r="CC639" s="248"/>
      <c r="CD639" s="248"/>
      <c r="CE639" s="248"/>
      <c r="CF639" s="248"/>
      <c r="CG639" s="248"/>
      <c r="CH639" s="248"/>
      <c r="CI639" s="248"/>
      <c r="CJ639" s="248"/>
      <c r="CK639" s="248"/>
      <c r="CL639" s="248"/>
      <c r="CM639" s="248"/>
      <c r="CN639" s="248"/>
      <c r="CO639" s="248"/>
      <c r="CP639" s="248"/>
      <c r="CQ639" s="248"/>
      <c r="CR639" s="248"/>
      <c r="CS639" s="248"/>
      <c r="CT639" s="248"/>
      <c r="CU639" s="248"/>
      <c r="CV639" s="248"/>
      <c r="CW639" s="248"/>
      <c r="CX639" s="248"/>
      <c r="CY639" s="248"/>
      <c r="CZ639" s="248"/>
      <c r="DA639" s="248"/>
      <c r="DB639" s="248"/>
    </row>
    <row r="640" spans="1:106" s="185" customFormat="1" ht="31.5" customHeight="1" x14ac:dyDescent="0.35">
      <c r="A640" s="180"/>
      <c r="B640" s="152"/>
      <c r="C640" s="270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1"/>
      <c r="BF640" s="172"/>
      <c r="BG640" s="154"/>
      <c r="BH640" s="154"/>
      <c r="BI640" s="154"/>
      <c r="BJ640" s="154"/>
      <c r="BK640" s="154"/>
      <c r="BL640" s="24"/>
      <c r="BM640" s="248"/>
      <c r="BN640" s="248"/>
      <c r="BO640" s="248"/>
      <c r="BP640" s="248"/>
      <c r="BQ640" s="248"/>
      <c r="BR640" s="248"/>
      <c r="BS640" s="248"/>
      <c r="BT640" s="248"/>
      <c r="BU640" s="248"/>
      <c r="BV640" s="248"/>
      <c r="BW640" s="248"/>
      <c r="BX640" s="248"/>
      <c r="BY640" s="248"/>
      <c r="BZ640" s="248"/>
      <c r="CA640" s="248"/>
      <c r="CB640" s="248"/>
      <c r="CC640" s="248"/>
      <c r="CD640" s="248"/>
      <c r="CE640" s="248"/>
      <c r="CF640" s="248"/>
      <c r="CG640" s="248"/>
      <c r="CH640" s="248"/>
      <c r="CI640" s="248"/>
      <c r="CJ640" s="248"/>
      <c r="CK640" s="248"/>
      <c r="CL640" s="248"/>
      <c r="CM640" s="248"/>
      <c r="CN640" s="248"/>
      <c r="CO640" s="248"/>
      <c r="CP640" s="248"/>
      <c r="CQ640" s="248"/>
      <c r="CR640" s="248"/>
      <c r="CS640" s="248"/>
      <c r="CT640" s="248"/>
      <c r="CU640" s="248"/>
      <c r="CV640" s="248"/>
      <c r="CW640" s="248"/>
      <c r="CX640" s="248"/>
      <c r="CY640" s="248"/>
      <c r="CZ640" s="248"/>
      <c r="DA640" s="248"/>
      <c r="DB640" s="248"/>
    </row>
    <row r="641" spans="1:106" s="185" customFormat="1" ht="31.5" customHeight="1" x14ac:dyDescent="0.35">
      <c r="A641" s="180"/>
      <c r="B641" s="152"/>
      <c r="C641" s="270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1"/>
      <c r="BF641" s="172"/>
      <c r="BG641" s="154"/>
      <c r="BH641" s="154"/>
      <c r="BI641" s="154"/>
      <c r="BJ641" s="154"/>
      <c r="BK641" s="154"/>
      <c r="BL641" s="24"/>
      <c r="BM641" s="248"/>
      <c r="BN641" s="248"/>
      <c r="BO641" s="248"/>
      <c r="BP641" s="248"/>
      <c r="BQ641" s="248"/>
      <c r="BR641" s="248"/>
      <c r="BS641" s="248"/>
      <c r="BT641" s="248"/>
      <c r="BU641" s="248"/>
      <c r="BV641" s="248"/>
      <c r="BW641" s="248"/>
      <c r="BX641" s="248"/>
      <c r="BY641" s="248"/>
      <c r="BZ641" s="248"/>
      <c r="CA641" s="248"/>
      <c r="CB641" s="248"/>
      <c r="CC641" s="248"/>
      <c r="CD641" s="248"/>
      <c r="CE641" s="248"/>
      <c r="CF641" s="248"/>
      <c r="CG641" s="248"/>
      <c r="CH641" s="248"/>
      <c r="CI641" s="248"/>
      <c r="CJ641" s="248"/>
      <c r="CK641" s="248"/>
      <c r="CL641" s="248"/>
      <c r="CM641" s="248"/>
      <c r="CN641" s="248"/>
      <c r="CO641" s="248"/>
      <c r="CP641" s="248"/>
      <c r="CQ641" s="248"/>
      <c r="CR641" s="248"/>
      <c r="CS641" s="248"/>
      <c r="CT641" s="248"/>
      <c r="CU641" s="248"/>
      <c r="CV641" s="248"/>
      <c r="CW641" s="248"/>
      <c r="CX641" s="248"/>
      <c r="CY641" s="248"/>
      <c r="CZ641" s="248"/>
      <c r="DA641" s="248"/>
      <c r="DB641" s="248"/>
    </row>
    <row r="642" spans="1:106" s="185" customFormat="1" ht="31.5" customHeight="1" x14ac:dyDescent="0.35">
      <c r="A642" s="180"/>
      <c r="B642" s="152"/>
      <c r="C642" s="270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1"/>
      <c r="BF642" s="172"/>
      <c r="BG642" s="154"/>
      <c r="BH642" s="154"/>
      <c r="BI642" s="154"/>
      <c r="BJ642" s="154"/>
      <c r="BK642" s="154"/>
      <c r="BL642" s="24"/>
      <c r="BM642" s="248"/>
      <c r="BN642" s="248"/>
      <c r="BO642" s="248"/>
      <c r="BP642" s="248"/>
      <c r="BQ642" s="248"/>
      <c r="BR642" s="248"/>
      <c r="BS642" s="248"/>
      <c r="BT642" s="248"/>
      <c r="BU642" s="248"/>
      <c r="BV642" s="248"/>
      <c r="BW642" s="248"/>
      <c r="BX642" s="248"/>
      <c r="BY642" s="248"/>
      <c r="BZ642" s="248"/>
      <c r="CA642" s="248"/>
      <c r="CB642" s="248"/>
      <c r="CC642" s="248"/>
      <c r="CD642" s="248"/>
      <c r="CE642" s="248"/>
      <c r="CF642" s="248"/>
      <c r="CG642" s="248"/>
      <c r="CH642" s="248"/>
      <c r="CI642" s="248"/>
      <c r="CJ642" s="248"/>
      <c r="CK642" s="248"/>
      <c r="CL642" s="248"/>
      <c r="CM642" s="248"/>
      <c r="CN642" s="248"/>
      <c r="CO642" s="248"/>
      <c r="CP642" s="248"/>
      <c r="CQ642" s="248"/>
      <c r="CR642" s="248"/>
      <c r="CS642" s="248"/>
      <c r="CT642" s="248"/>
      <c r="CU642" s="248"/>
      <c r="CV642" s="248"/>
      <c r="CW642" s="248"/>
      <c r="CX642" s="248"/>
      <c r="CY642" s="248"/>
      <c r="CZ642" s="248"/>
      <c r="DA642" s="248"/>
      <c r="DB642" s="248"/>
    </row>
    <row r="643" spans="1:106" s="185" customFormat="1" ht="31.5" customHeight="1" x14ac:dyDescent="0.35">
      <c r="A643" s="180"/>
      <c r="B643" s="152"/>
      <c r="C643" s="270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1"/>
      <c r="BF643" s="172"/>
      <c r="BG643" s="154"/>
      <c r="BH643" s="154"/>
      <c r="BI643" s="154"/>
      <c r="BJ643" s="154"/>
      <c r="BK643" s="154"/>
      <c r="BL643" s="24"/>
      <c r="BM643" s="248"/>
      <c r="BN643" s="248"/>
      <c r="BO643" s="248"/>
      <c r="BP643" s="248"/>
      <c r="BQ643" s="248"/>
      <c r="BR643" s="248"/>
      <c r="BS643" s="248"/>
      <c r="BT643" s="248"/>
      <c r="BU643" s="248"/>
      <c r="BV643" s="248"/>
      <c r="BW643" s="248"/>
      <c r="BX643" s="248"/>
      <c r="BY643" s="248"/>
      <c r="BZ643" s="248"/>
      <c r="CA643" s="248"/>
      <c r="CB643" s="248"/>
      <c r="CC643" s="248"/>
      <c r="CD643" s="248"/>
      <c r="CE643" s="248"/>
      <c r="CF643" s="248"/>
      <c r="CG643" s="248"/>
      <c r="CH643" s="248"/>
      <c r="CI643" s="248"/>
      <c r="CJ643" s="248"/>
      <c r="CK643" s="248"/>
      <c r="CL643" s="248"/>
      <c r="CM643" s="248"/>
      <c r="CN643" s="248"/>
      <c r="CO643" s="248"/>
      <c r="CP643" s="248"/>
      <c r="CQ643" s="248"/>
      <c r="CR643" s="248"/>
      <c r="CS643" s="248"/>
      <c r="CT643" s="248"/>
      <c r="CU643" s="248"/>
      <c r="CV643" s="248"/>
      <c r="CW643" s="248"/>
      <c r="CX643" s="248"/>
      <c r="CY643" s="248"/>
      <c r="CZ643" s="248"/>
      <c r="DA643" s="248"/>
      <c r="DB643" s="248"/>
    </row>
    <row r="644" spans="1:106" s="185" customFormat="1" ht="31.5" customHeight="1" x14ac:dyDescent="0.35">
      <c r="A644" s="180"/>
      <c r="B644" s="152"/>
      <c r="C644" s="270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1"/>
      <c r="BF644" s="172"/>
      <c r="BG644" s="154"/>
      <c r="BH644" s="154"/>
      <c r="BI644" s="154"/>
      <c r="BJ644" s="154"/>
      <c r="BK644" s="154"/>
      <c r="BL644" s="24"/>
      <c r="BM644" s="248"/>
      <c r="BN644" s="248"/>
      <c r="BO644" s="248"/>
      <c r="BP644" s="248"/>
      <c r="BQ644" s="248"/>
      <c r="BR644" s="248"/>
      <c r="BS644" s="248"/>
      <c r="BT644" s="248"/>
      <c r="BU644" s="248"/>
      <c r="BV644" s="248"/>
      <c r="BW644" s="248"/>
      <c r="BX644" s="248"/>
      <c r="BY644" s="248"/>
      <c r="BZ644" s="248"/>
      <c r="CA644" s="248"/>
      <c r="CB644" s="248"/>
      <c r="CC644" s="248"/>
      <c r="CD644" s="248"/>
      <c r="CE644" s="248"/>
      <c r="CF644" s="248"/>
      <c r="CG644" s="248"/>
      <c r="CH644" s="248"/>
      <c r="CI644" s="248"/>
      <c r="CJ644" s="248"/>
      <c r="CK644" s="248"/>
      <c r="CL644" s="248"/>
      <c r="CM644" s="248"/>
      <c r="CN644" s="248"/>
      <c r="CO644" s="248"/>
      <c r="CP644" s="248"/>
      <c r="CQ644" s="248"/>
      <c r="CR644" s="248"/>
      <c r="CS644" s="248"/>
      <c r="CT644" s="248"/>
      <c r="CU644" s="248"/>
      <c r="CV644" s="248"/>
      <c r="CW644" s="248"/>
      <c r="CX644" s="248"/>
      <c r="CY644" s="248"/>
      <c r="CZ644" s="248"/>
      <c r="DA644" s="248"/>
      <c r="DB644" s="248"/>
    </row>
    <row r="645" spans="1:106" s="185" customFormat="1" ht="31.5" customHeight="1" x14ac:dyDescent="0.35">
      <c r="A645" s="180"/>
      <c r="B645" s="152"/>
      <c r="C645" s="270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1"/>
      <c r="BF645" s="172"/>
      <c r="BG645" s="154"/>
      <c r="BH645" s="154"/>
      <c r="BI645" s="154"/>
      <c r="BJ645" s="154"/>
      <c r="BK645" s="154"/>
      <c r="BL645" s="24"/>
      <c r="BM645" s="248"/>
      <c r="BN645" s="248"/>
      <c r="BO645" s="248"/>
      <c r="BP645" s="248"/>
      <c r="BQ645" s="248"/>
      <c r="BR645" s="248"/>
      <c r="BS645" s="248"/>
      <c r="BT645" s="248"/>
      <c r="BU645" s="248"/>
      <c r="BV645" s="248"/>
      <c r="BW645" s="248"/>
      <c r="BX645" s="248"/>
      <c r="BY645" s="248"/>
      <c r="BZ645" s="248"/>
      <c r="CA645" s="248"/>
      <c r="CB645" s="248"/>
      <c r="CC645" s="248"/>
      <c r="CD645" s="248"/>
      <c r="CE645" s="248"/>
      <c r="CF645" s="248"/>
      <c r="CG645" s="248"/>
      <c r="CH645" s="248"/>
      <c r="CI645" s="248"/>
      <c r="CJ645" s="248"/>
      <c r="CK645" s="248"/>
      <c r="CL645" s="248"/>
      <c r="CM645" s="248"/>
      <c r="CN645" s="248"/>
      <c r="CO645" s="248"/>
      <c r="CP645" s="248"/>
      <c r="CQ645" s="248"/>
      <c r="CR645" s="248"/>
      <c r="CS645" s="248"/>
      <c r="CT645" s="248"/>
      <c r="CU645" s="248"/>
      <c r="CV645" s="248"/>
      <c r="CW645" s="248"/>
      <c r="CX645" s="248"/>
      <c r="CY645" s="248"/>
      <c r="CZ645" s="248"/>
      <c r="DA645" s="248"/>
      <c r="DB645" s="248"/>
    </row>
    <row r="646" spans="1:106" s="185" customFormat="1" ht="31.5" customHeight="1" x14ac:dyDescent="0.35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1"/>
      <c r="BF646" s="172"/>
      <c r="BG646" s="154"/>
      <c r="BH646" s="154"/>
      <c r="BI646" s="154"/>
      <c r="BJ646" s="154"/>
      <c r="BK646" s="154"/>
      <c r="BL646" s="24"/>
      <c r="BM646" s="248"/>
      <c r="BN646" s="248"/>
      <c r="BO646" s="248"/>
      <c r="BP646" s="248"/>
      <c r="BQ646" s="248"/>
      <c r="BR646" s="248"/>
      <c r="BS646" s="248"/>
      <c r="BT646" s="248"/>
      <c r="BU646" s="248"/>
      <c r="BV646" s="248"/>
      <c r="BW646" s="248"/>
      <c r="BX646" s="248"/>
      <c r="BY646" s="248"/>
      <c r="BZ646" s="248"/>
      <c r="CA646" s="248"/>
      <c r="CB646" s="248"/>
      <c r="CC646" s="248"/>
      <c r="CD646" s="248"/>
      <c r="CE646" s="248"/>
      <c r="CF646" s="248"/>
      <c r="CG646" s="248"/>
      <c r="CH646" s="248"/>
      <c r="CI646" s="248"/>
      <c r="CJ646" s="248"/>
      <c r="CK646" s="248"/>
      <c r="CL646" s="248"/>
      <c r="CM646" s="248"/>
      <c r="CN646" s="248"/>
      <c r="CO646" s="248"/>
      <c r="CP646" s="248"/>
      <c r="CQ646" s="248"/>
      <c r="CR646" s="248"/>
      <c r="CS646" s="248"/>
      <c r="CT646" s="248"/>
      <c r="CU646" s="248"/>
      <c r="CV646" s="248"/>
      <c r="CW646" s="248"/>
      <c r="CX646" s="248"/>
      <c r="CY646" s="248"/>
      <c r="CZ646" s="248"/>
      <c r="DA646" s="248"/>
      <c r="DB646" s="248"/>
    </row>
    <row r="647" spans="1:106" s="185" customFormat="1" ht="31.5" customHeight="1" x14ac:dyDescent="0.35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1"/>
      <c r="BF647" s="172"/>
      <c r="BG647" s="154"/>
      <c r="BH647" s="154"/>
      <c r="BI647" s="154"/>
      <c r="BJ647" s="154"/>
      <c r="BK647" s="154"/>
      <c r="BL647" s="24"/>
      <c r="BM647" s="248"/>
      <c r="BN647" s="248"/>
      <c r="BO647" s="248"/>
      <c r="BP647" s="248"/>
      <c r="BQ647" s="248"/>
      <c r="BR647" s="248"/>
      <c r="BS647" s="248"/>
      <c r="BT647" s="248"/>
      <c r="BU647" s="248"/>
      <c r="BV647" s="248"/>
      <c r="BW647" s="248"/>
      <c r="BX647" s="248"/>
      <c r="BY647" s="248"/>
      <c r="BZ647" s="248"/>
      <c r="CA647" s="248"/>
      <c r="CB647" s="248"/>
      <c r="CC647" s="248"/>
      <c r="CD647" s="248"/>
      <c r="CE647" s="248"/>
      <c r="CF647" s="248"/>
      <c r="CG647" s="248"/>
      <c r="CH647" s="248"/>
      <c r="CI647" s="248"/>
      <c r="CJ647" s="248"/>
      <c r="CK647" s="248"/>
      <c r="CL647" s="248"/>
      <c r="CM647" s="248"/>
      <c r="CN647" s="248"/>
      <c r="CO647" s="248"/>
      <c r="CP647" s="248"/>
      <c r="CQ647" s="248"/>
      <c r="CR647" s="248"/>
      <c r="CS647" s="248"/>
      <c r="CT647" s="248"/>
      <c r="CU647" s="248"/>
      <c r="CV647" s="248"/>
      <c r="CW647" s="248"/>
      <c r="CX647" s="248"/>
      <c r="CY647" s="248"/>
      <c r="CZ647" s="248"/>
      <c r="DA647" s="248"/>
      <c r="DB647" s="248"/>
    </row>
    <row r="648" spans="1:106" s="185" customFormat="1" ht="31.5" customHeight="1" x14ac:dyDescent="0.35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1"/>
      <c r="BF648" s="172"/>
      <c r="BG648" s="154"/>
      <c r="BH648" s="154"/>
      <c r="BI648" s="154"/>
      <c r="BJ648" s="154"/>
      <c r="BK648" s="154"/>
      <c r="BL648" s="24"/>
      <c r="BM648" s="248"/>
      <c r="BN648" s="248"/>
      <c r="BO648" s="248"/>
      <c r="BP648" s="248"/>
      <c r="BQ648" s="248"/>
      <c r="BR648" s="248"/>
      <c r="BS648" s="248"/>
      <c r="BT648" s="248"/>
      <c r="BU648" s="248"/>
      <c r="BV648" s="248"/>
      <c r="BW648" s="248"/>
      <c r="BX648" s="248"/>
      <c r="BY648" s="248"/>
      <c r="BZ648" s="248"/>
      <c r="CA648" s="248"/>
      <c r="CB648" s="248"/>
      <c r="CC648" s="248"/>
      <c r="CD648" s="248"/>
      <c r="CE648" s="248"/>
      <c r="CF648" s="248"/>
      <c r="CG648" s="248"/>
      <c r="CH648" s="248"/>
      <c r="CI648" s="248"/>
      <c r="CJ648" s="248"/>
      <c r="CK648" s="248"/>
      <c r="CL648" s="248"/>
      <c r="CM648" s="248"/>
      <c r="CN648" s="248"/>
      <c r="CO648" s="248"/>
      <c r="CP648" s="248"/>
      <c r="CQ648" s="248"/>
      <c r="CR648" s="248"/>
      <c r="CS648" s="248"/>
      <c r="CT648" s="248"/>
      <c r="CU648" s="248"/>
      <c r="CV648" s="248"/>
      <c r="CW648" s="248"/>
      <c r="CX648" s="248"/>
      <c r="CY648" s="248"/>
      <c r="CZ648" s="248"/>
      <c r="DA648" s="248"/>
      <c r="DB648" s="248"/>
    </row>
    <row r="649" spans="1:106" s="185" customFormat="1" ht="31.5" customHeight="1" x14ac:dyDescent="0.35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1"/>
      <c r="BF649" s="172"/>
      <c r="BG649" s="154"/>
      <c r="BH649" s="154"/>
      <c r="BI649" s="154"/>
      <c r="BJ649" s="154"/>
      <c r="BK649" s="154"/>
      <c r="BL649" s="24"/>
      <c r="BM649" s="248"/>
      <c r="BN649" s="248"/>
      <c r="BO649" s="248"/>
      <c r="BP649" s="248"/>
      <c r="BQ649" s="248"/>
      <c r="BR649" s="248"/>
      <c r="BS649" s="248"/>
      <c r="BT649" s="248"/>
      <c r="BU649" s="248"/>
      <c r="BV649" s="248"/>
      <c r="BW649" s="248"/>
      <c r="BX649" s="248"/>
      <c r="BY649" s="248"/>
      <c r="BZ649" s="248"/>
      <c r="CA649" s="248"/>
      <c r="CB649" s="248"/>
      <c r="CC649" s="248"/>
      <c r="CD649" s="248"/>
      <c r="CE649" s="248"/>
      <c r="CF649" s="248"/>
      <c r="CG649" s="248"/>
      <c r="CH649" s="248"/>
      <c r="CI649" s="248"/>
      <c r="CJ649" s="248"/>
      <c r="CK649" s="248"/>
      <c r="CL649" s="248"/>
      <c r="CM649" s="248"/>
      <c r="CN649" s="248"/>
      <c r="CO649" s="248"/>
      <c r="CP649" s="248"/>
      <c r="CQ649" s="248"/>
      <c r="CR649" s="248"/>
      <c r="CS649" s="248"/>
      <c r="CT649" s="248"/>
      <c r="CU649" s="248"/>
      <c r="CV649" s="248"/>
      <c r="CW649" s="248"/>
      <c r="CX649" s="248"/>
      <c r="CY649" s="248"/>
      <c r="CZ649" s="248"/>
      <c r="DA649" s="248"/>
      <c r="DB649" s="248"/>
    </row>
    <row r="650" spans="1:106" s="185" customFormat="1" ht="31.5" customHeight="1" x14ac:dyDescent="0.35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1"/>
      <c r="BF650" s="172"/>
      <c r="BG650" s="154"/>
      <c r="BH650" s="154"/>
      <c r="BI650" s="154"/>
      <c r="BJ650" s="154"/>
      <c r="BK650" s="154"/>
      <c r="BL650" s="24"/>
      <c r="BM650" s="248"/>
      <c r="BN650" s="248"/>
      <c r="BO650" s="248"/>
      <c r="BP650" s="248"/>
      <c r="BQ650" s="248"/>
      <c r="BR650" s="248"/>
      <c r="BS650" s="248"/>
      <c r="BT650" s="248"/>
      <c r="BU650" s="248"/>
      <c r="BV650" s="248"/>
      <c r="BW650" s="248"/>
      <c r="BX650" s="248"/>
      <c r="BY650" s="248"/>
      <c r="BZ650" s="248"/>
      <c r="CA650" s="248"/>
      <c r="CB650" s="248"/>
      <c r="CC650" s="248"/>
      <c r="CD650" s="248"/>
      <c r="CE650" s="248"/>
      <c r="CF650" s="248"/>
      <c r="CG650" s="248"/>
      <c r="CH650" s="248"/>
      <c r="CI650" s="248"/>
      <c r="CJ650" s="248"/>
      <c r="CK650" s="248"/>
      <c r="CL650" s="248"/>
      <c r="CM650" s="248"/>
      <c r="CN650" s="248"/>
      <c r="CO650" s="248"/>
      <c r="CP650" s="248"/>
      <c r="CQ650" s="248"/>
      <c r="CR650" s="248"/>
      <c r="CS650" s="248"/>
      <c r="CT650" s="248"/>
      <c r="CU650" s="248"/>
      <c r="CV650" s="248"/>
      <c r="CW650" s="248"/>
      <c r="CX650" s="248"/>
      <c r="CY650" s="248"/>
      <c r="CZ650" s="248"/>
      <c r="DA650" s="248"/>
      <c r="DB650" s="248"/>
    </row>
    <row r="651" spans="1:106" s="185" customFormat="1" ht="31.5" customHeight="1" x14ac:dyDescent="0.35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1"/>
      <c r="BD651" s="166"/>
      <c r="BE651" s="271"/>
      <c r="BF651" s="172"/>
      <c r="BG651" s="154"/>
      <c r="BH651" s="154"/>
      <c r="BI651" s="154"/>
      <c r="BJ651" s="154"/>
      <c r="BK651" s="154"/>
      <c r="BL651" s="24"/>
      <c r="BM651" s="248"/>
      <c r="BN651" s="248"/>
      <c r="BO651" s="248"/>
      <c r="BP651" s="248"/>
      <c r="BQ651" s="248"/>
      <c r="BR651" s="248"/>
      <c r="BS651" s="248"/>
      <c r="BT651" s="248"/>
      <c r="BU651" s="248"/>
      <c r="BV651" s="248"/>
      <c r="BW651" s="248"/>
      <c r="BX651" s="248"/>
      <c r="BY651" s="248"/>
      <c r="BZ651" s="248"/>
      <c r="CA651" s="248"/>
      <c r="CB651" s="248"/>
      <c r="CC651" s="248"/>
      <c r="CD651" s="248"/>
      <c r="CE651" s="248"/>
      <c r="CF651" s="248"/>
      <c r="CG651" s="248"/>
      <c r="CH651" s="248"/>
      <c r="CI651" s="248"/>
      <c r="CJ651" s="248"/>
      <c r="CK651" s="248"/>
      <c r="CL651" s="248"/>
      <c r="CM651" s="248"/>
      <c r="CN651" s="248"/>
      <c r="CO651" s="248"/>
      <c r="CP651" s="248"/>
      <c r="CQ651" s="248"/>
      <c r="CR651" s="248"/>
      <c r="CS651" s="248"/>
      <c r="CT651" s="248"/>
      <c r="CU651" s="248"/>
      <c r="CV651" s="248"/>
      <c r="CW651" s="248"/>
      <c r="CX651" s="248"/>
      <c r="CY651" s="248"/>
      <c r="CZ651" s="248"/>
      <c r="DA651" s="248"/>
      <c r="DB651" s="248"/>
    </row>
    <row r="652" spans="1:106" s="185" customFormat="1" ht="31.5" customHeight="1" x14ac:dyDescent="0.35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1"/>
      <c r="BD652" s="166"/>
      <c r="BE652" s="271"/>
      <c r="BF652" s="172"/>
      <c r="BG652" s="154"/>
      <c r="BH652" s="154"/>
      <c r="BI652" s="154"/>
      <c r="BJ652" s="154"/>
      <c r="BK652" s="154"/>
      <c r="BL652" s="24"/>
      <c r="BM652" s="248"/>
      <c r="BN652" s="248"/>
      <c r="BO652" s="248"/>
      <c r="BP652" s="248"/>
      <c r="BQ652" s="248"/>
      <c r="BR652" s="248"/>
      <c r="BS652" s="248"/>
      <c r="BT652" s="248"/>
      <c r="BU652" s="248"/>
      <c r="BV652" s="248"/>
      <c r="BW652" s="248"/>
      <c r="BX652" s="248"/>
      <c r="BY652" s="248"/>
      <c r="BZ652" s="248"/>
      <c r="CA652" s="248"/>
      <c r="CB652" s="248"/>
      <c r="CC652" s="248"/>
      <c r="CD652" s="248"/>
      <c r="CE652" s="248"/>
      <c r="CF652" s="248"/>
      <c r="CG652" s="248"/>
      <c r="CH652" s="248"/>
      <c r="CI652" s="248"/>
      <c r="CJ652" s="248"/>
      <c r="CK652" s="248"/>
      <c r="CL652" s="248"/>
      <c r="CM652" s="248"/>
      <c r="CN652" s="248"/>
      <c r="CO652" s="248"/>
      <c r="CP652" s="248"/>
      <c r="CQ652" s="248"/>
      <c r="CR652" s="248"/>
      <c r="CS652" s="248"/>
      <c r="CT652" s="248"/>
      <c r="CU652" s="248"/>
      <c r="CV652" s="248"/>
      <c r="CW652" s="248"/>
      <c r="CX652" s="248"/>
      <c r="CY652" s="248"/>
      <c r="CZ652" s="248"/>
      <c r="DA652" s="248"/>
      <c r="DB652" s="248"/>
    </row>
    <row r="653" spans="1:106" s="185" customFormat="1" ht="31.5" customHeight="1" x14ac:dyDescent="0.35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1"/>
      <c r="BD653" s="166"/>
      <c r="BE653" s="271"/>
      <c r="BF653" s="172"/>
      <c r="BG653" s="154"/>
      <c r="BH653" s="154"/>
      <c r="BI653" s="154"/>
      <c r="BJ653" s="154"/>
      <c r="BK653" s="154"/>
      <c r="BL653" s="24"/>
      <c r="BM653" s="248"/>
      <c r="BN653" s="248"/>
      <c r="BO653" s="248"/>
      <c r="BP653" s="248"/>
      <c r="BQ653" s="248"/>
      <c r="BR653" s="248"/>
      <c r="BS653" s="248"/>
      <c r="BT653" s="248"/>
      <c r="BU653" s="248"/>
      <c r="BV653" s="248"/>
      <c r="BW653" s="248"/>
      <c r="BX653" s="248"/>
      <c r="BY653" s="248"/>
      <c r="BZ653" s="248"/>
      <c r="CA653" s="248"/>
      <c r="CB653" s="248"/>
      <c r="CC653" s="248"/>
      <c r="CD653" s="248"/>
      <c r="CE653" s="248"/>
      <c r="CF653" s="248"/>
      <c r="CG653" s="248"/>
      <c r="CH653" s="248"/>
      <c r="CI653" s="248"/>
      <c r="CJ653" s="248"/>
      <c r="CK653" s="248"/>
      <c r="CL653" s="248"/>
      <c r="CM653" s="248"/>
      <c r="CN653" s="248"/>
      <c r="CO653" s="248"/>
      <c r="CP653" s="248"/>
      <c r="CQ653" s="248"/>
      <c r="CR653" s="248"/>
      <c r="CS653" s="248"/>
      <c r="CT653" s="248"/>
      <c r="CU653" s="248"/>
      <c r="CV653" s="248"/>
      <c r="CW653" s="248"/>
      <c r="CX653" s="248"/>
      <c r="CY653" s="248"/>
      <c r="CZ653" s="248"/>
      <c r="DA653" s="248"/>
      <c r="DB653" s="248"/>
    </row>
    <row r="654" spans="1:106" s="185" customFormat="1" ht="31.5" customHeight="1" x14ac:dyDescent="0.35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1"/>
      <c r="BD654" s="166"/>
      <c r="BE654" s="271"/>
      <c r="BF654" s="172"/>
      <c r="BG654" s="154"/>
      <c r="BH654" s="154"/>
      <c r="BI654" s="154"/>
      <c r="BJ654" s="154"/>
      <c r="BK654" s="154"/>
      <c r="BL654" s="24"/>
      <c r="BM654" s="248"/>
      <c r="BN654" s="248"/>
      <c r="BO654" s="248"/>
      <c r="BP654" s="248"/>
      <c r="BQ654" s="248"/>
      <c r="BR654" s="248"/>
      <c r="BS654" s="248"/>
      <c r="BT654" s="248"/>
      <c r="BU654" s="248"/>
      <c r="BV654" s="248"/>
      <c r="BW654" s="248"/>
      <c r="BX654" s="248"/>
      <c r="BY654" s="248"/>
      <c r="BZ654" s="248"/>
      <c r="CA654" s="248"/>
      <c r="CB654" s="248"/>
      <c r="CC654" s="248"/>
      <c r="CD654" s="248"/>
      <c r="CE654" s="248"/>
      <c r="CF654" s="248"/>
      <c r="CG654" s="248"/>
      <c r="CH654" s="248"/>
      <c r="CI654" s="248"/>
      <c r="CJ654" s="248"/>
      <c r="CK654" s="248"/>
      <c r="CL654" s="248"/>
      <c r="CM654" s="248"/>
      <c r="CN654" s="248"/>
      <c r="CO654" s="248"/>
      <c r="CP654" s="248"/>
      <c r="CQ654" s="248"/>
      <c r="CR654" s="248"/>
      <c r="CS654" s="248"/>
      <c r="CT654" s="248"/>
      <c r="CU654" s="248"/>
      <c r="CV654" s="248"/>
      <c r="CW654" s="248"/>
      <c r="CX654" s="248"/>
      <c r="CY654" s="248"/>
      <c r="CZ654" s="248"/>
      <c r="DA654" s="248"/>
      <c r="DB654" s="248"/>
    </row>
    <row r="655" spans="1:106" s="185" customFormat="1" ht="31.5" customHeight="1" x14ac:dyDescent="0.35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1"/>
      <c r="BD655" s="166"/>
      <c r="BE655" s="271"/>
      <c r="BF655" s="172"/>
      <c r="BG655" s="154"/>
      <c r="BH655" s="154"/>
      <c r="BI655" s="154"/>
      <c r="BJ655" s="154"/>
      <c r="BK655" s="154"/>
      <c r="BL655" s="24"/>
      <c r="BM655" s="248"/>
      <c r="BN655" s="248"/>
      <c r="BO655" s="248"/>
      <c r="BP655" s="248"/>
      <c r="BQ655" s="248"/>
      <c r="BR655" s="248"/>
      <c r="BS655" s="248"/>
      <c r="BT655" s="248"/>
      <c r="BU655" s="248"/>
      <c r="BV655" s="248"/>
      <c r="BW655" s="248"/>
      <c r="BX655" s="248"/>
      <c r="BY655" s="248"/>
      <c r="BZ655" s="248"/>
      <c r="CA655" s="248"/>
      <c r="CB655" s="248"/>
      <c r="CC655" s="248"/>
      <c r="CD655" s="248"/>
      <c r="CE655" s="248"/>
      <c r="CF655" s="248"/>
      <c r="CG655" s="248"/>
      <c r="CH655" s="248"/>
      <c r="CI655" s="248"/>
      <c r="CJ655" s="248"/>
      <c r="CK655" s="248"/>
      <c r="CL655" s="248"/>
      <c r="CM655" s="248"/>
      <c r="CN655" s="248"/>
      <c r="CO655" s="248"/>
      <c r="CP655" s="248"/>
      <c r="CQ655" s="248"/>
      <c r="CR655" s="248"/>
      <c r="CS655" s="248"/>
      <c r="CT655" s="248"/>
      <c r="CU655" s="248"/>
      <c r="CV655" s="248"/>
      <c r="CW655" s="248"/>
      <c r="CX655" s="248"/>
      <c r="CY655" s="248"/>
      <c r="CZ655" s="248"/>
      <c r="DA655" s="248"/>
      <c r="DB655" s="248"/>
    </row>
    <row r="656" spans="1:106" s="185" customFormat="1" ht="31.5" customHeight="1" x14ac:dyDescent="0.35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1"/>
      <c r="BD656" s="166"/>
      <c r="BE656" s="271"/>
      <c r="BF656" s="172"/>
      <c r="BG656" s="154"/>
      <c r="BH656" s="154"/>
      <c r="BI656" s="154"/>
      <c r="BJ656" s="154"/>
      <c r="BK656" s="154"/>
      <c r="BL656" s="24"/>
      <c r="BM656" s="248"/>
      <c r="BN656" s="248"/>
      <c r="BO656" s="248"/>
      <c r="BP656" s="248"/>
      <c r="BQ656" s="248"/>
      <c r="BR656" s="248"/>
      <c r="BS656" s="248"/>
      <c r="BT656" s="248"/>
      <c r="BU656" s="248"/>
      <c r="BV656" s="248"/>
      <c r="BW656" s="248"/>
      <c r="BX656" s="248"/>
      <c r="BY656" s="248"/>
      <c r="BZ656" s="248"/>
      <c r="CA656" s="248"/>
      <c r="CB656" s="248"/>
      <c r="CC656" s="248"/>
      <c r="CD656" s="248"/>
      <c r="CE656" s="248"/>
      <c r="CF656" s="248"/>
      <c r="CG656" s="248"/>
      <c r="CH656" s="248"/>
      <c r="CI656" s="248"/>
      <c r="CJ656" s="248"/>
      <c r="CK656" s="248"/>
      <c r="CL656" s="248"/>
      <c r="CM656" s="248"/>
      <c r="CN656" s="248"/>
      <c r="CO656" s="248"/>
      <c r="CP656" s="248"/>
      <c r="CQ656" s="248"/>
      <c r="CR656" s="248"/>
      <c r="CS656" s="248"/>
      <c r="CT656" s="248"/>
      <c r="CU656" s="248"/>
      <c r="CV656" s="248"/>
      <c r="CW656" s="248"/>
      <c r="CX656" s="248"/>
      <c r="CY656" s="248"/>
      <c r="CZ656" s="248"/>
      <c r="DA656" s="248"/>
      <c r="DB656" s="248"/>
    </row>
  </sheetData>
  <autoFilter ref="A3:FC3" xr:uid="{00000000-0009-0000-0000-000004000000}"/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39" stopIfTrue="1">
      <formula>N4=""</formula>
    </cfRule>
    <cfRule type="cellIs" dxfId="281" priority="40" stopIfTrue="1" operator="lessThan">
      <formula>$M4</formula>
    </cfRule>
    <cfRule type="cellIs" dxfId="280" priority="41" stopIfTrue="1" operator="between">
      <formula>$M4</formula>
      <formula>M4</formula>
    </cfRule>
    <cfRule type="cellIs" dxfId="279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278" priority="38" stopIfTrue="1">
      <formula>AR4&lt;$AP4*0.95</formula>
    </cfRule>
  </conditionalFormatting>
  <conditionalFormatting sqref="AU4:AU645">
    <cfRule type="expression" dxfId="277" priority="43" stopIfTrue="1">
      <formula>AU4&lt;$BE4</formula>
    </cfRule>
    <cfRule type="expression" dxfId="276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275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274" priority="24" stopIfTrue="1">
      <formula>O4&gt;$N$4*0.22*1.5</formula>
    </cfRule>
    <cfRule type="expression" dxfId="273" priority="25" stopIfTrue="1">
      <formula>O4*1.5&lt;($M$4*0.22)</formula>
    </cfRule>
    <cfRule type="expression" dxfId="272" priority="26" stopIfTrue="1">
      <formula>O4&lt;$M$4*0.22</formula>
    </cfRule>
    <cfRule type="expression" dxfId="271" priority="27" stopIfTrue="1">
      <formula>O4&gt;$N$4*0.22</formula>
    </cfRule>
    <cfRule type="containsBlanks" priority="28" stopIfTrue="1">
      <formula>LEN(TRIM(O4))=0</formula>
    </cfRule>
    <cfRule type="expression" dxfId="270" priority="29" stopIfTrue="1">
      <formula>O4&gt;#REF!*1.5</formula>
    </cfRule>
    <cfRule type="expression" dxfId="269" priority="30" stopIfTrue="1">
      <formula>O4*1.5&lt;#REF!</formula>
    </cfRule>
    <cfRule type="expression" dxfId="268" priority="31" stopIfTrue="1">
      <formula>O4&lt;#REF!</formula>
    </cfRule>
    <cfRule type="expression" dxfId="267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266" priority="35" stopIfTrue="1">
      <formula>T4&lt;$M4</formula>
    </cfRule>
    <cfRule type="expression" dxfId="265" priority="36" stopIfTrue="1">
      <formula>T4&gt;$N4</formula>
    </cfRule>
    <cfRule type="expression" dxfId="264" priority="33" stopIfTrue="1">
      <formula>T4&gt;$N4*1.5</formula>
    </cfRule>
    <cfRule type="expression" dxfId="263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262" priority="13" stopIfTrue="1">
      <formula>AA4&gt;$N$4*0.22*1.5</formula>
    </cfRule>
    <cfRule type="expression" dxfId="261" priority="14" stopIfTrue="1">
      <formula>AA4*1.5&lt;($M$4*0.22)</formula>
    </cfRule>
    <cfRule type="expression" dxfId="260" priority="15" stopIfTrue="1">
      <formula>AA4&lt;$M$4*0.22</formula>
    </cfRule>
    <cfRule type="expression" dxfId="259" priority="16" stopIfTrue="1">
      <formula>AA4&gt;$N$4*0.22</formula>
    </cfRule>
    <cfRule type="containsBlanks" priority="17" stopIfTrue="1">
      <formula>LEN(TRIM(AA4))=0</formula>
    </cfRule>
    <cfRule type="expression" dxfId="258" priority="18" stopIfTrue="1">
      <formula>AA4&gt;#REF!*1.5</formula>
    </cfRule>
    <cfRule type="expression" dxfId="257" priority="19" stopIfTrue="1">
      <formula>AA4*1.5&lt;#REF!</formula>
    </cfRule>
    <cfRule type="expression" dxfId="256" priority="20" stopIfTrue="1">
      <formula>AA4&lt;#REF!</formula>
    </cfRule>
    <cfRule type="expression" dxfId="255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54" priority="8" stopIfTrue="1">
      <formula>AF4&gt;$N4*1.5</formula>
    </cfRule>
    <cfRule type="expression" dxfId="253" priority="9" stopIfTrue="1">
      <formula>AF4*1.5&lt;$M4</formula>
    </cfRule>
    <cfRule type="expression" dxfId="252" priority="10" stopIfTrue="1">
      <formula>AF4&lt;$M4</formula>
    </cfRule>
    <cfRule type="expression" dxfId="251" priority="11" stopIfTrue="1">
      <formula>AF4&gt;$N4</formula>
    </cfRule>
  </conditionalFormatting>
  <conditionalFormatting sqref="AS4:AS645">
    <cfRule type="expression" dxfId="250" priority="47" stopIfTrue="1">
      <formula>AS4&gt;AQ4*1.05</formula>
    </cfRule>
  </conditionalFormatting>
  <conditionalFormatting sqref="Y4:Z645 AK4:AL645">
    <cfRule type="expression" dxfId="249" priority="48" stopIfTrue="1">
      <formula>Y4&gt;#REF!*1.05</formula>
    </cfRule>
    <cfRule type="cellIs" dxfId="248" priority="49" stopIfTrue="1" operator="greaterThan">
      <formula>#REF!*2</formula>
    </cfRule>
    <cfRule type="expression" dxfId="247" priority="50" stopIfTrue="1">
      <formula>#REF!=#REF!</formula>
    </cfRule>
  </conditionalFormatting>
  <conditionalFormatting sqref="AN4:AN645">
    <cfRule type="expression" dxfId="246" priority="2" stopIfTrue="1">
      <formula>AN4*1.5&lt;$M4</formula>
    </cfRule>
    <cfRule type="expression" dxfId="245" priority="3" stopIfTrue="1">
      <formula>AN4&lt;$M4</formula>
    </cfRule>
    <cfRule type="expression" dxfId="244" priority="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43" priority="5" stopIfTrue="1" operator="greaterThan">
      <formula>0.22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560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18.75" x14ac:dyDescent="0.25"/>
  <cols>
    <col min="1" max="2" width="9.140625" style="152" hidden="1" customWidth="1"/>
    <col min="3" max="3" width="15.5703125" style="155" customWidth="1"/>
    <col min="4" max="5" width="15.5703125" style="155" hidden="1" customWidth="1"/>
    <col min="6" max="6" width="32" style="152" customWidth="1"/>
    <col min="7" max="7" width="24.85546875" style="156" hidden="1" customWidth="1"/>
    <col min="8" max="8" width="14.140625" style="152" customWidth="1"/>
    <col min="9" max="9" width="10.42578125" style="157" customWidth="1"/>
    <col min="10" max="10" width="11.28515625" style="158" customWidth="1"/>
    <col min="11" max="11" width="13" style="133" customWidth="1"/>
    <col min="12" max="13" width="11.7109375" style="160" customWidth="1"/>
    <col min="14" max="14" width="15.42578125" style="163" customWidth="1"/>
    <col min="15" max="23" width="9.140625" style="152" customWidth="1"/>
    <col min="24" max="16384" width="9.140625" style="152"/>
  </cols>
  <sheetData>
    <row r="1" spans="1:23" s="248" customFormat="1" ht="41.25" customHeight="1" thickBot="1" x14ac:dyDescent="0.3">
      <c r="A1" s="142"/>
      <c r="B1" s="99"/>
      <c r="C1" s="142"/>
      <c r="D1" s="142"/>
      <c r="E1" s="142"/>
      <c r="F1" s="143" t="s">
        <v>547</v>
      </c>
      <c r="H1" s="144" t="s">
        <v>548</v>
      </c>
      <c r="I1" s="144"/>
      <c r="J1" s="145"/>
      <c r="K1" s="144"/>
      <c r="L1" s="145"/>
      <c r="M1" s="145"/>
      <c r="N1" s="145"/>
      <c r="O1" s="50" t="s">
        <v>95</v>
      </c>
    </row>
    <row r="2" spans="1:23" s="248" customFormat="1" ht="52.5" customHeight="1" x14ac:dyDescent="0.25">
      <c r="A2" s="326" t="s">
        <v>101</v>
      </c>
      <c r="B2" s="326" t="s">
        <v>102</v>
      </c>
      <c r="C2" s="336" t="s">
        <v>549</v>
      </c>
      <c r="D2" s="336" t="s">
        <v>104</v>
      </c>
      <c r="E2" s="336" t="s">
        <v>442</v>
      </c>
      <c r="F2" s="338" t="s">
        <v>550</v>
      </c>
      <c r="G2" s="328" t="s">
        <v>445</v>
      </c>
      <c r="H2" s="328" t="s">
        <v>443</v>
      </c>
      <c r="I2" s="331" t="s">
        <v>107</v>
      </c>
      <c r="J2" s="334" t="s">
        <v>107</v>
      </c>
      <c r="K2" s="305"/>
      <c r="L2" s="320" t="s">
        <v>455</v>
      </c>
      <c r="M2" s="320" t="s">
        <v>456</v>
      </c>
      <c r="N2" s="339" t="s">
        <v>457</v>
      </c>
    </row>
    <row r="3" spans="1:23" s="248" customFormat="1" ht="52.5" customHeight="1" x14ac:dyDescent="0.25">
      <c r="A3" s="293"/>
      <c r="B3" s="293"/>
      <c r="C3" s="337"/>
      <c r="D3" s="337"/>
      <c r="E3" s="337"/>
      <c r="F3" s="337"/>
      <c r="G3" s="293"/>
      <c r="H3" s="293"/>
      <c r="I3" s="293"/>
      <c r="J3" s="161" t="s">
        <v>122</v>
      </c>
      <c r="K3" s="250" t="s">
        <v>123</v>
      </c>
      <c r="L3" s="293"/>
      <c r="M3" s="293"/>
      <c r="N3" s="293"/>
    </row>
    <row r="4" spans="1:23" s="185" customFormat="1" ht="21" customHeight="1" x14ac:dyDescent="0.25">
      <c r="A4" s="180">
        <v>2021</v>
      </c>
      <c r="B4" s="182">
        <v>8</v>
      </c>
      <c r="C4" s="183">
        <v>44409</v>
      </c>
      <c r="D4" s="183">
        <v>630</v>
      </c>
      <c r="E4" s="183">
        <v>407</v>
      </c>
      <c r="F4" s="184" t="s">
        <v>149</v>
      </c>
      <c r="G4" t="s">
        <v>150</v>
      </c>
      <c r="H4">
        <v>214</v>
      </c>
      <c r="I4" s="186">
        <v>197.84299999999999</v>
      </c>
      <c r="J4" s="187">
        <v>230.15700000000001</v>
      </c>
      <c r="K4" s="188"/>
      <c r="L4" s="179">
        <v>152.69999999999999</v>
      </c>
      <c r="M4" s="179"/>
      <c r="N4" s="215">
        <f t="shared" ref="N4:N35" si="0">IFERROR((L4-I4)/I4,"")</f>
        <v>-0.22817587683162913</v>
      </c>
      <c r="O4" s="248"/>
      <c r="P4" s="248"/>
      <c r="Q4" s="248"/>
      <c r="R4" s="248"/>
      <c r="S4" s="248"/>
      <c r="T4" s="248"/>
      <c r="U4" s="248"/>
      <c r="V4" s="248"/>
      <c r="W4" s="248"/>
    </row>
    <row r="5" spans="1:23" s="185" customFormat="1" ht="21" customHeight="1" x14ac:dyDescent="0.25">
      <c r="A5" s="180">
        <v>2021</v>
      </c>
      <c r="B5" s="182">
        <v>8</v>
      </c>
      <c r="C5" s="183">
        <v>44409</v>
      </c>
      <c r="D5" s="183">
        <v>225</v>
      </c>
      <c r="E5" s="183">
        <v>301</v>
      </c>
      <c r="F5" s="184" t="s">
        <v>207</v>
      </c>
      <c r="G5" t="s">
        <v>208</v>
      </c>
      <c r="H5">
        <v>372</v>
      </c>
      <c r="I5" s="186">
        <v>345.96</v>
      </c>
      <c r="J5" s="187">
        <v>398.04</v>
      </c>
      <c r="K5" s="188">
        <v>524.70000000000005</v>
      </c>
      <c r="L5" s="179">
        <v>422</v>
      </c>
      <c r="M5" s="179"/>
      <c r="N5" s="215">
        <f t="shared" si="0"/>
        <v>0.21979419586079324</v>
      </c>
      <c r="O5" s="248"/>
      <c r="P5" s="248"/>
      <c r="Q5" s="248"/>
      <c r="R5" s="248"/>
      <c r="S5" s="248"/>
      <c r="T5" s="248"/>
      <c r="U5" s="248"/>
      <c r="V5" s="248"/>
      <c r="W5" s="248"/>
    </row>
    <row r="6" spans="1:23" s="185" customFormat="1" ht="21" customHeight="1" x14ac:dyDescent="0.25">
      <c r="A6" s="180">
        <v>2021</v>
      </c>
      <c r="B6" s="182">
        <v>8</v>
      </c>
      <c r="C6" s="183">
        <v>44409</v>
      </c>
      <c r="D6" s="183">
        <v>645</v>
      </c>
      <c r="E6" s="183">
        <v>123</v>
      </c>
      <c r="F6" s="184" t="s">
        <v>313</v>
      </c>
      <c r="G6" t="s">
        <v>314</v>
      </c>
      <c r="H6">
        <v>133</v>
      </c>
      <c r="I6" s="186">
        <v>123.69</v>
      </c>
      <c r="J6" s="187">
        <v>142.31</v>
      </c>
      <c r="K6" s="188">
        <v>152.69999999999999</v>
      </c>
      <c r="L6" s="179">
        <v>138.1</v>
      </c>
      <c r="M6" s="179"/>
      <c r="N6" s="215">
        <f t="shared" si="0"/>
        <v>0.11650092974371409</v>
      </c>
      <c r="O6" s="248"/>
      <c r="P6" s="248"/>
      <c r="Q6" s="248"/>
      <c r="R6" s="248"/>
      <c r="S6" s="248"/>
      <c r="T6" s="248"/>
      <c r="U6" s="248"/>
      <c r="V6" s="248"/>
      <c r="W6" s="248"/>
    </row>
    <row r="7" spans="1:23" s="185" customFormat="1" ht="21" customHeight="1" x14ac:dyDescent="0.25">
      <c r="A7" s="180">
        <v>2021</v>
      </c>
      <c r="B7" s="182">
        <v>8</v>
      </c>
      <c r="C7" s="183">
        <v>44409</v>
      </c>
      <c r="D7" s="183">
        <v>2</v>
      </c>
      <c r="E7" s="183">
        <v>1</v>
      </c>
      <c r="F7" s="184" t="s">
        <v>419</v>
      </c>
      <c r="G7" t="s">
        <v>420</v>
      </c>
      <c r="H7">
        <v>113</v>
      </c>
      <c r="I7" s="186">
        <v>105.09</v>
      </c>
      <c r="J7" s="187">
        <v>120.91</v>
      </c>
      <c r="K7" s="188">
        <v>176.1</v>
      </c>
      <c r="L7" s="179">
        <v>116.9</v>
      </c>
      <c r="M7" s="179"/>
      <c r="N7" s="215">
        <f t="shared" si="0"/>
        <v>0.11237986487772388</v>
      </c>
      <c r="O7" s="248"/>
      <c r="P7" s="248"/>
      <c r="Q7" s="248"/>
      <c r="R7" s="248"/>
      <c r="S7" s="248"/>
      <c r="T7" s="248"/>
      <c r="U7" s="248"/>
      <c r="V7" s="248"/>
      <c r="W7" s="248"/>
    </row>
    <row r="8" spans="1:23" s="185" customFormat="1" ht="21" customHeight="1" x14ac:dyDescent="0.25">
      <c r="A8" s="180">
        <v>2021</v>
      </c>
      <c r="B8" s="182">
        <v>8</v>
      </c>
      <c r="C8" s="183">
        <v>44409</v>
      </c>
      <c r="D8" s="183">
        <v>183</v>
      </c>
      <c r="E8" s="183">
        <v>259</v>
      </c>
      <c r="F8" s="184" t="s">
        <v>425</v>
      </c>
      <c r="G8" t="s">
        <v>426</v>
      </c>
      <c r="H8">
        <v>3</v>
      </c>
      <c r="I8" s="186">
        <v>2.79</v>
      </c>
      <c r="J8" s="187">
        <v>3.21</v>
      </c>
      <c r="K8" s="188">
        <v>4.3</v>
      </c>
      <c r="L8" s="179">
        <v>3.2</v>
      </c>
      <c r="M8" s="179"/>
      <c r="N8" s="215">
        <f t="shared" si="0"/>
        <v>0.1469534050179212</v>
      </c>
      <c r="O8" s="248"/>
      <c r="P8" s="248"/>
      <c r="Q8" s="248"/>
      <c r="R8" s="248"/>
      <c r="S8" s="248"/>
      <c r="T8" s="248"/>
      <c r="U8" s="248"/>
      <c r="V8" s="248"/>
      <c r="W8" s="248"/>
    </row>
    <row r="9" spans="1:23" s="185" customFormat="1" ht="21" customHeight="1" x14ac:dyDescent="0.25">
      <c r="A9" s="180">
        <v>2021</v>
      </c>
      <c r="B9" s="182">
        <v>8</v>
      </c>
      <c r="C9" s="183">
        <v>44409</v>
      </c>
      <c r="D9" s="183">
        <v>254</v>
      </c>
      <c r="E9" s="183">
        <v>334</v>
      </c>
      <c r="F9" s="184" t="s">
        <v>431</v>
      </c>
      <c r="G9" t="s">
        <v>331</v>
      </c>
      <c r="H9">
        <v>203</v>
      </c>
      <c r="I9" s="186">
        <v>188.79</v>
      </c>
      <c r="J9" s="187">
        <v>217.21</v>
      </c>
      <c r="K9" s="188">
        <v>280</v>
      </c>
      <c r="L9" s="179">
        <v>209.8</v>
      </c>
      <c r="M9" s="179"/>
      <c r="N9" s="215">
        <f t="shared" si="0"/>
        <v>0.11128767413528269</v>
      </c>
      <c r="O9" s="248"/>
      <c r="P9" s="248"/>
      <c r="Q9" s="248"/>
      <c r="R9" s="248"/>
      <c r="S9" s="248"/>
      <c r="T9" s="248"/>
      <c r="U9" s="248"/>
      <c r="V9" s="248"/>
      <c r="W9" s="248"/>
    </row>
    <row r="10" spans="1:23" s="185" customFormat="1" ht="21" customHeight="1" x14ac:dyDescent="0.25">
      <c r="A10" s="180">
        <v>2021</v>
      </c>
      <c r="B10" s="182">
        <v>8</v>
      </c>
      <c r="C10" s="183">
        <v>44409</v>
      </c>
      <c r="D10" s="183">
        <v>623</v>
      </c>
      <c r="E10" s="183">
        <v>406</v>
      </c>
      <c r="F10" s="184" t="s">
        <v>301</v>
      </c>
      <c r="G10" t="s">
        <v>302</v>
      </c>
      <c r="H10">
        <v>599</v>
      </c>
      <c r="I10" s="186">
        <v>551.02009999999996</v>
      </c>
      <c r="J10" s="187">
        <v>646.97990000000004</v>
      </c>
      <c r="K10" s="188">
        <v>643.29999999999995</v>
      </c>
      <c r="L10" s="179">
        <v>587.5</v>
      </c>
      <c r="M10" s="179"/>
      <c r="N10" s="215">
        <f t="shared" si="0"/>
        <v>6.6204299988330814E-2</v>
      </c>
      <c r="O10" s="248"/>
      <c r="P10" s="248"/>
      <c r="Q10" s="248"/>
      <c r="R10" s="248"/>
      <c r="S10" s="248"/>
      <c r="T10" s="248"/>
      <c r="U10" s="248"/>
      <c r="V10" s="248"/>
      <c r="W10" s="248"/>
    </row>
    <row r="11" spans="1:23" s="185" customFormat="1" ht="21" customHeight="1" x14ac:dyDescent="0.25">
      <c r="A11" s="180">
        <v>2021</v>
      </c>
      <c r="B11" s="182">
        <v>8</v>
      </c>
      <c r="C11" s="183">
        <v>44409</v>
      </c>
      <c r="D11" s="183">
        <v>625</v>
      </c>
      <c r="E11" s="183">
        <v>406</v>
      </c>
      <c r="F11" s="184" t="s">
        <v>307</v>
      </c>
      <c r="G11" t="s">
        <v>308</v>
      </c>
      <c r="H11">
        <v>140</v>
      </c>
      <c r="I11" s="186">
        <v>129.01</v>
      </c>
      <c r="J11" s="187">
        <v>150.99</v>
      </c>
      <c r="K11" s="188">
        <v>145</v>
      </c>
      <c r="L11" s="179">
        <v>132.5</v>
      </c>
      <c r="M11" s="179"/>
      <c r="N11" s="215">
        <f t="shared" si="0"/>
        <v>2.7052166498721102E-2</v>
      </c>
      <c r="O11" s="248"/>
      <c r="P11" s="248"/>
      <c r="Q11" s="248"/>
      <c r="R11" s="248"/>
      <c r="S11" s="248"/>
      <c r="T11" s="248"/>
      <c r="U11" s="248"/>
      <c r="V11" s="248"/>
      <c r="W11" s="248"/>
    </row>
    <row r="12" spans="1:23" s="185" customFormat="1" ht="21" customHeight="1" x14ac:dyDescent="0.25">
      <c r="A12" s="180">
        <v>2021</v>
      </c>
      <c r="B12" s="182">
        <v>8</v>
      </c>
      <c r="C12" s="183">
        <v>44409</v>
      </c>
      <c r="D12" s="183">
        <v>626</v>
      </c>
      <c r="E12" s="183">
        <v>406</v>
      </c>
      <c r="F12" s="184" t="s">
        <v>310</v>
      </c>
      <c r="G12" t="s">
        <v>311</v>
      </c>
      <c r="H12">
        <v>276</v>
      </c>
      <c r="I12" s="186">
        <v>254.05799999999999</v>
      </c>
      <c r="J12" s="187">
        <v>297.94200000000001</v>
      </c>
      <c r="K12" s="188">
        <v>304</v>
      </c>
      <c r="L12" s="179">
        <v>283.5</v>
      </c>
      <c r="M12" s="179"/>
      <c r="N12" s="215">
        <f t="shared" si="0"/>
        <v>0.11588692345842291</v>
      </c>
      <c r="O12" s="248"/>
      <c r="P12" s="248"/>
      <c r="Q12" s="248"/>
      <c r="R12" s="248"/>
      <c r="S12" s="248"/>
      <c r="T12" s="248"/>
      <c r="U12" s="248"/>
      <c r="V12" s="248"/>
      <c r="W12" s="248"/>
    </row>
    <row r="13" spans="1:23" s="185" customFormat="1" ht="21" customHeight="1" x14ac:dyDescent="0.25">
      <c r="A13" s="180">
        <v>2021</v>
      </c>
      <c r="B13" s="182">
        <v>8</v>
      </c>
      <c r="C13" s="183">
        <v>44409</v>
      </c>
      <c r="D13" s="183">
        <v>646</v>
      </c>
      <c r="E13" s="183">
        <v>372</v>
      </c>
      <c r="F13" s="184" t="s">
        <v>152</v>
      </c>
      <c r="G13" t="s">
        <v>153</v>
      </c>
      <c r="H13">
        <v>212</v>
      </c>
      <c r="I13" s="186">
        <v>197.16</v>
      </c>
      <c r="J13" s="187">
        <v>226.84</v>
      </c>
      <c r="K13" s="188">
        <v>253</v>
      </c>
      <c r="L13" s="179">
        <v>217.8</v>
      </c>
      <c r="M13" s="179"/>
      <c r="N13" s="215">
        <f t="shared" si="0"/>
        <v>0.10468654899573958</v>
      </c>
      <c r="O13" s="248"/>
      <c r="P13" s="248"/>
      <c r="Q13" s="248"/>
      <c r="R13" s="248"/>
      <c r="S13" s="248"/>
      <c r="T13" s="248"/>
      <c r="U13" s="248"/>
      <c r="V13" s="248"/>
      <c r="W13" s="248"/>
    </row>
    <row r="14" spans="1:23" s="185" customFormat="1" ht="21" customHeight="1" x14ac:dyDescent="0.25">
      <c r="A14" s="180">
        <v>2021</v>
      </c>
      <c r="B14" s="182">
        <v>8</v>
      </c>
      <c r="C14" s="183">
        <v>44409</v>
      </c>
      <c r="D14" s="183">
        <v>449</v>
      </c>
      <c r="E14" s="183">
        <v>382</v>
      </c>
      <c r="F14" s="184" t="s">
        <v>422</v>
      </c>
      <c r="G14" t="s">
        <v>423</v>
      </c>
      <c r="H14">
        <v>46</v>
      </c>
      <c r="I14" s="186">
        <v>40.985999999999997</v>
      </c>
      <c r="J14" s="187">
        <v>50.048000000000002</v>
      </c>
      <c r="K14" s="188">
        <v>67.099999999999994</v>
      </c>
      <c r="L14" s="179">
        <v>49.4</v>
      </c>
      <c r="M14" s="179"/>
      <c r="N14" s="215">
        <f t="shared" si="0"/>
        <v>0.20528961108671259</v>
      </c>
      <c r="O14" s="248"/>
      <c r="P14" s="248"/>
      <c r="Q14" s="248"/>
      <c r="R14" s="248"/>
      <c r="S14" s="248"/>
      <c r="T14" s="248"/>
      <c r="U14" s="248"/>
      <c r="V14" s="248"/>
      <c r="W14" s="248"/>
    </row>
    <row r="15" spans="1:23" s="185" customFormat="1" ht="21" customHeight="1" x14ac:dyDescent="0.25">
      <c r="A15" s="180">
        <v>2021</v>
      </c>
      <c r="B15" s="182">
        <v>8</v>
      </c>
      <c r="C15" s="183">
        <v>44409</v>
      </c>
      <c r="D15" s="183">
        <v>451</v>
      </c>
      <c r="E15" s="183">
        <v>432</v>
      </c>
      <c r="F15" s="184" t="s">
        <v>264</v>
      </c>
      <c r="G15" t="s">
        <v>262</v>
      </c>
      <c r="H15">
        <v>270</v>
      </c>
      <c r="I15" s="186">
        <v>251.1</v>
      </c>
      <c r="J15" s="187">
        <v>288.89999999999998</v>
      </c>
      <c r="K15" s="188">
        <v>283.7</v>
      </c>
      <c r="L15" s="179">
        <v>256.2</v>
      </c>
      <c r="M15" s="179"/>
      <c r="N15" s="215">
        <f t="shared" si="0"/>
        <v>2.0310633213858998E-2</v>
      </c>
      <c r="O15" s="248"/>
      <c r="P15" s="248"/>
      <c r="Q15" s="248"/>
      <c r="R15" s="248"/>
      <c r="S15" s="248"/>
      <c r="T15" s="248"/>
      <c r="U15" s="248"/>
      <c r="V15" s="248"/>
      <c r="W15" s="248"/>
    </row>
    <row r="16" spans="1:23" s="185" customFormat="1" ht="21" customHeight="1" x14ac:dyDescent="0.25">
      <c r="A16" s="180">
        <v>2021</v>
      </c>
      <c r="B16" s="182">
        <v>8</v>
      </c>
      <c r="C16" s="183">
        <v>44409</v>
      </c>
      <c r="D16" s="183">
        <v>450</v>
      </c>
      <c r="E16" s="183">
        <v>432</v>
      </c>
      <c r="F16" s="184" t="s">
        <v>261</v>
      </c>
      <c r="G16" t="s">
        <v>265</v>
      </c>
      <c r="H16">
        <v>175</v>
      </c>
      <c r="I16" s="186">
        <v>162.75</v>
      </c>
      <c r="J16" s="187">
        <v>187.25</v>
      </c>
      <c r="K16" s="188">
        <v>207.3</v>
      </c>
      <c r="L16" s="179">
        <v>174.4</v>
      </c>
      <c r="M16" s="179"/>
      <c r="N16" s="215">
        <f t="shared" si="0"/>
        <v>7.1582181259600655E-2</v>
      </c>
      <c r="O16" s="248"/>
      <c r="P16" s="248"/>
      <c r="Q16" s="248"/>
      <c r="R16" s="248"/>
      <c r="S16" s="248"/>
      <c r="T16" s="248"/>
      <c r="U16" s="248"/>
      <c r="V16" s="248"/>
      <c r="W16" s="248"/>
    </row>
    <row r="17" spans="1:23" s="185" customFormat="1" ht="21" customHeight="1" x14ac:dyDescent="0.25">
      <c r="A17" s="180">
        <v>2021</v>
      </c>
      <c r="B17" s="182">
        <v>8</v>
      </c>
      <c r="C17" s="183">
        <v>44409</v>
      </c>
      <c r="D17" s="183">
        <v>650</v>
      </c>
      <c r="E17" s="183">
        <v>414</v>
      </c>
      <c r="F17" s="184" t="s">
        <v>410</v>
      </c>
      <c r="G17" t="s">
        <v>411</v>
      </c>
      <c r="H17">
        <v>131</v>
      </c>
      <c r="I17" s="186">
        <v>121.83</v>
      </c>
      <c r="J17" s="187">
        <v>140.16999999999999</v>
      </c>
      <c r="K17" s="188">
        <v>243</v>
      </c>
      <c r="L17" s="179">
        <v>163</v>
      </c>
      <c r="M17" s="179"/>
      <c r="N17" s="215">
        <f t="shared" si="0"/>
        <v>0.33792990232290898</v>
      </c>
      <c r="O17" s="248"/>
      <c r="P17" s="248"/>
      <c r="Q17" s="248"/>
      <c r="R17" s="248"/>
      <c r="S17" s="248"/>
      <c r="T17" s="248"/>
      <c r="U17" s="248"/>
      <c r="V17" s="248"/>
      <c r="W17" s="248"/>
    </row>
    <row r="18" spans="1:23" s="185" customFormat="1" ht="21" customHeight="1" x14ac:dyDescent="0.25">
      <c r="A18" s="180">
        <v>2021</v>
      </c>
      <c r="B18" s="182">
        <v>8</v>
      </c>
      <c r="C18" s="183">
        <v>44409</v>
      </c>
      <c r="D18" s="183">
        <v>628</v>
      </c>
      <c r="E18" s="183">
        <v>407</v>
      </c>
      <c r="F18" s="184" t="s">
        <v>143</v>
      </c>
      <c r="G18" t="s">
        <v>144</v>
      </c>
      <c r="H18">
        <v>330</v>
      </c>
      <c r="I18" s="186">
        <v>303.99599999999998</v>
      </c>
      <c r="J18" s="187">
        <v>356.00400000000002</v>
      </c>
      <c r="K18" s="188">
        <v>398.3</v>
      </c>
      <c r="L18" s="179">
        <v>352.1</v>
      </c>
      <c r="M18" s="179"/>
      <c r="N18" s="215">
        <f t="shared" si="0"/>
        <v>0.15823892419637114</v>
      </c>
      <c r="O18" s="248"/>
      <c r="P18" s="248"/>
      <c r="Q18" s="248"/>
      <c r="R18" s="248"/>
      <c r="S18" s="248"/>
      <c r="T18" s="248"/>
      <c r="U18" s="248"/>
      <c r="V18" s="248"/>
      <c r="W18" s="248"/>
    </row>
    <row r="19" spans="1:23" s="185" customFormat="1" ht="21" customHeight="1" x14ac:dyDescent="0.25">
      <c r="A19" s="180">
        <v>2021</v>
      </c>
      <c r="B19" s="182">
        <v>8</v>
      </c>
      <c r="C19" s="183">
        <v>44409</v>
      </c>
      <c r="D19" s="183">
        <v>130</v>
      </c>
      <c r="E19" s="183">
        <v>52</v>
      </c>
      <c r="F19" s="184" t="s">
        <v>413</v>
      </c>
      <c r="G19" t="s">
        <v>414</v>
      </c>
      <c r="H19">
        <v>12</v>
      </c>
      <c r="I19" s="186">
        <v>11.16</v>
      </c>
      <c r="J19" s="187">
        <v>12.84</v>
      </c>
      <c r="K19" s="188">
        <v>22</v>
      </c>
      <c r="L19" s="179">
        <v>17.399999999999999</v>
      </c>
      <c r="M19" s="179"/>
      <c r="N19" s="215">
        <f t="shared" si="0"/>
        <v>0.5591397849462364</v>
      </c>
      <c r="O19" s="248"/>
      <c r="P19" s="248"/>
      <c r="Q19" s="248"/>
      <c r="R19" s="248"/>
      <c r="S19" s="248"/>
      <c r="T19" s="248"/>
      <c r="U19" s="248"/>
      <c r="V19" s="248"/>
      <c r="W19" s="248"/>
    </row>
    <row r="20" spans="1:23" s="185" customFormat="1" ht="21" customHeight="1" x14ac:dyDescent="0.25">
      <c r="A20" s="180">
        <v>2021</v>
      </c>
      <c r="B20" s="182">
        <v>8</v>
      </c>
      <c r="C20" s="183">
        <v>44409</v>
      </c>
      <c r="D20" s="183">
        <v>627</v>
      </c>
      <c r="E20" s="183">
        <v>407</v>
      </c>
      <c r="F20" s="184" t="s">
        <v>140</v>
      </c>
      <c r="G20" t="s">
        <v>141</v>
      </c>
      <c r="H20">
        <v>418.5</v>
      </c>
      <c r="I20" s="186">
        <v>384.97815000000003</v>
      </c>
      <c r="J20" s="187">
        <v>452.02184999999997</v>
      </c>
      <c r="K20" s="188">
        <v>489.6</v>
      </c>
      <c r="L20" s="179">
        <v>449.1</v>
      </c>
      <c r="M20" s="179"/>
      <c r="N20" s="215">
        <f t="shared" si="0"/>
        <v>0.1665597125447249</v>
      </c>
      <c r="O20" s="248"/>
      <c r="P20" s="248"/>
      <c r="Q20" s="248"/>
      <c r="R20" s="248"/>
      <c r="S20" s="248"/>
      <c r="T20" s="248"/>
      <c r="U20" s="248"/>
      <c r="V20" s="248"/>
      <c r="W20" s="248"/>
    </row>
    <row r="21" spans="1:23" s="185" customFormat="1" ht="21" customHeight="1" x14ac:dyDescent="0.25">
      <c r="A21" s="180">
        <v>2021</v>
      </c>
      <c r="B21" s="182">
        <v>8</v>
      </c>
      <c r="C21" s="183">
        <v>44409</v>
      </c>
      <c r="D21" s="183">
        <v>629</v>
      </c>
      <c r="E21" s="183">
        <v>407</v>
      </c>
      <c r="F21" s="184" t="s">
        <v>146</v>
      </c>
      <c r="G21" t="s">
        <v>147</v>
      </c>
      <c r="H21">
        <v>221</v>
      </c>
      <c r="I21" s="186">
        <v>203.983</v>
      </c>
      <c r="J21" s="187">
        <v>238.017</v>
      </c>
      <c r="K21" s="188">
        <v>264.89999999999998</v>
      </c>
      <c r="L21" s="179">
        <v>237.6</v>
      </c>
      <c r="M21" s="179"/>
      <c r="N21" s="215">
        <f t="shared" si="0"/>
        <v>0.16480294926537992</v>
      </c>
      <c r="O21" s="248"/>
      <c r="P21" s="248"/>
      <c r="Q21" s="248"/>
      <c r="R21" s="248"/>
      <c r="S21" s="248"/>
      <c r="T21" s="248"/>
      <c r="U21" s="248"/>
      <c r="V21" s="248"/>
      <c r="W21" s="248"/>
    </row>
    <row r="22" spans="1:23" s="185" customFormat="1" ht="21" customHeight="1" x14ac:dyDescent="0.25">
      <c r="A22" s="180">
        <v>2021</v>
      </c>
      <c r="B22" s="182">
        <v>8</v>
      </c>
      <c r="C22" s="183">
        <v>44409</v>
      </c>
      <c r="D22" s="183">
        <v>624</v>
      </c>
      <c r="E22" s="183">
        <v>406</v>
      </c>
      <c r="F22" s="184" t="s">
        <v>304</v>
      </c>
      <c r="G22" t="s">
        <v>305</v>
      </c>
      <c r="H22">
        <v>374</v>
      </c>
      <c r="I22" s="186">
        <v>344.04259999999999</v>
      </c>
      <c r="J22" s="187">
        <v>403.95740000000001</v>
      </c>
      <c r="K22" s="188">
        <v>410</v>
      </c>
      <c r="L22" s="179">
        <v>369.5</v>
      </c>
      <c r="M22" s="179"/>
      <c r="N22" s="215">
        <f t="shared" si="0"/>
        <v>7.3994906444725186E-2</v>
      </c>
      <c r="O22" s="248"/>
      <c r="P22" s="248"/>
      <c r="Q22" s="248"/>
      <c r="R22" s="248"/>
      <c r="S22" s="248"/>
      <c r="T22" s="248"/>
      <c r="U22" s="248"/>
      <c r="V22" s="248"/>
      <c r="W22" s="248"/>
    </row>
    <row r="23" spans="1:23" s="185" customFormat="1" ht="21" customHeight="1" x14ac:dyDescent="0.25">
      <c r="A23" s="180">
        <v>2021</v>
      </c>
      <c r="B23" s="182">
        <v>8</v>
      </c>
      <c r="C23" s="183">
        <v>44409</v>
      </c>
      <c r="D23" s="183">
        <v>659</v>
      </c>
      <c r="E23" s="183">
        <v>416</v>
      </c>
      <c r="F23" s="184" t="s">
        <v>428</v>
      </c>
      <c r="G23" t="s">
        <v>429</v>
      </c>
      <c r="H23">
        <v>301</v>
      </c>
      <c r="I23" s="186">
        <v>283.24099999999999</v>
      </c>
      <c r="J23" s="187">
        <v>322.37099999999998</v>
      </c>
      <c r="K23" s="188">
        <v>465</v>
      </c>
      <c r="L23" s="179">
        <v>321</v>
      </c>
      <c r="M23" s="179"/>
      <c r="N23" s="215">
        <f t="shared" si="0"/>
        <v>0.13331050236371153</v>
      </c>
      <c r="O23" s="248"/>
      <c r="P23" s="248"/>
      <c r="Q23" s="248"/>
      <c r="R23" s="248"/>
      <c r="S23" s="248"/>
      <c r="T23" s="248"/>
      <c r="U23" s="248"/>
      <c r="V23" s="248"/>
      <c r="W23" s="248"/>
    </row>
    <row r="24" spans="1:23" s="185" customFormat="1" ht="21" customHeight="1" x14ac:dyDescent="0.25">
      <c r="A24" s="180">
        <v>2021</v>
      </c>
      <c r="B24" s="182">
        <v>8</v>
      </c>
      <c r="C24" s="183">
        <v>44409</v>
      </c>
      <c r="D24" s="183">
        <v>647</v>
      </c>
      <c r="E24" s="183">
        <v>372</v>
      </c>
      <c r="F24" s="184" t="s">
        <v>155</v>
      </c>
      <c r="G24" t="s">
        <v>156</v>
      </c>
      <c r="H24">
        <v>212</v>
      </c>
      <c r="I24" s="186">
        <v>197.16</v>
      </c>
      <c r="J24" s="187">
        <v>226.84</v>
      </c>
      <c r="K24" s="188">
        <v>248.8</v>
      </c>
      <c r="L24" s="179">
        <v>214.5</v>
      </c>
      <c r="M24" s="179"/>
      <c r="N24" s="215">
        <f t="shared" si="0"/>
        <v>8.7948874010955594E-2</v>
      </c>
      <c r="O24" s="248"/>
      <c r="P24" s="248"/>
      <c r="Q24" s="248"/>
      <c r="R24" s="248"/>
      <c r="S24" s="248"/>
      <c r="T24" s="248"/>
      <c r="U24" s="248"/>
      <c r="V24" s="248"/>
      <c r="W24" s="248"/>
    </row>
    <row r="25" spans="1:23" s="185" customFormat="1" ht="21" customHeight="1" x14ac:dyDescent="0.25">
      <c r="A25" s="180">
        <v>2021</v>
      </c>
      <c r="B25" s="182">
        <v>8</v>
      </c>
      <c r="C25" s="183">
        <v>44409</v>
      </c>
      <c r="D25" s="183">
        <v>1</v>
      </c>
      <c r="E25" s="183">
        <v>1</v>
      </c>
      <c r="F25" s="184" t="s">
        <v>416</v>
      </c>
      <c r="G25" t="s">
        <v>417</v>
      </c>
      <c r="H25">
        <v>111</v>
      </c>
      <c r="I25" s="186">
        <v>103.23</v>
      </c>
      <c r="J25" s="187">
        <v>118.77</v>
      </c>
      <c r="K25" s="188">
        <v>147.19999999999999</v>
      </c>
      <c r="L25" s="179">
        <v>112.3</v>
      </c>
      <c r="M25" s="179"/>
      <c r="N25" s="215">
        <f t="shared" si="0"/>
        <v>8.7862055603991018E-2</v>
      </c>
      <c r="O25" s="248"/>
      <c r="P25" s="248"/>
      <c r="Q25" s="248"/>
      <c r="R25" s="248"/>
      <c r="S25" s="248"/>
      <c r="T25" s="248"/>
      <c r="U25" s="248"/>
      <c r="V25" s="248"/>
      <c r="W25" s="248"/>
    </row>
    <row r="26" spans="1:23" s="185" customFormat="1" ht="21" customHeight="1" x14ac:dyDescent="0.25">
      <c r="A26" s="180">
        <v>2021</v>
      </c>
      <c r="B26" s="182">
        <v>8</v>
      </c>
      <c r="C26" s="183">
        <v>44409</v>
      </c>
      <c r="D26" s="183">
        <v>273</v>
      </c>
      <c r="E26" s="183">
        <v>137</v>
      </c>
      <c r="F26" s="184" t="s">
        <v>219</v>
      </c>
      <c r="G26" t="s">
        <v>220</v>
      </c>
      <c r="H26">
        <v>564</v>
      </c>
      <c r="I26" s="186">
        <v>524.52</v>
      </c>
      <c r="J26" s="187">
        <v>603.48</v>
      </c>
      <c r="K26" s="188">
        <v>719.4</v>
      </c>
      <c r="L26" s="179">
        <v>573</v>
      </c>
      <c r="M26" s="179"/>
      <c r="N26" s="215">
        <f t="shared" si="0"/>
        <v>9.24273621596889E-2</v>
      </c>
      <c r="O26" s="248"/>
      <c r="P26" s="248"/>
      <c r="Q26" s="248"/>
      <c r="R26" s="248"/>
      <c r="S26" s="248"/>
      <c r="T26" s="248"/>
      <c r="U26" s="248"/>
      <c r="V26" s="248"/>
      <c r="W26" s="248"/>
    </row>
    <row r="27" spans="1:23" s="185" customFormat="1" ht="21" customHeight="1" x14ac:dyDescent="0.25">
      <c r="A27" s="180">
        <v>2021</v>
      </c>
      <c r="B27" s="182">
        <v>8</v>
      </c>
      <c r="C27" s="183">
        <v>44409</v>
      </c>
      <c r="D27" s="183">
        <v>167</v>
      </c>
      <c r="E27" s="183">
        <v>243</v>
      </c>
      <c r="F27" s="184" t="s">
        <v>228</v>
      </c>
      <c r="G27" t="s">
        <v>229</v>
      </c>
      <c r="H27">
        <v>888</v>
      </c>
      <c r="I27" s="186">
        <v>825.84</v>
      </c>
      <c r="J27" s="187">
        <v>950.16</v>
      </c>
      <c r="K27" s="188">
        <v>1104.5</v>
      </c>
      <c r="L27" s="179">
        <v>938.4</v>
      </c>
      <c r="M27" s="179"/>
      <c r="N27" s="215">
        <f t="shared" si="0"/>
        <v>0.13629758791049107</v>
      </c>
      <c r="O27" s="248"/>
      <c r="P27" s="248"/>
      <c r="Q27" s="248"/>
      <c r="R27" s="248"/>
      <c r="S27" s="248"/>
      <c r="T27" s="248"/>
      <c r="U27" s="248"/>
      <c r="V27" s="248"/>
      <c r="W27" s="248"/>
    </row>
    <row r="28" spans="1:23" s="185" customFormat="1" ht="21" customHeight="1" x14ac:dyDescent="0.25">
      <c r="A28" s="180">
        <v>2021</v>
      </c>
      <c r="B28" s="182">
        <v>8</v>
      </c>
      <c r="C28" s="183">
        <v>44409</v>
      </c>
      <c r="D28" s="183">
        <v>219</v>
      </c>
      <c r="E28" s="183">
        <v>295</v>
      </c>
      <c r="F28" s="184" t="s">
        <v>402</v>
      </c>
      <c r="G28" t="s">
        <v>403</v>
      </c>
      <c r="H28">
        <v>114.16666669999999</v>
      </c>
      <c r="I28" s="186">
        <v>106.175</v>
      </c>
      <c r="J28" s="187">
        <v>122.1583333</v>
      </c>
      <c r="K28" s="188">
        <v>218</v>
      </c>
      <c r="L28" s="179">
        <v>139</v>
      </c>
      <c r="M28" s="179"/>
      <c r="N28" s="215">
        <f t="shared" si="0"/>
        <v>0.3091594066399812</v>
      </c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185" customFormat="1" ht="21" customHeight="1" x14ac:dyDescent="0.25">
      <c r="A29" s="180">
        <v>2021</v>
      </c>
      <c r="B29" s="182">
        <v>8</v>
      </c>
      <c r="C29" s="183">
        <v>44409</v>
      </c>
      <c r="D29" s="183">
        <v>649</v>
      </c>
      <c r="E29" s="183">
        <v>414</v>
      </c>
      <c r="F29" s="184" t="s">
        <v>407</v>
      </c>
      <c r="G29" t="s">
        <v>408</v>
      </c>
      <c r="H29">
        <v>143</v>
      </c>
      <c r="I29" s="186">
        <v>132.99</v>
      </c>
      <c r="J29" s="187">
        <v>153.01</v>
      </c>
      <c r="K29" s="188">
        <v>291</v>
      </c>
      <c r="L29" s="179">
        <v>179</v>
      </c>
      <c r="M29" s="179"/>
      <c r="N29" s="215">
        <f t="shared" si="0"/>
        <v>0.34596586209489427</v>
      </c>
      <c r="O29" s="248"/>
      <c r="P29" s="248"/>
      <c r="Q29" s="248"/>
      <c r="R29" s="248"/>
      <c r="S29" s="248"/>
      <c r="T29" s="248"/>
      <c r="U29" s="248"/>
      <c r="V29" s="248"/>
      <c r="W29" s="248"/>
    </row>
    <row r="30" spans="1:23" s="185" customFormat="1" ht="21" customHeight="1" x14ac:dyDescent="0.25">
      <c r="A30" s="180">
        <v>2021</v>
      </c>
      <c r="B30" s="182">
        <v>8</v>
      </c>
      <c r="C30" s="183">
        <v>44410</v>
      </c>
      <c r="D30" s="183">
        <v>624</v>
      </c>
      <c r="E30" s="183">
        <v>406</v>
      </c>
      <c r="F30" s="184" t="s">
        <v>304</v>
      </c>
      <c r="G30" t="s">
        <v>305</v>
      </c>
      <c r="H30">
        <v>374</v>
      </c>
      <c r="I30" s="186">
        <v>344.04259999999999</v>
      </c>
      <c r="J30" s="187">
        <v>403.95740000000001</v>
      </c>
      <c r="K30" s="188">
        <v>483.6</v>
      </c>
      <c r="L30" s="179">
        <v>374.2</v>
      </c>
      <c r="M30" s="179"/>
      <c r="N30" s="215">
        <f t="shared" si="0"/>
        <v>8.765600539003017E-2</v>
      </c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185" customFormat="1" ht="21" customHeight="1" x14ac:dyDescent="0.25">
      <c r="A31" s="180">
        <v>2021</v>
      </c>
      <c r="B31" s="182">
        <v>8</v>
      </c>
      <c r="C31" s="183">
        <v>44410</v>
      </c>
      <c r="D31" s="183">
        <v>2</v>
      </c>
      <c r="E31" s="183">
        <v>1</v>
      </c>
      <c r="F31" s="184" t="s">
        <v>419</v>
      </c>
      <c r="G31" t="s">
        <v>420</v>
      </c>
      <c r="H31">
        <v>113</v>
      </c>
      <c r="I31" s="186">
        <v>105.09</v>
      </c>
      <c r="J31" s="187">
        <v>120.91</v>
      </c>
      <c r="K31" s="188">
        <v>172.1</v>
      </c>
      <c r="L31" s="179">
        <v>112.7</v>
      </c>
      <c r="M31" s="179"/>
      <c r="N31" s="215">
        <f t="shared" si="0"/>
        <v>7.2414121229422396E-2</v>
      </c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 s="185" customFormat="1" ht="21" customHeight="1" x14ac:dyDescent="0.25">
      <c r="A32" s="180">
        <v>2021</v>
      </c>
      <c r="B32" s="182">
        <v>8</v>
      </c>
      <c r="C32" s="183">
        <v>44410</v>
      </c>
      <c r="D32" s="183">
        <v>451</v>
      </c>
      <c r="E32" s="183">
        <v>432</v>
      </c>
      <c r="F32" s="184" t="s">
        <v>264</v>
      </c>
      <c r="G32" t="s">
        <v>262</v>
      </c>
      <c r="H32">
        <v>270</v>
      </c>
      <c r="I32" s="186">
        <v>251.1</v>
      </c>
      <c r="J32" s="187">
        <v>288.89999999999998</v>
      </c>
      <c r="K32" s="188"/>
      <c r="L32" s="179">
        <v>251</v>
      </c>
      <c r="M32" s="179"/>
      <c r="N32" s="215">
        <f t="shared" si="0"/>
        <v>-3.9824771007564445E-4</v>
      </c>
      <c r="O32" s="248"/>
      <c r="P32" s="248"/>
      <c r="Q32" s="248"/>
      <c r="R32" s="248"/>
      <c r="S32" s="248"/>
      <c r="T32" s="248"/>
      <c r="U32" s="248"/>
      <c r="V32" s="248"/>
      <c r="W32" s="248"/>
    </row>
    <row r="33" spans="1:23" s="185" customFormat="1" ht="21" customHeight="1" x14ac:dyDescent="0.25">
      <c r="A33" s="180">
        <v>2021</v>
      </c>
      <c r="B33" s="182">
        <v>8</v>
      </c>
      <c r="C33" s="183">
        <v>44410</v>
      </c>
      <c r="D33" s="183">
        <v>449</v>
      </c>
      <c r="E33" s="183">
        <v>382</v>
      </c>
      <c r="F33" s="184" t="s">
        <v>422</v>
      </c>
      <c r="G33" t="s">
        <v>423</v>
      </c>
      <c r="H33">
        <v>46</v>
      </c>
      <c r="I33" s="186">
        <v>40.985999999999997</v>
      </c>
      <c r="J33" s="187">
        <v>50.048000000000002</v>
      </c>
      <c r="K33" s="188">
        <v>65</v>
      </c>
      <c r="L33" s="179">
        <v>48.4</v>
      </c>
      <c r="M33" s="179"/>
      <c r="N33" s="215">
        <f t="shared" si="0"/>
        <v>0.18089103596349979</v>
      </c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185" customFormat="1" ht="21" customHeight="1" x14ac:dyDescent="0.25">
      <c r="A34" s="180">
        <v>2021</v>
      </c>
      <c r="B34" s="182">
        <v>8</v>
      </c>
      <c r="C34" s="183">
        <v>44410</v>
      </c>
      <c r="D34" s="183">
        <v>627</v>
      </c>
      <c r="E34" s="183">
        <v>407</v>
      </c>
      <c r="F34" s="184" t="s">
        <v>140</v>
      </c>
      <c r="G34" t="s">
        <v>141</v>
      </c>
      <c r="H34">
        <v>418.5</v>
      </c>
      <c r="I34" s="186">
        <v>384.97815000000003</v>
      </c>
      <c r="J34" s="187">
        <v>452.02184999999997</v>
      </c>
      <c r="K34" s="188">
        <v>447.9</v>
      </c>
      <c r="L34" s="179">
        <v>411.8</v>
      </c>
      <c r="M34" s="179"/>
      <c r="N34" s="215">
        <f t="shared" si="0"/>
        <v>6.9671096918097766E-2</v>
      </c>
      <c r="O34" s="248"/>
      <c r="P34" s="248"/>
      <c r="Q34" s="248"/>
      <c r="R34" s="248"/>
      <c r="S34" s="248"/>
      <c r="T34" s="248"/>
      <c r="U34" s="248"/>
      <c r="V34" s="248"/>
      <c r="W34" s="248"/>
    </row>
    <row r="35" spans="1:23" s="185" customFormat="1" ht="21" customHeight="1" x14ac:dyDescent="0.25">
      <c r="A35" s="180">
        <v>2021</v>
      </c>
      <c r="B35" s="182">
        <v>8</v>
      </c>
      <c r="C35" s="183">
        <v>44410</v>
      </c>
      <c r="D35" s="183">
        <v>448</v>
      </c>
      <c r="E35" s="183">
        <v>381</v>
      </c>
      <c r="F35" s="184" t="s">
        <v>385</v>
      </c>
      <c r="G35" t="s">
        <v>386</v>
      </c>
      <c r="H35">
        <v>23</v>
      </c>
      <c r="I35" s="186">
        <v>20.7</v>
      </c>
      <c r="J35" s="187">
        <v>25.3</v>
      </c>
      <c r="K35" s="188">
        <v>28.8</v>
      </c>
      <c r="L35" s="179">
        <v>24.6</v>
      </c>
      <c r="M35" s="179"/>
      <c r="N35" s="215">
        <f t="shared" si="0"/>
        <v>0.18840579710144939</v>
      </c>
      <c r="O35" s="248"/>
      <c r="P35" s="248"/>
      <c r="Q35" s="248"/>
      <c r="R35" s="248"/>
      <c r="S35" s="248"/>
      <c r="T35" s="248"/>
      <c r="U35" s="248"/>
      <c r="V35" s="248"/>
      <c r="W35" s="248"/>
    </row>
    <row r="36" spans="1:23" s="185" customFormat="1" ht="21" customHeight="1" x14ac:dyDescent="0.25">
      <c r="A36" s="180">
        <v>2021</v>
      </c>
      <c r="B36" s="182">
        <v>8</v>
      </c>
      <c r="C36" s="183">
        <v>44410</v>
      </c>
      <c r="D36" s="183">
        <v>446</v>
      </c>
      <c r="E36" s="183">
        <v>381</v>
      </c>
      <c r="F36" s="184" t="s">
        <v>379</v>
      </c>
      <c r="G36" t="s">
        <v>380</v>
      </c>
      <c r="H36">
        <v>167</v>
      </c>
      <c r="I36" s="186">
        <v>150.30000000000001</v>
      </c>
      <c r="J36" s="187">
        <v>183.7</v>
      </c>
      <c r="K36" s="188">
        <v>245.4</v>
      </c>
      <c r="L36" s="179">
        <v>186.8</v>
      </c>
      <c r="M36" s="179"/>
      <c r="N36" s="215">
        <f t="shared" ref="N36:N67" si="1">IFERROR((L36-I36)/I36,"")</f>
        <v>0.24284763805721887</v>
      </c>
      <c r="O36" s="248"/>
      <c r="P36" s="248"/>
      <c r="Q36" s="248"/>
      <c r="R36" s="248"/>
      <c r="S36" s="248"/>
      <c r="T36" s="248"/>
      <c r="U36" s="248"/>
      <c r="V36" s="248"/>
      <c r="W36" s="248"/>
    </row>
    <row r="37" spans="1:23" s="185" customFormat="1" ht="21" customHeight="1" x14ac:dyDescent="0.25">
      <c r="A37" s="180">
        <v>2021</v>
      </c>
      <c r="B37" s="182">
        <v>8</v>
      </c>
      <c r="C37" s="183">
        <v>44410</v>
      </c>
      <c r="D37" s="183">
        <v>629</v>
      </c>
      <c r="E37" s="183">
        <v>407</v>
      </c>
      <c r="F37" s="184" t="s">
        <v>146</v>
      </c>
      <c r="G37" t="s">
        <v>147</v>
      </c>
      <c r="H37">
        <v>221</v>
      </c>
      <c r="I37" s="186">
        <v>203.983</v>
      </c>
      <c r="J37" s="187">
        <v>238.017</v>
      </c>
      <c r="K37" s="188">
        <v>257.10000000000002</v>
      </c>
      <c r="L37" s="179">
        <v>214.1</v>
      </c>
      <c r="M37" s="179"/>
      <c r="N37" s="215">
        <f t="shared" si="1"/>
        <v>4.9597270360765312E-2</v>
      </c>
      <c r="O37" s="248"/>
      <c r="P37" s="248"/>
      <c r="Q37" s="248"/>
      <c r="R37" s="248"/>
      <c r="S37" s="248"/>
      <c r="T37" s="248"/>
      <c r="U37" s="248"/>
      <c r="V37" s="248"/>
      <c r="W37" s="248"/>
    </row>
    <row r="38" spans="1:23" s="185" customFormat="1" ht="21" customHeight="1" x14ac:dyDescent="0.25">
      <c r="A38" s="180">
        <v>2021</v>
      </c>
      <c r="B38" s="182">
        <v>8</v>
      </c>
      <c r="C38" s="183">
        <v>44410</v>
      </c>
      <c r="D38" s="183">
        <v>273</v>
      </c>
      <c r="E38" s="183">
        <v>137</v>
      </c>
      <c r="F38" s="184" t="s">
        <v>219</v>
      </c>
      <c r="G38" t="s">
        <v>220</v>
      </c>
      <c r="H38">
        <v>564</v>
      </c>
      <c r="I38" s="186">
        <v>524.52</v>
      </c>
      <c r="J38" s="187">
        <v>603.48</v>
      </c>
      <c r="K38" s="188">
        <v>720</v>
      </c>
      <c r="L38" s="179">
        <v>610</v>
      </c>
      <c r="M38" s="179"/>
      <c r="N38" s="215">
        <f t="shared" si="1"/>
        <v>0.16296804697628312</v>
      </c>
      <c r="O38" s="248"/>
      <c r="P38" s="248"/>
      <c r="Q38" s="248"/>
      <c r="R38" s="248"/>
      <c r="S38" s="248"/>
      <c r="T38" s="248"/>
      <c r="U38" s="248"/>
      <c r="V38" s="248"/>
      <c r="W38" s="248"/>
    </row>
    <row r="39" spans="1:23" s="185" customFormat="1" ht="21" customHeight="1" x14ac:dyDescent="0.25">
      <c r="A39" s="180">
        <v>2021</v>
      </c>
      <c r="B39" s="182">
        <v>8</v>
      </c>
      <c r="C39" s="183">
        <v>44410</v>
      </c>
      <c r="D39" s="183">
        <v>178</v>
      </c>
      <c r="E39" s="183">
        <v>212</v>
      </c>
      <c r="F39" s="184" t="s">
        <v>258</v>
      </c>
      <c r="G39" t="s">
        <v>259</v>
      </c>
      <c r="H39">
        <v>50</v>
      </c>
      <c r="I39" s="186">
        <v>46.5</v>
      </c>
      <c r="J39" s="187">
        <v>53.5</v>
      </c>
      <c r="K39" s="188">
        <v>61.1</v>
      </c>
      <c r="L39" s="179">
        <v>49.7</v>
      </c>
      <c r="M39" s="179"/>
      <c r="N39" s="215">
        <f t="shared" si="1"/>
        <v>6.8817204301075324E-2</v>
      </c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 s="185" customFormat="1" ht="21" customHeight="1" x14ac:dyDescent="0.25">
      <c r="A40" s="180">
        <v>2021</v>
      </c>
      <c r="B40" s="182">
        <v>8</v>
      </c>
      <c r="C40" s="183">
        <v>44410</v>
      </c>
      <c r="D40" s="183">
        <v>628</v>
      </c>
      <c r="E40" s="183">
        <v>407</v>
      </c>
      <c r="F40" s="184" t="s">
        <v>143</v>
      </c>
      <c r="G40" t="s">
        <v>144</v>
      </c>
      <c r="H40">
        <v>330</v>
      </c>
      <c r="I40" s="186">
        <v>303.99599999999998</v>
      </c>
      <c r="J40" s="187">
        <v>356.00400000000002</v>
      </c>
      <c r="K40" s="188">
        <v>346.2</v>
      </c>
      <c r="L40" s="179">
        <v>313.10000000000002</v>
      </c>
      <c r="M40" s="179"/>
      <c r="N40" s="215">
        <f t="shared" si="1"/>
        <v>2.9947762470558963E-2</v>
      </c>
      <c r="O40" s="248"/>
      <c r="P40" s="248"/>
      <c r="Q40" s="248"/>
      <c r="R40" s="248"/>
      <c r="S40" s="248"/>
      <c r="T40" s="248"/>
      <c r="U40" s="248"/>
      <c r="V40" s="248"/>
      <c r="W40" s="248"/>
    </row>
    <row r="41" spans="1:23" s="185" customFormat="1" ht="21" customHeight="1" x14ac:dyDescent="0.25">
      <c r="A41" s="180">
        <v>2021</v>
      </c>
      <c r="B41" s="182">
        <v>8</v>
      </c>
      <c r="C41" s="183">
        <v>44410</v>
      </c>
      <c r="D41" s="183">
        <v>165</v>
      </c>
      <c r="E41" s="183">
        <v>241</v>
      </c>
      <c r="F41" s="184" t="s">
        <v>225</v>
      </c>
      <c r="G41" t="s">
        <v>226</v>
      </c>
      <c r="H41">
        <v>706</v>
      </c>
      <c r="I41" s="186">
        <v>656.58</v>
      </c>
      <c r="J41" s="187">
        <v>755.42</v>
      </c>
      <c r="K41" s="188">
        <v>985.7</v>
      </c>
      <c r="L41" s="179">
        <v>693</v>
      </c>
      <c r="M41" s="179"/>
      <c r="N41" s="215">
        <f t="shared" si="1"/>
        <v>5.5469249748697734E-2</v>
      </c>
      <c r="O41" s="248"/>
      <c r="P41" s="248"/>
      <c r="Q41" s="248"/>
      <c r="R41" s="248"/>
      <c r="S41" s="248"/>
      <c r="T41" s="248"/>
      <c r="U41" s="248"/>
      <c r="V41" s="248"/>
      <c r="W41" s="248"/>
    </row>
    <row r="42" spans="1:23" s="185" customFormat="1" ht="21" customHeight="1" x14ac:dyDescent="0.25">
      <c r="A42" s="180">
        <v>2021</v>
      </c>
      <c r="B42" s="182">
        <v>8</v>
      </c>
      <c r="C42" s="183">
        <v>44410</v>
      </c>
      <c r="D42" s="183">
        <v>626</v>
      </c>
      <c r="E42" s="183">
        <v>406</v>
      </c>
      <c r="F42" s="184" t="s">
        <v>310</v>
      </c>
      <c r="G42" t="s">
        <v>311</v>
      </c>
      <c r="H42">
        <v>276</v>
      </c>
      <c r="I42" s="186">
        <v>254.05799999999999</v>
      </c>
      <c r="J42" s="187">
        <v>297.94200000000001</v>
      </c>
      <c r="K42" s="188"/>
      <c r="L42" s="179">
        <v>279.10000000000002</v>
      </c>
      <c r="M42" s="179"/>
      <c r="N42" s="215">
        <f t="shared" si="1"/>
        <v>9.8568043517622078E-2</v>
      </c>
      <c r="O42" s="248"/>
      <c r="P42" s="248"/>
      <c r="Q42" s="248"/>
      <c r="R42" s="248"/>
      <c r="S42" s="248"/>
      <c r="T42" s="248"/>
      <c r="U42" s="248"/>
      <c r="V42" s="248"/>
      <c r="W42" s="248"/>
    </row>
    <row r="43" spans="1:23" s="185" customFormat="1" ht="21" customHeight="1" x14ac:dyDescent="0.25">
      <c r="A43" s="180">
        <v>2021</v>
      </c>
      <c r="B43" s="182">
        <v>8</v>
      </c>
      <c r="C43" s="183">
        <v>44410</v>
      </c>
      <c r="D43" s="183">
        <v>646</v>
      </c>
      <c r="E43" s="183">
        <v>372</v>
      </c>
      <c r="F43" s="184" t="s">
        <v>152</v>
      </c>
      <c r="G43" t="s">
        <v>153</v>
      </c>
      <c r="H43">
        <v>212</v>
      </c>
      <c r="I43" s="186">
        <v>197.16</v>
      </c>
      <c r="J43" s="187">
        <v>226.84</v>
      </c>
      <c r="K43" s="188">
        <v>266</v>
      </c>
      <c r="L43" s="179">
        <v>212.1</v>
      </c>
      <c r="M43" s="179"/>
      <c r="N43" s="215">
        <f t="shared" si="1"/>
        <v>7.5776019476567244E-2</v>
      </c>
      <c r="O43" s="248"/>
      <c r="P43" s="248"/>
      <c r="Q43" s="248"/>
      <c r="R43" s="248"/>
      <c r="S43" s="248"/>
      <c r="T43" s="248"/>
      <c r="U43" s="248"/>
      <c r="V43" s="248"/>
      <c r="W43" s="248"/>
    </row>
    <row r="44" spans="1:23" s="185" customFormat="1" ht="21" customHeight="1" x14ac:dyDescent="0.25">
      <c r="A44" s="180">
        <v>2021</v>
      </c>
      <c r="B44" s="182">
        <v>8</v>
      </c>
      <c r="C44" s="183">
        <v>44410</v>
      </c>
      <c r="D44" s="183">
        <v>1</v>
      </c>
      <c r="E44" s="183">
        <v>1</v>
      </c>
      <c r="F44" s="184" t="s">
        <v>416</v>
      </c>
      <c r="G44" t="s">
        <v>417</v>
      </c>
      <c r="H44">
        <v>111</v>
      </c>
      <c r="I44" s="186">
        <v>103.23</v>
      </c>
      <c r="J44" s="187">
        <v>118.77</v>
      </c>
      <c r="K44" s="188">
        <v>134.69999999999999</v>
      </c>
      <c r="L44" s="179">
        <v>108</v>
      </c>
      <c r="M44" s="179"/>
      <c r="N44" s="215">
        <f t="shared" si="1"/>
        <v>4.6207497820401004E-2</v>
      </c>
      <c r="O44" s="248"/>
      <c r="P44" s="248"/>
      <c r="Q44" s="248"/>
      <c r="R44" s="248"/>
      <c r="S44" s="248"/>
      <c r="T44" s="248"/>
      <c r="U44" s="248"/>
      <c r="V44" s="248"/>
      <c r="W44" s="248"/>
    </row>
    <row r="45" spans="1:23" s="185" customFormat="1" ht="21" customHeight="1" x14ac:dyDescent="0.25">
      <c r="A45" s="180">
        <v>2021</v>
      </c>
      <c r="B45" s="182">
        <v>8</v>
      </c>
      <c r="C45" s="183">
        <v>44410</v>
      </c>
      <c r="D45" s="183">
        <v>647</v>
      </c>
      <c r="E45" s="183">
        <v>372</v>
      </c>
      <c r="F45" s="184" t="s">
        <v>155</v>
      </c>
      <c r="G45" t="s">
        <v>156</v>
      </c>
      <c r="H45">
        <v>212</v>
      </c>
      <c r="I45" s="186">
        <v>197.16</v>
      </c>
      <c r="J45" s="187">
        <v>226.84</v>
      </c>
      <c r="K45" s="188">
        <v>255.3</v>
      </c>
      <c r="L45" s="179">
        <v>203.9</v>
      </c>
      <c r="M45" s="179"/>
      <c r="N45" s="215">
        <f t="shared" si="1"/>
        <v>3.418543315074056E-2</v>
      </c>
      <c r="O45" s="248"/>
      <c r="P45" s="248"/>
      <c r="Q45" s="248"/>
      <c r="R45" s="248"/>
      <c r="S45" s="248"/>
      <c r="T45" s="248"/>
      <c r="U45" s="248"/>
      <c r="V45" s="248"/>
      <c r="W45" s="248"/>
    </row>
    <row r="46" spans="1:23" s="185" customFormat="1" ht="21" customHeight="1" x14ac:dyDescent="0.25">
      <c r="A46" s="180">
        <v>2021</v>
      </c>
      <c r="B46" s="182">
        <v>8</v>
      </c>
      <c r="C46" s="183">
        <v>44410</v>
      </c>
      <c r="D46" s="183">
        <v>167</v>
      </c>
      <c r="E46" s="183">
        <v>243</v>
      </c>
      <c r="F46" s="184" t="s">
        <v>228</v>
      </c>
      <c r="G46" t="s">
        <v>229</v>
      </c>
      <c r="H46">
        <v>888</v>
      </c>
      <c r="I46" s="186">
        <v>825.84</v>
      </c>
      <c r="J46" s="187">
        <v>950.16</v>
      </c>
      <c r="K46" s="188">
        <v>1039.3</v>
      </c>
      <c r="L46" s="179">
        <v>955.5</v>
      </c>
      <c r="M46" s="179"/>
      <c r="N46" s="215">
        <f t="shared" si="1"/>
        <v>0.15700377797151988</v>
      </c>
      <c r="O46" s="248"/>
      <c r="P46" s="248"/>
      <c r="Q46" s="248"/>
      <c r="R46" s="248"/>
      <c r="S46" s="248"/>
      <c r="T46" s="248"/>
      <c r="U46" s="248"/>
      <c r="V46" s="248"/>
      <c r="W46" s="248"/>
    </row>
    <row r="47" spans="1:23" s="185" customFormat="1" ht="21" customHeight="1" x14ac:dyDescent="0.25">
      <c r="A47" s="180">
        <v>2021</v>
      </c>
      <c r="B47" s="182">
        <v>8</v>
      </c>
      <c r="C47" s="183">
        <v>44410</v>
      </c>
      <c r="D47" s="183">
        <v>10</v>
      </c>
      <c r="E47" s="183">
        <v>3</v>
      </c>
      <c r="F47" s="184" t="s">
        <v>179</v>
      </c>
      <c r="G47" t="s">
        <v>180</v>
      </c>
      <c r="H47">
        <v>48.662500000000001</v>
      </c>
      <c r="I47" s="186">
        <v>45.256124999999997</v>
      </c>
      <c r="J47" s="187">
        <v>52.068874999999998</v>
      </c>
      <c r="K47" s="188">
        <v>64</v>
      </c>
      <c r="L47" s="179">
        <v>53</v>
      </c>
      <c r="M47" s="179"/>
      <c r="N47" s="215">
        <f t="shared" si="1"/>
        <v>0.17111219752022525</v>
      </c>
      <c r="O47" s="248"/>
      <c r="P47" s="248"/>
      <c r="Q47" s="248"/>
      <c r="R47" s="248"/>
      <c r="S47" s="248"/>
      <c r="T47" s="248"/>
      <c r="U47" s="248"/>
      <c r="V47" s="248"/>
      <c r="W47" s="248"/>
    </row>
    <row r="48" spans="1:23" s="185" customFormat="1" ht="21" customHeight="1" x14ac:dyDescent="0.25">
      <c r="A48" s="180">
        <v>2021</v>
      </c>
      <c r="B48" s="182">
        <v>8</v>
      </c>
      <c r="C48" s="183">
        <v>44410</v>
      </c>
      <c r="D48" s="183">
        <v>450</v>
      </c>
      <c r="E48" s="183">
        <v>432</v>
      </c>
      <c r="F48" s="184" t="s">
        <v>261</v>
      </c>
      <c r="G48" t="s">
        <v>265</v>
      </c>
      <c r="H48">
        <v>175</v>
      </c>
      <c r="I48" s="186">
        <v>162.75</v>
      </c>
      <c r="J48" s="187">
        <v>187.25</v>
      </c>
      <c r="K48" s="188"/>
      <c r="L48" s="179">
        <v>188</v>
      </c>
      <c r="M48" s="179"/>
      <c r="N48" s="215">
        <f t="shared" si="1"/>
        <v>0.15514592933947774</v>
      </c>
      <c r="O48" s="248"/>
      <c r="P48" s="248"/>
      <c r="Q48" s="248"/>
      <c r="R48" s="248"/>
      <c r="S48" s="248"/>
      <c r="T48" s="248"/>
      <c r="U48" s="248"/>
      <c r="V48" s="248"/>
      <c r="W48" s="248"/>
    </row>
    <row r="49" spans="1:23" s="185" customFormat="1" ht="21" customHeight="1" x14ac:dyDescent="0.25">
      <c r="A49" s="180">
        <v>2021</v>
      </c>
      <c r="B49" s="182">
        <v>8</v>
      </c>
      <c r="C49" s="183">
        <v>44410</v>
      </c>
      <c r="D49" s="183">
        <v>299</v>
      </c>
      <c r="E49" s="183">
        <v>159</v>
      </c>
      <c r="F49" s="184" t="s">
        <v>210</v>
      </c>
      <c r="G49" t="s">
        <v>211</v>
      </c>
      <c r="H49">
        <v>115</v>
      </c>
      <c r="I49" s="186">
        <v>106.95</v>
      </c>
      <c r="J49" s="187">
        <v>123.05</v>
      </c>
      <c r="K49" s="188">
        <v>121</v>
      </c>
      <c r="L49" s="179">
        <v>110</v>
      </c>
      <c r="M49" s="179"/>
      <c r="N49" s="215">
        <f t="shared" si="1"/>
        <v>2.8517999064983611E-2</v>
      </c>
      <c r="O49" s="248"/>
      <c r="P49" s="248"/>
      <c r="Q49" s="248"/>
      <c r="R49" s="248"/>
      <c r="S49" s="248"/>
      <c r="T49" s="248"/>
      <c r="U49" s="248"/>
      <c r="V49" s="248"/>
      <c r="W49" s="248"/>
    </row>
    <row r="50" spans="1:23" s="185" customFormat="1" ht="21" customHeight="1" x14ac:dyDescent="0.25">
      <c r="A50" s="180">
        <v>2021</v>
      </c>
      <c r="B50" s="182">
        <v>8</v>
      </c>
      <c r="C50" s="183">
        <v>44410</v>
      </c>
      <c r="D50" s="183">
        <v>447</v>
      </c>
      <c r="E50" s="183">
        <v>381</v>
      </c>
      <c r="F50" s="184" t="s">
        <v>382</v>
      </c>
      <c r="G50" t="s">
        <v>383</v>
      </c>
      <c r="H50">
        <v>177</v>
      </c>
      <c r="I50" s="186">
        <v>159.30000000000001</v>
      </c>
      <c r="J50" s="187">
        <v>194.7</v>
      </c>
      <c r="K50" s="188">
        <v>211.4</v>
      </c>
      <c r="L50" s="179">
        <v>187.6</v>
      </c>
      <c r="M50" s="179"/>
      <c r="N50" s="215">
        <f t="shared" si="1"/>
        <v>0.17765222849968601</v>
      </c>
      <c r="O50" s="248"/>
      <c r="P50" s="248"/>
      <c r="Q50" s="248"/>
      <c r="R50" s="248"/>
      <c r="S50" s="248"/>
      <c r="T50" s="248"/>
      <c r="U50" s="248"/>
      <c r="V50" s="248"/>
      <c r="W50" s="248"/>
    </row>
    <row r="51" spans="1:23" s="185" customFormat="1" ht="21" customHeight="1" x14ac:dyDescent="0.25">
      <c r="A51" s="180">
        <v>2021</v>
      </c>
      <c r="B51" s="182">
        <v>8</v>
      </c>
      <c r="C51" s="183">
        <v>44410</v>
      </c>
      <c r="D51" s="183">
        <v>254</v>
      </c>
      <c r="E51" s="183">
        <v>334</v>
      </c>
      <c r="F51" s="184" t="s">
        <v>431</v>
      </c>
      <c r="G51" t="s">
        <v>331</v>
      </c>
      <c r="H51">
        <v>203</v>
      </c>
      <c r="I51" s="186">
        <v>188.79</v>
      </c>
      <c r="J51" s="187">
        <v>217.21</v>
      </c>
      <c r="K51" s="188">
        <v>296.2</v>
      </c>
      <c r="L51" s="179">
        <v>210.3</v>
      </c>
      <c r="M51" s="179"/>
      <c r="N51" s="215">
        <f t="shared" si="1"/>
        <v>0.11393611949785487</v>
      </c>
      <c r="O51" s="248"/>
      <c r="P51" s="248"/>
      <c r="Q51" s="248"/>
      <c r="R51" s="248"/>
      <c r="S51" s="248"/>
      <c r="T51" s="248"/>
      <c r="U51" s="248"/>
      <c r="V51" s="248"/>
      <c r="W51" s="248"/>
    </row>
    <row r="52" spans="1:23" s="185" customFormat="1" ht="21" customHeight="1" x14ac:dyDescent="0.25">
      <c r="A52" s="180">
        <v>2021</v>
      </c>
      <c r="B52" s="182">
        <v>8</v>
      </c>
      <c r="C52" s="183">
        <v>44410</v>
      </c>
      <c r="D52" s="183">
        <v>183</v>
      </c>
      <c r="E52" s="183">
        <v>259</v>
      </c>
      <c r="F52" s="184" t="s">
        <v>425</v>
      </c>
      <c r="G52" t="s">
        <v>426</v>
      </c>
      <c r="H52">
        <v>3</v>
      </c>
      <c r="I52" s="186">
        <v>2.79</v>
      </c>
      <c r="J52" s="187">
        <v>3.21</v>
      </c>
      <c r="K52" s="188">
        <v>4.0999999999999996</v>
      </c>
      <c r="L52" s="179">
        <v>3</v>
      </c>
      <c r="M52" s="179"/>
      <c r="N52" s="215">
        <f t="shared" si="1"/>
        <v>7.5268817204301064E-2</v>
      </c>
      <c r="O52" s="248"/>
      <c r="P52" s="248"/>
      <c r="Q52" s="248"/>
      <c r="R52" s="248"/>
      <c r="S52" s="248"/>
      <c r="T52" s="248"/>
      <c r="U52" s="248"/>
      <c r="V52" s="248"/>
      <c r="W52" s="248"/>
    </row>
    <row r="53" spans="1:23" s="185" customFormat="1" ht="21" customHeight="1" x14ac:dyDescent="0.25">
      <c r="A53" s="180">
        <v>2021</v>
      </c>
      <c r="B53" s="182">
        <v>8</v>
      </c>
      <c r="C53" s="183">
        <v>44410</v>
      </c>
      <c r="D53" s="183">
        <v>623</v>
      </c>
      <c r="E53" s="183">
        <v>406</v>
      </c>
      <c r="F53" s="184" t="s">
        <v>301</v>
      </c>
      <c r="G53" t="s">
        <v>302</v>
      </c>
      <c r="H53">
        <v>599</v>
      </c>
      <c r="I53" s="186">
        <v>551.02009999999996</v>
      </c>
      <c r="J53" s="187">
        <v>646.97990000000004</v>
      </c>
      <c r="K53" s="188">
        <v>688.7</v>
      </c>
      <c r="L53" s="179">
        <v>588.70000000000005</v>
      </c>
      <c r="M53" s="179"/>
      <c r="N53" s="215">
        <f t="shared" si="1"/>
        <v>6.8382078984051742E-2</v>
      </c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5" customFormat="1" ht="21" customHeight="1" x14ac:dyDescent="0.25">
      <c r="A54" s="180">
        <v>2021</v>
      </c>
      <c r="B54" s="182">
        <v>8</v>
      </c>
      <c r="C54" s="183">
        <v>44410</v>
      </c>
      <c r="D54" s="183">
        <v>625</v>
      </c>
      <c r="E54" s="183">
        <v>406</v>
      </c>
      <c r="F54" s="184" t="s">
        <v>307</v>
      </c>
      <c r="G54" t="s">
        <v>308</v>
      </c>
      <c r="H54">
        <v>140</v>
      </c>
      <c r="I54" s="186">
        <v>129.01</v>
      </c>
      <c r="J54" s="187">
        <v>150.99</v>
      </c>
      <c r="K54" s="188">
        <v>156.69999999999999</v>
      </c>
      <c r="L54" s="179">
        <v>131.9</v>
      </c>
      <c r="M54" s="179"/>
      <c r="N54" s="215">
        <f t="shared" si="1"/>
        <v>2.240136423533071E-2</v>
      </c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5" customFormat="1" ht="21" customHeight="1" x14ac:dyDescent="0.25">
      <c r="A55" s="180">
        <v>2021</v>
      </c>
      <c r="B55" s="182">
        <v>8</v>
      </c>
      <c r="C55" s="183">
        <v>44410</v>
      </c>
      <c r="D55" s="183">
        <v>140</v>
      </c>
      <c r="E55" s="183">
        <v>212</v>
      </c>
      <c r="F55" s="184" t="s">
        <v>255</v>
      </c>
      <c r="G55" t="s">
        <v>256</v>
      </c>
      <c r="H55">
        <v>485</v>
      </c>
      <c r="I55" s="186">
        <v>451.05</v>
      </c>
      <c r="J55" s="187">
        <v>518.95000000000005</v>
      </c>
      <c r="K55" s="188">
        <v>575.6</v>
      </c>
      <c r="L55" s="179">
        <v>461.9</v>
      </c>
      <c r="M55" s="179"/>
      <c r="N55" s="215">
        <f t="shared" si="1"/>
        <v>2.4054982817869341E-2</v>
      </c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5" customFormat="1" ht="21" customHeight="1" x14ac:dyDescent="0.25">
      <c r="A56" s="180">
        <v>2021</v>
      </c>
      <c r="B56" s="182">
        <v>8</v>
      </c>
      <c r="C56" s="183">
        <v>44410</v>
      </c>
      <c r="D56" s="183">
        <v>630</v>
      </c>
      <c r="E56" s="183">
        <v>407</v>
      </c>
      <c r="F56" s="184" t="s">
        <v>149</v>
      </c>
      <c r="G56" t="s">
        <v>150</v>
      </c>
      <c r="H56">
        <v>214</v>
      </c>
      <c r="I56" s="186">
        <v>197.84299999999999</v>
      </c>
      <c r="J56" s="187">
        <v>230.15700000000001</v>
      </c>
      <c r="K56" s="188">
        <v>237.6</v>
      </c>
      <c r="L56" s="179">
        <v>206.1</v>
      </c>
      <c r="M56" s="179"/>
      <c r="N56" s="215">
        <f t="shared" si="1"/>
        <v>4.1735113195816916E-2</v>
      </c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185" customFormat="1" ht="21" customHeight="1" x14ac:dyDescent="0.25">
      <c r="A57" s="180">
        <v>2021</v>
      </c>
      <c r="B57" s="182">
        <v>8</v>
      </c>
      <c r="C57" s="183">
        <v>44410</v>
      </c>
      <c r="D57" s="183">
        <v>445</v>
      </c>
      <c r="E57" s="183">
        <v>381</v>
      </c>
      <c r="F57" s="184" t="s">
        <v>376</v>
      </c>
      <c r="G57" t="s">
        <v>377</v>
      </c>
      <c r="H57">
        <v>28</v>
      </c>
      <c r="I57" s="186">
        <v>25.2</v>
      </c>
      <c r="J57" s="187">
        <v>30.8</v>
      </c>
      <c r="K57" s="188">
        <v>34.799999999999997</v>
      </c>
      <c r="L57" s="179">
        <v>29.6</v>
      </c>
      <c r="M57" s="179"/>
      <c r="N57" s="215">
        <f t="shared" si="1"/>
        <v>0.1746031746031747</v>
      </c>
      <c r="O57" s="248"/>
      <c r="P57" s="248"/>
      <c r="Q57" s="248"/>
      <c r="R57" s="248"/>
      <c r="S57" s="248"/>
      <c r="T57" s="248"/>
      <c r="U57" s="248"/>
      <c r="V57" s="248"/>
      <c r="W57" s="248"/>
    </row>
    <row r="58" spans="1:23" s="185" customFormat="1" ht="21" customHeight="1" x14ac:dyDescent="0.25">
      <c r="A58" s="180">
        <v>2021</v>
      </c>
      <c r="B58" s="182">
        <v>8</v>
      </c>
      <c r="C58" s="183">
        <v>44410</v>
      </c>
      <c r="D58" s="183">
        <v>645</v>
      </c>
      <c r="E58" s="183">
        <v>123</v>
      </c>
      <c r="F58" s="184" t="s">
        <v>313</v>
      </c>
      <c r="G58" t="s">
        <v>314</v>
      </c>
      <c r="H58">
        <v>133</v>
      </c>
      <c r="I58" s="186">
        <v>123.69</v>
      </c>
      <c r="J58" s="187">
        <v>142.31</v>
      </c>
      <c r="K58" s="188">
        <v>160.4</v>
      </c>
      <c r="L58" s="179">
        <v>142.1</v>
      </c>
      <c r="M58" s="179"/>
      <c r="N58" s="215">
        <f t="shared" si="1"/>
        <v>0.14883984153933216</v>
      </c>
      <c r="O58" s="248"/>
      <c r="P58" s="248"/>
      <c r="Q58" s="248"/>
      <c r="R58" s="248"/>
      <c r="S58" s="248"/>
      <c r="T58" s="248"/>
      <c r="U58" s="248"/>
      <c r="V58" s="248"/>
      <c r="W58" s="248"/>
    </row>
    <row r="59" spans="1:23" s="185" customFormat="1" ht="21" customHeight="1" x14ac:dyDescent="0.25">
      <c r="A59" s="180">
        <v>2021</v>
      </c>
      <c r="B59" s="182">
        <v>8</v>
      </c>
      <c r="C59" s="183">
        <v>44411</v>
      </c>
      <c r="D59" s="183">
        <v>550</v>
      </c>
      <c r="E59" s="183">
        <v>383</v>
      </c>
      <c r="F59" s="184" t="s">
        <v>167</v>
      </c>
      <c r="G59" t="s">
        <v>168</v>
      </c>
      <c r="H59">
        <v>35</v>
      </c>
      <c r="I59" s="186">
        <v>32.024999999999999</v>
      </c>
      <c r="J59" s="187">
        <v>38.045000000000002</v>
      </c>
      <c r="K59" s="188">
        <v>62.5</v>
      </c>
      <c r="L59" s="179">
        <v>36</v>
      </c>
      <c r="M59" s="179"/>
      <c r="N59" s="215">
        <f t="shared" si="1"/>
        <v>0.12412177985948483</v>
      </c>
      <c r="O59" s="248"/>
      <c r="P59" s="248"/>
      <c r="Q59" s="248"/>
      <c r="R59" s="248"/>
      <c r="S59" s="248"/>
      <c r="T59" s="248"/>
      <c r="U59" s="248"/>
      <c r="V59" s="248"/>
      <c r="W59" s="248"/>
    </row>
    <row r="60" spans="1:23" s="185" customFormat="1" ht="21" customHeight="1" x14ac:dyDescent="0.25">
      <c r="A60" s="180">
        <v>2021</v>
      </c>
      <c r="B60" s="182">
        <v>8</v>
      </c>
      <c r="C60" s="183">
        <v>44411</v>
      </c>
      <c r="D60" s="183">
        <v>140</v>
      </c>
      <c r="E60" s="183">
        <v>212</v>
      </c>
      <c r="F60" s="184" t="s">
        <v>255</v>
      </c>
      <c r="G60" t="s">
        <v>256</v>
      </c>
      <c r="H60">
        <v>485</v>
      </c>
      <c r="I60" s="186">
        <v>451.05</v>
      </c>
      <c r="J60" s="187">
        <v>518.95000000000005</v>
      </c>
      <c r="K60" s="188">
        <v>664.6</v>
      </c>
      <c r="L60" s="179">
        <v>470.6</v>
      </c>
      <c r="M60" s="179"/>
      <c r="N60" s="215">
        <f t="shared" si="1"/>
        <v>4.3343310054317727E-2</v>
      </c>
      <c r="O60" s="248"/>
      <c r="P60" s="248"/>
      <c r="Q60" s="248"/>
      <c r="R60" s="248"/>
      <c r="S60" s="248"/>
      <c r="T60" s="248"/>
      <c r="U60" s="248"/>
      <c r="V60" s="248"/>
      <c r="W60" s="248"/>
    </row>
    <row r="61" spans="1:23" s="185" customFormat="1" ht="21" customHeight="1" x14ac:dyDescent="0.25">
      <c r="A61" s="180">
        <v>2021</v>
      </c>
      <c r="B61" s="182">
        <v>8</v>
      </c>
      <c r="C61" s="183">
        <v>44411</v>
      </c>
      <c r="D61" s="183">
        <v>628</v>
      </c>
      <c r="E61" s="183">
        <v>407</v>
      </c>
      <c r="F61" s="184" t="s">
        <v>143</v>
      </c>
      <c r="G61" t="s">
        <v>144</v>
      </c>
      <c r="H61">
        <v>330</v>
      </c>
      <c r="I61" s="186">
        <v>303.99599999999998</v>
      </c>
      <c r="J61" s="187">
        <v>356.00400000000002</v>
      </c>
      <c r="K61" s="188">
        <v>469.7</v>
      </c>
      <c r="L61" s="179">
        <v>329.4</v>
      </c>
      <c r="M61" s="179"/>
      <c r="N61" s="215">
        <f t="shared" si="1"/>
        <v>8.3566889038013653E-2</v>
      </c>
      <c r="O61" s="248"/>
      <c r="P61" s="248"/>
      <c r="Q61" s="248"/>
      <c r="R61" s="248"/>
      <c r="S61" s="248"/>
      <c r="T61" s="248"/>
      <c r="U61" s="248"/>
      <c r="V61" s="248"/>
      <c r="W61" s="248"/>
    </row>
    <row r="62" spans="1:23" s="185" customFormat="1" ht="21" customHeight="1" x14ac:dyDescent="0.25">
      <c r="A62" s="180">
        <v>2021</v>
      </c>
      <c r="B62" s="182">
        <v>8</v>
      </c>
      <c r="C62" s="183">
        <v>44411</v>
      </c>
      <c r="D62" s="183">
        <v>630</v>
      </c>
      <c r="E62" s="183">
        <v>407</v>
      </c>
      <c r="F62" s="184" t="s">
        <v>149</v>
      </c>
      <c r="G62" t="s">
        <v>150</v>
      </c>
      <c r="H62">
        <v>214</v>
      </c>
      <c r="I62" s="186">
        <v>197.84299999999999</v>
      </c>
      <c r="J62" s="187">
        <v>230.15700000000001</v>
      </c>
      <c r="K62" s="188">
        <v>298.60000000000002</v>
      </c>
      <c r="L62" s="179">
        <v>212.9</v>
      </c>
      <c r="M62" s="179"/>
      <c r="N62" s="215">
        <f t="shared" si="1"/>
        <v>7.6105801064480505E-2</v>
      </c>
      <c r="O62" s="248"/>
      <c r="P62" s="248"/>
      <c r="Q62" s="248"/>
      <c r="R62" s="248"/>
      <c r="S62" s="248"/>
      <c r="T62" s="248"/>
      <c r="U62" s="248"/>
      <c r="V62" s="248"/>
      <c r="W62" s="248"/>
    </row>
    <row r="63" spans="1:23" s="185" customFormat="1" ht="21" customHeight="1" x14ac:dyDescent="0.25">
      <c r="A63" s="180">
        <v>2021</v>
      </c>
      <c r="B63" s="182">
        <v>8</v>
      </c>
      <c r="C63" s="183">
        <v>44411</v>
      </c>
      <c r="D63" s="183">
        <v>178</v>
      </c>
      <c r="E63" s="183">
        <v>212</v>
      </c>
      <c r="F63" s="184" t="s">
        <v>258</v>
      </c>
      <c r="G63" t="s">
        <v>259</v>
      </c>
      <c r="H63">
        <v>50</v>
      </c>
      <c r="I63" s="186">
        <v>46.5</v>
      </c>
      <c r="J63" s="187">
        <v>53.5</v>
      </c>
      <c r="K63" s="188">
        <v>92.7</v>
      </c>
      <c r="L63" s="179">
        <v>55.8</v>
      </c>
      <c r="M63" s="179"/>
      <c r="N63" s="215">
        <f t="shared" si="1"/>
        <v>0.19999999999999993</v>
      </c>
      <c r="O63" s="248"/>
      <c r="P63" s="248"/>
      <c r="Q63" s="248"/>
      <c r="R63" s="248"/>
      <c r="S63" s="248"/>
      <c r="T63" s="248"/>
      <c r="U63" s="248"/>
      <c r="V63" s="248"/>
      <c r="W63" s="248"/>
    </row>
    <row r="64" spans="1:23" s="185" customFormat="1" ht="21" customHeight="1" x14ac:dyDescent="0.25">
      <c r="A64" s="180">
        <v>2021</v>
      </c>
      <c r="B64" s="182">
        <v>8</v>
      </c>
      <c r="C64" s="183">
        <v>44411</v>
      </c>
      <c r="D64" s="183">
        <v>627</v>
      </c>
      <c r="E64" s="183">
        <v>407</v>
      </c>
      <c r="F64" s="184" t="s">
        <v>140</v>
      </c>
      <c r="G64" t="s">
        <v>141</v>
      </c>
      <c r="H64">
        <v>418.5</v>
      </c>
      <c r="I64" s="186">
        <v>384.97815000000003</v>
      </c>
      <c r="J64" s="187">
        <v>452.02184999999997</v>
      </c>
      <c r="K64" s="188">
        <v>583.9</v>
      </c>
      <c r="L64" s="179">
        <v>444</v>
      </c>
      <c r="M64" s="179"/>
      <c r="N64" s="215">
        <f t="shared" si="1"/>
        <v>0.15331220745904661</v>
      </c>
      <c r="O64" s="248"/>
      <c r="P64" s="248"/>
      <c r="Q64" s="248"/>
      <c r="R64" s="248"/>
      <c r="S64" s="248"/>
      <c r="T64" s="248"/>
      <c r="U64" s="248"/>
      <c r="V64" s="248"/>
      <c r="W64" s="248"/>
    </row>
    <row r="65" spans="1:23" s="185" customFormat="1" ht="21" customHeight="1" x14ac:dyDescent="0.25">
      <c r="A65" s="180">
        <v>2021</v>
      </c>
      <c r="B65" s="182">
        <v>8</v>
      </c>
      <c r="C65" s="183">
        <v>44411</v>
      </c>
      <c r="D65" s="183">
        <v>299</v>
      </c>
      <c r="E65" s="183">
        <v>159</v>
      </c>
      <c r="F65" s="184" t="s">
        <v>210</v>
      </c>
      <c r="G65" t="s">
        <v>211</v>
      </c>
      <c r="H65">
        <v>115</v>
      </c>
      <c r="I65" s="186">
        <v>106.95</v>
      </c>
      <c r="J65" s="187">
        <v>123.05</v>
      </c>
      <c r="K65" s="188">
        <v>143.9</v>
      </c>
      <c r="L65" s="179">
        <v>109.1</v>
      </c>
      <c r="M65" s="179"/>
      <c r="N65" s="215">
        <f t="shared" si="1"/>
        <v>2.0102851799906417E-2</v>
      </c>
      <c r="O65" s="248"/>
      <c r="P65" s="248"/>
      <c r="Q65" s="248"/>
      <c r="R65" s="248"/>
      <c r="S65" s="248"/>
      <c r="T65" s="248"/>
      <c r="U65" s="248"/>
      <c r="V65" s="248"/>
      <c r="W65" s="248"/>
    </row>
    <row r="66" spans="1:23" s="185" customFormat="1" ht="21" customHeight="1" x14ac:dyDescent="0.25">
      <c r="A66" s="180">
        <v>2021</v>
      </c>
      <c r="B66" s="182">
        <v>8</v>
      </c>
      <c r="C66" s="183">
        <v>44411</v>
      </c>
      <c r="D66" s="183">
        <v>1</v>
      </c>
      <c r="E66" s="183">
        <v>1</v>
      </c>
      <c r="F66" s="184" t="s">
        <v>416</v>
      </c>
      <c r="G66" t="s">
        <v>417</v>
      </c>
      <c r="H66">
        <v>111</v>
      </c>
      <c r="I66" s="186">
        <v>103.23</v>
      </c>
      <c r="J66" s="187">
        <v>118.77</v>
      </c>
      <c r="K66" s="188">
        <v>152.9</v>
      </c>
      <c r="L66" s="179">
        <v>97.3</v>
      </c>
      <c r="M66" s="179"/>
      <c r="N66" s="215">
        <f t="shared" si="1"/>
        <v>-5.7444541315509121E-2</v>
      </c>
      <c r="O66" s="248"/>
      <c r="P66" s="248"/>
      <c r="Q66" s="248"/>
      <c r="R66" s="248"/>
      <c r="S66" s="248"/>
      <c r="T66" s="248"/>
      <c r="U66" s="248"/>
      <c r="V66" s="248"/>
      <c r="W66" s="248"/>
    </row>
    <row r="67" spans="1:23" s="185" customFormat="1" ht="21" customHeight="1" x14ac:dyDescent="0.25">
      <c r="A67" s="180">
        <v>2021</v>
      </c>
      <c r="B67" s="182">
        <v>8</v>
      </c>
      <c r="C67" s="183">
        <v>44411</v>
      </c>
      <c r="D67" s="183">
        <v>165</v>
      </c>
      <c r="E67" s="183">
        <v>241</v>
      </c>
      <c r="F67" s="184" t="s">
        <v>225</v>
      </c>
      <c r="G67" t="s">
        <v>226</v>
      </c>
      <c r="H67">
        <v>706</v>
      </c>
      <c r="I67" s="186">
        <v>656.58</v>
      </c>
      <c r="J67" s="187">
        <v>755.42</v>
      </c>
      <c r="K67" s="188">
        <v>883</v>
      </c>
      <c r="L67" s="179">
        <v>753.5</v>
      </c>
      <c r="M67" s="179"/>
      <c r="N67" s="215">
        <f t="shared" si="1"/>
        <v>0.14761339059977452</v>
      </c>
      <c r="O67" s="248"/>
      <c r="P67" s="248"/>
      <c r="Q67" s="248"/>
      <c r="R67" s="248"/>
      <c r="S67" s="248"/>
      <c r="T67" s="248"/>
      <c r="U67" s="248"/>
      <c r="V67" s="248"/>
      <c r="W67" s="248"/>
    </row>
    <row r="68" spans="1:23" s="185" customFormat="1" ht="21" customHeight="1" x14ac:dyDescent="0.25">
      <c r="A68" s="180">
        <v>2021</v>
      </c>
      <c r="B68" s="182">
        <v>8</v>
      </c>
      <c r="C68" s="183">
        <v>44411</v>
      </c>
      <c r="D68" s="183">
        <v>445</v>
      </c>
      <c r="E68" s="183">
        <v>381</v>
      </c>
      <c r="F68" s="184" t="s">
        <v>376</v>
      </c>
      <c r="G68" t="s">
        <v>377</v>
      </c>
      <c r="H68">
        <v>28</v>
      </c>
      <c r="I68" s="186">
        <v>25.2</v>
      </c>
      <c r="J68" s="187">
        <v>30.8</v>
      </c>
      <c r="K68" s="188">
        <v>37.4</v>
      </c>
      <c r="L68" s="179">
        <v>28</v>
      </c>
      <c r="M68" s="179"/>
      <c r="N68" s="215">
        <f t="shared" ref="N68:N99" si="2">IFERROR((L68-I68)/I68,"")</f>
        <v>0.11111111111111115</v>
      </c>
      <c r="O68" s="248"/>
      <c r="P68" s="248"/>
      <c r="Q68" s="248"/>
      <c r="R68" s="248"/>
      <c r="S68" s="248"/>
      <c r="T68" s="248"/>
      <c r="U68" s="248"/>
      <c r="V68" s="248"/>
      <c r="W68" s="248"/>
    </row>
    <row r="69" spans="1:23" s="185" customFormat="1" ht="21" customHeight="1" x14ac:dyDescent="0.25">
      <c r="A69" s="180">
        <v>2021</v>
      </c>
      <c r="B69" s="182">
        <v>8</v>
      </c>
      <c r="C69" s="183">
        <v>44411</v>
      </c>
      <c r="D69" s="183">
        <v>645</v>
      </c>
      <c r="E69" s="183">
        <v>123</v>
      </c>
      <c r="F69" s="184" t="s">
        <v>313</v>
      </c>
      <c r="G69" t="s">
        <v>314</v>
      </c>
      <c r="H69">
        <v>133</v>
      </c>
      <c r="I69" s="186">
        <v>123.69</v>
      </c>
      <c r="J69" s="187">
        <v>142.31</v>
      </c>
      <c r="K69" s="188"/>
      <c r="L69" s="179"/>
      <c r="M69" s="179"/>
      <c r="N69" s="215">
        <f t="shared" si="2"/>
        <v>-1</v>
      </c>
      <c r="O69" s="248"/>
      <c r="P69" s="248"/>
      <c r="Q69" s="248"/>
      <c r="R69" s="248"/>
      <c r="S69" s="248"/>
      <c r="T69" s="248"/>
      <c r="U69" s="248"/>
      <c r="V69" s="248"/>
      <c r="W69" s="248"/>
    </row>
    <row r="70" spans="1:23" s="185" customFormat="1" ht="21" customHeight="1" x14ac:dyDescent="0.25">
      <c r="A70" s="180">
        <v>2021</v>
      </c>
      <c r="B70" s="182">
        <v>8</v>
      </c>
      <c r="C70" s="183">
        <v>44411</v>
      </c>
      <c r="D70" s="183">
        <v>626</v>
      </c>
      <c r="E70" s="183">
        <v>406</v>
      </c>
      <c r="F70" s="184" t="s">
        <v>310</v>
      </c>
      <c r="G70" t="s">
        <v>311</v>
      </c>
      <c r="H70">
        <v>276</v>
      </c>
      <c r="I70" s="186">
        <v>254.05799999999999</v>
      </c>
      <c r="J70" s="187">
        <v>297.94200000000001</v>
      </c>
      <c r="K70" s="188">
        <v>383.3</v>
      </c>
      <c r="L70" s="179">
        <v>280.89999999999998</v>
      </c>
      <c r="M70" s="179"/>
      <c r="N70" s="215">
        <f t="shared" si="2"/>
        <v>0.10565303985704046</v>
      </c>
      <c r="O70" s="248"/>
      <c r="P70" s="248"/>
      <c r="Q70" s="248"/>
      <c r="R70" s="248"/>
      <c r="S70" s="248"/>
      <c r="T70" s="248"/>
      <c r="U70" s="248"/>
      <c r="V70" s="248"/>
      <c r="W70" s="248"/>
    </row>
    <row r="71" spans="1:23" s="185" customFormat="1" ht="21" customHeight="1" x14ac:dyDescent="0.25">
      <c r="A71" s="180">
        <v>2021</v>
      </c>
      <c r="B71" s="182">
        <v>8</v>
      </c>
      <c r="C71" s="183">
        <v>44411</v>
      </c>
      <c r="D71" s="183">
        <v>646</v>
      </c>
      <c r="E71" s="183">
        <v>372</v>
      </c>
      <c r="F71" s="184" t="s">
        <v>152</v>
      </c>
      <c r="G71" t="s">
        <v>153</v>
      </c>
      <c r="H71">
        <v>212</v>
      </c>
      <c r="I71" s="186">
        <v>197.16</v>
      </c>
      <c r="J71" s="187">
        <v>226.84</v>
      </c>
      <c r="K71" s="188">
        <v>272</v>
      </c>
      <c r="L71" s="179">
        <v>230.7</v>
      </c>
      <c r="M71" s="179"/>
      <c r="N71" s="215">
        <f t="shared" si="2"/>
        <v>0.17011564211807664</v>
      </c>
      <c r="O71" s="248"/>
      <c r="P71" s="248"/>
      <c r="Q71" s="248"/>
      <c r="R71" s="248"/>
      <c r="S71" s="248"/>
      <c r="T71" s="248"/>
      <c r="U71" s="248"/>
      <c r="V71" s="248"/>
      <c r="W71" s="248"/>
    </row>
    <row r="72" spans="1:23" s="185" customFormat="1" ht="21" customHeight="1" x14ac:dyDescent="0.25">
      <c r="A72" s="180">
        <v>2021</v>
      </c>
      <c r="B72" s="182">
        <v>8</v>
      </c>
      <c r="C72" s="183">
        <v>44411</v>
      </c>
      <c r="D72" s="183">
        <v>447</v>
      </c>
      <c r="E72" s="183">
        <v>381</v>
      </c>
      <c r="F72" s="184" t="s">
        <v>382</v>
      </c>
      <c r="G72" t="s">
        <v>383</v>
      </c>
      <c r="H72">
        <v>177</v>
      </c>
      <c r="I72" s="186">
        <v>159.30000000000001</v>
      </c>
      <c r="J72" s="187">
        <v>194.7</v>
      </c>
      <c r="K72" s="188">
        <v>224.3</v>
      </c>
      <c r="L72" s="179">
        <v>176.3</v>
      </c>
      <c r="M72" s="179"/>
      <c r="N72" s="215">
        <f t="shared" si="2"/>
        <v>0.10671688637790332</v>
      </c>
      <c r="O72" s="248"/>
      <c r="P72" s="248"/>
      <c r="Q72" s="248"/>
      <c r="R72" s="248"/>
      <c r="S72" s="248"/>
      <c r="T72" s="248"/>
      <c r="U72" s="248"/>
      <c r="V72" s="248"/>
      <c r="W72" s="248"/>
    </row>
    <row r="73" spans="1:23" s="185" customFormat="1" ht="21" customHeight="1" x14ac:dyDescent="0.25">
      <c r="A73" s="180">
        <v>2021</v>
      </c>
      <c r="B73" s="182">
        <v>8</v>
      </c>
      <c r="C73" s="183">
        <v>44411</v>
      </c>
      <c r="D73" s="183">
        <v>446</v>
      </c>
      <c r="E73" s="183">
        <v>381</v>
      </c>
      <c r="F73" s="184" t="s">
        <v>379</v>
      </c>
      <c r="G73" t="s">
        <v>380</v>
      </c>
      <c r="H73">
        <v>167</v>
      </c>
      <c r="I73" s="186">
        <v>150.30000000000001</v>
      </c>
      <c r="J73" s="187">
        <v>183.7</v>
      </c>
      <c r="K73" s="188">
        <v>204.2</v>
      </c>
      <c r="L73" s="179">
        <v>167.5</v>
      </c>
      <c r="M73" s="179"/>
      <c r="N73" s="215">
        <f t="shared" si="2"/>
        <v>0.11443779108449759</v>
      </c>
      <c r="O73" s="248"/>
      <c r="P73" s="248"/>
      <c r="Q73" s="248"/>
      <c r="R73" s="248"/>
      <c r="S73" s="248"/>
      <c r="T73" s="248"/>
      <c r="U73" s="248"/>
      <c r="V73" s="248"/>
      <c r="W73" s="248"/>
    </row>
    <row r="74" spans="1:23" s="185" customFormat="1" ht="21" customHeight="1" x14ac:dyDescent="0.25">
      <c r="A74" s="180">
        <v>2021</v>
      </c>
      <c r="B74" s="182">
        <v>8</v>
      </c>
      <c r="C74" s="183">
        <v>44411</v>
      </c>
      <c r="D74" s="183">
        <v>647</v>
      </c>
      <c r="E74" s="183">
        <v>372</v>
      </c>
      <c r="F74" s="184" t="s">
        <v>155</v>
      </c>
      <c r="G74" t="s">
        <v>156</v>
      </c>
      <c r="H74">
        <v>212</v>
      </c>
      <c r="I74" s="186">
        <v>197.16</v>
      </c>
      <c r="J74" s="187">
        <v>226.84</v>
      </c>
      <c r="K74" s="188">
        <v>273.3</v>
      </c>
      <c r="L74" s="179">
        <v>201.7</v>
      </c>
      <c r="M74" s="179"/>
      <c r="N74" s="215">
        <f t="shared" si="2"/>
        <v>2.3026983160884522E-2</v>
      </c>
      <c r="O74" s="248"/>
      <c r="P74" s="248"/>
      <c r="Q74" s="248"/>
      <c r="R74" s="248"/>
      <c r="S74" s="248"/>
      <c r="T74" s="248"/>
      <c r="U74" s="248"/>
      <c r="V74" s="248"/>
      <c r="W74" s="248"/>
    </row>
    <row r="75" spans="1:23" s="185" customFormat="1" ht="21" customHeight="1" x14ac:dyDescent="0.25">
      <c r="A75" s="180">
        <v>2021</v>
      </c>
      <c r="B75" s="182">
        <v>8</v>
      </c>
      <c r="C75" s="183">
        <v>44411</v>
      </c>
      <c r="D75" s="183">
        <v>629</v>
      </c>
      <c r="E75" s="183">
        <v>407</v>
      </c>
      <c r="F75" s="184" t="s">
        <v>146</v>
      </c>
      <c r="G75" t="s">
        <v>147</v>
      </c>
      <c r="H75">
        <v>221</v>
      </c>
      <c r="I75" s="186">
        <v>203.983</v>
      </c>
      <c r="J75" s="187">
        <v>238.017</v>
      </c>
      <c r="K75" s="188">
        <v>287.10000000000002</v>
      </c>
      <c r="L75" s="179">
        <v>220.4</v>
      </c>
      <c r="M75" s="179"/>
      <c r="N75" s="215">
        <f t="shared" si="2"/>
        <v>8.048219704583226E-2</v>
      </c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5" customFormat="1" ht="21" customHeight="1" x14ac:dyDescent="0.25">
      <c r="A76" s="180">
        <v>2021</v>
      </c>
      <c r="B76" s="182">
        <v>8</v>
      </c>
      <c r="C76" s="183">
        <v>44411</v>
      </c>
      <c r="D76" s="183">
        <v>624</v>
      </c>
      <c r="E76" s="183">
        <v>406</v>
      </c>
      <c r="F76" s="184" t="s">
        <v>304</v>
      </c>
      <c r="G76" t="s">
        <v>305</v>
      </c>
      <c r="H76">
        <v>374</v>
      </c>
      <c r="I76" s="186">
        <v>344.04259999999999</v>
      </c>
      <c r="J76" s="187">
        <v>403.95740000000001</v>
      </c>
      <c r="K76" s="188">
        <v>485.1</v>
      </c>
      <c r="L76" s="179">
        <v>365.5</v>
      </c>
      <c r="M76" s="179"/>
      <c r="N76" s="215">
        <f t="shared" si="2"/>
        <v>6.2368439257231539E-2</v>
      </c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5" customFormat="1" ht="21" customHeight="1" x14ac:dyDescent="0.25">
      <c r="A77" s="180">
        <v>2021</v>
      </c>
      <c r="B77" s="182">
        <v>8</v>
      </c>
      <c r="C77" s="183">
        <v>44411</v>
      </c>
      <c r="D77" s="183">
        <v>81</v>
      </c>
      <c r="E77" s="183">
        <v>29</v>
      </c>
      <c r="F77" s="184" t="s">
        <v>231</v>
      </c>
      <c r="G77" t="s">
        <v>232</v>
      </c>
      <c r="H77">
        <v>388</v>
      </c>
      <c r="I77" s="186">
        <v>360.84</v>
      </c>
      <c r="J77" s="187">
        <v>415.16</v>
      </c>
      <c r="K77" s="188">
        <v>543.1</v>
      </c>
      <c r="L77" s="179">
        <v>380.9</v>
      </c>
      <c r="M77" s="179"/>
      <c r="N77" s="215">
        <f t="shared" si="2"/>
        <v>5.5592506374016193E-2</v>
      </c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5" customFormat="1" ht="21" customHeight="1" x14ac:dyDescent="0.25">
      <c r="A78" s="180">
        <v>2021</v>
      </c>
      <c r="B78" s="182">
        <v>8</v>
      </c>
      <c r="C78" s="183">
        <v>44411</v>
      </c>
      <c r="D78" s="183">
        <v>448</v>
      </c>
      <c r="E78" s="183">
        <v>381</v>
      </c>
      <c r="F78" s="184" t="s">
        <v>385</v>
      </c>
      <c r="G78" t="s">
        <v>386</v>
      </c>
      <c r="H78">
        <v>23</v>
      </c>
      <c r="I78" s="186">
        <v>20.7</v>
      </c>
      <c r="J78" s="187">
        <v>25.3</v>
      </c>
      <c r="K78" s="188">
        <v>29.8</v>
      </c>
      <c r="L78" s="179">
        <v>22.8</v>
      </c>
      <c r="M78" s="179"/>
      <c r="N78" s="215">
        <f t="shared" si="2"/>
        <v>0.10144927536231892</v>
      </c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5" customFormat="1" ht="21" customHeight="1" x14ac:dyDescent="0.25">
      <c r="A79" s="180">
        <v>2021</v>
      </c>
      <c r="B79" s="182">
        <v>8</v>
      </c>
      <c r="C79" s="183">
        <v>44411</v>
      </c>
      <c r="D79" s="183">
        <v>2</v>
      </c>
      <c r="E79" s="183">
        <v>1</v>
      </c>
      <c r="F79" s="184" t="s">
        <v>419</v>
      </c>
      <c r="G79" t="s">
        <v>420</v>
      </c>
      <c r="H79">
        <v>113</v>
      </c>
      <c r="I79" s="186">
        <v>105.09</v>
      </c>
      <c r="J79" s="187">
        <v>120.91</v>
      </c>
      <c r="K79" s="188">
        <v>180.6</v>
      </c>
      <c r="L79" s="179">
        <v>106.8</v>
      </c>
      <c r="M79" s="179"/>
      <c r="N79" s="215">
        <f t="shared" si="2"/>
        <v>1.6271767056808391E-2</v>
      </c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5" customFormat="1" ht="21" customHeight="1" x14ac:dyDescent="0.25">
      <c r="A80" s="180">
        <v>2021</v>
      </c>
      <c r="B80" s="182">
        <v>8</v>
      </c>
      <c r="C80" s="183">
        <v>44411</v>
      </c>
      <c r="D80" s="183">
        <v>254</v>
      </c>
      <c r="E80" s="183">
        <v>334</v>
      </c>
      <c r="F80" s="184" t="s">
        <v>431</v>
      </c>
      <c r="G80" t="s">
        <v>331</v>
      </c>
      <c r="H80">
        <v>203</v>
      </c>
      <c r="I80" s="186">
        <v>188.79</v>
      </c>
      <c r="J80" s="187">
        <v>217.21</v>
      </c>
      <c r="K80" s="188">
        <v>295.89999999999998</v>
      </c>
      <c r="L80" s="179">
        <v>209.4</v>
      </c>
      <c r="M80" s="179"/>
      <c r="N80" s="215">
        <f t="shared" si="2"/>
        <v>0.10916891784522494</v>
      </c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5" customFormat="1" ht="21" customHeight="1" x14ac:dyDescent="0.25">
      <c r="A81" s="180">
        <v>2021</v>
      </c>
      <c r="B81" s="182">
        <v>8</v>
      </c>
      <c r="C81" s="183">
        <v>44411</v>
      </c>
      <c r="D81" s="183">
        <v>183</v>
      </c>
      <c r="E81" s="183">
        <v>259</v>
      </c>
      <c r="F81" s="184" t="s">
        <v>425</v>
      </c>
      <c r="G81" t="s">
        <v>426</v>
      </c>
      <c r="H81">
        <v>3</v>
      </c>
      <c r="I81" s="186">
        <v>2.79</v>
      </c>
      <c r="J81" s="187">
        <v>3.21</v>
      </c>
      <c r="K81" s="188">
        <v>3.6</v>
      </c>
      <c r="L81" s="179">
        <v>3</v>
      </c>
      <c r="M81" s="179"/>
      <c r="N81" s="215">
        <f t="shared" si="2"/>
        <v>7.5268817204301064E-2</v>
      </c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5" customFormat="1" ht="21" customHeight="1" x14ac:dyDescent="0.25">
      <c r="A82" s="180">
        <v>2021</v>
      </c>
      <c r="B82" s="182">
        <v>8</v>
      </c>
      <c r="C82" s="183">
        <v>44411</v>
      </c>
      <c r="D82" s="183">
        <v>623</v>
      </c>
      <c r="E82" s="183">
        <v>406</v>
      </c>
      <c r="F82" s="184" t="s">
        <v>301</v>
      </c>
      <c r="G82" t="s">
        <v>302</v>
      </c>
      <c r="H82">
        <v>599</v>
      </c>
      <c r="I82" s="186">
        <v>551.02009999999996</v>
      </c>
      <c r="J82" s="187">
        <v>646.97990000000004</v>
      </c>
      <c r="K82" s="188">
        <v>784.8</v>
      </c>
      <c r="L82" s="179">
        <v>592.6</v>
      </c>
      <c r="M82" s="179"/>
      <c r="N82" s="215">
        <f t="shared" si="2"/>
        <v>7.5459860720144448E-2</v>
      </c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5" customFormat="1" ht="21" customHeight="1" x14ac:dyDescent="0.25">
      <c r="A83" s="180">
        <v>2021</v>
      </c>
      <c r="B83" s="182">
        <v>8</v>
      </c>
      <c r="C83" s="183">
        <v>44411</v>
      </c>
      <c r="D83" s="183">
        <v>449</v>
      </c>
      <c r="E83" s="183">
        <v>382</v>
      </c>
      <c r="F83" s="184" t="s">
        <v>422</v>
      </c>
      <c r="G83" t="s">
        <v>423</v>
      </c>
      <c r="H83">
        <v>46</v>
      </c>
      <c r="I83" s="186">
        <v>40.985999999999997</v>
      </c>
      <c r="J83" s="187">
        <v>50.048000000000002</v>
      </c>
      <c r="K83" s="188">
        <v>79</v>
      </c>
      <c r="L83" s="179">
        <v>51</v>
      </c>
      <c r="M83" s="179"/>
      <c r="N83" s="215">
        <f t="shared" si="2"/>
        <v>0.24432733128385312</v>
      </c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5" customFormat="1" ht="21" customHeight="1" x14ac:dyDescent="0.25">
      <c r="A84" s="180">
        <v>2021</v>
      </c>
      <c r="B84" s="182">
        <v>8</v>
      </c>
      <c r="C84" s="183">
        <v>44411</v>
      </c>
      <c r="D84" s="183">
        <v>625</v>
      </c>
      <c r="E84" s="183">
        <v>406</v>
      </c>
      <c r="F84" s="184" t="s">
        <v>307</v>
      </c>
      <c r="G84" t="s">
        <v>308</v>
      </c>
      <c r="H84">
        <v>140</v>
      </c>
      <c r="I84" s="186">
        <v>129.01</v>
      </c>
      <c r="J84" s="187">
        <v>150.99</v>
      </c>
      <c r="K84" s="188">
        <v>175.2</v>
      </c>
      <c r="L84" s="179">
        <v>134.9</v>
      </c>
      <c r="M84" s="179"/>
      <c r="N84" s="215">
        <f t="shared" si="2"/>
        <v>4.5655375552282884E-2</v>
      </c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5" customFormat="1" ht="21" customHeight="1" x14ac:dyDescent="0.25">
      <c r="A85" s="180">
        <v>2021</v>
      </c>
      <c r="B85" s="182">
        <v>8</v>
      </c>
      <c r="C85" s="183">
        <v>44411</v>
      </c>
      <c r="D85" s="183">
        <v>10</v>
      </c>
      <c r="E85" s="183">
        <v>3</v>
      </c>
      <c r="F85" s="184" t="s">
        <v>179</v>
      </c>
      <c r="G85" t="s">
        <v>180</v>
      </c>
      <c r="H85">
        <v>48.662500000000001</v>
      </c>
      <c r="I85" s="186">
        <v>45.256124999999997</v>
      </c>
      <c r="J85" s="187">
        <v>52.068874999999998</v>
      </c>
      <c r="K85" s="188">
        <v>67.3</v>
      </c>
      <c r="L85" s="179">
        <v>54</v>
      </c>
      <c r="M85" s="179"/>
      <c r="N85" s="215">
        <f t="shared" si="2"/>
        <v>0.19320865407721061</v>
      </c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5" customFormat="1" ht="21" customHeight="1" x14ac:dyDescent="0.25">
      <c r="A86" s="180">
        <v>2021</v>
      </c>
      <c r="B86" s="182">
        <v>8</v>
      </c>
      <c r="C86" s="183">
        <v>44412</v>
      </c>
      <c r="D86" s="183">
        <v>92</v>
      </c>
      <c r="E86" s="183">
        <v>32</v>
      </c>
      <c r="F86" s="184" t="s">
        <v>288</v>
      </c>
      <c r="G86" t="s">
        <v>289</v>
      </c>
      <c r="H86">
        <v>361</v>
      </c>
      <c r="I86" s="186">
        <v>335.73</v>
      </c>
      <c r="J86" s="187">
        <v>386.27</v>
      </c>
      <c r="K86" s="188">
        <v>501</v>
      </c>
      <c r="L86" s="179">
        <v>355.8</v>
      </c>
      <c r="M86" s="179"/>
      <c r="N86" s="215">
        <f t="shared" si="2"/>
        <v>5.9780180502189237E-2</v>
      </c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5" customFormat="1" ht="21" customHeight="1" x14ac:dyDescent="0.25">
      <c r="A87" s="180">
        <v>2021</v>
      </c>
      <c r="B87" s="182">
        <v>8</v>
      </c>
      <c r="C87" s="183">
        <v>44412</v>
      </c>
      <c r="D87" s="183">
        <v>140</v>
      </c>
      <c r="E87" s="183">
        <v>212</v>
      </c>
      <c r="F87" s="184" t="s">
        <v>255</v>
      </c>
      <c r="G87" t="s">
        <v>256</v>
      </c>
      <c r="H87">
        <v>485</v>
      </c>
      <c r="I87" s="186">
        <v>451.05</v>
      </c>
      <c r="J87" s="187">
        <v>518.95000000000005</v>
      </c>
      <c r="K87" s="188">
        <v>656.3</v>
      </c>
      <c r="L87" s="179">
        <v>463.7</v>
      </c>
      <c r="M87" s="179"/>
      <c r="N87" s="215">
        <f t="shared" si="2"/>
        <v>2.8045671211617287E-2</v>
      </c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5" customFormat="1" ht="21" customHeight="1" x14ac:dyDescent="0.25">
      <c r="A88" s="180">
        <v>2021</v>
      </c>
      <c r="B88" s="182">
        <v>8</v>
      </c>
      <c r="C88" s="183">
        <v>44412</v>
      </c>
      <c r="D88" s="183">
        <v>94</v>
      </c>
      <c r="E88" s="183">
        <v>32</v>
      </c>
      <c r="F88" s="184" t="s">
        <v>367</v>
      </c>
      <c r="G88" t="s">
        <v>368</v>
      </c>
      <c r="H88">
        <v>19</v>
      </c>
      <c r="I88" s="186">
        <v>17.670000000000002</v>
      </c>
      <c r="J88" s="187">
        <v>20.329999999999998</v>
      </c>
      <c r="K88" s="188">
        <v>34.200000000000003</v>
      </c>
      <c r="L88" s="179">
        <v>18</v>
      </c>
      <c r="M88" s="179"/>
      <c r="N88" s="215">
        <f t="shared" si="2"/>
        <v>1.8675721561969342E-2</v>
      </c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5" customFormat="1" ht="21" customHeight="1" x14ac:dyDescent="0.25">
      <c r="A89" s="180">
        <v>2021</v>
      </c>
      <c r="B89" s="182">
        <v>8</v>
      </c>
      <c r="C89" s="183">
        <v>44412</v>
      </c>
      <c r="D89" s="183">
        <v>165</v>
      </c>
      <c r="E89" s="183">
        <v>241</v>
      </c>
      <c r="F89" s="184" t="s">
        <v>225</v>
      </c>
      <c r="G89" t="s">
        <v>226</v>
      </c>
      <c r="H89">
        <v>706</v>
      </c>
      <c r="I89" s="186">
        <v>656.58</v>
      </c>
      <c r="J89" s="187">
        <v>755.42</v>
      </c>
      <c r="K89" s="188"/>
      <c r="L89" s="179"/>
      <c r="M89" s="179"/>
      <c r="N89" s="215">
        <f t="shared" si="2"/>
        <v>-1</v>
      </c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5" customFormat="1" ht="21" customHeight="1" x14ac:dyDescent="0.25">
      <c r="A90" s="180">
        <v>2021</v>
      </c>
      <c r="B90" s="182">
        <v>8</v>
      </c>
      <c r="C90" s="183">
        <v>44412</v>
      </c>
      <c r="D90" s="183">
        <v>624</v>
      </c>
      <c r="E90" s="183">
        <v>406</v>
      </c>
      <c r="F90" s="184" t="s">
        <v>304</v>
      </c>
      <c r="G90" t="s">
        <v>305</v>
      </c>
      <c r="H90">
        <v>374</v>
      </c>
      <c r="I90" s="186">
        <v>344.04259999999999</v>
      </c>
      <c r="J90" s="187">
        <v>403.95740000000001</v>
      </c>
      <c r="K90" s="188">
        <v>412</v>
      </c>
      <c r="L90" s="179">
        <v>348</v>
      </c>
      <c r="M90" s="179"/>
      <c r="N90" s="215">
        <f t="shared" si="2"/>
        <v>1.1502645311946854E-2</v>
      </c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5" customFormat="1" ht="21" customHeight="1" x14ac:dyDescent="0.25">
      <c r="A91" s="180">
        <v>2021</v>
      </c>
      <c r="B91" s="182">
        <v>8</v>
      </c>
      <c r="C91" s="183">
        <v>44412</v>
      </c>
      <c r="D91" s="183">
        <v>446</v>
      </c>
      <c r="E91" s="183">
        <v>381</v>
      </c>
      <c r="F91" s="184" t="s">
        <v>379</v>
      </c>
      <c r="G91" t="s">
        <v>380</v>
      </c>
      <c r="H91">
        <v>167</v>
      </c>
      <c r="I91" s="186">
        <v>150.30000000000001</v>
      </c>
      <c r="J91" s="187">
        <v>183.7</v>
      </c>
      <c r="K91" s="188">
        <v>211.7</v>
      </c>
      <c r="L91" s="179">
        <v>178.3</v>
      </c>
      <c r="M91" s="179"/>
      <c r="N91" s="215">
        <f t="shared" si="2"/>
        <v>0.18629407850964735</v>
      </c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5" customFormat="1" ht="21" customHeight="1" x14ac:dyDescent="0.25">
      <c r="A92" s="180">
        <v>2021</v>
      </c>
      <c r="B92" s="182">
        <v>8</v>
      </c>
      <c r="C92" s="183">
        <v>44412</v>
      </c>
      <c r="D92" s="183">
        <v>674</v>
      </c>
      <c r="E92" s="183">
        <v>425</v>
      </c>
      <c r="F92" s="184" t="s">
        <v>158</v>
      </c>
      <c r="G92" t="s">
        <v>159</v>
      </c>
      <c r="H92">
        <v>256</v>
      </c>
      <c r="I92" s="186">
        <v>240.89599999999999</v>
      </c>
      <c r="J92" s="187">
        <v>274.17599999999999</v>
      </c>
      <c r="K92" s="188"/>
      <c r="L92" s="179"/>
      <c r="M92" s="179"/>
      <c r="N92" s="215">
        <f t="shared" si="2"/>
        <v>-1</v>
      </c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5" customFormat="1" ht="21" customHeight="1" x14ac:dyDescent="0.25">
      <c r="A93" s="180">
        <v>2021</v>
      </c>
      <c r="B93" s="182">
        <v>8</v>
      </c>
      <c r="C93" s="183">
        <v>44412</v>
      </c>
      <c r="D93" s="183">
        <v>623</v>
      </c>
      <c r="E93" s="183">
        <v>406</v>
      </c>
      <c r="F93" s="184" t="s">
        <v>301</v>
      </c>
      <c r="G93" t="s">
        <v>302</v>
      </c>
      <c r="H93">
        <v>599</v>
      </c>
      <c r="I93" s="186">
        <v>551.02009999999996</v>
      </c>
      <c r="J93" s="187">
        <v>646.97990000000004</v>
      </c>
      <c r="K93" s="188">
        <v>642</v>
      </c>
      <c r="L93" s="179">
        <v>561</v>
      </c>
      <c r="M93" s="179"/>
      <c r="N93" s="215">
        <f t="shared" si="2"/>
        <v>1.8111680499495471E-2</v>
      </c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5" customFormat="1" ht="21" customHeight="1" x14ac:dyDescent="0.25">
      <c r="A94" s="180">
        <v>2021</v>
      </c>
      <c r="B94" s="182">
        <v>8</v>
      </c>
      <c r="C94" s="183">
        <v>44412</v>
      </c>
      <c r="D94" s="183">
        <v>447</v>
      </c>
      <c r="E94" s="183">
        <v>381</v>
      </c>
      <c r="F94" s="184" t="s">
        <v>382</v>
      </c>
      <c r="G94" t="s">
        <v>383</v>
      </c>
      <c r="H94">
        <v>177</v>
      </c>
      <c r="I94" s="186">
        <v>159.30000000000001</v>
      </c>
      <c r="J94" s="187">
        <v>194.7</v>
      </c>
      <c r="K94" s="188">
        <v>235.2</v>
      </c>
      <c r="L94" s="179">
        <v>187.7</v>
      </c>
      <c r="M94" s="179"/>
      <c r="N94" s="215">
        <f t="shared" si="2"/>
        <v>0.17827997489014422</v>
      </c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5" customFormat="1" ht="21" customHeight="1" x14ac:dyDescent="0.25">
      <c r="A95" s="180">
        <v>2021</v>
      </c>
      <c r="B95" s="182">
        <v>8</v>
      </c>
      <c r="C95" s="183">
        <v>44412</v>
      </c>
      <c r="D95" s="183">
        <v>626</v>
      </c>
      <c r="E95" s="183">
        <v>406</v>
      </c>
      <c r="F95" s="184" t="s">
        <v>310</v>
      </c>
      <c r="G95" t="s">
        <v>311</v>
      </c>
      <c r="H95">
        <v>276</v>
      </c>
      <c r="I95" s="186">
        <v>254.05799999999999</v>
      </c>
      <c r="J95" s="187">
        <v>297.94200000000001</v>
      </c>
      <c r="K95" s="188">
        <v>329</v>
      </c>
      <c r="L95" s="179">
        <v>262</v>
      </c>
      <c r="M95" s="179"/>
      <c r="N95" s="215">
        <f t="shared" si="2"/>
        <v>3.1260578293145692E-2</v>
      </c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5" customFormat="1" ht="21" customHeight="1" x14ac:dyDescent="0.25">
      <c r="A96" s="180">
        <v>2021</v>
      </c>
      <c r="B96" s="182">
        <v>8</v>
      </c>
      <c r="C96" s="183">
        <v>44412</v>
      </c>
      <c r="D96" s="183">
        <v>625</v>
      </c>
      <c r="E96" s="183">
        <v>406</v>
      </c>
      <c r="F96" s="184" t="s">
        <v>307</v>
      </c>
      <c r="G96" t="s">
        <v>308</v>
      </c>
      <c r="H96">
        <v>140</v>
      </c>
      <c r="I96" s="186">
        <v>129.01</v>
      </c>
      <c r="J96" s="187">
        <v>150.99</v>
      </c>
      <c r="K96" s="188">
        <v>144</v>
      </c>
      <c r="L96" s="179">
        <v>125</v>
      </c>
      <c r="M96" s="179"/>
      <c r="N96" s="215">
        <f t="shared" si="2"/>
        <v>-3.1082861793659339E-2</v>
      </c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5" customFormat="1" ht="21" customHeight="1" x14ac:dyDescent="0.25">
      <c r="A97" s="180">
        <v>2021</v>
      </c>
      <c r="B97" s="182">
        <v>8</v>
      </c>
      <c r="C97" s="183">
        <v>44412</v>
      </c>
      <c r="D97" s="183">
        <v>668</v>
      </c>
      <c r="E97" s="183">
        <v>422</v>
      </c>
      <c r="F97" s="184" t="s">
        <v>362</v>
      </c>
      <c r="G97" t="s">
        <v>363</v>
      </c>
      <c r="H97">
        <v>103</v>
      </c>
      <c r="I97" s="186">
        <v>96.923000000000002</v>
      </c>
      <c r="J97" s="187">
        <v>110.313</v>
      </c>
      <c r="K97" s="188">
        <v>164.6</v>
      </c>
      <c r="L97" s="179">
        <v>118.4</v>
      </c>
      <c r="M97" s="179"/>
      <c r="N97" s="215">
        <f t="shared" si="2"/>
        <v>0.22158827110180249</v>
      </c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5" customFormat="1" ht="21" customHeight="1" x14ac:dyDescent="0.25">
      <c r="A98" s="180">
        <v>2021</v>
      </c>
      <c r="B98" s="182">
        <v>8</v>
      </c>
      <c r="C98" s="183">
        <v>44412</v>
      </c>
      <c r="D98" s="183">
        <v>178</v>
      </c>
      <c r="E98" s="183">
        <v>212</v>
      </c>
      <c r="F98" s="184" t="s">
        <v>258</v>
      </c>
      <c r="G98" t="s">
        <v>259</v>
      </c>
      <c r="H98">
        <v>50</v>
      </c>
      <c r="I98" s="186">
        <v>46.5</v>
      </c>
      <c r="J98" s="187">
        <v>53.5</v>
      </c>
      <c r="K98" s="188">
        <v>83</v>
      </c>
      <c r="L98" s="179">
        <v>61.3</v>
      </c>
      <c r="M98" s="179"/>
      <c r="N98" s="215">
        <f t="shared" si="2"/>
        <v>0.31827956989247308</v>
      </c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5" customFormat="1" ht="21" customHeight="1" x14ac:dyDescent="0.25">
      <c r="A99" s="180">
        <v>2021</v>
      </c>
      <c r="B99" s="182">
        <v>8</v>
      </c>
      <c r="C99" s="183">
        <v>44412</v>
      </c>
      <c r="D99" s="183">
        <v>630</v>
      </c>
      <c r="E99" s="183">
        <v>407</v>
      </c>
      <c r="F99" s="184" t="s">
        <v>149</v>
      </c>
      <c r="G99" t="s">
        <v>150</v>
      </c>
      <c r="H99">
        <v>214</v>
      </c>
      <c r="I99" s="186">
        <v>197.84299999999999</v>
      </c>
      <c r="J99" s="187">
        <v>230.15700000000001</v>
      </c>
      <c r="K99" s="188">
        <v>277.2</v>
      </c>
      <c r="L99" s="179">
        <v>211.9</v>
      </c>
      <c r="M99" s="179"/>
      <c r="N99" s="215">
        <f t="shared" si="2"/>
        <v>7.1051288142618227E-2</v>
      </c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5" customFormat="1" ht="21" customHeight="1" x14ac:dyDescent="0.25">
      <c r="A100" s="180">
        <v>2021</v>
      </c>
      <c r="B100" s="182">
        <v>8</v>
      </c>
      <c r="C100" s="183">
        <v>44412</v>
      </c>
      <c r="D100" s="183">
        <v>10</v>
      </c>
      <c r="E100" s="183">
        <v>3</v>
      </c>
      <c r="F100" s="184" t="s">
        <v>179</v>
      </c>
      <c r="G100" t="s">
        <v>180</v>
      </c>
      <c r="H100">
        <v>48.662500000000001</v>
      </c>
      <c r="I100" s="186">
        <v>45.256124999999997</v>
      </c>
      <c r="J100" s="187">
        <v>52.068874999999998</v>
      </c>
      <c r="K100" s="188">
        <v>70.599999999999994</v>
      </c>
      <c r="L100" s="179">
        <v>58.4</v>
      </c>
      <c r="M100" s="179"/>
      <c r="N100" s="215">
        <f t="shared" ref="N100:N131" si="3">IFERROR((L100-I100)/I100,"")</f>
        <v>0.29043306292794624</v>
      </c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5" customFormat="1" ht="21" customHeight="1" x14ac:dyDescent="0.25">
      <c r="A101" s="180">
        <v>2021</v>
      </c>
      <c r="B101" s="182">
        <v>8</v>
      </c>
      <c r="C101" s="183">
        <v>44412</v>
      </c>
      <c r="D101" s="183">
        <v>1</v>
      </c>
      <c r="E101" s="183">
        <v>1</v>
      </c>
      <c r="F101" s="184" t="s">
        <v>416</v>
      </c>
      <c r="G101" t="s">
        <v>417</v>
      </c>
      <c r="H101">
        <v>111</v>
      </c>
      <c r="I101" s="186">
        <v>103.23</v>
      </c>
      <c r="J101" s="187">
        <v>118.77</v>
      </c>
      <c r="K101" s="188">
        <v>128.80000000000001</v>
      </c>
      <c r="L101" s="179">
        <v>100.3</v>
      </c>
      <c r="M101" s="179"/>
      <c r="N101" s="215">
        <f t="shared" si="3"/>
        <v>-2.8383221931609092E-2</v>
      </c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5" customFormat="1" ht="21" customHeight="1" x14ac:dyDescent="0.25">
      <c r="A102" s="180">
        <v>2021</v>
      </c>
      <c r="B102" s="182">
        <v>8</v>
      </c>
      <c r="C102" s="183">
        <v>44412</v>
      </c>
      <c r="D102" s="183">
        <v>661</v>
      </c>
      <c r="E102" s="183">
        <v>417</v>
      </c>
      <c r="F102" s="184" t="s">
        <v>273</v>
      </c>
      <c r="G102" t="s">
        <v>274</v>
      </c>
      <c r="H102">
        <v>138</v>
      </c>
      <c r="I102" s="186">
        <v>129.858</v>
      </c>
      <c r="J102" s="187">
        <v>147.798</v>
      </c>
      <c r="K102" s="188">
        <v>159.19999999999999</v>
      </c>
      <c r="L102" s="179">
        <v>143.4</v>
      </c>
      <c r="M102" s="179"/>
      <c r="N102" s="215">
        <f t="shared" si="3"/>
        <v>0.10428314004528023</v>
      </c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5" customFormat="1" ht="21" customHeight="1" x14ac:dyDescent="0.25">
      <c r="A103" s="180">
        <v>2021</v>
      </c>
      <c r="B103" s="182">
        <v>8</v>
      </c>
      <c r="C103" s="183">
        <v>44412</v>
      </c>
      <c r="D103" s="183">
        <v>629</v>
      </c>
      <c r="E103" s="183">
        <v>407</v>
      </c>
      <c r="F103" s="184" t="s">
        <v>146</v>
      </c>
      <c r="G103" t="s">
        <v>147</v>
      </c>
      <c r="H103">
        <v>221</v>
      </c>
      <c r="I103" s="186">
        <v>203.983</v>
      </c>
      <c r="J103" s="187">
        <v>238.017</v>
      </c>
      <c r="K103" s="188">
        <v>284.3</v>
      </c>
      <c r="L103" s="179">
        <v>223.7</v>
      </c>
      <c r="M103" s="179"/>
      <c r="N103" s="215">
        <f t="shared" si="3"/>
        <v>9.6660015785629119E-2</v>
      </c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5" customFormat="1" ht="21" customHeight="1" x14ac:dyDescent="0.25">
      <c r="A104" s="180">
        <v>2021</v>
      </c>
      <c r="B104" s="182">
        <v>8</v>
      </c>
      <c r="C104" s="183">
        <v>44412</v>
      </c>
      <c r="D104" s="183">
        <v>550</v>
      </c>
      <c r="E104" s="183">
        <v>383</v>
      </c>
      <c r="F104" s="184" t="s">
        <v>167</v>
      </c>
      <c r="G104" t="s">
        <v>168</v>
      </c>
      <c r="H104">
        <v>35</v>
      </c>
      <c r="I104" s="186">
        <v>32.024999999999999</v>
      </c>
      <c r="J104" s="187">
        <v>38.045000000000002</v>
      </c>
      <c r="K104" s="188">
        <v>55.3</v>
      </c>
      <c r="L104" s="179">
        <v>37</v>
      </c>
      <c r="M104" s="179"/>
      <c r="N104" s="215">
        <f t="shared" si="3"/>
        <v>0.15534738485558164</v>
      </c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85" customFormat="1" ht="21" customHeight="1" x14ac:dyDescent="0.25">
      <c r="A105" s="180">
        <v>2021</v>
      </c>
      <c r="B105" s="182">
        <v>8</v>
      </c>
      <c r="C105" s="183">
        <v>44412</v>
      </c>
      <c r="D105" s="183">
        <v>660</v>
      </c>
      <c r="E105" s="183">
        <v>417</v>
      </c>
      <c r="F105" s="184" t="s">
        <v>270</v>
      </c>
      <c r="G105" t="s">
        <v>271</v>
      </c>
      <c r="H105">
        <v>1265</v>
      </c>
      <c r="I105" s="186">
        <v>1190.365</v>
      </c>
      <c r="J105" s="187">
        <v>1354.8150000000001</v>
      </c>
      <c r="K105" s="188">
        <v>1620</v>
      </c>
      <c r="L105" s="179">
        <v>1385.2</v>
      </c>
      <c r="M105" s="179"/>
      <c r="N105" s="215">
        <f t="shared" si="3"/>
        <v>0.16367668740260344</v>
      </c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185" customFormat="1" ht="21" customHeight="1" x14ac:dyDescent="0.25">
      <c r="A106" s="180">
        <v>2021</v>
      </c>
      <c r="B106" s="182">
        <v>8</v>
      </c>
      <c r="C106" s="183">
        <v>44412</v>
      </c>
      <c r="D106" s="183">
        <v>627</v>
      </c>
      <c r="E106" s="183">
        <v>407</v>
      </c>
      <c r="F106" s="184" t="s">
        <v>140</v>
      </c>
      <c r="G106" t="s">
        <v>141</v>
      </c>
      <c r="H106">
        <v>418.5</v>
      </c>
      <c r="I106" s="186">
        <v>384.97815000000003</v>
      </c>
      <c r="J106" s="187">
        <v>452.02184999999997</v>
      </c>
      <c r="K106" s="188">
        <v>545.20000000000005</v>
      </c>
      <c r="L106" s="179">
        <v>432.2</v>
      </c>
      <c r="M106" s="179"/>
      <c r="N106" s="215">
        <f t="shared" si="3"/>
        <v>0.12266111726081066</v>
      </c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185" customFormat="1" ht="21" customHeight="1" x14ac:dyDescent="0.25">
      <c r="A107" s="180">
        <v>2021</v>
      </c>
      <c r="B107" s="182">
        <v>8</v>
      </c>
      <c r="C107" s="183">
        <v>44412</v>
      </c>
      <c r="D107" s="183">
        <v>448</v>
      </c>
      <c r="E107" s="183">
        <v>381</v>
      </c>
      <c r="F107" s="184" t="s">
        <v>385</v>
      </c>
      <c r="G107" t="s">
        <v>386</v>
      </c>
      <c r="H107">
        <v>23</v>
      </c>
      <c r="I107" s="186">
        <v>20.7</v>
      </c>
      <c r="J107" s="187">
        <v>25.3</v>
      </c>
      <c r="K107" s="188">
        <v>28.3</v>
      </c>
      <c r="L107" s="179">
        <v>23.1</v>
      </c>
      <c r="M107" s="179"/>
      <c r="N107" s="215">
        <f t="shared" si="3"/>
        <v>0.11594202898550736</v>
      </c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5" customFormat="1" ht="21" customHeight="1" x14ac:dyDescent="0.25">
      <c r="A108" s="180">
        <v>2021</v>
      </c>
      <c r="B108" s="182">
        <v>8</v>
      </c>
      <c r="C108" s="183">
        <v>44412</v>
      </c>
      <c r="D108" s="183">
        <v>437</v>
      </c>
      <c r="E108" s="183">
        <v>375</v>
      </c>
      <c r="F108" s="184" t="s">
        <v>213</v>
      </c>
      <c r="G108" t="s">
        <v>214</v>
      </c>
      <c r="H108">
        <v>168</v>
      </c>
      <c r="I108" s="186">
        <v>158.08799999999999</v>
      </c>
      <c r="J108" s="187">
        <v>179.928</v>
      </c>
      <c r="K108" s="188">
        <v>259</v>
      </c>
      <c r="L108" s="179">
        <v>194</v>
      </c>
      <c r="M108" s="179"/>
      <c r="N108" s="215">
        <f t="shared" si="3"/>
        <v>0.22716461717524422</v>
      </c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5" customFormat="1" ht="21" customHeight="1" x14ac:dyDescent="0.25">
      <c r="A109" s="180">
        <v>2021</v>
      </c>
      <c r="B109" s="182">
        <v>8</v>
      </c>
      <c r="C109" s="183">
        <v>44412</v>
      </c>
      <c r="D109" s="183">
        <v>628</v>
      </c>
      <c r="E109" s="183">
        <v>407</v>
      </c>
      <c r="F109" s="184" t="s">
        <v>143</v>
      </c>
      <c r="G109" t="s">
        <v>144</v>
      </c>
      <c r="H109">
        <v>330</v>
      </c>
      <c r="I109" s="186">
        <v>303.99599999999998</v>
      </c>
      <c r="J109" s="187">
        <v>356.00400000000002</v>
      </c>
      <c r="K109" s="188">
        <v>422.4</v>
      </c>
      <c r="L109" s="179">
        <v>319.7</v>
      </c>
      <c r="M109" s="179"/>
      <c r="N109" s="215">
        <f t="shared" si="3"/>
        <v>5.1658574454927067E-2</v>
      </c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5" customFormat="1" ht="21" customHeight="1" x14ac:dyDescent="0.25">
      <c r="A110" s="180">
        <v>2021</v>
      </c>
      <c r="B110" s="182">
        <v>8</v>
      </c>
      <c r="C110" s="183">
        <v>44412</v>
      </c>
      <c r="D110" s="183">
        <v>2</v>
      </c>
      <c r="E110" s="183">
        <v>1</v>
      </c>
      <c r="F110" s="184" t="s">
        <v>419</v>
      </c>
      <c r="G110" t="s">
        <v>420</v>
      </c>
      <c r="H110">
        <v>113</v>
      </c>
      <c r="I110" s="186">
        <v>105.09</v>
      </c>
      <c r="J110" s="187">
        <v>120.91</v>
      </c>
      <c r="K110" s="188">
        <v>158</v>
      </c>
      <c r="L110" s="179">
        <v>108</v>
      </c>
      <c r="M110" s="179"/>
      <c r="N110" s="215">
        <f t="shared" si="3"/>
        <v>2.7690550956323119E-2</v>
      </c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85" customFormat="1" ht="21" customHeight="1" x14ac:dyDescent="0.25">
      <c r="A111" s="180">
        <v>2021</v>
      </c>
      <c r="B111" s="182">
        <v>8</v>
      </c>
      <c r="C111" s="183">
        <v>44412</v>
      </c>
      <c r="D111" s="183">
        <v>81</v>
      </c>
      <c r="E111" s="183">
        <v>29</v>
      </c>
      <c r="F111" s="184" t="s">
        <v>231</v>
      </c>
      <c r="G111" t="s">
        <v>232</v>
      </c>
      <c r="H111">
        <v>388</v>
      </c>
      <c r="I111" s="186">
        <v>360.84</v>
      </c>
      <c r="J111" s="187">
        <v>415.16</v>
      </c>
      <c r="K111" s="188">
        <v>565</v>
      </c>
      <c r="L111" s="179">
        <v>407.2</v>
      </c>
      <c r="M111" s="179"/>
      <c r="N111" s="215">
        <f t="shared" si="3"/>
        <v>0.12847799578760674</v>
      </c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85" customFormat="1" ht="21" customHeight="1" x14ac:dyDescent="0.25">
      <c r="A112" s="180">
        <v>2021</v>
      </c>
      <c r="B112" s="182">
        <v>8</v>
      </c>
      <c r="C112" s="183">
        <v>44412</v>
      </c>
      <c r="D112" s="183">
        <v>445</v>
      </c>
      <c r="E112" s="183">
        <v>381</v>
      </c>
      <c r="F112" s="184" t="s">
        <v>376</v>
      </c>
      <c r="G112" t="s">
        <v>377</v>
      </c>
      <c r="H112">
        <v>28</v>
      </c>
      <c r="I112" s="186">
        <v>25.2</v>
      </c>
      <c r="J112" s="187">
        <v>30.8</v>
      </c>
      <c r="K112" s="188">
        <v>35.6</v>
      </c>
      <c r="L112" s="179">
        <v>27.6</v>
      </c>
      <c r="M112" s="179"/>
      <c r="N112" s="215">
        <f t="shared" si="3"/>
        <v>9.523809523809533E-2</v>
      </c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23" s="185" customFormat="1" ht="21" customHeight="1" x14ac:dyDescent="0.25">
      <c r="A113" s="180">
        <v>2021</v>
      </c>
      <c r="B113" s="182">
        <v>8</v>
      </c>
      <c r="C113" s="183">
        <v>44412</v>
      </c>
      <c r="D113" s="183">
        <v>299</v>
      </c>
      <c r="E113" s="183">
        <v>159</v>
      </c>
      <c r="F113" s="184" t="s">
        <v>210</v>
      </c>
      <c r="G113" t="s">
        <v>211</v>
      </c>
      <c r="H113">
        <v>115</v>
      </c>
      <c r="I113" s="186">
        <v>106.95</v>
      </c>
      <c r="J113" s="187">
        <v>123.05</v>
      </c>
      <c r="K113" s="188">
        <v>131</v>
      </c>
      <c r="L113" s="179">
        <v>108</v>
      </c>
      <c r="M113" s="179"/>
      <c r="N113" s="215">
        <f t="shared" si="3"/>
        <v>9.8176718092566357E-3</v>
      </c>
      <c r="O113" s="248"/>
      <c r="P113" s="248"/>
      <c r="Q113" s="248"/>
      <c r="R113" s="248"/>
      <c r="S113" s="248"/>
      <c r="T113" s="248"/>
      <c r="U113" s="248"/>
      <c r="V113" s="248"/>
      <c r="W113" s="248"/>
    </row>
    <row r="114" spans="1:23" s="185" customFormat="1" ht="21" customHeight="1" x14ac:dyDescent="0.25">
      <c r="A114" s="180">
        <v>2021</v>
      </c>
      <c r="B114" s="182">
        <v>8</v>
      </c>
      <c r="C114" s="183">
        <v>44412</v>
      </c>
      <c r="D114" s="183">
        <v>93</v>
      </c>
      <c r="E114" s="183">
        <v>32</v>
      </c>
      <c r="F114" s="184" t="s">
        <v>291</v>
      </c>
      <c r="G114" t="s">
        <v>292</v>
      </c>
      <c r="H114">
        <v>59</v>
      </c>
      <c r="I114" s="186">
        <v>54.87</v>
      </c>
      <c r="J114" s="187">
        <v>63.13</v>
      </c>
      <c r="K114" s="188">
        <v>94.6</v>
      </c>
      <c r="L114" s="179">
        <v>60.2</v>
      </c>
      <c r="M114" s="179"/>
      <c r="N114" s="215">
        <f t="shared" si="3"/>
        <v>9.7138691452524253E-2</v>
      </c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23" s="185" customFormat="1" ht="21" customHeight="1" x14ac:dyDescent="0.25">
      <c r="A115" s="180">
        <v>2021</v>
      </c>
      <c r="B115" s="182">
        <v>8</v>
      </c>
      <c r="C115" s="183">
        <v>44412</v>
      </c>
      <c r="D115" s="183">
        <v>254</v>
      </c>
      <c r="E115" s="183">
        <v>334</v>
      </c>
      <c r="F115" s="184" t="s">
        <v>431</v>
      </c>
      <c r="G115" t="s">
        <v>331</v>
      </c>
      <c r="H115">
        <v>203</v>
      </c>
      <c r="I115" s="186">
        <v>188.79</v>
      </c>
      <c r="J115" s="187">
        <v>217.21</v>
      </c>
      <c r="K115" s="188">
        <v>258.10000000000002</v>
      </c>
      <c r="L115" s="179">
        <v>206.7</v>
      </c>
      <c r="M115" s="179"/>
      <c r="N115" s="215">
        <f t="shared" si="3"/>
        <v>9.4867312887335117E-2</v>
      </c>
      <c r="O115" s="248"/>
      <c r="P115" s="248"/>
      <c r="Q115" s="248"/>
      <c r="R115" s="248"/>
      <c r="S115" s="248"/>
      <c r="T115" s="248"/>
      <c r="U115" s="248"/>
      <c r="V115" s="248"/>
      <c r="W115" s="248"/>
    </row>
    <row r="116" spans="1:23" s="185" customFormat="1" ht="21" customHeight="1" x14ac:dyDescent="0.25">
      <c r="A116" s="180">
        <v>2021</v>
      </c>
      <c r="B116" s="182">
        <v>8</v>
      </c>
      <c r="C116" s="183">
        <v>44413</v>
      </c>
      <c r="D116" s="183">
        <v>94</v>
      </c>
      <c r="E116" s="183">
        <v>32</v>
      </c>
      <c r="F116" s="184" t="s">
        <v>367</v>
      </c>
      <c r="G116" t="s">
        <v>368</v>
      </c>
      <c r="H116">
        <v>19</v>
      </c>
      <c r="I116" s="186">
        <v>17.670000000000002</v>
      </c>
      <c r="J116" s="187">
        <v>20.329999999999998</v>
      </c>
      <c r="K116" s="188">
        <v>31.9</v>
      </c>
      <c r="L116" s="179">
        <v>18</v>
      </c>
      <c r="M116" s="179"/>
      <c r="N116" s="215">
        <f t="shared" si="3"/>
        <v>1.8675721561969342E-2</v>
      </c>
      <c r="O116" s="248"/>
      <c r="P116" s="248"/>
      <c r="Q116" s="248"/>
      <c r="R116" s="248"/>
      <c r="S116" s="248"/>
      <c r="T116" s="248"/>
      <c r="U116" s="248"/>
      <c r="V116" s="248"/>
      <c r="W116" s="248"/>
    </row>
    <row r="117" spans="1:23" s="185" customFormat="1" ht="21" customHeight="1" x14ac:dyDescent="0.25">
      <c r="A117" s="180">
        <v>2021</v>
      </c>
      <c r="B117" s="182">
        <v>8</v>
      </c>
      <c r="C117" s="183">
        <v>44413</v>
      </c>
      <c r="D117" s="183">
        <v>81</v>
      </c>
      <c r="E117" s="183">
        <v>29</v>
      </c>
      <c r="F117" s="184" t="s">
        <v>231</v>
      </c>
      <c r="G117" t="s">
        <v>232</v>
      </c>
      <c r="H117">
        <v>388</v>
      </c>
      <c r="I117" s="186">
        <v>360.84</v>
      </c>
      <c r="J117" s="187">
        <v>415.16</v>
      </c>
      <c r="K117" s="188">
        <v>512.5</v>
      </c>
      <c r="L117" s="179">
        <v>393.5</v>
      </c>
      <c r="M117" s="179"/>
      <c r="N117" s="215">
        <f t="shared" si="3"/>
        <v>9.0511029819310571E-2</v>
      </c>
      <c r="O117" s="248"/>
      <c r="P117" s="248"/>
      <c r="Q117" s="248"/>
      <c r="R117" s="248"/>
      <c r="S117" s="248"/>
      <c r="T117" s="248"/>
      <c r="U117" s="248"/>
      <c r="V117" s="248"/>
      <c r="W117" s="248"/>
    </row>
    <row r="118" spans="1:23" s="185" customFormat="1" ht="21" customHeight="1" x14ac:dyDescent="0.25">
      <c r="A118" s="180">
        <v>2021</v>
      </c>
      <c r="B118" s="182">
        <v>8</v>
      </c>
      <c r="C118" s="183">
        <v>44413</v>
      </c>
      <c r="D118" s="183">
        <v>49</v>
      </c>
      <c r="E118" s="183">
        <v>18</v>
      </c>
      <c r="F118" s="184" t="s">
        <v>191</v>
      </c>
      <c r="G118" t="s">
        <v>192</v>
      </c>
      <c r="H118">
        <v>100</v>
      </c>
      <c r="I118" s="186">
        <v>95.5</v>
      </c>
      <c r="J118" s="187">
        <v>104.5</v>
      </c>
      <c r="K118" s="188">
        <v>132.80000000000001</v>
      </c>
      <c r="L118" s="179">
        <v>105.6</v>
      </c>
      <c r="M118" s="179"/>
      <c r="N118" s="215">
        <f t="shared" si="3"/>
        <v>0.10575916230366486</v>
      </c>
      <c r="O118" s="248"/>
      <c r="P118" s="248"/>
      <c r="Q118" s="248"/>
      <c r="R118" s="248"/>
      <c r="S118" s="248"/>
      <c r="T118" s="248"/>
      <c r="U118" s="248"/>
      <c r="V118" s="248"/>
      <c r="W118" s="248"/>
    </row>
    <row r="119" spans="1:23" s="185" customFormat="1" ht="21" customHeight="1" x14ac:dyDescent="0.25">
      <c r="A119" s="180">
        <v>2021</v>
      </c>
      <c r="B119" s="182">
        <v>8</v>
      </c>
      <c r="C119" s="183">
        <v>44413</v>
      </c>
      <c r="D119" s="183">
        <v>668</v>
      </c>
      <c r="E119" s="183">
        <v>422</v>
      </c>
      <c r="F119" s="184" t="s">
        <v>362</v>
      </c>
      <c r="G119" t="s">
        <v>363</v>
      </c>
      <c r="H119">
        <v>103</v>
      </c>
      <c r="I119" s="186">
        <v>96.923000000000002</v>
      </c>
      <c r="J119" s="187">
        <v>110.313</v>
      </c>
      <c r="K119" s="188">
        <v>165.2</v>
      </c>
      <c r="L119" s="179">
        <v>115</v>
      </c>
      <c r="M119" s="179"/>
      <c r="N119" s="215">
        <f t="shared" si="3"/>
        <v>0.18650887818164932</v>
      </c>
      <c r="O119" s="248"/>
      <c r="P119" s="248"/>
      <c r="Q119" s="248"/>
      <c r="R119" s="248"/>
      <c r="S119" s="248"/>
      <c r="T119" s="248"/>
      <c r="U119" s="248"/>
      <c r="V119" s="248"/>
      <c r="W119" s="248"/>
    </row>
    <row r="120" spans="1:23" s="185" customFormat="1" ht="21" customHeight="1" x14ac:dyDescent="0.25">
      <c r="A120" s="180">
        <v>2021</v>
      </c>
      <c r="B120" s="182">
        <v>8</v>
      </c>
      <c r="C120" s="183">
        <v>44413</v>
      </c>
      <c r="D120" s="183">
        <v>627</v>
      </c>
      <c r="E120" s="183">
        <v>407</v>
      </c>
      <c r="F120" s="184" t="s">
        <v>140</v>
      </c>
      <c r="G120" t="s">
        <v>141</v>
      </c>
      <c r="H120">
        <v>418.5</v>
      </c>
      <c r="I120" s="186">
        <v>384.97815000000003</v>
      </c>
      <c r="J120" s="187">
        <v>452.02184999999997</v>
      </c>
      <c r="K120" s="188">
        <v>586</v>
      </c>
      <c r="L120" s="179">
        <v>462</v>
      </c>
      <c r="M120" s="179"/>
      <c r="N120" s="215">
        <f t="shared" si="3"/>
        <v>0.20006810776144041</v>
      </c>
      <c r="O120" s="248"/>
      <c r="P120" s="248"/>
      <c r="Q120" s="248"/>
      <c r="R120" s="248"/>
      <c r="S120" s="248"/>
      <c r="T120" s="248"/>
      <c r="U120" s="248"/>
      <c r="V120" s="248"/>
      <c r="W120" s="248"/>
    </row>
    <row r="121" spans="1:23" s="185" customFormat="1" ht="21" customHeight="1" x14ac:dyDescent="0.25">
      <c r="A121" s="180">
        <v>2021</v>
      </c>
      <c r="B121" s="182">
        <v>8</v>
      </c>
      <c r="C121" s="183">
        <v>44413</v>
      </c>
      <c r="D121" s="183">
        <v>299</v>
      </c>
      <c r="E121" s="183">
        <v>159</v>
      </c>
      <c r="F121" s="184" t="s">
        <v>210</v>
      </c>
      <c r="G121" t="s">
        <v>211</v>
      </c>
      <c r="H121">
        <v>115</v>
      </c>
      <c r="I121" s="186">
        <v>106.95</v>
      </c>
      <c r="J121" s="187">
        <v>123.05</v>
      </c>
      <c r="K121" s="188"/>
      <c r="L121" s="179"/>
      <c r="M121" s="179"/>
      <c r="N121" s="215">
        <f t="shared" si="3"/>
        <v>-1</v>
      </c>
      <c r="O121" s="248"/>
      <c r="P121" s="248"/>
      <c r="Q121" s="248"/>
      <c r="R121" s="248"/>
      <c r="S121" s="248"/>
      <c r="T121" s="248"/>
      <c r="U121" s="248"/>
      <c r="V121" s="248"/>
      <c r="W121" s="248"/>
    </row>
    <row r="122" spans="1:23" s="185" customFormat="1" ht="21" customHeight="1" x14ac:dyDescent="0.25">
      <c r="A122" s="180">
        <v>2021</v>
      </c>
      <c r="B122" s="182">
        <v>8</v>
      </c>
      <c r="C122" s="183">
        <v>44413</v>
      </c>
      <c r="D122" s="183">
        <v>624</v>
      </c>
      <c r="E122" s="183">
        <v>406</v>
      </c>
      <c r="F122" s="184" t="s">
        <v>304</v>
      </c>
      <c r="G122" t="s">
        <v>305</v>
      </c>
      <c r="H122">
        <v>374</v>
      </c>
      <c r="I122" s="186">
        <v>344.04259999999999</v>
      </c>
      <c r="J122" s="187">
        <v>403.95740000000001</v>
      </c>
      <c r="K122" s="188"/>
      <c r="L122" s="179"/>
      <c r="M122" s="179"/>
      <c r="N122" s="215">
        <f t="shared" si="3"/>
        <v>-1</v>
      </c>
      <c r="O122" s="248"/>
      <c r="P122" s="248"/>
      <c r="Q122" s="248"/>
      <c r="R122" s="248"/>
      <c r="S122" s="248"/>
      <c r="T122" s="248"/>
      <c r="U122" s="248"/>
      <c r="V122" s="248"/>
      <c r="W122" s="248"/>
    </row>
    <row r="123" spans="1:23" s="185" customFormat="1" ht="21" customHeight="1" x14ac:dyDescent="0.25">
      <c r="A123" s="180">
        <v>2021</v>
      </c>
      <c r="B123" s="182">
        <v>8</v>
      </c>
      <c r="C123" s="183">
        <v>44413</v>
      </c>
      <c r="D123" s="183">
        <v>446</v>
      </c>
      <c r="E123" s="183">
        <v>381</v>
      </c>
      <c r="F123" s="184" t="s">
        <v>379</v>
      </c>
      <c r="G123" t="s">
        <v>380</v>
      </c>
      <c r="H123">
        <v>167</v>
      </c>
      <c r="I123" s="186">
        <v>150.30000000000001</v>
      </c>
      <c r="J123" s="187">
        <v>183.7</v>
      </c>
      <c r="K123" s="188"/>
      <c r="L123" s="179"/>
      <c r="M123" s="179"/>
      <c r="N123" s="215">
        <f t="shared" si="3"/>
        <v>-1</v>
      </c>
      <c r="O123" s="248"/>
      <c r="P123" s="248"/>
      <c r="Q123" s="248"/>
      <c r="R123" s="248"/>
      <c r="S123" s="248"/>
      <c r="T123" s="248"/>
      <c r="U123" s="248"/>
      <c r="V123" s="248"/>
      <c r="W123" s="248"/>
    </row>
    <row r="124" spans="1:23" s="185" customFormat="1" ht="21" customHeight="1" x14ac:dyDescent="0.25">
      <c r="A124" s="180">
        <v>2021</v>
      </c>
      <c r="B124" s="182">
        <v>8</v>
      </c>
      <c r="C124" s="183">
        <v>44413</v>
      </c>
      <c r="D124" s="183">
        <v>629</v>
      </c>
      <c r="E124" s="183">
        <v>407</v>
      </c>
      <c r="F124" s="184" t="s">
        <v>146</v>
      </c>
      <c r="G124" t="s">
        <v>147</v>
      </c>
      <c r="H124">
        <v>221</v>
      </c>
      <c r="I124" s="186">
        <v>203.983</v>
      </c>
      <c r="J124" s="187">
        <v>238.017</v>
      </c>
      <c r="K124" s="188">
        <v>296.3</v>
      </c>
      <c r="L124" s="179">
        <v>235.7</v>
      </c>
      <c r="M124" s="179"/>
      <c r="N124" s="215">
        <f t="shared" si="3"/>
        <v>0.1554884475667089</v>
      </c>
      <c r="O124" s="248"/>
      <c r="P124" s="248"/>
      <c r="Q124" s="248"/>
      <c r="R124" s="248"/>
      <c r="S124" s="248"/>
      <c r="T124" s="248"/>
      <c r="U124" s="248"/>
      <c r="V124" s="248"/>
      <c r="W124" s="248"/>
    </row>
    <row r="125" spans="1:23" s="185" customFormat="1" ht="21" customHeight="1" x14ac:dyDescent="0.25">
      <c r="A125" s="180">
        <v>2021</v>
      </c>
      <c r="B125" s="182">
        <v>8</v>
      </c>
      <c r="C125" s="183">
        <v>44413</v>
      </c>
      <c r="D125" s="183">
        <v>628</v>
      </c>
      <c r="E125" s="183">
        <v>407</v>
      </c>
      <c r="F125" s="184" t="s">
        <v>143</v>
      </c>
      <c r="G125" t="s">
        <v>144</v>
      </c>
      <c r="H125">
        <v>330</v>
      </c>
      <c r="I125" s="186">
        <v>303.99599999999998</v>
      </c>
      <c r="J125" s="187">
        <v>356.00400000000002</v>
      </c>
      <c r="K125" s="188">
        <v>451</v>
      </c>
      <c r="L125" s="179">
        <v>342.3</v>
      </c>
      <c r="M125" s="179"/>
      <c r="N125" s="215">
        <f t="shared" si="3"/>
        <v>0.12600165791655163</v>
      </c>
      <c r="O125" s="248"/>
      <c r="P125" s="248"/>
      <c r="Q125" s="248"/>
      <c r="R125" s="248"/>
      <c r="S125" s="248"/>
      <c r="T125" s="248"/>
      <c r="U125" s="248"/>
      <c r="V125" s="248"/>
      <c r="W125" s="248"/>
    </row>
    <row r="126" spans="1:23" s="185" customFormat="1" ht="21" customHeight="1" x14ac:dyDescent="0.25">
      <c r="A126" s="180">
        <v>2021</v>
      </c>
      <c r="B126" s="182">
        <v>8</v>
      </c>
      <c r="C126" s="183">
        <v>44413</v>
      </c>
      <c r="D126" s="183">
        <v>647</v>
      </c>
      <c r="E126" s="183">
        <v>372</v>
      </c>
      <c r="F126" s="184" t="s">
        <v>155</v>
      </c>
      <c r="G126" t="s">
        <v>156</v>
      </c>
      <c r="H126">
        <v>212</v>
      </c>
      <c r="I126" s="186">
        <v>197.16</v>
      </c>
      <c r="J126" s="187">
        <v>226.84</v>
      </c>
      <c r="K126" s="188">
        <v>297</v>
      </c>
      <c r="L126" s="179">
        <v>206</v>
      </c>
      <c r="M126" s="179"/>
      <c r="N126" s="215">
        <f t="shared" si="3"/>
        <v>4.4836680868330307E-2</v>
      </c>
      <c r="O126" s="248"/>
      <c r="P126" s="248"/>
      <c r="Q126" s="248"/>
      <c r="R126" s="248"/>
      <c r="S126" s="248"/>
      <c r="T126" s="248"/>
      <c r="U126" s="248"/>
      <c r="V126" s="248"/>
      <c r="W126" s="248"/>
    </row>
    <row r="127" spans="1:23" s="185" customFormat="1" ht="21" customHeight="1" x14ac:dyDescent="0.25">
      <c r="A127" s="180">
        <v>2021</v>
      </c>
      <c r="B127" s="182">
        <v>8</v>
      </c>
      <c r="C127" s="183">
        <v>44413</v>
      </c>
      <c r="D127" s="183">
        <v>10</v>
      </c>
      <c r="E127" s="183">
        <v>3</v>
      </c>
      <c r="F127" s="184" t="s">
        <v>179</v>
      </c>
      <c r="G127" t="s">
        <v>180</v>
      </c>
      <c r="H127">
        <v>48.662500000000001</v>
      </c>
      <c r="I127" s="186">
        <v>45.256124999999997</v>
      </c>
      <c r="J127" s="187">
        <v>52.068874999999998</v>
      </c>
      <c r="K127" s="188">
        <v>75.3</v>
      </c>
      <c r="L127" s="179">
        <v>61.3</v>
      </c>
      <c r="M127" s="179"/>
      <c r="N127" s="215">
        <f t="shared" si="3"/>
        <v>0.35451278694320382</v>
      </c>
      <c r="O127" s="248"/>
      <c r="P127" s="248"/>
      <c r="Q127" s="248"/>
      <c r="R127" s="248"/>
      <c r="S127" s="248"/>
      <c r="T127" s="248"/>
      <c r="U127" s="248"/>
      <c r="V127" s="248"/>
      <c r="W127" s="248"/>
    </row>
    <row r="128" spans="1:23" s="185" customFormat="1" ht="21" customHeight="1" x14ac:dyDescent="0.25">
      <c r="A128" s="180">
        <v>2021</v>
      </c>
      <c r="B128" s="182">
        <v>8</v>
      </c>
      <c r="C128" s="183">
        <v>44413</v>
      </c>
      <c r="D128" s="183">
        <v>93</v>
      </c>
      <c r="E128" s="183">
        <v>32</v>
      </c>
      <c r="F128" s="184" t="s">
        <v>291</v>
      </c>
      <c r="G128" t="s">
        <v>292</v>
      </c>
      <c r="H128">
        <v>59</v>
      </c>
      <c r="I128" s="186">
        <v>54.87</v>
      </c>
      <c r="J128" s="187">
        <v>63.13</v>
      </c>
      <c r="K128" s="188">
        <v>95.7</v>
      </c>
      <c r="L128" s="179">
        <v>61.5</v>
      </c>
      <c r="M128" s="179"/>
      <c r="N128" s="215">
        <f t="shared" si="3"/>
        <v>0.12083105522143253</v>
      </c>
      <c r="O128" s="248"/>
      <c r="P128" s="248"/>
      <c r="Q128" s="248"/>
      <c r="R128" s="248"/>
      <c r="S128" s="248"/>
      <c r="T128" s="248"/>
      <c r="U128" s="248"/>
      <c r="V128" s="248"/>
      <c r="W128" s="248"/>
    </row>
    <row r="129" spans="1:23" s="185" customFormat="1" ht="21" customHeight="1" x14ac:dyDescent="0.25">
      <c r="A129" s="180">
        <v>2021</v>
      </c>
      <c r="B129" s="182">
        <v>8</v>
      </c>
      <c r="C129" s="183">
        <v>44413</v>
      </c>
      <c r="D129" s="183">
        <v>447</v>
      </c>
      <c r="E129" s="183">
        <v>381</v>
      </c>
      <c r="F129" s="184" t="s">
        <v>382</v>
      </c>
      <c r="G129" t="s">
        <v>383</v>
      </c>
      <c r="H129">
        <v>177</v>
      </c>
      <c r="I129" s="186">
        <v>159.30000000000001</v>
      </c>
      <c r="J129" s="187">
        <v>194.7</v>
      </c>
      <c r="K129" s="188"/>
      <c r="L129" s="179"/>
      <c r="M129" s="179"/>
      <c r="N129" s="215">
        <f t="shared" si="3"/>
        <v>-1</v>
      </c>
      <c r="O129" s="248"/>
      <c r="P129" s="248"/>
      <c r="Q129" s="248"/>
      <c r="R129" s="248"/>
      <c r="S129" s="248"/>
      <c r="T129" s="248"/>
      <c r="U129" s="248"/>
      <c r="V129" s="248"/>
      <c r="W129" s="248"/>
    </row>
    <row r="130" spans="1:23" s="185" customFormat="1" ht="21" customHeight="1" x14ac:dyDescent="0.25">
      <c r="A130" s="180">
        <v>2021</v>
      </c>
      <c r="B130" s="182">
        <v>8</v>
      </c>
      <c r="C130" s="183">
        <v>44413</v>
      </c>
      <c r="D130" s="183">
        <v>437</v>
      </c>
      <c r="E130" s="183">
        <v>375</v>
      </c>
      <c r="F130" s="184" t="s">
        <v>213</v>
      </c>
      <c r="G130" t="s">
        <v>214</v>
      </c>
      <c r="H130">
        <v>168</v>
      </c>
      <c r="I130" s="186">
        <v>158.08799999999999</v>
      </c>
      <c r="J130" s="187">
        <v>179.928</v>
      </c>
      <c r="K130" s="188">
        <v>249.9</v>
      </c>
      <c r="L130" s="179">
        <v>177.6</v>
      </c>
      <c r="M130" s="179"/>
      <c r="N130" s="215">
        <f t="shared" si="3"/>
        <v>0.12342492788826477</v>
      </c>
      <c r="O130" s="248"/>
      <c r="P130" s="248"/>
      <c r="Q130" s="248"/>
      <c r="R130" s="248"/>
      <c r="S130" s="248"/>
      <c r="T130" s="248"/>
      <c r="U130" s="248"/>
      <c r="V130" s="248"/>
      <c r="W130" s="248"/>
    </row>
    <row r="131" spans="1:23" s="185" customFormat="1" ht="21" customHeight="1" x14ac:dyDescent="0.25">
      <c r="A131" s="180">
        <v>2021</v>
      </c>
      <c r="B131" s="182">
        <v>8</v>
      </c>
      <c r="C131" s="183">
        <v>44413</v>
      </c>
      <c r="D131" s="183">
        <v>50</v>
      </c>
      <c r="E131" s="183">
        <v>18</v>
      </c>
      <c r="F131" s="184" t="s">
        <v>194</v>
      </c>
      <c r="G131" t="s">
        <v>195</v>
      </c>
      <c r="H131">
        <v>54</v>
      </c>
      <c r="I131" s="186">
        <v>51.57</v>
      </c>
      <c r="J131" s="187">
        <v>56.43</v>
      </c>
      <c r="K131" s="188">
        <v>62.2</v>
      </c>
      <c r="L131" s="179">
        <v>56.2</v>
      </c>
      <c r="M131" s="179"/>
      <c r="N131" s="215">
        <f t="shared" si="3"/>
        <v>8.9780880356796641E-2</v>
      </c>
      <c r="O131" s="248"/>
      <c r="P131" s="248"/>
      <c r="Q131" s="248"/>
      <c r="R131" s="248"/>
      <c r="S131" s="248"/>
      <c r="T131" s="248"/>
      <c r="U131" s="248"/>
      <c r="V131" s="248"/>
      <c r="W131" s="248"/>
    </row>
    <row r="132" spans="1:23" s="185" customFormat="1" ht="21" customHeight="1" x14ac:dyDescent="0.25">
      <c r="A132" s="180">
        <v>2021</v>
      </c>
      <c r="B132" s="182">
        <v>8</v>
      </c>
      <c r="C132" s="183">
        <v>44413</v>
      </c>
      <c r="D132" s="183">
        <v>674</v>
      </c>
      <c r="E132" s="183">
        <v>425</v>
      </c>
      <c r="F132" s="184" t="s">
        <v>158</v>
      </c>
      <c r="G132" t="s">
        <v>159</v>
      </c>
      <c r="H132">
        <v>256</v>
      </c>
      <c r="I132" s="186">
        <v>240.89599999999999</v>
      </c>
      <c r="J132" s="187">
        <v>274.17599999999999</v>
      </c>
      <c r="K132" s="188"/>
      <c r="L132" s="179"/>
      <c r="M132" s="179"/>
      <c r="N132" s="215">
        <f t="shared" ref="N132:N167" si="4">IFERROR((L132-I132)/I132,"")</f>
        <v>-1</v>
      </c>
      <c r="O132" s="248"/>
      <c r="P132" s="248"/>
      <c r="Q132" s="248"/>
      <c r="R132" s="248"/>
      <c r="S132" s="248"/>
      <c r="T132" s="248"/>
      <c r="U132" s="248"/>
      <c r="V132" s="248"/>
      <c r="W132" s="248"/>
    </row>
    <row r="133" spans="1:23" s="185" customFormat="1" ht="21" customHeight="1" x14ac:dyDescent="0.25">
      <c r="A133" s="180">
        <v>2021</v>
      </c>
      <c r="B133" s="182">
        <v>8</v>
      </c>
      <c r="C133" s="183">
        <v>44413</v>
      </c>
      <c r="D133" s="183">
        <v>661</v>
      </c>
      <c r="E133" s="183">
        <v>417</v>
      </c>
      <c r="F133" s="184" t="s">
        <v>273</v>
      </c>
      <c r="G133" t="s">
        <v>274</v>
      </c>
      <c r="H133">
        <v>138</v>
      </c>
      <c r="I133" s="186">
        <v>129.858</v>
      </c>
      <c r="J133" s="187">
        <v>147.798</v>
      </c>
      <c r="K133" s="188">
        <v>160.4</v>
      </c>
      <c r="L133" s="179">
        <v>140.1</v>
      </c>
      <c r="M133" s="179"/>
      <c r="N133" s="215">
        <f t="shared" si="4"/>
        <v>7.887076652959378E-2</v>
      </c>
      <c r="O133" s="248"/>
      <c r="P133" s="248"/>
      <c r="Q133" s="248"/>
      <c r="R133" s="248"/>
      <c r="S133" s="248"/>
      <c r="T133" s="248"/>
      <c r="U133" s="248"/>
      <c r="V133" s="248"/>
      <c r="W133" s="248"/>
    </row>
    <row r="134" spans="1:23" s="185" customFormat="1" ht="21" customHeight="1" x14ac:dyDescent="0.25">
      <c r="A134" s="180">
        <v>2021</v>
      </c>
      <c r="B134" s="182">
        <v>8</v>
      </c>
      <c r="C134" s="183">
        <v>44413</v>
      </c>
      <c r="D134" s="183">
        <v>669</v>
      </c>
      <c r="E134" s="183">
        <v>423</v>
      </c>
      <c r="F134" s="184" t="s">
        <v>351</v>
      </c>
      <c r="G134" t="s">
        <v>352</v>
      </c>
      <c r="H134">
        <v>954</v>
      </c>
      <c r="I134" s="186">
        <v>897.71400000000006</v>
      </c>
      <c r="J134" s="187">
        <v>1021.734</v>
      </c>
      <c r="K134" s="188">
        <v>1345.4</v>
      </c>
      <c r="L134" s="179">
        <v>982.7</v>
      </c>
      <c r="M134" s="179"/>
      <c r="N134" s="215">
        <f t="shared" si="4"/>
        <v>9.4669349035438888E-2</v>
      </c>
      <c r="O134" s="248"/>
      <c r="P134" s="248"/>
      <c r="Q134" s="248"/>
      <c r="R134" s="248"/>
      <c r="S134" s="248"/>
      <c r="T134" s="248"/>
      <c r="U134" s="248"/>
      <c r="V134" s="248"/>
      <c r="W134" s="248"/>
    </row>
    <row r="135" spans="1:23" s="185" customFormat="1" ht="21" customHeight="1" x14ac:dyDescent="0.25">
      <c r="A135" s="180">
        <v>2021</v>
      </c>
      <c r="B135" s="182">
        <v>8</v>
      </c>
      <c r="C135" s="183">
        <v>44413</v>
      </c>
      <c r="D135" s="183">
        <v>445</v>
      </c>
      <c r="E135" s="183">
        <v>381</v>
      </c>
      <c r="F135" s="184" t="s">
        <v>376</v>
      </c>
      <c r="G135" t="s">
        <v>377</v>
      </c>
      <c r="H135">
        <v>28</v>
      </c>
      <c r="I135" s="186">
        <v>25.2</v>
      </c>
      <c r="J135" s="187">
        <v>30.8</v>
      </c>
      <c r="K135" s="188"/>
      <c r="L135" s="179"/>
      <c r="M135" s="179"/>
      <c r="N135" s="215">
        <f t="shared" si="4"/>
        <v>-1</v>
      </c>
      <c r="O135" s="248"/>
      <c r="P135" s="248"/>
      <c r="Q135" s="248"/>
      <c r="R135" s="248"/>
      <c r="S135" s="248"/>
      <c r="T135" s="248"/>
      <c r="U135" s="248"/>
      <c r="V135" s="248"/>
      <c r="W135" s="248"/>
    </row>
    <row r="136" spans="1:23" s="185" customFormat="1" ht="21" customHeight="1" x14ac:dyDescent="0.25">
      <c r="A136" s="180">
        <v>2021</v>
      </c>
      <c r="B136" s="182">
        <v>8</v>
      </c>
      <c r="C136" s="183">
        <v>44413</v>
      </c>
      <c r="D136" s="183">
        <v>630</v>
      </c>
      <c r="E136" s="183">
        <v>407</v>
      </c>
      <c r="F136" s="184" t="s">
        <v>149</v>
      </c>
      <c r="G136" t="s">
        <v>150</v>
      </c>
      <c r="H136">
        <v>214</v>
      </c>
      <c r="I136" s="186">
        <v>197.84299999999999</v>
      </c>
      <c r="J136" s="187">
        <v>230.15700000000001</v>
      </c>
      <c r="K136" s="188">
        <v>293.3</v>
      </c>
      <c r="L136" s="179">
        <v>223.1</v>
      </c>
      <c r="M136" s="179"/>
      <c r="N136" s="215">
        <f t="shared" si="4"/>
        <v>0.12766183286747576</v>
      </c>
      <c r="O136" s="248"/>
      <c r="P136" s="248"/>
      <c r="Q136" s="248"/>
      <c r="R136" s="248"/>
      <c r="S136" s="248"/>
      <c r="T136" s="248"/>
      <c r="U136" s="248"/>
      <c r="V136" s="248"/>
      <c r="W136" s="248"/>
    </row>
    <row r="137" spans="1:23" s="185" customFormat="1" ht="21" customHeight="1" x14ac:dyDescent="0.25">
      <c r="A137" s="180">
        <v>2021</v>
      </c>
      <c r="B137" s="182">
        <v>8</v>
      </c>
      <c r="C137" s="183">
        <v>44413</v>
      </c>
      <c r="D137" s="183">
        <v>557</v>
      </c>
      <c r="E137" s="183">
        <v>384</v>
      </c>
      <c r="F137" s="184" t="s">
        <v>200</v>
      </c>
      <c r="G137" t="s">
        <v>201</v>
      </c>
      <c r="H137">
        <v>182</v>
      </c>
      <c r="I137" s="186">
        <v>171.262</v>
      </c>
      <c r="J137" s="187">
        <v>194.922</v>
      </c>
      <c r="K137" s="188">
        <v>243.8</v>
      </c>
      <c r="L137" s="179">
        <v>193.3</v>
      </c>
      <c r="M137" s="179"/>
      <c r="N137" s="215">
        <f t="shared" si="4"/>
        <v>0.12868003409980036</v>
      </c>
      <c r="O137" s="248"/>
      <c r="P137" s="248"/>
      <c r="Q137" s="248"/>
      <c r="R137" s="248"/>
      <c r="S137" s="248"/>
      <c r="T137" s="248"/>
      <c r="U137" s="248"/>
      <c r="V137" s="248"/>
      <c r="W137" s="248"/>
    </row>
    <row r="138" spans="1:23" s="185" customFormat="1" ht="21" customHeight="1" x14ac:dyDescent="0.25">
      <c r="A138" s="180">
        <v>2021</v>
      </c>
      <c r="B138" s="182">
        <v>8</v>
      </c>
      <c r="C138" s="183">
        <v>44413</v>
      </c>
      <c r="D138" s="183">
        <v>625</v>
      </c>
      <c r="E138" s="183">
        <v>406</v>
      </c>
      <c r="F138" s="184" t="s">
        <v>307</v>
      </c>
      <c r="G138" t="s">
        <v>308</v>
      </c>
      <c r="H138">
        <v>140</v>
      </c>
      <c r="I138" s="186">
        <v>129.01</v>
      </c>
      <c r="J138" s="187">
        <v>150.99</v>
      </c>
      <c r="K138" s="188"/>
      <c r="L138" s="179"/>
      <c r="M138" s="179"/>
      <c r="N138" s="215">
        <f t="shared" si="4"/>
        <v>-1</v>
      </c>
      <c r="O138" s="248"/>
      <c r="P138" s="248"/>
      <c r="Q138" s="248"/>
      <c r="R138" s="248"/>
      <c r="S138" s="248"/>
      <c r="T138" s="248"/>
      <c r="U138" s="248"/>
      <c r="V138" s="248"/>
      <c r="W138" s="248"/>
    </row>
    <row r="139" spans="1:23" s="185" customFormat="1" ht="21" customHeight="1" x14ac:dyDescent="0.25">
      <c r="A139" s="180">
        <v>2021</v>
      </c>
      <c r="B139" s="182">
        <v>8</v>
      </c>
      <c r="C139" s="183">
        <v>44413</v>
      </c>
      <c r="D139" s="183">
        <v>623</v>
      </c>
      <c r="E139" s="183">
        <v>406</v>
      </c>
      <c r="F139" s="184" t="s">
        <v>301</v>
      </c>
      <c r="G139" t="s">
        <v>302</v>
      </c>
      <c r="H139">
        <v>599</v>
      </c>
      <c r="I139" s="186">
        <v>551.02009999999996</v>
      </c>
      <c r="J139" s="187">
        <v>646.97990000000004</v>
      </c>
      <c r="K139" s="188"/>
      <c r="L139" s="179"/>
      <c r="M139" s="179"/>
      <c r="N139" s="215">
        <f t="shared" si="4"/>
        <v>-1</v>
      </c>
      <c r="O139" s="248"/>
      <c r="P139" s="248"/>
      <c r="Q139" s="248"/>
      <c r="R139" s="248"/>
      <c r="S139" s="248"/>
      <c r="T139" s="248"/>
      <c r="U139" s="248"/>
      <c r="V139" s="248"/>
      <c r="W139" s="248"/>
    </row>
    <row r="140" spans="1:23" s="185" customFormat="1" ht="21" customHeight="1" x14ac:dyDescent="0.25">
      <c r="A140" s="180">
        <v>2021</v>
      </c>
      <c r="B140" s="182">
        <v>8</v>
      </c>
      <c r="C140" s="183">
        <v>44413</v>
      </c>
      <c r="D140" s="183">
        <v>254</v>
      </c>
      <c r="E140" s="183">
        <v>334</v>
      </c>
      <c r="F140" s="184" t="s">
        <v>431</v>
      </c>
      <c r="G140" t="s">
        <v>331</v>
      </c>
      <c r="H140">
        <v>203</v>
      </c>
      <c r="I140" s="186">
        <v>188.79</v>
      </c>
      <c r="J140" s="187">
        <v>217.21</v>
      </c>
      <c r="K140" s="188">
        <v>311.39999999999998</v>
      </c>
      <c r="L140" s="179">
        <v>205.4</v>
      </c>
      <c r="M140" s="179"/>
      <c r="N140" s="215">
        <f t="shared" si="4"/>
        <v>8.7981354944647566E-2</v>
      </c>
      <c r="O140" s="248"/>
      <c r="P140" s="248"/>
      <c r="Q140" s="248"/>
      <c r="R140" s="248"/>
      <c r="S140" s="248"/>
      <c r="T140" s="248"/>
      <c r="U140" s="248"/>
      <c r="V140" s="248"/>
      <c r="W140" s="248"/>
    </row>
    <row r="141" spans="1:23" s="185" customFormat="1" ht="21" customHeight="1" x14ac:dyDescent="0.25">
      <c r="A141" s="180">
        <v>2021</v>
      </c>
      <c r="B141" s="182">
        <v>8</v>
      </c>
      <c r="C141" s="183">
        <v>44413</v>
      </c>
      <c r="D141" s="183">
        <v>92</v>
      </c>
      <c r="E141" s="183">
        <v>32</v>
      </c>
      <c r="F141" s="184" t="s">
        <v>288</v>
      </c>
      <c r="G141" t="s">
        <v>289</v>
      </c>
      <c r="H141">
        <v>361</v>
      </c>
      <c r="I141" s="186">
        <v>335.73</v>
      </c>
      <c r="J141" s="187">
        <v>386.27</v>
      </c>
      <c r="K141" s="188">
        <v>544</v>
      </c>
      <c r="L141" s="179">
        <v>370.7</v>
      </c>
      <c r="M141" s="179"/>
      <c r="N141" s="215">
        <f t="shared" si="4"/>
        <v>0.10416108182170188</v>
      </c>
      <c r="O141" s="248"/>
      <c r="P141" s="248"/>
      <c r="Q141" s="248"/>
      <c r="R141" s="248"/>
      <c r="S141" s="248"/>
      <c r="T141" s="248"/>
      <c r="U141" s="248"/>
      <c r="V141" s="248"/>
      <c r="W141" s="248"/>
    </row>
    <row r="142" spans="1:23" s="185" customFormat="1" ht="21" customHeight="1" x14ac:dyDescent="0.25">
      <c r="A142" s="180">
        <v>2021</v>
      </c>
      <c r="B142" s="182">
        <v>8</v>
      </c>
      <c r="C142" s="183">
        <v>44413</v>
      </c>
      <c r="D142" s="183">
        <v>556</v>
      </c>
      <c r="E142" s="183">
        <v>384</v>
      </c>
      <c r="F142" s="184" t="s">
        <v>197</v>
      </c>
      <c r="G142" t="s">
        <v>198</v>
      </c>
      <c r="H142">
        <v>1066</v>
      </c>
      <c r="I142" s="186">
        <v>1003.106</v>
      </c>
      <c r="J142" s="187">
        <v>1141.6859999999999</v>
      </c>
      <c r="K142" s="188">
        <v>1398.3</v>
      </c>
      <c r="L142" s="179">
        <v>1061.5</v>
      </c>
      <c r="M142" s="179"/>
      <c r="N142" s="215">
        <f t="shared" si="4"/>
        <v>5.8213189832380628E-2</v>
      </c>
      <c r="O142" s="248"/>
      <c r="P142" s="248"/>
      <c r="Q142" s="248"/>
      <c r="R142" s="248"/>
      <c r="S142" s="248"/>
      <c r="T142" s="248"/>
      <c r="U142" s="248"/>
      <c r="V142" s="248"/>
      <c r="W142" s="248"/>
    </row>
    <row r="143" spans="1:23" s="185" customFormat="1" ht="21" customHeight="1" x14ac:dyDescent="0.25">
      <c r="A143" s="180">
        <v>2021</v>
      </c>
      <c r="B143" s="182">
        <v>8</v>
      </c>
      <c r="C143" s="183">
        <v>44413</v>
      </c>
      <c r="D143" s="183">
        <v>660</v>
      </c>
      <c r="E143" s="183">
        <v>417</v>
      </c>
      <c r="F143" s="184" t="s">
        <v>270</v>
      </c>
      <c r="G143" t="s">
        <v>271</v>
      </c>
      <c r="H143">
        <v>1265</v>
      </c>
      <c r="I143" s="186">
        <v>1190.365</v>
      </c>
      <c r="J143" s="187">
        <v>1354.8150000000001</v>
      </c>
      <c r="K143" s="188">
        <v>1511.8</v>
      </c>
      <c r="L143" s="179">
        <v>1308.7</v>
      </c>
      <c r="M143" s="179"/>
      <c r="N143" s="215">
        <f t="shared" si="4"/>
        <v>9.9410684957975101E-2</v>
      </c>
      <c r="O143" s="248"/>
      <c r="P143" s="248"/>
      <c r="Q143" s="248"/>
      <c r="R143" s="248"/>
      <c r="S143" s="248"/>
      <c r="T143" s="248"/>
      <c r="U143" s="248"/>
      <c r="V143" s="248"/>
      <c r="W143" s="248"/>
    </row>
    <row r="144" spans="1:23" s="185" customFormat="1" ht="21" customHeight="1" x14ac:dyDescent="0.25">
      <c r="A144" s="180">
        <v>2021</v>
      </c>
      <c r="B144" s="182">
        <v>8</v>
      </c>
      <c r="C144" s="183">
        <v>44413</v>
      </c>
      <c r="D144" s="183">
        <v>646</v>
      </c>
      <c r="E144" s="183">
        <v>372</v>
      </c>
      <c r="F144" s="184" t="s">
        <v>152</v>
      </c>
      <c r="G144" t="s">
        <v>153</v>
      </c>
      <c r="H144">
        <v>212</v>
      </c>
      <c r="I144" s="186">
        <v>197.16</v>
      </c>
      <c r="J144" s="187">
        <v>226.84</v>
      </c>
      <c r="K144" s="188">
        <v>314</v>
      </c>
      <c r="L144" s="179">
        <v>209</v>
      </c>
      <c r="M144" s="179"/>
      <c r="N144" s="215">
        <f t="shared" si="4"/>
        <v>6.0052749036315703E-2</v>
      </c>
      <c r="O144" s="248"/>
      <c r="P144" s="248"/>
      <c r="Q144" s="248"/>
      <c r="R144" s="248"/>
      <c r="S144" s="248"/>
      <c r="T144" s="248"/>
      <c r="U144" s="248"/>
      <c r="V144" s="248"/>
      <c r="W144" s="248"/>
    </row>
    <row r="145" spans="1:23" s="185" customFormat="1" ht="21" customHeight="1" x14ac:dyDescent="0.25">
      <c r="A145" s="180">
        <v>2021</v>
      </c>
      <c r="B145" s="182">
        <v>8</v>
      </c>
      <c r="C145" s="183">
        <v>44413</v>
      </c>
      <c r="D145" s="183">
        <v>626</v>
      </c>
      <c r="E145" s="183">
        <v>406</v>
      </c>
      <c r="F145" s="184" t="s">
        <v>310</v>
      </c>
      <c r="G145" t="s">
        <v>311</v>
      </c>
      <c r="H145">
        <v>276</v>
      </c>
      <c r="I145" s="186">
        <v>254.05799999999999</v>
      </c>
      <c r="J145" s="187">
        <v>297.94200000000001</v>
      </c>
      <c r="K145" s="188"/>
      <c r="L145" s="179"/>
      <c r="M145" s="179"/>
      <c r="N145" s="215">
        <f t="shared" si="4"/>
        <v>-1</v>
      </c>
      <c r="O145" s="248"/>
      <c r="P145" s="248"/>
      <c r="Q145" s="248"/>
      <c r="R145" s="248"/>
      <c r="S145" s="248"/>
      <c r="T145" s="248"/>
      <c r="U145" s="248"/>
      <c r="V145" s="248"/>
      <c r="W145" s="248"/>
    </row>
    <row r="146" spans="1:23" s="185" customFormat="1" ht="21" customHeight="1" x14ac:dyDescent="0.25">
      <c r="A146" s="180">
        <v>2021</v>
      </c>
      <c r="B146" s="182">
        <v>8</v>
      </c>
      <c r="C146" s="183">
        <v>44413</v>
      </c>
      <c r="D146" s="183">
        <v>448</v>
      </c>
      <c r="E146" s="183">
        <v>381</v>
      </c>
      <c r="F146" s="184" t="s">
        <v>385</v>
      </c>
      <c r="G146" t="s">
        <v>386</v>
      </c>
      <c r="H146">
        <v>23</v>
      </c>
      <c r="I146" s="186">
        <v>20.7</v>
      </c>
      <c r="J146" s="187">
        <v>25.3</v>
      </c>
      <c r="K146" s="188"/>
      <c r="L146" s="179"/>
      <c r="M146" s="179"/>
      <c r="N146" s="215">
        <f t="shared" si="4"/>
        <v>-1</v>
      </c>
      <c r="O146" s="248"/>
      <c r="P146" s="248"/>
      <c r="Q146" s="248"/>
      <c r="R146" s="248"/>
      <c r="S146" s="248"/>
      <c r="T146" s="248"/>
      <c r="U146" s="248"/>
      <c r="V146" s="248"/>
      <c r="W146" s="248"/>
    </row>
    <row r="147" spans="1:23" s="185" customFormat="1" ht="21" customHeight="1" x14ac:dyDescent="0.25">
      <c r="A147" s="180">
        <v>2021</v>
      </c>
      <c r="B147" s="182">
        <v>8</v>
      </c>
      <c r="C147" s="183">
        <v>44413</v>
      </c>
      <c r="D147" s="183">
        <v>550</v>
      </c>
      <c r="E147" s="183">
        <v>383</v>
      </c>
      <c r="F147" s="184" t="s">
        <v>167</v>
      </c>
      <c r="G147" t="s">
        <v>168</v>
      </c>
      <c r="H147">
        <v>35</v>
      </c>
      <c r="I147" s="186">
        <v>32.024999999999999</v>
      </c>
      <c r="J147" s="187">
        <v>38.045000000000002</v>
      </c>
      <c r="K147" s="188"/>
      <c r="L147" s="179"/>
      <c r="M147" s="179"/>
      <c r="N147" s="215">
        <f t="shared" si="4"/>
        <v>-1</v>
      </c>
      <c r="O147" s="248"/>
      <c r="P147" s="248"/>
      <c r="Q147" s="248"/>
      <c r="R147" s="248"/>
      <c r="S147" s="248"/>
      <c r="T147" s="248"/>
      <c r="U147" s="248"/>
      <c r="V147" s="248"/>
      <c r="W147" s="248"/>
    </row>
    <row r="148" spans="1:23" s="185" customFormat="1" ht="21" customHeight="1" x14ac:dyDescent="0.25">
      <c r="A148" s="180">
        <v>2021</v>
      </c>
      <c r="B148" s="182">
        <v>8</v>
      </c>
      <c r="C148" s="183">
        <v>44416</v>
      </c>
      <c r="D148" s="183">
        <v>557</v>
      </c>
      <c r="E148" s="183">
        <v>384</v>
      </c>
      <c r="F148" s="184" t="s">
        <v>200</v>
      </c>
      <c r="G148" t="s">
        <v>201</v>
      </c>
      <c r="H148">
        <v>182</v>
      </c>
      <c r="I148" s="186">
        <v>171.262</v>
      </c>
      <c r="J148" s="187">
        <v>194.922</v>
      </c>
      <c r="K148" s="188">
        <v>249.6</v>
      </c>
      <c r="L148" s="179">
        <v>200.1</v>
      </c>
      <c r="M148" s="179"/>
      <c r="N148" s="215">
        <f t="shared" si="4"/>
        <v>0.16838528103140216</v>
      </c>
      <c r="O148" s="248"/>
      <c r="P148" s="248"/>
      <c r="Q148" s="248"/>
      <c r="R148" s="248"/>
      <c r="S148" s="248"/>
      <c r="T148" s="248"/>
      <c r="U148" s="248"/>
      <c r="V148" s="248"/>
      <c r="W148" s="248"/>
    </row>
    <row r="149" spans="1:23" s="185" customFormat="1" ht="21" customHeight="1" x14ac:dyDescent="0.25">
      <c r="A149" s="180">
        <v>2021</v>
      </c>
      <c r="B149" s="182">
        <v>8</v>
      </c>
      <c r="C149" s="183">
        <v>44416</v>
      </c>
      <c r="D149" s="183">
        <v>92</v>
      </c>
      <c r="E149" s="183">
        <v>32</v>
      </c>
      <c r="F149" s="184" t="s">
        <v>288</v>
      </c>
      <c r="G149" t="s">
        <v>289</v>
      </c>
      <c r="H149">
        <v>361</v>
      </c>
      <c r="I149" s="186">
        <v>335.73</v>
      </c>
      <c r="J149" s="187">
        <v>386.27</v>
      </c>
      <c r="K149" s="188">
        <v>444.8</v>
      </c>
      <c r="L149" s="179">
        <v>378.3</v>
      </c>
      <c r="M149" s="179"/>
      <c r="N149" s="215">
        <f t="shared" si="4"/>
        <v>0.12679832007863459</v>
      </c>
      <c r="O149" s="248"/>
      <c r="P149" s="248"/>
      <c r="Q149" s="248"/>
      <c r="R149" s="248"/>
      <c r="S149" s="248"/>
      <c r="T149" s="248"/>
      <c r="U149" s="248"/>
      <c r="V149" s="248"/>
      <c r="W149" s="248"/>
    </row>
    <row r="150" spans="1:23" s="185" customFormat="1" ht="21" customHeight="1" x14ac:dyDescent="0.25">
      <c r="A150" s="180">
        <v>2021</v>
      </c>
      <c r="B150" s="182">
        <v>8</v>
      </c>
      <c r="C150" s="183">
        <v>44416</v>
      </c>
      <c r="D150" s="183">
        <v>254</v>
      </c>
      <c r="E150" s="183">
        <v>334</v>
      </c>
      <c r="F150" s="184" t="s">
        <v>431</v>
      </c>
      <c r="G150" t="s">
        <v>331</v>
      </c>
      <c r="H150">
        <v>203</v>
      </c>
      <c r="I150" s="186">
        <v>188.79</v>
      </c>
      <c r="J150" s="187">
        <v>217.21</v>
      </c>
      <c r="K150" s="188">
        <v>348.9</v>
      </c>
      <c r="L150" s="179">
        <v>219</v>
      </c>
      <c r="M150" s="179"/>
      <c r="N150" s="215">
        <f t="shared" si="4"/>
        <v>0.16001906880661057</v>
      </c>
      <c r="O150" s="248"/>
      <c r="P150" s="248"/>
      <c r="Q150" s="248"/>
      <c r="R150" s="248"/>
      <c r="S150" s="248"/>
      <c r="T150" s="248"/>
      <c r="U150" s="248"/>
      <c r="V150" s="248"/>
      <c r="W150" s="248"/>
    </row>
    <row r="151" spans="1:23" s="185" customFormat="1" ht="21" customHeight="1" x14ac:dyDescent="0.25">
      <c r="A151" s="180">
        <v>2021</v>
      </c>
      <c r="B151" s="182">
        <v>8</v>
      </c>
      <c r="C151" s="183">
        <v>44416</v>
      </c>
      <c r="D151" s="183">
        <v>437</v>
      </c>
      <c r="E151" s="183">
        <v>375</v>
      </c>
      <c r="F151" s="184" t="s">
        <v>213</v>
      </c>
      <c r="G151" t="s">
        <v>214</v>
      </c>
      <c r="H151">
        <v>168</v>
      </c>
      <c r="I151" s="186">
        <v>158.08799999999999</v>
      </c>
      <c r="J151" s="187">
        <v>179.928</v>
      </c>
      <c r="K151" s="188">
        <v>265.3</v>
      </c>
      <c r="L151" s="179">
        <v>176.6</v>
      </c>
      <c r="M151" s="179"/>
      <c r="N151" s="215">
        <f t="shared" si="4"/>
        <v>0.11709933707808311</v>
      </c>
      <c r="O151" s="248"/>
      <c r="P151" s="248"/>
      <c r="Q151" s="248"/>
      <c r="R151" s="248"/>
      <c r="S151" s="248"/>
      <c r="T151" s="248"/>
      <c r="U151" s="248"/>
      <c r="V151" s="248"/>
      <c r="W151" s="248"/>
    </row>
    <row r="152" spans="1:23" s="185" customFormat="1" ht="21" customHeight="1" x14ac:dyDescent="0.25">
      <c r="A152" s="180">
        <v>2021</v>
      </c>
      <c r="B152" s="182">
        <v>8</v>
      </c>
      <c r="C152" s="183">
        <v>44416</v>
      </c>
      <c r="D152" s="183">
        <v>550</v>
      </c>
      <c r="E152" s="183">
        <v>383</v>
      </c>
      <c r="F152" s="184" t="s">
        <v>167</v>
      </c>
      <c r="G152" t="s">
        <v>168</v>
      </c>
      <c r="H152">
        <v>35</v>
      </c>
      <c r="I152" s="186">
        <v>32.024999999999999</v>
      </c>
      <c r="J152" s="187">
        <v>38.045000000000002</v>
      </c>
      <c r="K152" s="188"/>
      <c r="L152" s="179"/>
      <c r="M152" s="179"/>
      <c r="N152" s="215">
        <f t="shared" si="4"/>
        <v>-1</v>
      </c>
      <c r="O152" s="248"/>
      <c r="P152" s="248"/>
      <c r="Q152" s="248"/>
      <c r="R152" s="248"/>
      <c r="S152" s="248"/>
      <c r="T152" s="248"/>
      <c r="U152" s="248"/>
      <c r="V152" s="248"/>
      <c r="W152" s="248"/>
    </row>
    <row r="153" spans="1:23" s="185" customFormat="1" ht="21" customHeight="1" x14ac:dyDescent="0.25">
      <c r="A153" s="180">
        <v>2021</v>
      </c>
      <c r="B153" s="182">
        <v>8</v>
      </c>
      <c r="C153" s="183">
        <v>44416</v>
      </c>
      <c r="D153" s="183">
        <v>94</v>
      </c>
      <c r="E153" s="183">
        <v>32</v>
      </c>
      <c r="F153" s="184" t="s">
        <v>367</v>
      </c>
      <c r="G153" t="s">
        <v>368</v>
      </c>
      <c r="H153">
        <v>19</v>
      </c>
      <c r="I153" s="186">
        <v>17.670000000000002</v>
      </c>
      <c r="J153" s="187">
        <v>20.329999999999998</v>
      </c>
      <c r="K153" s="188">
        <v>24.6</v>
      </c>
      <c r="L153" s="179">
        <v>18.2</v>
      </c>
      <c r="M153" s="179"/>
      <c r="N153" s="215">
        <f t="shared" si="4"/>
        <v>2.9994340690435627E-2</v>
      </c>
      <c r="O153" s="248"/>
      <c r="P153" s="248"/>
      <c r="Q153" s="248"/>
      <c r="R153" s="248"/>
      <c r="S153" s="248"/>
      <c r="T153" s="248"/>
      <c r="U153" s="248"/>
      <c r="V153" s="248"/>
      <c r="W153" s="248"/>
    </row>
    <row r="154" spans="1:23" s="185" customFormat="1" ht="21" customHeight="1" x14ac:dyDescent="0.25">
      <c r="A154" s="180">
        <v>2021</v>
      </c>
      <c r="B154" s="182">
        <v>8</v>
      </c>
      <c r="C154" s="183">
        <v>44416</v>
      </c>
      <c r="D154" s="183">
        <v>661</v>
      </c>
      <c r="E154" s="183">
        <v>417</v>
      </c>
      <c r="F154" s="184" t="s">
        <v>273</v>
      </c>
      <c r="G154" t="s">
        <v>274</v>
      </c>
      <c r="H154">
        <v>138</v>
      </c>
      <c r="I154" s="186">
        <v>129.858</v>
      </c>
      <c r="J154" s="187">
        <v>147.798</v>
      </c>
      <c r="K154" s="188">
        <v>175.8</v>
      </c>
      <c r="L154" s="179">
        <v>144</v>
      </c>
      <c r="M154" s="179"/>
      <c r="N154" s="215">
        <f t="shared" si="4"/>
        <v>0.10890357159358681</v>
      </c>
      <c r="O154" s="248"/>
      <c r="P154" s="248"/>
      <c r="Q154" s="248"/>
      <c r="R154" s="248"/>
      <c r="S154" s="248"/>
      <c r="T154" s="248"/>
      <c r="U154" s="248"/>
      <c r="V154" s="248"/>
      <c r="W154" s="248"/>
    </row>
    <row r="155" spans="1:23" s="185" customFormat="1" ht="21" customHeight="1" x14ac:dyDescent="0.25">
      <c r="A155" s="180">
        <v>2021</v>
      </c>
      <c r="B155" s="182">
        <v>8</v>
      </c>
      <c r="C155" s="183">
        <v>44416</v>
      </c>
      <c r="D155" s="183">
        <v>50</v>
      </c>
      <c r="E155" s="183">
        <v>18</v>
      </c>
      <c r="F155" s="184" t="s">
        <v>194</v>
      </c>
      <c r="G155" t="s">
        <v>195</v>
      </c>
      <c r="H155">
        <v>54</v>
      </c>
      <c r="I155" s="186">
        <v>51.57</v>
      </c>
      <c r="J155" s="187">
        <v>56.43</v>
      </c>
      <c r="K155" s="188">
        <v>69.7</v>
      </c>
      <c r="L155" s="179">
        <v>56.4</v>
      </c>
      <c r="M155" s="179"/>
      <c r="N155" s="215">
        <f t="shared" si="4"/>
        <v>9.3659104130308285E-2</v>
      </c>
      <c r="O155" s="248"/>
      <c r="P155" s="248"/>
      <c r="Q155" s="248"/>
      <c r="R155" s="248"/>
      <c r="S155" s="248"/>
      <c r="T155" s="248"/>
      <c r="U155" s="248"/>
      <c r="V155" s="248"/>
      <c r="W155" s="248"/>
    </row>
    <row r="156" spans="1:23" s="185" customFormat="1" ht="21" customHeight="1" x14ac:dyDescent="0.25">
      <c r="A156" s="180">
        <v>2021</v>
      </c>
      <c r="B156" s="182">
        <v>8</v>
      </c>
      <c r="C156" s="183">
        <v>44416</v>
      </c>
      <c r="D156" s="183">
        <v>624</v>
      </c>
      <c r="E156" s="183">
        <v>406</v>
      </c>
      <c r="F156" s="184" t="s">
        <v>304</v>
      </c>
      <c r="G156" t="s">
        <v>305</v>
      </c>
      <c r="H156">
        <v>374</v>
      </c>
      <c r="I156" s="186">
        <v>344.04259999999999</v>
      </c>
      <c r="J156" s="187">
        <v>403.95740000000001</v>
      </c>
      <c r="K156" s="188"/>
      <c r="L156" s="179"/>
      <c r="M156" s="179"/>
      <c r="N156" s="215">
        <f t="shared" si="4"/>
        <v>-1</v>
      </c>
      <c r="O156" s="248"/>
      <c r="P156" s="248"/>
      <c r="Q156" s="248"/>
      <c r="R156" s="248"/>
      <c r="S156" s="248"/>
      <c r="T156" s="248"/>
      <c r="U156" s="248"/>
      <c r="V156" s="248"/>
      <c r="W156" s="248"/>
    </row>
    <row r="157" spans="1:23" s="185" customFormat="1" ht="21" customHeight="1" x14ac:dyDescent="0.25">
      <c r="A157" s="180">
        <v>2021</v>
      </c>
      <c r="B157" s="182">
        <v>8</v>
      </c>
      <c r="C157" s="183">
        <v>44416</v>
      </c>
      <c r="D157" s="183">
        <v>556</v>
      </c>
      <c r="E157" s="183">
        <v>384</v>
      </c>
      <c r="F157" s="184" t="s">
        <v>197</v>
      </c>
      <c r="G157" t="s">
        <v>198</v>
      </c>
      <c r="H157">
        <v>1066</v>
      </c>
      <c r="I157" s="186">
        <v>1003.106</v>
      </c>
      <c r="J157" s="187">
        <v>1141.6859999999999</v>
      </c>
      <c r="K157" s="188">
        <v>1317.8</v>
      </c>
      <c r="L157" s="179">
        <v>1084.5</v>
      </c>
      <c r="M157" s="179"/>
      <c r="N157" s="215">
        <f t="shared" si="4"/>
        <v>8.1141973031763348E-2</v>
      </c>
      <c r="O157" s="248"/>
      <c r="P157" s="248"/>
      <c r="Q157" s="248"/>
      <c r="R157" s="248"/>
      <c r="S157" s="248"/>
      <c r="T157" s="248"/>
      <c r="U157" s="248"/>
      <c r="V157" s="248"/>
      <c r="W157" s="248"/>
    </row>
    <row r="158" spans="1:23" s="185" customFormat="1" ht="21" customHeight="1" x14ac:dyDescent="0.25">
      <c r="A158" s="180">
        <v>2021</v>
      </c>
      <c r="B158" s="182">
        <v>8</v>
      </c>
      <c r="C158" s="183">
        <v>44416</v>
      </c>
      <c r="D158" s="183">
        <v>331</v>
      </c>
      <c r="E158" s="183">
        <v>182</v>
      </c>
      <c r="F158" s="184" t="s">
        <v>185</v>
      </c>
      <c r="G158" t="s">
        <v>186</v>
      </c>
      <c r="H158">
        <v>325</v>
      </c>
      <c r="I158" s="186">
        <v>305.82499999999999</v>
      </c>
      <c r="J158" s="187">
        <v>348.07499999999999</v>
      </c>
      <c r="K158" s="188">
        <v>494.5</v>
      </c>
      <c r="L158" s="179">
        <v>334</v>
      </c>
      <c r="M158" s="179"/>
      <c r="N158" s="215">
        <f t="shared" si="4"/>
        <v>9.2127850895119795E-2</v>
      </c>
      <c r="O158" s="248"/>
      <c r="P158" s="248"/>
      <c r="Q158" s="248"/>
      <c r="R158" s="248"/>
      <c r="S158" s="248"/>
      <c r="T158" s="248"/>
      <c r="U158" s="248"/>
      <c r="V158" s="248"/>
      <c r="W158" s="248"/>
    </row>
    <row r="159" spans="1:23" s="185" customFormat="1" ht="21" customHeight="1" x14ac:dyDescent="0.25">
      <c r="A159" s="180">
        <v>2021</v>
      </c>
      <c r="B159" s="182">
        <v>8</v>
      </c>
      <c r="C159" s="183">
        <v>44416</v>
      </c>
      <c r="D159" s="183">
        <v>656</v>
      </c>
      <c r="E159" s="183">
        <v>415</v>
      </c>
      <c r="F159" s="184" t="s">
        <v>342</v>
      </c>
      <c r="G159" t="s">
        <v>343</v>
      </c>
      <c r="H159">
        <v>148</v>
      </c>
      <c r="I159" s="186">
        <v>137.63999999999999</v>
      </c>
      <c r="J159" s="187">
        <v>158.36000000000001</v>
      </c>
      <c r="K159" s="188">
        <v>157.4</v>
      </c>
      <c r="L159" s="179">
        <v>138.4</v>
      </c>
      <c r="M159" s="179"/>
      <c r="N159" s="215">
        <f t="shared" si="4"/>
        <v>5.5216506829411467E-3</v>
      </c>
      <c r="O159" s="248"/>
      <c r="P159" s="248"/>
      <c r="Q159" s="248"/>
      <c r="R159" s="248"/>
      <c r="S159" s="248"/>
      <c r="T159" s="248"/>
      <c r="U159" s="248"/>
      <c r="V159" s="248"/>
      <c r="W159" s="248"/>
    </row>
    <row r="160" spans="1:23" s="185" customFormat="1" ht="21" customHeight="1" x14ac:dyDescent="0.25">
      <c r="A160" s="180">
        <v>2021</v>
      </c>
      <c r="B160" s="182">
        <v>8</v>
      </c>
      <c r="C160" s="183">
        <v>44416</v>
      </c>
      <c r="D160" s="183">
        <v>660</v>
      </c>
      <c r="E160" s="183">
        <v>417</v>
      </c>
      <c r="F160" s="184" t="s">
        <v>270</v>
      </c>
      <c r="G160" t="s">
        <v>271</v>
      </c>
      <c r="H160">
        <v>1265</v>
      </c>
      <c r="I160" s="186">
        <v>1190.365</v>
      </c>
      <c r="J160" s="187">
        <v>1354.8150000000001</v>
      </c>
      <c r="K160" s="188">
        <v>1595</v>
      </c>
      <c r="L160" s="179">
        <v>1342.6</v>
      </c>
      <c r="M160" s="179"/>
      <c r="N160" s="215">
        <f t="shared" si="4"/>
        <v>0.12788934486481029</v>
      </c>
      <c r="O160" s="248"/>
      <c r="P160" s="248"/>
      <c r="Q160" s="248"/>
      <c r="R160" s="248"/>
      <c r="S160" s="248"/>
      <c r="T160" s="248"/>
      <c r="U160" s="248"/>
      <c r="V160" s="248"/>
      <c r="W160" s="248"/>
    </row>
    <row r="161" spans="1:23" s="185" customFormat="1" ht="21" customHeight="1" x14ac:dyDescent="0.25">
      <c r="A161" s="180">
        <v>2021</v>
      </c>
      <c r="B161" s="182">
        <v>8</v>
      </c>
      <c r="C161" s="183">
        <v>44416</v>
      </c>
      <c r="D161" s="183">
        <v>669</v>
      </c>
      <c r="E161" s="183">
        <v>423</v>
      </c>
      <c r="F161" s="184" t="s">
        <v>351</v>
      </c>
      <c r="G161" t="s">
        <v>352</v>
      </c>
      <c r="H161">
        <v>954</v>
      </c>
      <c r="I161" s="186">
        <v>897.71400000000006</v>
      </c>
      <c r="J161" s="187">
        <v>1021.734</v>
      </c>
      <c r="K161" s="188">
        <v>1391.7</v>
      </c>
      <c r="L161" s="179">
        <v>1041</v>
      </c>
      <c r="M161" s="179"/>
      <c r="N161" s="215">
        <f t="shared" si="4"/>
        <v>0.15961208135330399</v>
      </c>
      <c r="O161" s="248"/>
      <c r="P161" s="248"/>
      <c r="Q161" s="248"/>
      <c r="R161" s="248"/>
      <c r="S161" s="248"/>
      <c r="T161" s="248"/>
      <c r="U161" s="248"/>
      <c r="V161" s="248"/>
      <c r="W161" s="248"/>
    </row>
    <row r="162" spans="1:23" s="185" customFormat="1" ht="21" customHeight="1" x14ac:dyDescent="0.25">
      <c r="A162" s="180">
        <v>2021</v>
      </c>
      <c r="B162" s="182">
        <v>8</v>
      </c>
      <c r="C162" s="183">
        <v>44416</v>
      </c>
      <c r="D162" s="183">
        <v>625</v>
      </c>
      <c r="E162" s="183">
        <v>406</v>
      </c>
      <c r="F162" s="184" t="s">
        <v>307</v>
      </c>
      <c r="G162" t="s">
        <v>308</v>
      </c>
      <c r="H162">
        <v>140</v>
      </c>
      <c r="I162" s="186">
        <v>129.01</v>
      </c>
      <c r="J162" s="187">
        <v>150.99</v>
      </c>
      <c r="K162" s="188"/>
      <c r="L162" s="179"/>
      <c r="M162" s="179"/>
      <c r="N162" s="215">
        <f t="shared" si="4"/>
        <v>-1</v>
      </c>
      <c r="O162" s="248"/>
      <c r="P162" s="248"/>
      <c r="Q162" s="248"/>
      <c r="R162" s="248"/>
      <c r="S162" s="248"/>
      <c r="T162" s="248"/>
      <c r="U162" s="248"/>
      <c r="V162" s="248"/>
      <c r="W162" s="248"/>
    </row>
    <row r="163" spans="1:23" s="185" customFormat="1" ht="21" customHeight="1" x14ac:dyDescent="0.25">
      <c r="A163" s="180">
        <v>2021</v>
      </c>
      <c r="B163" s="182">
        <v>8</v>
      </c>
      <c r="C163" s="183">
        <v>44416</v>
      </c>
      <c r="D163" s="183">
        <v>93</v>
      </c>
      <c r="E163" s="183">
        <v>32</v>
      </c>
      <c r="F163" s="184" t="s">
        <v>291</v>
      </c>
      <c r="G163" t="s">
        <v>292</v>
      </c>
      <c r="H163">
        <v>59</v>
      </c>
      <c r="I163" s="186">
        <v>54.87</v>
      </c>
      <c r="J163" s="187">
        <v>63.13</v>
      </c>
      <c r="K163" s="188">
        <v>83.7</v>
      </c>
      <c r="L163" s="179">
        <v>61</v>
      </c>
      <c r="M163" s="179"/>
      <c r="N163" s="215">
        <f t="shared" si="4"/>
        <v>0.11171860761800625</v>
      </c>
      <c r="O163" s="248"/>
      <c r="P163" s="248"/>
      <c r="Q163" s="248"/>
      <c r="R163" s="248"/>
      <c r="S163" s="248"/>
      <c r="T163" s="248"/>
      <c r="U163" s="248"/>
      <c r="V163" s="248"/>
      <c r="W163" s="248"/>
    </row>
    <row r="164" spans="1:23" s="185" customFormat="1" ht="21" customHeight="1" x14ac:dyDescent="0.25">
      <c r="A164" s="180">
        <v>2021</v>
      </c>
      <c r="B164" s="182">
        <v>8</v>
      </c>
      <c r="C164" s="183">
        <v>44416</v>
      </c>
      <c r="D164" s="183">
        <v>657</v>
      </c>
      <c r="E164" s="183">
        <v>415</v>
      </c>
      <c r="F164" s="184" t="s">
        <v>345</v>
      </c>
      <c r="G164" t="s">
        <v>346</v>
      </c>
      <c r="H164">
        <v>90</v>
      </c>
      <c r="I164" s="186">
        <v>83.7</v>
      </c>
      <c r="J164" s="187">
        <v>96.3</v>
      </c>
      <c r="K164" s="188">
        <v>111.4</v>
      </c>
      <c r="L164" s="179">
        <v>94.1</v>
      </c>
      <c r="M164" s="179"/>
      <c r="N164" s="215">
        <f t="shared" si="4"/>
        <v>0.12425328554360802</v>
      </c>
      <c r="O164" s="248"/>
      <c r="P164" s="248"/>
      <c r="Q164" s="248"/>
      <c r="R164" s="248"/>
      <c r="S164" s="248"/>
      <c r="T164" s="248"/>
      <c r="U164" s="248"/>
      <c r="V164" s="248"/>
      <c r="W164" s="248"/>
    </row>
    <row r="165" spans="1:23" s="185" customFormat="1" ht="21" customHeight="1" x14ac:dyDescent="0.25">
      <c r="A165" s="180">
        <v>2021</v>
      </c>
      <c r="B165" s="182">
        <v>8</v>
      </c>
      <c r="C165" s="183">
        <v>44416</v>
      </c>
      <c r="D165" s="183">
        <v>626</v>
      </c>
      <c r="E165" s="183">
        <v>406</v>
      </c>
      <c r="F165" s="184" t="s">
        <v>310</v>
      </c>
      <c r="G165" t="s">
        <v>311</v>
      </c>
      <c r="H165">
        <v>276</v>
      </c>
      <c r="I165" s="186">
        <v>254.05799999999999</v>
      </c>
      <c r="J165" s="187">
        <v>297.94200000000001</v>
      </c>
      <c r="K165" s="188"/>
      <c r="L165" s="179"/>
      <c r="M165" s="179"/>
      <c r="N165" s="215">
        <f t="shared" si="4"/>
        <v>-1</v>
      </c>
      <c r="O165" s="248"/>
      <c r="P165" s="248"/>
      <c r="Q165" s="248"/>
      <c r="R165" s="248"/>
      <c r="S165" s="248"/>
      <c r="T165" s="248"/>
      <c r="U165" s="248"/>
      <c r="V165" s="248"/>
      <c r="W165" s="248"/>
    </row>
    <row r="166" spans="1:23" s="185" customFormat="1" ht="21" customHeight="1" x14ac:dyDescent="0.25">
      <c r="A166" s="180">
        <v>2021</v>
      </c>
      <c r="B166" s="182">
        <v>8</v>
      </c>
      <c r="C166" s="183">
        <v>44416</v>
      </c>
      <c r="D166" s="183">
        <v>658</v>
      </c>
      <c r="E166" s="183">
        <v>415</v>
      </c>
      <c r="F166" s="184" t="s">
        <v>348</v>
      </c>
      <c r="G166" t="s">
        <v>349</v>
      </c>
      <c r="H166">
        <v>90</v>
      </c>
      <c r="I166" s="186">
        <v>83.7</v>
      </c>
      <c r="J166" s="187">
        <v>96.3</v>
      </c>
      <c r="K166" s="188">
        <v>111.4</v>
      </c>
      <c r="L166" s="179">
        <v>94.1</v>
      </c>
      <c r="M166" s="179"/>
      <c r="N166" s="215">
        <f t="shared" si="4"/>
        <v>0.12425328554360802</v>
      </c>
      <c r="O166" s="248"/>
      <c r="P166" s="248"/>
      <c r="Q166" s="248"/>
      <c r="R166" s="248"/>
      <c r="S166" s="248"/>
      <c r="T166" s="248"/>
      <c r="U166" s="248"/>
      <c r="V166" s="248"/>
      <c r="W166" s="248"/>
    </row>
    <row r="167" spans="1:23" s="185" customFormat="1" ht="21" customHeight="1" x14ac:dyDescent="0.25">
      <c r="A167" s="180">
        <v>2021</v>
      </c>
      <c r="B167" s="182">
        <v>8</v>
      </c>
      <c r="C167" s="183">
        <v>44416</v>
      </c>
      <c r="D167" s="183">
        <v>655</v>
      </c>
      <c r="E167" s="183">
        <v>415</v>
      </c>
      <c r="F167" s="184" t="s">
        <v>339</v>
      </c>
      <c r="G167" t="s">
        <v>340</v>
      </c>
      <c r="H167">
        <v>148</v>
      </c>
      <c r="I167" s="186">
        <v>137.63999999999999</v>
      </c>
      <c r="J167" s="187">
        <v>158.36000000000001</v>
      </c>
      <c r="K167" s="188">
        <v>157.4</v>
      </c>
      <c r="L167" s="179">
        <v>138.4</v>
      </c>
      <c r="M167" s="179"/>
      <c r="N167" s="215">
        <f t="shared" si="4"/>
        <v>5.5216506829411467E-3</v>
      </c>
      <c r="O167" s="248"/>
      <c r="P167" s="248"/>
      <c r="Q167" s="248"/>
      <c r="R167" s="248"/>
      <c r="S167" s="248"/>
      <c r="T167" s="248"/>
      <c r="U167" s="248"/>
      <c r="V167" s="248"/>
      <c r="W167" s="248"/>
    </row>
    <row r="168" spans="1:23" s="185" customFormat="1" ht="21" customHeight="1" x14ac:dyDescent="0.25">
      <c r="A168" s="180">
        <v>2021</v>
      </c>
      <c r="B168" s="182">
        <v>8</v>
      </c>
      <c r="C168" s="183">
        <v>44416</v>
      </c>
      <c r="D168" s="183">
        <v>645</v>
      </c>
      <c r="E168" s="183">
        <v>123</v>
      </c>
      <c r="F168" s="184" t="s">
        <v>313</v>
      </c>
      <c r="G168" t="s">
        <v>314</v>
      </c>
      <c r="H168">
        <v>133</v>
      </c>
      <c r="I168" s="186">
        <v>123.69</v>
      </c>
      <c r="J168" s="187">
        <v>142.31</v>
      </c>
      <c r="K168" s="188">
        <v>179.4</v>
      </c>
      <c r="L168" s="179">
        <v>148</v>
      </c>
      <c r="M168" s="179"/>
      <c r="N168" s="215"/>
      <c r="O168" s="248"/>
      <c r="P168" s="248"/>
      <c r="Q168" s="248"/>
      <c r="R168" s="248"/>
      <c r="S168" s="248"/>
      <c r="T168" s="248"/>
      <c r="U168" s="248"/>
      <c r="V168" s="248"/>
      <c r="W168" s="248"/>
    </row>
    <row r="169" spans="1:23" s="185" customFormat="1" ht="21" customHeight="1" x14ac:dyDescent="0.25">
      <c r="A169" s="180">
        <v>2021</v>
      </c>
      <c r="B169" s="182">
        <v>8</v>
      </c>
      <c r="C169" s="183">
        <v>44416</v>
      </c>
      <c r="D169" s="183">
        <v>445</v>
      </c>
      <c r="E169" s="183">
        <v>381</v>
      </c>
      <c r="F169" s="184" t="s">
        <v>376</v>
      </c>
      <c r="G169" t="s">
        <v>377</v>
      </c>
      <c r="H169">
        <v>28</v>
      </c>
      <c r="I169" s="186">
        <v>25.2</v>
      </c>
      <c r="J169" s="187">
        <v>30.8</v>
      </c>
      <c r="K169" s="188"/>
      <c r="L169" s="179"/>
      <c r="M169" s="179"/>
      <c r="N169" s="215"/>
      <c r="O169" s="248"/>
      <c r="P169" s="248"/>
      <c r="Q169" s="248"/>
      <c r="R169" s="248"/>
      <c r="S169" s="248"/>
      <c r="T169" s="248"/>
      <c r="U169" s="248"/>
      <c r="V169" s="248"/>
      <c r="W169" s="248"/>
    </row>
    <row r="170" spans="1:23" s="185" customFormat="1" ht="21" customHeight="1" x14ac:dyDescent="0.25">
      <c r="A170" s="180">
        <v>2021</v>
      </c>
      <c r="B170" s="182">
        <v>8</v>
      </c>
      <c r="C170" s="183">
        <v>44416</v>
      </c>
      <c r="D170" s="183">
        <v>623</v>
      </c>
      <c r="E170" s="183">
        <v>406</v>
      </c>
      <c r="F170" s="184" t="s">
        <v>301</v>
      </c>
      <c r="G170" t="s">
        <v>302</v>
      </c>
      <c r="H170">
        <v>599</v>
      </c>
      <c r="I170" s="186">
        <v>551.02009999999996</v>
      </c>
      <c r="J170" s="187">
        <v>646.97990000000004</v>
      </c>
      <c r="K170" s="188"/>
      <c r="L170" s="179"/>
      <c r="M170" s="179"/>
      <c r="N170" s="215"/>
      <c r="O170" s="248"/>
      <c r="P170" s="248"/>
      <c r="Q170" s="248"/>
      <c r="R170" s="248"/>
      <c r="S170" s="248"/>
      <c r="T170" s="248"/>
      <c r="U170" s="248"/>
      <c r="V170" s="248"/>
      <c r="W170" s="248"/>
    </row>
    <row r="171" spans="1:23" ht="15" customHeight="1" x14ac:dyDescent="0.25">
      <c r="A171">
        <v>2021</v>
      </c>
      <c r="B171">
        <v>8</v>
      </c>
      <c r="C171" s="272">
        <v>44416</v>
      </c>
      <c r="D171">
        <v>448</v>
      </c>
      <c r="E171">
        <v>381</v>
      </c>
      <c r="F171" t="s">
        <v>385</v>
      </c>
      <c r="G171" t="s">
        <v>386</v>
      </c>
      <c r="H171">
        <v>23</v>
      </c>
      <c r="I171">
        <v>20.7</v>
      </c>
      <c r="J171">
        <v>25.3</v>
      </c>
    </row>
    <row r="172" spans="1:23" ht="15" customHeight="1" x14ac:dyDescent="0.25">
      <c r="A172">
        <v>2021</v>
      </c>
      <c r="B172">
        <v>8</v>
      </c>
      <c r="C172" s="272">
        <v>44416</v>
      </c>
      <c r="D172">
        <v>446</v>
      </c>
      <c r="E172">
        <v>381</v>
      </c>
      <c r="F172" t="s">
        <v>379</v>
      </c>
      <c r="G172" t="s">
        <v>380</v>
      </c>
      <c r="H172">
        <v>167</v>
      </c>
      <c r="I172">
        <v>150.30000000000001</v>
      </c>
      <c r="J172">
        <v>183.7</v>
      </c>
    </row>
    <row r="173" spans="1:23" ht="15" customHeight="1" x14ac:dyDescent="0.25">
      <c r="A173">
        <v>2021</v>
      </c>
      <c r="B173">
        <v>8</v>
      </c>
      <c r="C173" s="272">
        <v>44416</v>
      </c>
      <c r="D173">
        <v>668</v>
      </c>
      <c r="E173">
        <v>422</v>
      </c>
      <c r="F173" t="s">
        <v>362</v>
      </c>
      <c r="G173" t="s">
        <v>363</v>
      </c>
      <c r="H173">
        <v>103</v>
      </c>
      <c r="I173">
        <v>96.923000000000002</v>
      </c>
      <c r="J173">
        <v>110.313</v>
      </c>
    </row>
    <row r="174" spans="1:23" ht="15" customHeight="1" x14ac:dyDescent="0.25">
      <c r="A174">
        <v>2021</v>
      </c>
      <c r="B174">
        <v>8</v>
      </c>
      <c r="C174" s="272">
        <v>44416</v>
      </c>
      <c r="D174">
        <v>49</v>
      </c>
      <c r="E174">
        <v>18</v>
      </c>
      <c r="F174" t="s">
        <v>191</v>
      </c>
      <c r="G174" t="s">
        <v>192</v>
      </c>
      <c r="H174">
        <v>100</v>
      </c>
      <c r="I174">
        <v>95.5</v>
      </c>
      <c r="J174">
        <v>104.5</v>
      </c>
      <c r="K174">
        <v>129.69999999999999</v>
      </c>
      <c r="L174">
        <v>105.4</v>
      </c>
    </row>
    <row r="175" spans="1:23" ht="15" customHeight="1" x14ac:dyDescent="0.25">
      <c r="A175">
        <v>2021</v>
      </c>
      <c r="B175">
        <v>8</v>
      </c>
      <c r="C175" s="272">
        <v>44416</v>
      </c>
      <c r="D175">
        <v>124</v>
      </c>
      <c r="E175">
        <v>48</v>
      </c>
      <c r="F175" t="s">
        <v>236</v>
      </c>
      <c r="G175" t="s">
        <v>237</v>
      </c>
      <c r="H175">
        <v>18.664735230000002</v>
      </c>
      <c r="I175">
        <v>17.358203759999999</v>
      </c>
      <c r="J175">
        <v>19.97126669</v>
      </c>
      <c r="K175">
        <v>32</v>
      </c>
      <c r="L175">
        <v>19.399999999999999</v>
      </c>
    </row>
    <row r="176" spans="1:23" ht="15" customHeight="1" x14ac:dyDescent="0.25">
      <c r="A176">
        <v>2021</v>
      </c>
      <c r="B176">
        <v>8</v>
      </c>
      <c r="C176" s="272">
        <v>44416</v>
      </c>
      <c r="D176">
        <v>447</v>
      </c>
      <c r="E176">
        <v>381</v>
      </c>
      <c r="F176" t="s">
        <v>382</v>
      </c>
      <c r="G176" t="s">
        <v>383</v>
      </c>
      <c r="H176">
        <v>177</v>
      </c>
      <c r="I176">
        <v>159.30000000000001</v>
      </c>
      <c r="J176">
        <v>194.7</v>
      </c>
    </row>
    <row r="177" spans="1:12" x14ac:dyDescent="0.25">
      <c r="A177">
        <v>2021</v>
      </c>
      <c r="B177">
        <v>8</v>
      </c>
      <c r="C177" s="272">
        <v>44417</v>
      </c>
      <c r="D177">
        <v>253</v>
      </c>
      <c r="E177">
        <v>331</v>
      </c>
      <c r="F177" t="s">
        <v>330</v>
      </c>
      <c r="G177" t="s">
        <v>331</v>
      </c>
      <c r="H177">
        <v>203</v>
      </c>
      <c r="I177">
        <v>188.79</v>
      </c>
      <c r="J177">
        <v>217.21</v>
      </c>
      <c r="K177">
        <v>300.89999999999998</v>
      </c>
      <c r="L177">
        <v>204.5</v>
      </c>
    </row>
    <row r="178" spans="1:12" x14ac:dyDescent="0.25">
      <c r="A178">
        <v>2021</v>
      </c>
      <c r="B178">
        <v>8</v>
      </c>
      <c r="C178" s="272">
        <v>44417</v>
      </c>
      <c r="D178">
        <v>645</v>
      </c>
      <c r="E178">
        <v>123</v>
      </c>
      <c r="F178" t="s">
        <v>313</v>
      </c>
      <c r="G178" t="s">
        <v>314</v>
      </c>
      <c r="H178">
        <v>133</v>
      </c>
      <c r="I178">
        <v>123.69</v>
      </c>
      <c r="J178">
        <v>142.31</v>
      </c>
      <c r="K178">
        <v>167.8</v>
      </c>
      <c r="L178">
        <v>141.30000000000001</v>
      </c>
    </row>
    <row r="179" spans="1:12" x14ac:dyDescent="0.25">
      <c r="A179">
        <v>2021</v>
      </c>
      <c r="B179">
        <v>8</v>
      </c>
      <c r="C179" s="272">
        <v>44417</v>
      </c>
      <c r="D179">
        <v>557</v>
      </c>
      <c r="E179">
        <v>384</v>
      </c>
      <c r="F179" t="s">
        <v>200</v>
      </c>
      <c r="G179" t="s">
        <v>201</v>
      </c>
      <c r="H179">
        <v>182</v>
      </c>
      <c r="I179">
        <v>171.262</v>
      </c>
      <c r="J179">
        <v>194.922</v>
      </c>
      <c r="K179">
        <v>228.5</v>
      </c>
      <c r="L179">
        <v>218</v>
      </c>
    </row>
    <row r="180" spans="1:12" x14ac:dyDescent="0.25">
      <c r="A180">
        <v>2021</v>
      </c>
      <c r="B180">
        <v>8</v>
      </c>
      <c r="C180" s="272">
        <v>44417</v>
      </c>
      <c r="D180">
        <v>122</v>
      </c>
      <c r="E180">
        <v>47</v>
      </c>
      <c r="F180" t="s">
        <v>216</v>
      </c>
      <c r="G180" t="s">
        <v>217</v>
      </c>
      <c r="H180">
        <v>280</v>
      </c>
      <c r="I180">
        <v>267.39999999999998</v>
      </c>
      <c r="J180">
        <v>292.60000000000002</v>
      </c>
      <c r="K180">
        <v>352.8</v>
      </c>
      <c r="L180">
        <v>268.2</v>
      </c>
    </row>
    <row r="181" spans="1:12" x14ac:dyDescent="0.25">
      <c r="A181">
        <v>2021</v>
      </c>
      <c r="B181">
        <v>8</v>
      </c>
      <c r="C181" s="272">
        <v>44417</v>
      </c>
      <c r="D181">
        <v>50</v>
      </c>
      <c r="E181">
        <v>18</v>
      </c>
      <c r="F181" t="s">
        <v>194</v>
      </c>
      <c r="G181" t="s">
        <v>195</v>
      </c>
      <c r="H181">
        <v>54</v>
      </c>
      <c r="I181">
        <v>51.57</v>
      </c>
      <c r="J181">
        <v>56.43</v>
      </c>
      <c r="K181">
        <v>69.900000000000006</v>
      </c>
      <c r="L181">
        <v>57.6</v>
      </c>
    </row>
    <row r="182" spans="1:12" x14ac:dyDescent="0.25">
      <c r="A182">
        <v>2021</v>
      </c>
      <c r="B182">
        <v>8</v>
      </c>
      <c r="C182" s="272">
        <v>44417</v>
      </c>
      <c r="D182">
        <v>661</v>
      </c>
      <c r="E182">
        <v>417</v>
      </c>
      <c r="F182" t="s">
        <v>273</v>
      </c>
      <c r="G182" t="s">
        <v>274</v>
      </c>
      <c r="H182">
        <v>138</v>
      </c>
      <c r="I182">
        <v>129.858</v>
      </c>
      <c r="J182">
        <v>147.798</v>
      </c>
      <c r="K182">
        <v>167.2</v>
      </c>
      <c r="L182">
        <v>140.4</v>
      </c>
    </row>
    <row r="183" spans="1:12" x14ac:dyDescent="0.25">
      <c r="A183">
        <v>2021</v>
      </c>
      <c r="B183">
        <v>8</v>
      </c>
      <c r="C183" s="272">
        <v>44417</v>
      </c>
      <c r="D183">
        <v>658</v>
      </c>
      <c r="E183">
        <v>415</v>
      </c>
      <c r="F183" t="s">
        <v>348</v>
      </c>
      <c r="G183" t="s">
        <v>349</v>
      </c>
      <c r="H183">
        <v>90</v>
      </c>
      <c r="I183">
        <v>83.7</v>
      </c>
      <c r="J183">
        <v>96.3</v>
      </c>
      <c r="K183">
        <v>119.5</v>
      </c>
      <c r="L183">
        <v>96.6</v>
      </c>
    </row>
    <row r="184" spans="1:12" x14ac:dyDescent="0.25">
      <c r="A184">
        <v>2021</v>
      </c>
      <c r="B184">
        <v>8</v>
      </c>
      <c r="C184" s="272">
        <v>44417</v>
      </c>
      <c r="D184">
        <v>647</v>
      </c>
      <c r="E184">
        <v>372</v>
      </c>
      <c r="F184" t="s">
        <v>155</v>
      </c>
      <c r="G184" t="s">
        <v>156</v>
      </c>
      <c r="H184">
        <v>212</v>
      </c>
      <c r="I184">
        <v>197.16</v>
      </c>
      <c r="J184">
        <v>226.84</v>
      </c>
      <c r="K184">
        <v>267</v>
      </c>
      <c r="L184">
        <v>215</v>
      </c>
    </row>
    <row r="185" spans="1:12" x14ac:dyDescent="0.25">
      <c r="A185">
        <v>2021</v>
      </c>
      <c r="B185">
        <v>8</v>
      </c>
      <c r="C185" s="272">
        <v>44417</v>
      </c>
      <c r="D185">
        <v>437</v>
      </c>
      <c r="E185">
        <v>375</v>
      </c>
      <c r="F185" t="s">
        <v>213</v>
      </c>
      <c r="G185" t="s">
        <v>214</v>
      </c>
      <c r="H185">
        <v>168</v>
      </c>
      <c r="I185">
        <v>158.08799999999999</v>
      </c>
      <c r="J185">
        <v>179.928</v>
      </c>
    </row>
    <row r="186" spans="1:12" x14ac:dyDescent="0.25">
      <c r="A186">
        <v>2021</v>
      </c>
      <c r="B186">
        <v>8</v>
      </c>
      <c r="C186" s="272">
        <v>44417</v>
      </c>
      <c r="D186">
        <v>124</v>
      </c>
      <c r="E186">
        <v>48</v>
      </c>
      <c r="F186" t="s">
        <v>236</v>
      </c>
      <c r="G186" t="s">
        <v>237</v>
      </c>
      <c r="H186">
        <v>18.664735230000002</v>
      </c>
      <c r="I186">
        <v>17.358203759999999</v>
      </c>
      <c r="J186">
        <v>19.97126669</v>
      </c>
    </row>
    <row r="187" spans="1:12" x14ac:dyDescent="0.25">
      <c r="A187">
        <v>2021</v>
      </c>
      <c r="B187">
        <v>8</v>
      </c>
      <c r="C187" s="272">
        <v>44417</v>
      </c>
      <c r="D187">
        <v>657</v>
      </c>
      <c r="E187">
        <v>415</v>
      </c>
      <c r="F187" t="s">
        <v>345</v>
      </c>
      <c r="G187" t="s">
        <v>346</v>
      </c>
      <c r="H187">
        <v>90</v>
      </c>
      <c r="I187">
        <v>83.7</v>
      </c>
      <c r="J187">
        <v>96.3</v>
      </c>
      <c r="K187">
        <v>117.8</v>
      </c>
      <c r="L187">
        <v>98.4</v>
      </c>
    </row>
    <row r="188" spans="1:12" x14ac:dyDescent="0.25">
      <c r="A188">
        <v>2021</v>
      </c>
      <c r="B188">
        <v>8</v>
      </c>
      <c r="C188" s="272">
        <v>44417</v>
      </c>
      <c r="D188">
        <v>556</v>
      </c>
      <c r="E188">
        <v>384</v>
      </c>
      <c r="F188" t="s">
        <v>197</v>
      </c>
      <c r="G188" t="s">
        <v>198</v>
      </c>
      <c r="H188">
        <v>1066</v>
      </c>
      <c r="I188">
        <v>1003.106</v>
      </c>
      <c r="J188">
        <v>1141.6859999999999</v>
      </c>
      <c r="K188">
        <v>1253.4000000000001</v>
      </c>
      <c r="L188">
        <v>1068.5999999999999</v>
      </c>
    </row>
    <row r="189" spans="1:12" x14ac:dyDescent="0.25">
      <c r="A189">
        <v>2021</v>
      </c>
      <c r="B189">
        <v>8</v>
      </c>
      <c r="C189" s="272">
        <v>44417</v>
      </c>
      <c r="D189">
        <v>93</v>
      </c>
      <c r="E189">
        <v>32</v>
      </c>
      <c r="F189" t="s">
        <v>291</v>
      </c>
      <c r="G189" t="s">
        <v>292</v>
      </c>
      <c r="H189">
        <v>59</v>
      </c>
      <c r="I189">
        <v>54.87</v>
      </c>
      <c r="J189">
        <v>63.13</v>
      </c>
      <c r="K189">
        <v>79.3</v>
      </c>
      <c r="L189">
        <v>54.4</v>
      </c>
    </row>
    <row r="190" spans="1:12" x14ac:dyDescent="0.25">
      <c r="A190">
        <v>2021</v>
      </c>
      <c r="B190">
        <v>8</v>
      </c>
      <c r="C190" s="272">
        <v>44417</v>
      </c>
      <c r="D190">
        <v>49</v>
      </c>
      <c r="E190">
        <v>18</v>
      </c>
      <c r="F190" t="s">
        <v>191</v>
      </c>
      <c r="G190" t="s">
        <v>192</v>
      </c>
      <c r="H190">
        <v>100</v>
      </c>
      <c r="I190">
        <v>95.5</v>
      </c>
      <c r="J190">
        <v>104.5</v>
      </c>
      <c r="K190">
        <v>130.1</v>
      </c>
      <c r="L190">
        <v>104.6</v>
      </c>
    </row>
    <row r="191" spans="1:12" x14ac:dyDescent="0.25">
      <c r="A191">
        <v>2021</v>
      </c>
      <c r="B191">
        <v>8</v>
      </c>
      <c r="C191" s="272">
        <v>44417</v>
      </c>
      <c r="D191">
        <v>655</v>
      </c>
      <c r="E191">
        <v>415</v>
      </c>
      <c r="F191" t="s">
        <v>339</v>
      </c>
      <c r="G191" t="s">
        <v>340</v>
      </c>
      <c r="H191">
        <v>148</v>
      </c>
      <c r="I191">
        <v>137.63999999999999</v>
      </c>
      <c r="J191">
        <v>158.36000000000001</v>
      </c>
      <c r="K191">
        <v>164.3</v>
      </c>
      <c r="L191">
        <v>140.69999999999999</v>
      </c>
    </row>
    <row r="192" spans="1:12" x14ac:dyDescent="0.25">
      <c r="A192">
        <v>2021</v>
      </c>
      <c r="B192">
        <v>8</v>
      </c>
      <c r="C192" s="272">
        <v>44417</v>
      </c>
      <c r="D192">
        <v>669</v>
      </c>
      <c r="E192">
        <v>423</v>
      </c>
      <c r="F192" t="s">
        <v>351</v>
      </c>
      <c r="G192" t="s">
        <v>352</v>
      </c>
      <c r="H192">
        <v>954</v>
      </c>
      <c r="I192">
        <v>897.71400000000006</v>
      </c>
      <c r="J192">
        <v>1021.734</v>
      </c>
      <c r="K192">
        <v>1436.9</v>
      </c>
      <c r="L192">
        <v>1057.4000000000001</v>
      </c>
    </row>
    <row r="193" spans="1:12" x14ac:dyDescent="0.25">
      <c r="A193">
        <v>2021</v>
      </c>
      <c r="B193">
        <v>8</v>
      </c>
      <c r="C193" s="272">
        <v>44417</v>
      </c>
      <c r="D193">
        <v>660</v>
      </c>
      <c r="E193">
        <v>417</v>
      </c>
      <c r="F193" t="s">
        <v>270</v>
      </c>
      <c r="G193" t="s">
        <v>271</v>
      </c>
      <c r="H193">
        <v>1265</v>
      </c>
      <c r="I193">
        <v>1190.365</v>
      </c>
      <c r="J193">
        <v>1354.8150000000001</v>
      </c>
      <c r="K193">
        <v>1561.8</v>
      </c>
      <c r="L193">
        <v>1301.4000000000001</v>
      </c>
    </row>
    <row r="194" spans="1:12" x14ac:dyDescent="0.25">
      <c r="A194">
        <v>2021</v>
      </c>
      <c r="B194">
        <v>8</v>
      </c>
      <c r="C194" s="272">
        <v>44417</v>
      </c>
      <c r="D194">
        <v>646</v>
      </c>
      <c r="E194">
        <v>372</v>
      </c>
      <c r="F194" t="s">
        <v>152</v>
      </c>
      <c r="G194" t="s">
        <v>153</v>
      </c>
      <c r="H194">
        <v>212</v>
      </c>
      <c r="I194">
        <v>197.16</v>
      </c>
      <c r="J194">
        <v>226.84</v>
      </c>
      <c r="K194">
        <v>272.5</v>
      </c>
      <c r="L194">
        <v>218.5</v>
      </c>
    </row>
    <row r="195" spans="1:12" x14ac:dyDescent="0.25">
      <c r="A195">
        <v>2021</v>
      </c>
      <c r="B195">
        <v>8</v>
      </c>
      <c r="C195" s="272">
        <v>44417</v>
      </c>
      <c r="D195">
        <v>92</v>
      </c>
      <c r="E195">
        <v>32</v>
      </c>
      <c r="F195" t="s">
        <v>288</v>
      </c>
      <c r="G195" t="s">
        <v>289</v>
      </c>
      <c r="H195">
        <v>361</v>
      </c>
      <c r="I195">
        <v>335.73</v>
      </c>
      <c r="J195">
        <v>386.27</v>
      </c>
      <c r="K195">
        <v>438.8</v>
      </c>
      <c r="L195">
        <v>345</v>
      </c>
    </row>
    <row r="196" spans="1:12" x14ac:dyDescent="0.25">
      <c r="A196">
        <v>2021</v>
      </c>
      <c r="B196">
        <v>8</v>
      </c>
      <c r="C196" s="272">
        <v>44417</v>
      </c>
      <c r="D196">
        <v>254</v>
      </c>
      <c r="E196">
        <v>334</v>
      </c>
      <c r="F196" t="s">
        <v>431</v>
      </c>
      <c r="G196" t="s">
        <v>331</v>
      </c>
      <c r="H196">
        <v>203</v>
      </c>
      <c r="I196">
        <v>188.79</v>
      </c>
      <c r="J196">
        <v>217.21</v>
      </c>
      <c r="K196">
        <v>315.10000000000002</v>
      </c>
      <c r="L196">
        <v>208.3</v>
      </c>
    </row>
    <row r="197" spans="1:12" x14ac:dyDescent="0.25">
      <c r="A197">
        <v>2021</v>
      </c>
      <c r="B197">
        <v>8</v>
      </c>
      <c r="C197" s="272">
        <v>44417</v>
      </c>
      <c r="D197">
        <v>331</v>
      </c>
      <c r="E197">
        <v>182</v>
      </c>
      <c r="F197" t="s">
        <v>185</v>
      </c>
      <c r="G197" t="s">
        <v>186</v>
      </c>
      <c r="H197">
        <v>325</v>
      </c>
      <c r="I197">
        <v>305.82499999999999</v>
      </c>
      <c r="J197">
        <v>348.07499999999999</v>
      </c>
    </row>
    <row r="198" spans="1:12" x14ac:dyDescent="0.25">
      <c r="A198">
        <v>2021</v>
      </c>
      <c r="B198">
        <v>8</v>
      </c>
      <c r="C198" s="272">
        <v>44417</v>
      </c>
      <c r="D198">
        <v>656</v>
      </c>
      <c r="E198">
        <v>415</v>
      </c>
      <c r="F198" t="s">
        <v>342</v>
      </c>
      <c r="G198" t="s">
        <v>343</v>
      </c>
      <c r="H198">
        <v>148</v>
      </c>
      <c r="I198">
        <v>137.63999999999999</v>
      </c>
      <c r="J198">
        <v>158.36000000000001</v>
      </c>
      <c r="K198">
        <v>164.3</v>
      </c>
      <c r="L198">
        <v>140.69999999999999</v>
      </c>
    </row>
    <row r="199" spans="1:12" x14ac:dyDescent="0.25">
      <c r="A199">
        <v>2021</v>
      </c>
      <c r="B199">
        <v>8</v>
      </c>
      <c r="C199" s="272">
        <v>44418</v>
      </c>
      <c r="D199">
        <v>50</v>
      </c>
      <c r="E199">
        <v>18</v>
      </c>
      <c r="F199" t="s">
        <v>194</v>
      </c>
      <c r="G199" t="s">
        <v>195</v>
      </c>
      <c r="H199">
        <v>54</v>
      </c>
      <c r="I199">
        <v>51.57</v>
      </c>
      <c r="J199">
        <v>56.43</v>
      </c>
      <c r="K199">
        <v>81</v>
      </c>
      <c r="L199">
        <v>61</v>
      </c>
    </row>
    <row r="200" spans="1:12" x14ac:dyDescent="0.25">
      <c r="A200">
        <v>2021</v>
      </c>
      <c r="B200">
        <v>8</v>
      </c>
      <c r="C200" s="272">
        <v>44418</v>
      </c>
      <c r="D200">
        <v>142</v>
      </c>
      <c r="E200">
        <v>214</v>
      </c>
      <c r="F200" t="s">
        <v>282</v>
      </c>
      <c r="G200" t="s">
        <v>283</v>
      </c>
      <c r="H200">
        <v>351</v>
      </c>
      <c r="I200">
        <v>326.43</v>
      </c>
      <c r="J200">
        <v>375.57</v>
      </c>
      <c r="K200">
        <v>378.3</v>
      </c>
      <c r="L200">
        <v>341</v>
      </c>
    </row>
    <row r="201" spans="1:12" x14ac:dyDescent="0.25">
      <c r="A201">
        <v>2021</v>
      </c>
      <c r="B201">
        <v>8</v>
      </c>
      <c r="C201" s="272">
        <v>44418</v>
      </c>
      <c r="D201">
        <v>556</v>
      </c>
      <c r="E201">
        <v>384</v>
      </c>
      <c r="F201" t="s">
        <v>197</v>
      </c>
      <c r="G201" t="s">
        <v>198</v>
      </c>
      <c r="H201">
        <v>1066</v>
      </c>
      <c r="I201">
        <v>1003.106</v>
      </c>
      <c r="J201">
        <v>1141.6859999999999</v>
      </c>
      <c r="K201">
        <v>1508.2</v>
      </c>
      <c r="L201">
        <v>1124.5999999999999</v>
      </c>
    </row>
    <row r="202" spans="1:12" x14ac:dyDescent="0.25">
      <c r="A202">
        <v>2021</v>
      </c>
      <c r="B202">
        <v>8</v>
      </c>
      <c r="C202" s="272">
        <v>44418</v>
      </c>
      <c r="D202">
        <v>253</v>
      </c>
      <c r="E202">
        <v>331</v>
      </c>
      <c r="F202" t="s">
        <v>330</v>
      </c>
      <c r="G202" t="s">
        <v>331</v>
      </c>
      <c r="H202">
        <v>203</v>
      </c>
      <c r="I202">
        <v>188.79</v>
      </c>
      <c r="J202">
        <v>217.21</v>
      </c>
      <c r="K202">
        <v>332</v>
      </c>
      <c r="L202">
        <v>211.9</v>
      </c>
    </row>
    <row r="203" spans="1:12" x14ac:dyDescent="0.25">
      <c r="A203">
        <v>2021</v>
      </c>
      <c r="B203">
        <v>8</v>
      </c>
      <c r="C203" s="272">
        <v>44418</v>
      </c>
      <c r="D203">
        <v>92</v>
      </c>
      <c r="E203">
        <v>32</v>
      </c>
      <c r="F203" t="s">
        <v>288</v>
      </c>
      <c r="G203" t="s">
        <v>289</v>
      </c>
      <c r="H203">
        <v>361</v>
      </c>
      <c r="I203">
        <v>335.73</v>
      </c>
      <c r="J203">
        <v>386.27</v>
      </c>
      <c r="K203">
        <v>545</v>
      </c>
      <c r="L203">
        <v>388.8</v>
      </c>
    </row>
    <row r="204" spans="1:12" x14ac:dyDescent="0.25">
      <c r="A204">
        <v>2021</v>
      </c>
      <c r="B204">
        <v>8</v>
      </c>
      <c r="C204" s="272">
        <v>44418</v>
      </c>
      <c r="D204">
        <v>660</v>
      </c>
      <c r="E204">
        <v>417</v>
      </c>
      <c r="F204" t="s">
        <v>270</v>
      </c>
      <c r="G204" t="s">
        <v>271</v>
      </c>
      <c r="H204">
        <v>1265</v>
      </c>
      <c r="I204">
        <v>1190.365</v>
      </c>
      <c r="J204">
        <v>1354.8150000000001</v>
      </c>
      <c r="K204">
        <v>1612.3</v>
      </c>
      <c r="L204">
        <v>1352.3</v>
      </c>
    </row>
    <row r="205" spans="1:12" x14ac:dyDescent="0.25">
      <c r="A205">
        <v>2021</v>
      </c>
      <c r="B205">
        <v>8</v>
      </c>
      <c r="C205" s="272">
        <v>44418</v>
      </c>
      <c r="D205">
        <v>93</v>
      </c>
      <c r="E205">
        <v>32</v>
      </c>
      <c r="F205" t="s">
        <v>291</v>
      </c>
      <c r="G205" t="s">
        <v>292</v>
      </c>
      <c r="H205">
        <v>59</v>
      </c>
      <c r="I205">
        <v>54.87</v>
      </c>
      <c r="J205">
        <v>63.13</v>
      </c>
      <c r="K205">
        <v>95</v>
      </c>
      <c r="L205">
        <v>64</v>
      </c>
    </row>
    <row r="206" spans="1:12" x14ac:dyDescent="0.25">
      <c r="A206">
        <v>2021</v>
      </c>
      <c r="B206">
        <v>8</v>
      </c>
      <c r="C206" s="272">
        <v>44418</v>
      </c>
      <c r="D206">
        <v>655</v>
      </c>
      <c r="E206">
        <v>415</v>
      </c>
      <c r="F206" t="s">
        <v>339</v>
      </c>
      <c r="G206" t="s">
        <v>340</v>
      </c>
      <c r="H206">
        <v>148</v>
      </c>
      <c r="I206">
        <v>137.63999999999999</v>
      </c>
      <c r="J206">
        <v>158.36000000000001</v>
      </c>
    </row>
    <row r="207" spans="1:12" x14ac:dyDescent="0.25">
      <c r="A207">
        <v>2021</v>
      </c>
      <c r="B207">
        <v>8</v>
      </c>
      <c r="C207" s="272">
        <v>44418</v>
      </c>
      <c r="D207">
        <v>254</v>
      </c>
      <c r="E207">
        <v>334</v>
      </c>
      <c r="F207" t="s">
        <v>431</v>
      </c>
      <c r="G207" t="s">
        <v>331</v>
      </c>
      <c r="H207">
        <v>203</v>
      </c>
      <c r="I207">
        <v>188.79</v>
      </c>
      <c r="J207">
        <v>217.21</v>
      </c>
      <c r="K207">
        <v>350.9</v>
      </c>
      <c r="L207">
        <v>223.8</v>
      </c>
    </row>
    <row r="208" spans="1:12" x14ac:dyDescent="0.25">
      <c r="A208">
        <v>2021</v>
      </c>
      <c r="B208">
        <v>8</v>
      </c>
      <c r="C208" s="272">
        <v>44418</v>
      </c>
      <c r="D208">
        <v>49</v>
      </c>
      <c r="E208">
        <v>18</v>
      </c>
      <c r="F208" t="s">
        <v>191</v>
      </c>
      <c r="G208" t="s">
        <v>192</v>
      </c>
      <c r="H208">
        <v>100</v>
      </c>
      <c r="I208">
        <v>95.5</v>
      </c>
      <c r="J208">
        <v>104.5</v>
      </c>
      <c r="K208">
        <v>137.80000000000001</v>
      </c>
      <c r="L208">
        <v>103.7</v>
      </c>
    </row>
    <row r="209" spans="1:12" x14ac:dyDescent="0.25">
      <c r="A209">
        <v>2021</v>
      </c>
      <c r="B209">
        <v>8</v>
      </c>
      <c r="C209" s="272">
        <v>44418</v>
      </c>
      <c r="D209">
        <v>661</v>
      </c>
      <c r="E209">
        <v>417</v>
      </c>
      <c r="F209" t="s">
        <v>273</v>
      </c>
      <c r="G209" t="s">
        <v>274</v>
      </c>
      <c r="H209">
        <v>138</v>
      </c>
      <c r="I209">
        <v>129.858</v>
      </c>
      <c r="J209">
        <v>147.798</v>
      </c>
      <c r="K209">
        <v>171</v>
      </c>
      <c r="L209">
        <v>142.30000000000001</v>
      </c>
    </row>
    <row r="210" spans="1:12" x14ac:dyDescent="0.25">
      <c r="A210">
        <v>2021</v>
      </c>
      <c r="B210">
        <v>8</v>
      </c>
      <c r="C210" s="272">
        <v>44418</v>
      </c>
      <c r="D210">
        <v>674</v>
      </c>
      <c r="E210">
        <v>425</v>
      </c>
      <c r="F210" t="s">
        <v>158</v>
      </c>
      <c r="G210" t="s">
        <v>159</v>
      </c>
      <c r="H210">
        <v>256</v>
      </c>
      <c r="I210">
        <v>240.89599999999999</v>
      </c>
      <c r="J210">
        <v>274.17599999999999</v>
      </c>
    </row>
    <row r="211" spans="1:12" x14ac:dyDescent="0.25">
      <c r="A211">
        <v>2021</v>
      </c>
      <c r="B211">
        <v>8</v>
      </c>
      <c r="C211" s="272">
        <v>44418</v>
      </c>
      <c r="D211">
        <v>656</v>
      </c>
      <c r="E211">
        <v>415</v>
      </c>
      <c r="F211" t="s">
        <v>342</v>
      </c>
      <c r="G211" t="s">
        <v>343</v>
      </c>
      <c r="H211">
        <v>148</v>
      </c>
      <c r="I211">
        <v>137.63999999999999</v>
      </c>
      <c r="J211">
        <v>158.36000000000001</v>
      </c>
    </row>
    <row r="212" spans="1:12" x14ac:dyDescent="0.25">
      <c r="A212">
        <v>2021</v>
      </c>
      <c r="B212">
        <v>8</v>
      </c>
      <c r="C212" s="272">
        <v>44418</v>
      </c>
      <c r="D212">
        <v>122</v>
      </c>
      <c r="E212">
        <v>47</v>
      </c>
      <c r="F212" t="s">
        <v>216</v>
      </c>
      <c r="G212" t="s">
        <v>217</v>
      </c>
      <c r="H212">
        <v>280</v>
      </c>
      <c r="I212">
        <v>267.39999999999998</v>
      </c>
      <c r="J212">
        <v>292.60000000000002</v>
      </c>
      <c r="K212">
        <v>317.39999999999998</v>
      </c>
      <c r="L212">
        <v>257.3</v>
      </c>
    </row>
    <row r="213" spans="1:12" x14ac:dyDescent="0.25">
      <c r="A213">
        <v>2021</v>
      </c>
      <c r="B213">
        <v>8</v>
      </c>
      <c r="C213" s="272">
        <v>44418</v>
      </c>
      <c r="D213">
        <v>438</v>
      </c>
      <c r="E213">
        <v>376</v>
      </c>
      <c r="F213" t="s">
        <v>285</v>
      </c>
      <c r="G213" t="s">
        <v>286</v>
      </c>
      <c r="H213">
        <v>336</v>
      </c>
      <c r="I213">
        <v>316.17599999999999</v>
      </c>
      <c r="J213">
        <v>359.85599999999999</v>
      </c>
    </row>
    <row r="214" spans="1:12" x14ac:dyDescent="0.25">
      <c r="A214">
        <v>2021</v>
      </c>
      <c r="B214">
        <v>8</v>
      </c>
      <c r="C214" s="272">
        <v>44418</v>
      </c>
      <c r="D214">
        <v>437</v>
      </c>
      <c r="E214">
        <v>375</v>
      </c>
      <c r="F214" t="s">
        <v>213</v>
      </c>
      <c r="G214" t="s">
        <v>214</v>
      </c>
      <c r="H214">
        <v>168</v>
      </c>
      <c r="I214">
        <v>158.08799999999999</v>
      </c>
      <c r="J214">
        <v>179.928</v>
      </c>
    </row>
    <row r="215" spans="1:12" x14ac:dyDescent="0.25">
      <c r="A215">
        <v>2021</v>
      </c>
      <c r="B215">
        <v>8</v>
      </c>
      <c r="C215" s="272">
        <v>44418</v>
      </c>
      <c r="D215">
        <v>646</v>
      </c>
      <c r="E215">
        <v>372</v>
      </c>
      <c r="F215" t="s">
        <v>152</v>
      </c>
      <c r="G215" t="s">
        <v>153</v>
      </c>
      <c r="H215">
        <v>212</v>
      </c>
      <c r="I215">
        <v>197.16</v>
      </c>
      <c r="J215">
        <v>226.84</v>
      </c>
      <c r="K215">
        <v>257.3</v>
      </c>
      <c r="L215">
        <v>217.5</v>
      </c>
    </row>
    <row r="216" spans="1:12" x14ac:dyDescent="0.25">
      <c r="A216">
        <v>2021</v>
      </c>
      <c r="B216">
        <v>8</v>
      </c>
      <c r="C216" s="272">
        <v>44418</v>
      </c>
      <c r="D216">
        <v>658</v>
      </c>
      <c r="E216">
        <v>415</v>
      </c>
      <c r="F216" t="s">
        <v>348</v>
      </c>
      <c r="G216" t="s">
        <v>349</v>
      </c>
      <c r="H216">
        <v>90</v>
      </c>
      <c r="I216">
        <v>83.7</v>
      </c>
      <c r="J216">
        <v>96.3</v>
      </c>
    </row>
    <row r="217" spans="1:12" x14ac:dyDescent="0.25">
      <c r="A217">
        <v>2021</v>
      </c>
      <c r="B217">
        <v>8</v>
      </c>
      <c r="C217" s="272">
        <v>44418</v>
      </c>
      <c r="D217">
        <v>647</v>
      </c>
      <c r="E217">
        <v>372</v>
      </c>
      <c r="F217" t="s">
        <v>155</v>
      </c>
      <c r="G217" t="s">
        <v>156</v>
      </c>
      <c r="H217">
        <v>212</v>
      </c>
      <c r="I217">
        <v>197.16</v>
      </c>
      <c r="J217">
        <v>226.84</v>
      </c>
      <c r="K217">
        <v>257.10000000000002</v>
      </c>
      <c r="L217">
        <v>216.6</v>
      </c>
    </row>
    <row r="218" spans="1:12" x14ac:dyDescent="0.25">
      <c r="A218">
        <v>2021</v>
      </c>
      <c r="B218">
        <v>8</v>
      </c>
      <c r="C218" s="272">
        <v>44418</v>
      </c>
      <c r="D218">
        <v>669</v>
      </c>
      <c r="E218">
        <v>423</v>
      </c>
      <c r="F218" t="s">
        <v>351</v>
      </c>
      <c r="G218" t="s">
        <v>352</v>
      </c>
      <c r="H218">
        <v>954</v>
      </c>
      <c r="I218">
        <v>897.71400000000006</v>
      </c>
      <c r="J218">
        <v>1021.734</v>
      </c>
      <c r="K218">
        <v>1562.5</v>
      </c>
      <c r="L218">
        <v>1057</v>
      </c>
    </row>
    <row r="219" spans="1:12" x14ac:dyDescent="0.25">
      <c r="A219">
        <v>2021</v>
      </c>
      <c r="B219">
        <v>8</v>
      </c>
      <c r="C219" s="272">
        <v>44418</v>
      </c>
      <c r="D219">
        <v>673</v>
      </c>
      <c r="E219">
        <v>421</v>
      </c>
      <c r="F219" t="s">
        <v>137</v>
      </c>
      <c r="G219" t="s">
        <v>138</v>
      </c>
      <c r="H219">
        <v>61.6</v>
      </c>
      <c r="I219">
        <v>57.965600000000002</v>
      </c>
      <c r="J219">
        <v>65.973600000000005</v>
      </c>
      <c r="K219">
        <v>83</v>
      </c>
      <c r="L219">
        <v>69.2</v>
      </c>
    </row>
    <row r="220" spans="1:12" x14ac:dyDescent="0.25">
      <c r="A220">
        <v>2021</v>
      </c>
      <c r="B220">
        <v>8</v>
      </c>
      <c r="C220" s="272">
        <v>44418</v>
      </c>
      <c r="D220">
        <v>645</v>
      </c>
      <c r="E220">
        <v>123</v>
      </c>
      <c r="F220" t="s">
        <v>313</v>
      </c>
      <c r="G220" t="s">
        <v>314</v>
      </c>
      <c r="H220">
        <v>133</v>
      </c>
      <c r="I220">
        <v>123.69</v>
      </c>
      <c r="J220">
        <v>142.31</v>
      </c>
      <c r="K220">
        <v>173.3</v>
      </c>
      <c r="L220">
        <v>146.9</v>
      </c>
    </row>
    <row r="221" spans="1:12" x14ac:dyDescent="0.25">
      <c r="A221">
        <v>2021</v>
      </c>
      <c r="B221">
        <v>8</v>
      </c>
      <c r="C221" s="272">
        <v>44418</v>
      </c>
      <c r="D221">
        <v>667</v>
      </c>
      <c r="E221">
        <v>421</v>
      </c>
      <c r="F221" t="s">
        <v>134</v>
      </c>
      <c r="G221" t="s">
        <v>135</v>
      </c>
      <c r="H221">
        <v>1554</v>
      </c>
      <c r="I221">
        <v>1462.3140000000001</v>
      </c>
      <c r="J221">
        <v>1664.3340000000001</v>
      </c>
      <c r="K221">
        <v>2105.1999999999998</v>
      </c>
      <c r="L221">
        <v>1718.2</v>
      </c>
    </row>
    <row r="222" spans="1:12" x14ac:dyDescent="0.25">
      <c r="A222">
        <v>2021</v>
      </c>
      <c r="B222">
        <v>8</v>
      </c>
      <c r="C222" s="272">
        <v>44418</v>
      </c>
      <c r="D222">
        <v>657</v>
      </c>
      <c r="E222">
        <v>415</v>
      </c>
      <c r="F222" t="s">
        <v>345</v>
      </c>
      <c r="G222" t="s">
        <v>346</v>
      </c>
      <c r="H222">
        <v>90</v>
      </c>
      <c r="I222">
        <v>83.7</v>
      </c>
      <c r="J222">
        <v>96.3</v>
      </c>
    </row>
    <row r="223" spans="1:12" x14ac:dyDescent="0.25">
      <c r="A223">
        <v>2021</v>
      </c>
      <c r="B223">
        <v>8</v>
      </c>
      <c r="C223" s="272">
        <v>44418</v>
      </c>
      <c r="D223">
        <v>557</v>
      </c>
      <c r="E223">
        <v>384</v>
      </c>
      <c r="F223" t="s">
        <v>200</v>
      </c>
      <c r="G223" t="s">
        <v>201</v>
      </c>
      <c r="H223">
        <v>182</v>
      </c>
      <c r="I223">
        <v>171.262</v>
      </c>
      <c r="J223">
        <v>194.922</v>
      </c>
      <c r="K223">
        <v>272.8</v>
      </c>
      <c r="L223">
        <v>198.4</v>
      </c>
    </row>
    <row r="224" spans="1:12" x14ac:dyDescent="0.25">
      <c r="A224">
        <v>2021</v>
      </c>
      <c r="B224">
        <v>8</v>
      </c>
      <c r="C224" s="272">
        <v>44419</v>
      </c>
      <c r="D224">
        <v>92</v>
      </c>
      <c r="E224">
        <v>32</v>
      </c>
      <c r="F224" t="s">
        <v>288</v>
      </c>
      <c r="G224" t="s">
        <v>289</v>
      </c>
      <c r="H224">
        <v>361</v>
      </c>
      <c r="I224">
        <v>335.73</v>
      </c>
      <c r="J224">
        <v>386.27</v>
      </c>
      <c r="K224">
        <v>468</v>
      </c>
      <c r="L224">
        <v>357.8</v>
      </c>
    </row>
    <row r="225" spans="1:12" x14ac:dyDescent="0.25">
      <c r="A225">
        <v>2021</v>
      </c>
      <c r="B225">
        <v>8</v>
      </c>
      <c r="C225" s="272">
        <v>44419</v>
      </c>
      <c r="D225">
        <v>669</v>
      </c>
      <c r="E225">
        <v>423</v>
      </c>
      <c r="F225" t="s">
        <v>351</v>
      </c>
      <c r="G225" t="s">
        <v>352</v>
      </c>
      <c r="H225">
        <v>954</v>
      </c>
      <c r="I225">
        <v>897.71400000000006</v>
      </c>
      <c r="J225">
        <v>1021.734</v>
      </c>
      <c r="K225">
        <v>1577</v>
      </c>
      <c r="L225">
        <v>1094.9000000000001</v>
      </c>
    </row>
    <row r="226" spans="1:12" x14ac:dyDescent="0.25">
      <c r="A226">
        <v>2021</v>
      </c>
      <c r="B226">
        <v>8</v>
      </c>
      <c r="C226" s="272">
        <v>44419</v>
      </c>
      <c r="D226">
        <v>50</v>
      </c>
      <c r="E226">
        <v>18</v>
      </c>
      <c r="F226" t="s">
        <v>194</v>
      </c>
      <c r="G226" t="s">
        <v>195</v>
      </c>
      <c r="H226">
        <v>54</v>
      </c>
      <c r="I226">
        <v>51.57</v>
      </c>
      <c r="J226">
        <v>56.43</v>
      </c>
    </row>
    <row r="227" spans="1:12" x14ac:dyDescent="0.25">
      <c r="A227">
        <v>2021</v>
      </c>
      <c r="B227">
        <v>8</v>
      </c>
      <c r="C227" s="272">
        <v>44419</v>
      </c>
      <c r="D227">
        <v>131</v>
      </c>
      <c r="E227">
        <v>53</v>
      </c>
      <c r="F227" t="s">
        <v>161</v>
      </c>
      <c r="G227" t="s">
        <v>162</v>
      </c>
      <c r="H227">
        <v>10</v>
      </c>
      <c r="I227">
        <v>9.3000000000000007</v>
      </c>
      <c r="J227">
        <v>10.7</v>
      </c>
      <c r="K227">
        <v>16</v>
      </c>
      <c r="L227">
        <v>10.199999999999999</v>
      </c>
    </row>
    <row r="228" spans="1:12" x14ac:dyDescent="0.25">
      <c r="A228">
        <v>2021</v>
      </c>
      <c r="B228">
        <v>8</v>
      </c>
      <c r="C228" s="272">
        <v>44419</v>
      </c>
      <c r="D228">
        <v>673</v>
      </c>
      <c r="E228">
        <v>421</v>
      </c>
      <c r="F228" t="s">
        <v>137</v>
      </c>
      <c r="G228" t="s">
        <v>138</v>
      </c>
      <c r="H228">
        <v>61.6</v>
      </c>
      <c r="I228">
        <v>57.965600000000002</v>
      </c>
      <c r="J228">
        <v>65.973600000000005</v>
      </c>
      <c r="K228">
        <v>82.8</v>
      </c>
      <c r="L228">
        <v>63</v>
      </c>
    </row>
    <row r="229" spans="1:12" x14ac:dyDescent="0.25">
      <c r="A229">
        <v>2021</v>
      </c>
      <c r="B229">
        <v>8</v>
      </c>
      <c r="C229" s="272">
        <v>44419</v>
      </c>
      <c r="D229">
        <v>93</v>
      </c>
      <c r="E229">
        <v>32</v>
      </c>
      <c r="F229" t="s">
        <v>291</v>
      </c>
      <c r="G229" t="s">
        <v>292</v>
      </c>
      <c r="H229">
        <v>59</v>
      </c>
      <c r="I229">
        <v>54.87</v>
      </c>
      <c r="J229">
        <v>63.13</v>
      </c>
      <c r="K229">
        <v>82.8</v>
      </c>
      <c r="L229">
        <v>58.5</v>
      </c>
    </row>
    <row r="230" spans="1:12" x14ac:dyDescent="0.25">
      <c r="A230">
        <v>2021</v>
      </c>
      <c r="B230">
        <v>8</v>
      </c>
      <c r="C230" s="272">
        <v>44419</v>
      </c>
      <c r="D230">
        <v>49</v>
      </c>
      <c r="E230">
        <v>18</v>
      </c>
      <c r="F230" t="s">
        <v>191</v>
      </c>
      <c r="G230" t="s">
        <v>192</v>
      </c>
      <c r="H230">
        <v>100</v>
      </c>
      <c r="I230">
        <v>95.5</v>
      </c>
      <c r="J230">
        <v>104.5</v>
      </c>
      <c r="K230">
        <v>117.7</v>
      </c>
      <c r="L230">
        <v>99.7</v>
      </c>
    </row>
    <row r="231" spans="1:12" x14ac:dyDescent="0.25">
      <c r="A231">
        <v>2021</v>
      </c>
      <c r="B231">
        <v>8</v>
      </c>
      <c r="C231" s="272">
        <v>44419</v>
      </c>
      <c r="D231">
        <v>122</v>
      </c>
      <c r="E231">
        <v>47</v>
      </c>
      <c r="F231" t="s">
        <v>216</v>
      </c>
      <c r="G231" t="s">
        <v>217</v>
      </c>
      <c r="H231">
        <v>280</v>
      </c>
      <c r="I231">
        <v>267.39999999999998</v>
      </c>
      <c r="J231">
        <v>292.60000000000002</v>
      </c>
      <c r="K231">
        <v>311.60000000000002</v>
      </c>
      <c r="L231">
        <v>267.10000000000002</v>
      </c>
    </row>
    <row r="232" spans="1:12" x14ac:dyDescent="0.25">
      <c r="A232">
        <v>2021</v>
      </c>
      <c r="B232">
        <v>8</v>
      </c>
      <c r="C232" s="272">
        <v>44419</v>
      </c>
      <c r="D232">
        <v>142</v>
      </c>
      <c r="E232">
        <v>214</v>
      </c>
      <c r="F232" t="s">
        <v>282</v>
      </c>
      <c r="G232" t="s">
        <v>283</v>
      </c>
      <c r="H232">
        <v>351</v>
      </c>
      <c r="I232">
        <v>326.43</v>
      </c>
      <c r="J232">
        <v>375.57</v>
      </c>
      <c r="K232">
        <v>415.3</v>
      </c>
      <c r="L232">
        <v>343.7</v>
      </c>
    </row>
    <row r="233" spans="1:12" x14ac:dyDescent="0.25">
      <c r="A233">
        <v>2021</v>
      </c>
      <c r="B233">
        <v>8</v>
      </c>
      <c r="C233" s="272">
        <v>44419</v>
      </c>
      <c r="D233">
        <v>660</v>
      </c>
      <c r="E233">
        <v>417</v>
      </c>
      <c r="F233" t="s">
        <v>270</v>
      </c>
      <c r="G233" t="s">
        <v>271</v>
      </c>
      <c r="H233">
        <v>1265</v>
      </c>
      <c r="I233">
        <v>1190.365</v>
      </c>
      <c r="J233">
        <v>1354.8150000000001</v>
      </c>
    </row>
    <row r="234" spans="1:12" x14ac:dyDescent="0.25">
      <c r="A234">
        <v>2021</v>
      </c>
      <c r="B234">
        <v>8</v>
      </c>
      <c r="C234" s="272">
        <v>44419</v>
      </c>
      <c r="D234">
        <v>661</v>
      </c>
      <c r="E234">
        <v>417</v>
      </c>
      <c r="F234" t="s">
        <v>273</v>
      </c>
      <c r="G234" t="s">
        <v>274</v>
      </c>
      <c r="H234">
        <v>138</v>
      </c>
      <c r="I234">
        <v>129.858</v>
      </c>
      <c r="J234">
        <v>147.798</v>
      </c>
    </row>
    <row r="235" spans="1:12" x14ac:dyDescent="0.25">
      <c r="A235">
        <v>2021</v>
      </c>
      <c r="B235">
        <v>8</v>
      </c>
      <c r="C235" s="272">
        <v>44419</v>
      </c>
      <c r="D235">
        <v>556</v>
      </c>
      <c r="E235">
        <v>384</v>
      </c>
      <c r="F235" t="s">
        <v>197</v>
      </c>
      <c r="G235" t="s">
        <v>198</v>
      </c>
      <c r="H235">
        <v>1066</v>
      </c>
      <c r="I235">
        <v>1003.106</v>
      </c>
      <c r="J235">
        <v>1141.6859999999999</v>
      </c>
      <c r="K235">
        <v>1550.3</v>
      </c>
      <c r="L235">
        <v>1123.2</v>
      </c>
    </row>
    <row r="236" spans="1:12" x14ac:dyDescent="0.25">
      <c r="A236">
        <v>2021</v>
      </c>
      <c r="B236">
        <v>8</v>
      </c>
      <c r="C236" s="272">
        <v>44419</v>
      </c>
      <c r="D236">
        <v>667</v>
      </c>
      <c r="E236">
        <v>421</v>
      </c>
      <c r="F236" t="s">
        <v>134</v>
      </c>
      <c r="G236" t="s">
        <v>135</v>
      </c>
      <c r="H236">
        <v>1554</v>
      </c>
      <c r="I236">
        <v>1462.3140000000001</v>
      </c>
      <c r="J236">
        <v>1664.3340000000001</v>
      </c>
      <c r="K236">
        <v>2057.1999999999998</v>
      </c>
      <c r="L236">
        <v>1755.1</v>
      </c>
    </row>
    <row r="237" spans="1:12" x14ac:dyDescent="0.25">
      <c r="A237">
        <v>2021</v>
      </c>
      <c r="B237">
        <v>8</v>
      </c>
      <c r="C237" s="272">
        <v>44419</v>
      </c>
      <c r="D237">
        <v>438</v>
      </c>
      <c r="E237">
        <v>376</v>
      </c>
      <c r="F237" t="s">
        <v>285</v>
      </c>
      <c r="G237" t="s">
        <v>286</v>
      </c>
      <c r="H237">
        <v>336</v>
      </c>
      <c r="I237">
        <v>316.17599999999999</v>
      </c>
      <c r="J237">
        <v>359.85599999999999</v>
      </c>
      <c r="K237">
        <v>487.4</v>
      </c>
      <c r="L237">
        <v>366.2</v>
      </c>
    </row>
    <row r="238" spans="1:12" x14ac:dyDescent="0.25">
      <c r="A238">
        <v>2021</v>
      </c>
      <c r="B238">
        <v>8</v>
      </c>
      <c r="C238" s="272">
        <v>44419</v>
      </c>
      <c r="D238">
        <v>253</v>
      </c>
      <c r="E238">
        <v>331</v>
      </c>
      <c r="F238" t="s">
        <v>330</v>
      </c>
      <c r="G238" t="s">
        <v>331</v>
      </c>
      <c r="H238">
        <v>203</v>
      </c>
      <c r="I238">
        <v>188.79</v>
      </c>
      <c r="J238">
        <v>217.21</v>
      </c>
      <c r="K238">
        <v>317.2</v>
      </c>
      <c r="L238">
        <v>205.9</v>
      </c>
    </row>
    <row r="239" spans="1:12" x14ac:dyDescent="0.25">
      <c r="A239">
        <v>2021</v>
      </c>
      <c r="B239">
        <v>8</v>
      </c>
      <c r="C239" s="272">
        <v>44419</v>
      </c>
      <c r="D239">
        <v>254</v>
      </c>
      <c r="E239">
        <v>334</v>
      </c>
      <c r="F239" t="s">
        <v>431</v>
      </c>
      <c r="G239" t="s">
        <v>331</v>
      </c>
      <c r="H239">
        <v>203</v>
      </c>
      <c r="I239">
        <v>188.79</v>
      </c>
      <c r="J239">
        <v>217.21</v>
      </c>
      <c r="K239">
        <v>313.60000000000002</v>
      </c>
      <c r="L239">
        <v>203.3</v>
      </c>
    </row>
    <row r="240" spans="1:12" x14ac:dyDescent="0.25">
      <c r="A240">
        <v>2021</v>
      </c>
      <c r="B240">
        <v>8</v>
      </c>
      <c r="C240" s="272">
        <v>44419</v>
      </c>
      <c r="D240">
        <v>273</v>
      </c>
      <c r="E240">
        <v>137</v>
      </c>
      <c r="F240" t="s">
        <v>219</v>
      </c>
      <c r="G240" t="s">
        <v>220</v>
      </c>
      <c r="H240">
        <v>564</v>
      </c>
      <c r="I240">
        <v>524.52</v>
      </c>
      <c r="J240">
        <v>603.48</v>
      </c>
      <c r="K240">
        <v>795.3</v>
      </c>
      <c r="L240">
        <v>652.70000000000005</v>
      </c>
    </row>
    <row r="241" spans="1:12" x14ac:dyDescent="0.25">
      <c r="A241">
        <v>2021</v>
      </c>
      <c r="B241">
        <v>8</v>
      </c>
      <c r="C241" s="272">
        <v>44419</v>
      </c>
      <c r="D241">
        <v>645</v>
      </c>
      <c r="E241">
        <v>123</v>
      </c>
      <c r="F241" t="s">
        <v>313</v>
      </c>
      <c r="G241" t="s">
        <v>314</v>
      </c>
      <c r="H241">
        <v>133</v>
      </c>
      <c r="I241">
        <v>123.69</v>
      </c>
      <c r="J241">
        <v>142.31</v>
      </c>
    </row>
    <row r="242" spans="1:12" x14ac:dyDescent="0.25">
      <c r="A242">
        <v>2021</v>
      </c>
      <c r="B242">
        <v>8</v>
      </c>
      <c r="C242" s="272">
        <v>44419</v>
      </c>
      <c r="D242">
        <v>557</v>
      </c>
      <c r="E242">
        <v>384</v>
      </c>
      <c r="F242" t="s">
        <v>200</v>
      </c>
      <c r="G242" t="s">
        <v>201</v>
      </c>
      <c r="H242">
        <v>182</v>
      </c>
      <c r="I242">
        <v>171.262</v>
      </c>
      <c r="J242">
        <v>194.922</v>
      </c>
      <c r="K242">
        <v>259.39999999999998</v>
      </c>
      <c r="L242">
        <v>199</v>
      </c>
    </row>
    <row r="243" spans="1:12" x14ac:dyDescent="0.25">
      <c r="A243">
        <v>2021</v>
      </c>
      <c r="B243">
        <v>8</v>
      </c>
      <c r="C243" s="272">
        <v>44419</v>
      </c>
      <c r="D243">
        <v>647</v>
      </c>
      <c r="E243">
        <v>372</v>
      </c>
      <c r="F243" t="s">
        <v>155</v>
      </c>
      <c r="G243" t="s">
        <v>156</v>
      </c>
      <c r="H243">
        <v>212</v>
      </c>
      <c r="I243">
        <v>197.16</v>
      </c>
      <c r="J243">
        <v>226.84</v>
      </c>
      <c r="K243">
        <v>256.89999999999998</v>
      </c>
      <c r="L243">
        <v>214.3</v>
      </c>
    </row>
    <row r="244" spans="1:12" x14ac:dyDescent="0.25">
      <c r="A244">
        <v>2021</v>
      </c>
      <c r="B244">
        <v>8</v>
      </c>
      <c r="C244" s="272">
        <v>44419</v>
      </c>
      <c r="D244">
        <v>646</v>
      </c>
      <c r="E244">
        <v>372</v>
      </c>
      <c r="F244" t="s">
        <v>152</v>
      </c>
      <c r="G244" t="s">
        <v>153</v>
      </c>
      <c r="H244">
        <v>212</v>
      </c>
      <c r="I244">
        <v>197.16</v>
      </c>
      <c r="J244">
        <v>226.84</v>
      </c>
      <c r="K244">
        <v>245.8</v>
      </c>
      <c r="L244">
        <v>213.1</v>
      </c>
    </row>
    <row r="245" spans="1:12" x14ac:dyDescent="0.25">
      <c r="A245">
        <v>2021</v>
      </c>
      <c r="B245">
        <v>8</v>
      </c>
      <c r="C245" s="272">
        <v>44420</v>
      </c>
      <c r="D245">
        <v>131</v>
      </c>
      <c r="E245">
        <v>53</v>
      </c>
      <c r="F245" t="s">
        <v>161</v>
      </c>
      <c r="G245" t="s">
        <v>162</v>
      </c>
      <c r="H245">
        <v>10</v>
      </c>
      <c r="I245">
        <v>9.3000000000000007</v>
      </c>
      <c r="J245">
        <v>10.7</v>
      </c>
    </row>
    <row r="246" spans="1:12" x14ac:dyDescent="0.25">
      <c r="A246">
        <v>2021</v>
      </c>
      <c r="B246">
        <v>8</v>
      </c>
      <c r="C246" s="272">
        <v>44420</v>
      </c>
      <c r="D246">
        <v>167</v>
      </c>
      <c r="E246">
        <v>243</v>
      </c>
      <c r="F246" t="s">
        <v>228</v>
      </c>
      <c r="G246" t="s">
        <v>229</v>
      </c>
      <c r="H246">
        <v>888</v>
      </c>
      <c r="I246">
        <v>825.84</v>
      </c>
      <c r="J246">
        <v>950.16</v>
      </c>
      <c r="K246">
        <v>1193.3</v>
      </c>
      <c r="L246">
        <v>955.6</v>
      </c>
    </row>
    <row r="247" spans="1:12" x14ac:dyDescent="0.25">
      <c r="A247">
        <v>2021</v>
      </c>
      <c r="B247">
        <v>8</v>
      </c>
      <c r="C247" s="272">
        <v>44420</v>
      </c>
      <c r="D247">
        <v>254</v>
      </c>
      <c r="E247">
        <v>334</v>
      </c>
      <c r="F247" t="s">
        <v>431</v>
      </c>
      <c r="G247" t="s">
        <v>331</v>
      </c>
      <c r="H247">
        <v>203</v>
      </c>
      <c r="I247">
        <v>188.79</v>
      </c>
      <c r="J247">
        <v>217.21</v>
      </c>
      <c r="K247">
        <v>286.8</v>
      </c>
      <c r="L247">
        <v>209.4</v>
      </c>
    </row>
    <row r="248" spans="1:12" x14ac:dyDescent="0.25">
      <c r="A248">
        <v>2021</v>
      </c>
      <c r="B248">
        <v>8</v>
      </c>
      <c r="C248" s="272">
        <v>44420</v>
      </c>
      <c r="D248">
        <v>168</v>
      </c>
      <c r="E248">
        <v>137</v>
      </c>
      <c r="F248" t="s">
        <v>325</v>
      </c>
      <c r="G248" t="s">
        <v>326</v>
      </c>
      <c r="H248">
        <v>619</v>
      </c>
      <c r="I248">
        <v>575.66999999999996</v>
      </c>
      <c r="J248">
        <v>662.33</v>
      </c>
      <c r="K248">
        <v>733.5</v>
      </c>
      <c r="L248">
        <v>626</v>
      </c>
    </row>
    <row r="249" spans="1:12" x14ac:dyDescent="0.25">
      <c r="A249">
        <v>2021</v>
      </c>
      <c r="B249">
        <v>8</v>
      </c>
      <c r="C249" s="272">
        <v>44420</v>
      </c>
      <c r="D249">
        <v>273</v>
      </c>
      <c r="E249">
        <v>137</v>
      </c>
      <c r="F249" t="s">
        <v>219</v>
      </c>
      <c r="G249" t="s">
        <v>220</v>
      </c>
      <c r="H249">
        <v>564</v>
      </c>
      <c r="I249">
        <v>524.52</v>
      </c>
      <c r="J249">
        <v>603.48</v>
      </c>
      <c r="K249">
        <v>763</v>
      </c>
      <c r="L249">
        <v>677</v>
      </c>
    </row>
    <row r="250" spans="1:12" x14ac:dyDescent="0.25">
      <c r="A250">
        <v>2021</v>
      </c>
      <c r="B250">
        <v>8</v>
      </c>
      <c r="C250" s="272">
        <v>44420</v>
      </c>
      <c r="D250">
        <v>667</v>
      </c>
      <c r="E250">
        <v>421</v>
      </c>
      <c r="F250" t="s">
        <v>134</v>
      </c>
      <c r="G250" t="s">
        <v>135</v>
      </c>
      <c r="H250">
        <v>1554</v>
      </c>
      <c r="I250">
        <v>1462.3140000000001</v>
      </c>
      <c r="J250">
        <v>1664.3340000000001</v>
      </c>
      <c r="K250">
        <v>2201</v>
      </c>
      <c r="L250">
        <v>1707</v>
      </c>
    </row>
    <row r="251" spans="1:12" x14ac:dyDescent="0.25">
      <c r="A251">
        <v>2021</v>
      </c>
      <c r="B251">
        <v>8</v>
      </c>
      <c r="C251" s="272">
        <v>44420</v>
      </c>
      <c r="D251">
        <v>122</v>
      </c>
      <c r="E251">
        <v>47</v>
      </c>
      <c r="F251" t="s">
        <v>216</v>
      </c>
      <c r="G251" t="s">
        <v>217</v>
      </c>
      <c r="H251">
        <v>280</v>
      </c>
      <c r="I251">
        <v>267.39999999999998</v>
      </c>
      <c r="J251">
        <v>292.60000000000002</v>
      </c>
      <c r="K251">
        <v>334</v>
      </c>
      <c r="L251">
        <v>250</v>
      </c>
    </row>
    <row r="252" spans="1:12" x14ac:dyDescent="0.25">
      <c r="A252">
        <v>2021</v>
      </c>
      <c r="B252">
        <v>8</v>
      </c>
      <c r="C252" s="272">
        <v>44420</v>
      </c>
      <c r="D252">
        <v>669</v>
      </c>
      <c r="E252">
        <v>423</v>
      </c>
      <c r="F252" t="s">
        <v>351</v>
      </c>
      <c r="G252" t="s">
        <v>352</v>
      </c>
      <c r="H252">
        <v>954</v>
      </c>
      <c r="I252">
        <v>897.71400000000006</v>
      </c>
      <c r="J252">
        <v>1021.734</v>
      </c>
      <c r="K252">
        <v>1524.4</v>
      </c>
      <c r="L252">
        <v>1068.9000000000001</v>
      </c>
    </row>
    <row r="253" spans="1:12" x14ac:dyDescent="0.25">
      <c r="A253">
        <v>2021</v>
      </c>
      <c r="B253">
        <v>8</v>
      </c>
      <c r="C253" s="272">
        <v>44420</v>
      </c>
      <c r="D253">
        <v>557</v>
      </c>
      <c r="E253">
        <v>384</v>
      </c>
      <c r="F253" t="s">
        <v>200</v>
      </c>
      <c r="G253" t="s">
        <v>201</v>
      </c>
      <c r="H253">
        <v>182</v>
      </c>
      <c r="I253">
        <v>171.262</v>
      </c>
      <c r="J253">
        <v>194.922</v>
      </c>
      <c r="K253">
        <v>261.8</v>
      </c>
      <c r="L253">
        <v>198.7</v>
      </c>
    </row>
    <row r="254" spans="1:12" x14ac:dyDescent="0.25">
      <c r="A254">
        <v>2021</v>
      </c>
      <c r="B254">
        <v>8</v>
      </c>
      <c r="C254" s="272">
        <v>44420</v>
      </c>
      <c r="D254">
        <v>93</v>
      </c>
      <c r="E254">
        <v>32</v>
      </c>
      <c r="F254" t="s">
        <v>291</v>
      </c>
      <c r="G254" t="s">
        <v>292</v>
      </c>
      <c r="H254">
        <v>59</v>
      </c>
      <c r="I254">
        <v>54.87</v>
      </c>
      <c r="J254">
        <v>63.13</v>
      </c>
    </row>
    <row r="255" spans="1:12" x14ac:dyDescent="0.25">
      <c r="A255">
        <v>2021</v>
      </c>
      <c r="B255">
        <v>8</v>
      </c>
      <c r="C255" s="272">
        <v>44420</v>
      </c>
      <c r="D255">
        <v>438</v>
      </c>
      <c r="E255">
        <v>376</v>
      </c>
      <c r="F255" t="s">
        <v>285</v>
      </c>
      <c r="G255" t="s">
        <v>286</v>
      </c>
      <c r="H255">
        <v>336</v>
      </c>
      <c r="I255">
        <v>316.17599999999999</v>
      </c>
      <c r="J255">
        <v>359.85599999999999</v>
      </c>
      <c r="K255">
        <v>481.6</v>
      </c>
      <c r="L255">
        <v>358.6</v>
      </c>
    </row>
    <row r="256" spans="1:12" x14ac:dyDescent="0.25">
      <c r="A256">
        <v>2021</v>
      </c>
      <c r="B256">
        <v>8</v>
      </c>
      <c r="C256" s="272">
        <v>44420</v>
      </c>
      <c r="D256">
        <v>142</v>
      </c>
      <c r="E256">
        <v>214</v>
      </c>
      <c r="F256" t="s">
        <v>282</v>
      </c>
      <c r="G256" t="s">
        <v>283</v>
      </c>
      <c r="H256">
        <v>351</v>
      </c>
      <c r="I256">
        <v>326.43</v>
      </c>
      <c r="J256">
        <v>375.57</v>
      </c>
    </row>
    <row r="257" spans="1:12" x14ac:dyDescent="0.25">
      <c r="A257">
        <v>2021</v>
      </c>
      <c r="B257">
        <v>8</v>
      </c>
      <c r="C257" s="272">
        <v>44420</v>
      </c>
      <c r="D257">
        <v>661</v>
      </c>
      <c r="E257">
        <v>417</v>
      </c>
      <c r="F257" t="s">
        <v>273</v>
      </c>
      <c r="G257" t="s">
        <v>274</v>
      </c>
      <c r="H257">
        <v>138</v>
      </c>
      <c r="I257">
        <v>129.858</v>
      </c>
      <c r="J257">
        <v>147.798</v>
      </c>
    </row>
    <row r="258" spans="1:12" x14ac:dyDescent="0.25">
      <c r="A258">
        <v>2021</v>
      </c>
      <c r="B258">
        <v>8</v>
      </c>
      <c r="C258" s="272">
        <v>44420</v>
      </c>
      <c r="D258">
        <v>660</v>
      </c>
      <c r="E258">
        <v>417</v>
      </c>
      <c r="F258" t="s">
        <v>270</v>
      </c>
      <c r="G258" t="s">
        <v>271</v>
      </c>
      <c r="H258">
        <v>1265</v>
      </c>
      <c r="I258">
        <v>1190.365</v>
      </c>
      <c r="J258">
        <v>1354.8150000000001</v>
      </c>
    </row>
    <row r="259" spans="1:12" x14ac:dyDescent="0.25">
      <c r="A259">
        <v>2021</v>
      </c>
      <c r="B259">
        <v>8</v>
      </c>
      <c r="C259" s="272">
        <v>44420</v>
      </c>
      <c r="D259">
        <v>556</v>
      </c>
      <c r="E259">
        <v>384</v>
      </c>
      <c r="F259" t="s">
        <v>197</v>
      </c>
      <c r="G259" t="s">
        <v>198</v>
      </c>
      <c r="H259">
        <v>1066</v>
      </c>
      <c r="I259">
        <v>1003.106</v>
      </c>
      <c r="J259">
        <v>1141.6859999999999</v>
      </c>
      <c r="K259">
        <v>1412.9</v>
      </c>
      <c r="L259">
        <v>1154.2</v>
      </c>
    </row>
    <row r="260" spans="1:12" x14ac:dyDescent="0.25">
      <c r="A260">
        <v>2021</v>
      </c>
      <c r="B260">
        <v>8</v>
      </c>
      <c r="C260" s="272">
        <v>44420</v>
      </c>
      <c r="D260">
        <v>253</v>
      </c>
      <c r="E260">
        <v>331</v>
      </c>
      <c r="F260" t="s">
        <v>330</v>
      </c>
      <c r="G260" t="s">
        <v>331</v>
      </c>
      <c r="H260">
        <v>203</v>
      </c>
      <c r="I260">
        <v>188.79</v>
      </c>
      <c r="J260">
        <v>217.21</v>
      </c>
      <c r="K260">
        <v>339</v>
      </c>
      <c r="L260">
        <v>216.3</v>
      </c>
    </row>
    <row r="261" spans="1:12" x14ac:dyDescent="0.25">
      <c r="A261">
        <v>2021</v>
      </c>
      <c r="B261">
        <v>8</v>
      </c>
      <c r="C261" s="272">
        <v>44420</v>
      </c>
      <c r="D261">
        <v>673</v>
      </c>
      <c r="E261">
        <v>421</v>
      </c>
      <c r="F261" t="s">
        <v>137</v>
      </c>
      <c r="G261" t="s">
        <v>138</v>
      </c>
      <c r="H261">
        <v>61.6</v>
      </c>
      <c r="I261">
        <v>57.965600000000002</v>
      </c>
      <c r="J261">
        <v>65.973600000000005</v>
      </c>
      <c r="K261">
        <v>83.7</v>
      </c>
      <c r="L261">
        <v>64.8</v>
      </c>
    </row>
    <row r="262" spans="1:12" x14ac:dyDescent="0.25">
      <c r="A262">
        <v>2021</v>
      </c>
      <c r="B262">
        <v>8</v>
      </c>
      <c r="C262" s="272">
        <v>44422</v>
      </c>
      <c r="D262">
        <v>253</v>
      </c>
      <c r="E262">
        <v>331</v>
      </c>
      <c r="F262" t="s">
        <v>330</v>
      </c>
      <c r="G262" t="s">
        <v>331</v>
      </c>
      <c r="H262">
        <v>203</v>
      </c>
      <c r="I262">
        <v>188.79</v>
      </c>
      <c r="J262">
        <v>217.21</v>
      </c>
      <c r="K262">
        <v>280.7</v>
      </c>
      <c r="L262">
        <v>195.7</v>
      </c>
    </row>
    <row r="263" spans="1:12" x14ac:dyDescent="0.25">
      <c r="A263">
        <v>2021</v>
      </c>
      <c r="B263">
        <v>8</v>
      </c>
      <c r="C263" s="272">
        <v>44422</v>
      </c>
      <c r="D263">
        <v>280</v>
      </c>
      <c r="E263">
        <v>142</v>
      </c>
      <c r="F263" t="s">
        <v>319</v>
      </c>
      <c r="G263" t="s">
        <v>320</v>
      </c>
      <c r="H263">
        <v>323</v>
      </c>
      <c r="I263">
        <v>300.39</v>
      </c>
      <c r="J263">
        <v>345.61</v>
      </c>
      <c r="K263">
        <v>423.3</v>
      </c>
      <c r="L263">
        <v>363.8</v>
      </c>
    </row>
    <row r="264" spans="1:12" x14ac:dyDescent="0.25">
      <c r="A264">
        <v>2021</v>
      </c>
      <c r="B264">
        <v>8</v>
      </c>
      <c r="C264" s="272">
        <v>44422</v>
      </c>
      <c r="D264">
        <v>254</v>
      </c>
      <c r="E264">
        <v>334</v>
      </c>
      <c r="F264" t="s">
        <v>431</v>
      </c>
      <c r="G264" t="s">
        <v>331</v>
      </c>
      <c r="H264">
        <v>203</v>
      </c>
      <c r="I264">
        <v>188.79</v>
      </c>
      <c r="J264">
        <v>217.21</v>
      </c>
      <c r="K264">
        <v>293.8</v>
      </c>
      <c r="L264">
        <v>204.6</v>
      </c>
    </row>
    <row r="265" spans="1:12" x14ac:dyDescent="0.25">
      <c r="A265">
        <v>2021</v>
      </c>
      <c r="B265">
        <v>8</v>
      </c>
      <c r="C265" s="272">
        <v>44422</v>
      </c>
      <c r="D265">
        <v>669</v>
      </c>
      <c r="E265">
        <v>423</v>
      </c>
      <c r="F265" t="s">
        <v>351</v>
      </c>
      <c r="G265" t="s">
        <v>352</v>
      </c>
      <c r="H265">
        <v>954</v>
      </c>
      <c r="I265">
        <v>897.71400000000006</v>
      </c>
      <c r="J265">
        <v>1021.734</v>
      </c>
      <c r="K265">
        <v>1422.7</v>
      </c>
      <c r="L265">
        <v>991</v>
      </c>
    </row>
    <row r="266" spans="1:12" x14ac:dyDescent="0.25">
      <c r="A266">
        <v>2021</v>
      </c>
      <c r="B266">
        <v>8</v>
      </c>
      <c r="C266" s="272">
        <v>44422</v>
      </c>
      <c r="D266">
        <v>661</v>
      </c>
      <c r="E266">
        <v>417</v>
      </c>
      <c r="F266" t="s">
        <v>273</v>
      </c>
      <c r="G266" t="s">
        <v>274</v>
      </c>
      <c r="H266">
        <v>138</v>
      </c>
      <c r="I266">
        <v>129.858</v>
      </c>
      <c r="J266">
        <v>147.798</v>
      </c>
    </row>
    <row r="267" spans="1:12" x14ac:dyDescent="0.25">
      <c r="A267">
        <v>2021</v>
      </c>
      <c r="B267">
        <v>8</v>
      </c>
      <c r="C267" s="272">
        <v>44422</v>
      </c>
      <c r="D267">
        <v>556</v>
      </c>
      <c r="E267">
        <v>384</v>
      </c>
      <c r="F267" t="s">
        <v>197</v>
      </c>
      <c r="G267" t="s">
        <v>198</v>
      </c>
      <c r="H267">
        <v>1066</v>
      </c>
      <c r="I267">
        <v>1003.106</v>
      </c>
      <c r="J267">
        <v>1141.6859999999999</v>
      </c>
      <c r="K267">
        <v>1313.7</v>
      </c>
      <c r="L267">
        <v>1102</v>
      </c>
    </row>
    <row r="268" spans="1:12" x14ac:dyDescent="0.25">
      <c r="A268">
        <v>2021</v>
      </c>
      <c r="B268">
        <v>8</v>
      </c>
      <c r="C268" s="272">
        <v>44422</v>
      </c>
      <c r="D268">
        <v>660</v>
      </c>
      <c r="E268">
        <v>417</v>
      </c>
      <c r="F268" t="s">
        <v>270</v>
      </c>
      <c r="G268" t="s">
        <v>271</v>
      </c>
      <c r="H268">
        <v>1265</v>
      </c>
      <c r="I268">
        <v>1190.365</v>
      </c>
      <c r="J268">
        <v>1354.8150000000001</v>
      </c>
    </row>
    <row r="269" spans="1:12" x14ac:dyDescent="0.25">
      <c r="A269">
        <v>2021</v>
      </c>
      <c r="B269">
        <v>8</v>
      </c>
      <c r="C269" s="272">
        <v>44422</v>
      </c>
      <c r="D269">
        <v>439</v>
      </c>
      <c r="E269">
        <v>377</v>
      </c>
      <c r="F269" t="s">
        <v>322</v>
      </c>
      <c r="G269" t="s">
        <v>323</v>
      </c>
      <c r="H269">
        <v>343</v>
      </c>
      <c r="I269">
        <v>308.7</v>
      </c>
      <c r="J269">
        <v>377.3</v>
      </c>
      <c r="K269">
        <v>380.5</v>
      </c>
      <c r="L269">
        <v>348.8</v>
      </c>
    </row>
    <row r="270" spans="1:12" x14ac:dyDescent="0.25">
      <c r="A270">
        <v>2021</v>
      </c>
      <c r="B270">
        <v>8</v>
      </c>
      <c r="C270" s="272">
        <v>44422</v>
      </c>
      <c r="D270">
        <v>438</v>
      </c>
      <c r="E270">
        <v>376</v>
      </c>
      <c r="F270" t="s">
        <v>285</v>
      </c>
      <c r="G270" t="s">
        <v>286</v>
      </c>
      <c r="H270">
        <v>336</v>
      </c>
      <c r="I270">
        <v>316.17599999999999</v>
      </c>
      <c r="J270">
        <v>359.85599999999999</v>
      </c>
      <c r="K270">
        <v>447.8</v>
      </c>
      <c r="L270">
        <v>340.1</v>
      </c>
    </row>
    <row r="271" spans="1:12" x14ac:dyDescent="0.25">
      <c r="A271">
        <v>2021</v>
      </c>
      <c r="B271">
        <v>8</v>
      </c>
      <c r="C271" s="272">
        <v>44422</v>
      </c>
      <c r="D271">
        <v>273</v>
      </c>
      <c r="E271">
        <v>137</v>
      </c>
      <c r="F271" t="s">
        <v>219</v>
      </c>
      <c r="G271" t="s">
        <v>220</v>
      </c>
      <c r="H271">
        <v>564</v>
      </c>
      <c r="I271">
        <v>524.52</v>
      </c>
      <c r="J271">
        <v>603.48</v>
      </c>
      <c r="K271">
        <v>691</v>
      </c>
      <c r="L271">
        <v>572</v>
      </c>
    </row>
    <row r="272" spans="1:12" x14ac:dyDescent="0.25">
      <c r="A272">
        <v>2021</v>
      </c>
      <c r="B272">
        <v>8</v>
      </c>
      <c r="C272" s="272">
        <v>44422</v>
      </c>
      <c r="D272">
        <v>667</v>
      </c>
      <c r="E272">
        <v>421</v>
      </c>
      <c r="F272" t="s">
        <v>134</v>
      </c>
      <c r="G272" t="s">
        <v>135</v>
      </c>
      <c r="H272">
        <v>1554</v>
      </c>
      <c r="I272">
        <v>1462.3140000000001</v>
      </c>
      <c r="J272">
        <v>1664.3340000000001</v>
      </c>
      <c r="K272">
        <v>2208</v>
      </c>
      <c r="L272">
        <v>1726</v>
      </c>
    </row>
    <row r="273" spans="1:12" x14ac:dyDescent="0.25">
      <c r="A273">
        <v>2021</v>
      </c>
      <c r="B273">
        <v>8</v>
      </c>
      <c r="C273" s="272">
        <v>44422</v>
      </c>
      <c r="D273">
        <v>168</v>
      </c>
      <c r="E273">
        <v>137</v>
      </c>
      <c r="F273" t="s">
        <v>325</v>
      </c>
      <c r="G273" t="s">
        <v>326</v>
      </c>
      <c r="H273">
        <v>619</v>
      </c>
      <c r="I273">
        <v>575.66999999999996</v>
      </c>
      <c r="J273">
        <v>662.33</v>
      </c>
      <c r="K273">
        <v>741</v>
      </c>
      <c r="L273">
        <v>608.79999999999995</v>
      </c>
    </row>
    <row r="274" spans="1:12" x14ac:dyDescent="0.25">
      <c r="A274">
        <v>2021</v>
      </c>
      <c r="B274">
        <v>8</v>
      </c>
      <c r="C274" s="272">
        <v>44422</v>
      </c>
      <c r="D274">
        <v>557</v>
      </c>
      <c r="E274">
        <v>384</v>
      </c>
      <c r="F274" t="s">
        <v>200</v>
      </c>
      <c r="G274" t="s">
        <v>201</v>
      </c>
      <c r="H274">
        <v>182</v>
      </c>
      <c r="I274">
        <v>171.262</v>
      </c>
      <c r="J274">
        <v>194.922</v>
      </c>
      <c r="K274">
        <v>233</v>
      </c>
      <c r="L274">
        <v>187.7</v>
      </c>
    </row>
    <row r="275" spans="1:12" x14ac:dyDescent="0.25">
      <c r="A275">
        <v>2021</v>
      </c>
      <c r="B275">
        <v>8</v>
      </c>
      <c r="C275" s="272">
        <v>44422</v>
      </c>
      <c r="D275">
        <v>673</v>
      </c>
      <c r="E275">
        <v>421</v>
      </c>
      <c r="F275" t="s">
        <v>137</v>
      </c>
      <c r="G275" t="s">
        <v>138</v>
      </c>
      <c r="H275">
        <v>61.6</v>
      </c>
      <c r="I275">
        <v>57.965600000000002</v>
      </c>
      <c r="J275">
        <v>65.973600000000005</v>
      </c>
      <c r="K275">
        <v>81</v>
      </c>
      <c r="L275">
        <v>62.5</v>
      </c>
    </row>
    <row r="276" spans="1:12" x14ac:dyDescent="0.25">
      <c r="A276">
        <v>2021</v>
      </c>
      <c r="B276">
        <v>8</v>
      </c>
      <c r="C276" s="272">
        <v>44422</v>
      </c>
      <c r="D276">
        <v>167</v>
      </c>
      <c r="E276">
        <v>243</v>
      </c>
      <c r="F276" t="s">
        <v>228</v>
      </c>
      <c r="G276" t="s">
        <v>229</v>
      </c>
      <c r="H276">
        <v>888</v>
      </c>
      <c r="I276">
        <v>825.84</v>
      </c>
      <c r="J276">
        <v>950.16</v>
      </c>
      <c r="K276">
        <v>1105.0999999999999</v>
      </c>
      <c r="L276">
        <v>927.4</v>
      </c>
    </row>
    <row r="277" spans="1:12" x14ac:dyDescent="0.25">
      <c r="A277">
        <v>2021</v>
      </c>
      <c r="B277">
        <v>8</v>
      </c>
      <c r="C277" s="272">
        <v>44423</v>
      </c>
      <c r="D277">
        <v>674</v>
      </c>
      <c r="E277">
        <v>425</v>
      </c>
      <c r="F277" t="s">
        <v>158</v>
      </c>
      <c r="G277" t="s">
        <v>159</v>
      </c>
      <c r="H277">
        <v>256</v>
      </c>
      <c r="I277">
        <v>240.89599999999999</v>
      </c>
      <c r="J277">
        <v>274.17599999999999</v>
      </c>
      <c r="K277">
        <v>377.8</v>
      </c>
      <c r="L277">
        <v>295</v>
      </c>
    </row>
    <row r="278" spans="1:12" x14ac:dyDescent="0.25">
      <c r="A278">
        <v>2021</v>
      </c>
      <c r="B278">
        <v>8</v>
      </c>
      <c r="C278" s="272">
        <v>44423</v>
      </c>
      <c r="D278">
        <v>439</v>
      </c>
      <c r="E278">
        <v>377</v>
      </c>
      <c r="F278" t="s">
        <v>322</v>
      </c>
      <c r="G278" t="s">
        <v>323</v>
      </c>
      <c r="H278">
        <v>343</v>
      </c>
      <c r="I278">
        <v>308.7</v>
      </c>
      <c r="J278">
        <v>377.3</v>
      </c>
      <c r="K278">
        <v>457.2</v>
      </c>
      <c r="L278">
        <v>341.8</v>
      </c>
    </row>
    <row r="279" spans="1:12" x14ac:dyDescent="0.25">
      <c r="A279">
        <v>2021</v>
      </c>
      <c r="B279">
        <v>8</v>
      </c>
      <c r="C279" s="272">
        <v>44423</v>
      </c>
      <c r="D279">
        <v>254</v>
      </c>
      <c r="E279">
        <v>334</v>
      </c>
      <c r="F279" t="s">
        <v>431</v>
      </c>
      <c r="G279" t="s">
        <v>331</v>
      </c>
      <c r="H279">
        <v>203</v>
      </c>
      <c r="I279">
        <v>188.79</v>
      </c>
      <c r="J279">
        <v>217.21</v>
      </c>
      <c r="K279">
        <v>284</v>
      </c>
      <c r="L279">
        <v>202</v>
      </c>
    </row>
    <row r="280" spans="1:12" x14ac:dyDescent="0.25">
      <c r="A280">
        <v>2021</v>
      </c>
      <c r="B280">
        <v>8</v>
      </c>
      <c r="C280" s="272">
        <v>44423</v>
      </c>
      <c r="D280">
        <v>660</v>
      </c>
      <c r="E280">
        <v>417</v>
      </c>
      <c r="F280" t="s">
        <v>270</v>
      </c>
      <c r="G280" t="s">
        <v>271</v>
      </c>
      <c r="H280">
        <v>1265</v>
      </c>
      <c r="I280">
        <v>1190.365</v>
      </c>
      <c r="J280">
        <v>1354.8150000000001</v>
      </c>
    </row>
    <row r="281" spans="1:12" x14ac:dyDescent="0.25">
      <c r="A281">
        <v>2021</v>
      </c>
      <c r="B281">
        <v>8</v>
      </c>
      <c r="C281" s="272">
        <v>44423</v>
      </c>
      <c r="D281">
        <v>122</v>
      </c>
      <c r="E281">
        <v>47</v>
      </c>
      <c r="F281" t="s">
        <v>216</v>
      </c>
      <c r="G281" t="s">
        <v>217</v>
      </c>
      <c r="H281">
        <v>280</v>
      </c>
      <c r="I281">
        <v>267.39999999999998</v>
      </c>
      <c r="J281">
        <v>292.60000000000002</v>
      </c>
    </row>
    <row r="282" spans="1:12" x14ac:dyDescent="0.25">
      <c r="A282">
        <v>2021</v>
      </c>
      <c r="B282">
        <v>8</v>
      </c>
      <c r="C282" s="272">
        <v>44423</v>
      </c>
      <c r="D282">
        <v>273</v>
      </c>
      <c r="E282">
        <v>137</v>
      </c>
      <c r="F282" t="s">
        <v>219</v>
      </c>
      <c r="G282" t="s">
        <v>220</v>
      </c>
      <c r="H282">
        <v>564</v>
      </c>
      <c r="I282">
        <v>524.52</v>
      </c>
      <c r="J282">
        <v>603.48</v>
      </c>
      <c r="K282">
        <v>701.6</v>
      </c>
      <c r="L282">
        <v>590.79999999999995</v>
      </c>
    </row>
    <row r="283" spans="1:12" x14ac:dyDescent="0.25">
      <c r="A283">
        <v>2021</v>
      </c>
      <c r="B283">
        <v>8</v>
      </c>
      <c r="C283" s="272">
        <v>44423</v>
      </c>
      <c r="D283">
        <v>167</v>
      </c>
      <c r="E283">
        <v>243</v>
      </c>
      <c r="F283" t="s">
        <v>228</v>
      </c>
      <c r="G283" t="s">
        <v>229</v>
      </c>
      <c r="H283">
        <v>888</v>
      </c>
      <c r="I283">
        <v>825.84</v>
      </c>
      <c r="J283">
        <v>950.16</v>
      </c>
      <c r="K283">
        <v>1136</v>
      </c>
      <c r="L283">
        <v>930</v>
      </c>
    </row>
    <row r="284" spans="1:12" x14ac:dyDescent="0.25">
      <c r="A284">
        <v>2021</v>
      </c>
      <c r="B284">
        <v>8</v>
      </c>
      <c r="C284" s="272">
        <v>44423</v>
      </c>
      <c r="D284">
        <v>131</v>
      </c>
      <c r="E284">
        <v>53</v>
      </c>
      <c r="F284" t="s">
        <v>161</v>
      </c>
      <c r="G284" t="s">
        <v>162</v>
      </c>
      <c r="H284">
        <v>10</v>
      </c>
      <c r="I284">
        <v>9.3000000000000007</v>
      </c>
      <c r="J284">
        <v>10.7</v>
      </c>
      <c r="K284">
        <v>11.1</v>
      </c>
      <c r="L284">
        <v>8.5</v>
      </c>
    </row>
    <row r="285" spans="1:12" x14ac:dyDescent="0.25">
      <c r="A285">
        <v>2021</v>
      </c>
      <c r="B285">
        <v>8</v>
      </c>
      <c r="C285" s="272">
        <v>44423</v>
      </c>
      <c r="D285">
        <v>647</v>
      </c>
      <c r="E285">
        <v>372</v>
      </c>
      <c r="F285" t="s">
        <v>155</v>
      </c>
      <c r="G285" t="s">
        <v>156</v>
      </c>
      <c r="H285">
        <v>212</v>
      </c>
      <c r="I285">
        <v>197.16</v>
      </c>
      <c r="J285">
        <v>226.84</v>
      </c>
      <c r="K285">
        <v>346.5</v>
      </c>
      <c r="L285">
        <v>216.8</v>
      </c>
    </row>
    <row r="286" spans="1:12" x14ac:dyDescent="0.25">
      <c r="A286">
        <v>2021</v>
      </c>
      <c r="B286">
        <v>8</v>
      </c>
      <c r="C286" s="272">
        <v>44423</v>
      </c>
      <c r="D286">
        <v>624</v>
      </c>
      <c r="E286">
        <v>406</v>
      </c>
      <c r="F286" t="s">
        <v>304</v>
      </c>
      <c r="G286" t="s">
        <v>305</v>
      </c>
      <c r="H286">
        <v>374</v>
      </c>
      <c r="I286">
        <v>344.04259999999999</v>
      </c>
      <c r="J286">
        <v>403.95740000000001</v>
      </c>
      <c r="K286">
        <v>604</v>
      </c>
      <c r="L286">
        <v>476.7</v>
      </c>
    </row>
    <row r="287" spans="1:12" x14ac:dyDescent="0.25">
      <c r="A287">
        <v>2021</v>
      </c>
      <c r="B287">
        <v>8</v>
      </c>
      <c r="C287" s="272">
        <v>44423</v>
      </c>
      <c r="D287">
        <v>280</v>
      </c>
      <c r="E287">
        <v>142</v>
      </c>
      <c r="F287" t="s">
        <v>319</v>
      </c>
      <c r="G287" t="s">
        <v>320</v>
      </c>
      <c r="H287">
        <v>323</v>
      </c>
      <c r="I287">
        <v>300.39</v>
      </c>
      <c r="J287">
        <v>345.61</v>
      </c>
      <c r="K287">
        <v>423.3</v>
      </c>
      <c r="L287">
        <v>339.8</v>
      </c>
    </row>
    <row r="288" spans="1:12" x14ac:dyDescent="0.25">
      <c r="A288">
        <v>2021</v>
      </c>
      <c r="B288">
        <v>8</v>
      </c>
      <c r="C288" s="272">
        <v>44423</v>
      </c>
      <c r="D288">
        <v>25</v>
      </c>
      <c r="E288">
        <v>10</v>
      </c>
      <c r="F288" t="s">
        <v>298</v>
      </c>
      <c r="G288" t="s">
        <v>299</v>
      </c>
      <c r="H288">
        <v>162</v>
      </c>
      <c r="I288">
        <v>150.66</v>
      </c>
      <c r="J288">
        <v>173.34</v>
      </c>
      <c r="K288">
        <v>203.3</v>
      </c>
      <c r="L288">
        <v>159.30000000000001</v>
      </c>
    </row>
    <row r="289" spans="1:12" x14ac:dyDescent="0.25">
      <c r="A289">
        <v>2021</v>
      </c>
      <c r="B289">
        <v>8</v>
      </c>
      <c r="C289" s="272">
        <v>44423</v>
      </c>
      <c r="D289">
        <v>92</v>
      </c>
      <c r="E289">
        <v>32</v>
      </c>
      <c r="F289" t="s">
        <v>288</v>
      </c>
      <c r="G289" t="s">
        <v>289</v>
      </c>
      <c r="H289">
        <v>361</v>
      </c>
      <c r="I289">
        <v>335.73</v>
      </c>
      <c r="J289">
        <v>386.27</v>
      </c>
    </row>
    <row r="290" spans="1:12" x14ac:dyDescent="0.25">
      <c r="A290">
        <v>2021</v>
      </c>
      <c r="B290">
        <v>8</v>
      </c>
      <c r="C290" s="272">
        <v>44423</v>
      </c>
      <c r="D290">
        <v>438</v>
      </c>
      <c r="E290">
        <v>376</v>
      </c>
      <c r="F290" t="s">
        <v>285</v>
      </c>
      <c r="G290" t="s">
        <v>286</v>
      </c>
      <c r="H290">
        <v>336</v>
      </c>
      <c r="I290">
        <v>316.17599999999999</v>
      </c>
      <c r="J290">
        <v>359.85599999999999</v>
      </c>
      <c r="K290">
        <v>463.1</v>
      </c>
      <c r="L290">
        <v>354.6</v>
      </c>
    </row>
    <row r="291" spans="1:12" x14ac:dyDescent="0.25">
      <c r="A291">
        <v>2021</v>
      </c>
      <c r="B291">
        <v>8</v>
      </c>
      <c r="C291" s="272">
        <v>44423</v>
      </c>
      <c r="D291">
        <v>646</v>
      </c>
      <c r="E291">
        <v>372</v>
      </c>
      <c r="F291" t="s">
        <v>152</v>
      </c>
      <c r="G291" t="s">
        <v>153</v>
      </c>
      <c r="H291">
        <v>212</v>
      </c>
      <c r="I291">
        <v>197.16</v>
      </c>
      <c r="J291">
        <v>226.84</v>
      </c>
      <c r="K291">
        <v>326</v>
      </c>
      <c r="L291">
        <v>217.5</v>
      </c>
    </row>
    <row r="292" spans="1:12" x14ac:dyDescent="0.25">
      <c r="A292">
        <v>2021</v>
      </c>
      <c r="B292">
        <v>8</v>
      </c>
      <c r="C292" s="272">
        <v>44423</v>
      </c>
      <c r="D292">
        <v>661</v>
      </c>
      <c r="E292">
        <v>417</v>
      </c>
      <c r="F292" t="s">
        <v>273</v>
      </c>
      <c r="G292" t="s">
        <v>274</v>
      </c>
      <c r="H292">
        <v>138</v>
      </c>
      <c r="I292">
        <v>129.858</v>
      </c>
      <c r="J292">
        <v>147.798</v>
      </c>
    </row>
    <row r="293" spans="1:12" x14ac:dyDescent="0.25">
      <c r="A293">
        <v>2021</v>
      </c>
      <c r="B293">
        <v>8</v>
      </c>
      <c r="C293" s="272">
        <v>44423</v>
      </c>
      <c r="D293">
        <v>645</v>
      </c>
      <c r="E293">
        <v>123</v>
      </c>
      <c r="F293" t="s">
        <v>313</v>
      </c>
      <c r="G293" t="s">
        <v>314</v>
      </c>
      <c r="H293">
        <v>133</v>
      </c>
      <c r="I293">
        <v>123.69</v>
      </c>
      <c r="J293">
        <v>142.31</v>
      </c>
      <c r="K293">
        <v>208.5</v>
      </c>
      <c r="L293">
        <v>147.80000000000001</v>
      </c>
    </row>
    <row r="294" spans="1:12" x14ac:dyDescent="0.25">
      <c r="A294">
        <v>2021</v>
      </c>
      <c r="B294">
        <v>8</v>
      </c>
      <c r="C294" s="272">
        <v>44423</v>
      </c>
      <c r="D294">
        <v>93</v>
      </c>
      <c r="E294">
        <v>32</v>
      </c>
      <c r="F294" t="s">
        <v>291</v>
      </c>
      <c r="G294" t="s">
        <v>292</v>
      </c>
      <c r="H294">
        <v>59</v>
      </c>
      <c r="I294">
        <v>54.87</v>
      </c>
      <c r="J294">
        <v>63.13</v>
      </c>
    </row>
    <row r="295" spans="1:12" x14ac:dyDescent="0.25">
      <c r="A295">
        <v>2021</v>
      </c>
      <c r="B295">
        <v>8</v>
      </c>
      <c r="C295" s="272">
        <v>44423</v>
      </c>
      <c r="D295">
        <v>626</v>
      </c>
      <c r="E295">
        <v>406</v>
      </c>
      <c r="F295" t="s">
        <v>310</v>
      </c>
      <c r="G295" t="s">
        <v>311</v>
      </c>
      <c r="H295">
        <v>276</v>
      </c>
      <c r="I295">
        <v>254.05799999999999</v>
      </c>
      <c r="J295">
        <v>297.94200000000001</v>
      </c>
      <c r="K295">
        <v>456.7</v>
      </c>
      <c r="L295">
        <v>273</v>
      </c>
    </row>
    <row r="296" spans="1:12" x14ac:dyDescent="0.25">
      <c r="A296">
        <v>2021</v>
      </c>
      <c r="B296">
        <v>8</v>
      </c>
      <c r="C296" s="272">
        <v>44423</v>
      </c>
      <c r="D296">
        <v>625</v>
      </c>
      <c r="E296">
        <v>406</v>
      </c>
      <c r="F296" t="s">
        <v>307</v>
      </c>
      <c r="G296" t="s">
        <v>308</v>
      </c>
      <c r="H296">
        <v>140</v>
      </c>
      <c r="I296">
        <v>129.01</v>
      </c>
      <c r="J296">
        <v>150.99</v>
      </c>
      <c r="K296">
        <v>167.3</v>
      </c>
      <c r="L296">
        <v>137</v>
      </c>
    </row>
    <row r="297" spans="1:12" x14ac:dyDescent="0.25">
      <c r="A297">
        <v>2021</v>
      </c>
      <c r="B297">
        <v>8</v>
      </c>
      <c r="C297" s="272">
        <v>44423</v>
      </c>
      <c r="D297">
        <v>24</v>
      </c>
      <c r="E297">
        <v>10</v>
      </c>
      <c r="F297" t="s">
        <v>295</v>
      </c>
      <c r="G297" t="s">
        <v>296</v>
      </c>
      <c r="H297">
        <v>166</v>
      </c>
      <c r="I297">
        <v>154.38</v>
      </c>
      <c r="J297">
        <v>177.62</v>
      </c>
      <c r="K297">
        <v>209.1</v>
      </c>
      <c r="L297">
        <v>168.2</v>
      </c>
    </row>
    <row r="298" spans="1:12" x14ac:dyDescent="0.25">
      <c r="A298">
        <v>2021</v>
      </c>
      <c r="B298">
        <v>8</v>
      </c>
      <c r="C298" s="272">
        <v>44423</v>
      </c>
      <c r="D298">
        <v>623</v>
      </c>
      <c r="E298">
        <v>406</v>
      </c>
      <c r="F298" t="s">
        <v>301</v>
      </c>
      <c r="G298" t="s">
        <v>302</v>
      </c>
      <c r="H298">
        <v>599</v>
      </c>
      <c r="I298">
        <v>551.02009999999996</v>
      </c>
      <c r="J298">
        <v>646.97990000000004</v>
      </c>
      <c r="K298">
        <v>891.3</v>
      </c>
      <c r="L298">
        <v>604</v>
      </c>
    </row>
    <row r="299" spans="1:12" x14ac:dyDescent="0.25">
      <c r="A299">
        <v>2021</v>
      </c>
      <c r="B299">
        <v>8</v>
      </c>
      <c r="C299" s="272">
        <v>44423</v>
      </c>
      <c r="D299">
        <v>669</v>
      </c>
      <c r="E299">
        <v>423</v>
      </c>
      <c r="F299" t="s">
        <v>351</v>
      </c>
      <c r="G299" t="s">
        <v>352</v>
      </c>
      <c r="H299">
        <v>954</v>
      </c>
      <c r="I299">
        <v>897.71400000000006</v>
      </c>
      <c r="J299">
        <v>1021.734</v>
      </c>
      <c r="K299">
        <v>1262.5</v>
      </c>
      <c r="L299">
        <v>1035.8</v>
      </c>
    </row>
    <row r="300" spans="1:12" x14ac:dyDescent="0.25">
      <c r="A300">
        <v>2021</v>
      </c>
      <c r="B300">
        <v>8</v>
      </c>
      <c r="C300" s="272">
        <v>44424</v>
      </c>
      <c r="D300">
        <v>453</v>
      </c>
      <c r="E300">
        <v>433</v>
      </c>
      <c r="F300" t="s">
        <v>264</v>
      </c>
      <c r="G300" t="s">
        <v>265</v>
      </c>
      <c r="H300">
        <v>270</v>
      </c>
      <c r="I300">
        <v>251.1</v>
      </c>
      <c r="J300">
        <v>288.89999999999998</v>
      </c>
      <c r="K300">
        <v>291</v>
      </c>
      <c r="L300">
        <v>244</v>
      </c>
    </row>
    <row r="301" spans="1:12" x14ac:dyDescent="0.25">
      <c r="A301">
        <v>2021</v>
      </c>
      <c r="B301">
        <v>8</v>
      </c>
      <c r="C301" s="272">
        <v>44424</v>
      </c>
      <c r="D301">
        <v>439</v>
      </c>
      <c r="E301">
        <v>377</v>
      </c>
      <c r="F301" t="s">
        <v>322</v>
      </c>
      <c r="G301" t="s">
        <v>323</v>
      </c>
      <c r="H301">
        <v>343</v>
      </c>
      <c r="I301">
        <v>308.7</v>
      </c>
      <c r="J301">
        <v>377.3</v>
      </c>
      <c r="K301">
        <v>498.2</v>
      </c>
      <c r="L301">
        <v>364.4</v>
      </c>
    </row>
    <row r="302" spans="1:12" x14ac:dyDescent="0.25">
      <c r="A302">
        <v>2021</v>
      </c>
      <c r="B302">
        <v>8</v>
      </c>
      <c r="C302" s="272">
        <v>44424</v>
      </c>
      <c r="D302">
        <v>142</v>
      </c>
      <c r="E302">
        <v>214</v>
      </c>
      <c r="F302" t="s">
        <v>282</v>
      </c>
      <c r="G302" t="s">
        <v>283</v>
      </c>
      <c r="H302">
        <v>351</v>
      </c>
      <c r="I302">
        <v>326.43</v>
      </c>
      <c r="J302">
        <v>375.57</v>
      </c>
      <c r="K302">
        <v>443.4</v>
      </c>
      <c r="L302">
        <v>336.6</v>
      </c>
    </row>
    <row r="303" spans="1:12" x14ac:dyDescent="0.25">
      <c r="A303">
        <v>2021</v>
      </c>
      <c r="B303">
        <v>8</v>
      </c>
      <c r="C303" s="272">
        <v>44424</v>
      </c>
      <c r="D303">
        <v>273</v>
      </c>
      <c r="E303">
        <v>137</v>
      </c>
      <c r="F303" t="s">
        <v>219</v>
      </c>
      <c r="G303" t="s">
        <v>220</v>
      </c>
      <c r="H303">
        <v>564</v>
      </c>
      <c r="I303">
        <v>524.52</v>
      </c>
      <c r="J303">
        <v>603.48</v>
      </c>
      <c r="K303">
        <v>694</v>
      </c>
      <c r="L303">
        <v>597.4</v>
      </c>
    </row>
    <row r="304" spans="1:12" x14ac:dyDescent="0.25">
      <c r="A304">
        <v>2021</v>
      </c>
      <c r="B304">
        <v>8</v>
      </c>
      <c r="C304" s="272">
        <v>44424</v>
      </c>
      <c r="D304">
        <v>669</v>
      </c>
      <c r="E304">
        <v>423</v>
      </c>
      <c r="F304" t="s">
        <v>351</v>
      </c>
      <c r="G304" t="s">
        <v>352</v>
      </c>
      <c r="H304">
        <v>954</v>
      </c>
      <c r="I304">
        <v>897.71400000000006</v>
      </c>
      <c r="J304">
        <v>1021.734</v>
      </c>
    </row>
    <row r="305" spans="1:12" x14ac:dyDescent="0.25">
      <c r="A305">
        <v>2021</v>
      </c>
      <c r="B305">
        <v>8</v>
      </c>
      <c r="C305" s="272">
        <v>44424</v>
      </c>
      <c r="D305">
        <v>25</v>
      </c>
      <c r="E305">
        <v>10</v>
      </c>
      <c r="F305" t="s">
        <v>298</v>
      </c>
      <c r="G305" t="s">
        <v>299</v>
      </c>
      <c r="H305">
        <v>162</v>
      </c>
      <c r="I305">
        <v>150.66</v>
      </c>
      <c r="J305">
        <v>173.34</v>
      </c>
      <c r="K305">
        <v>193.3</v>
      </c>
      <c r="L305">
        <v>154.4</v>
      </c>
    </row>
    <row r="306" spans="1:12" x14ac:dyDescent="0.25">
      <c r="A306">
        <v>2021</v>
      </c>
      <c r="B306">
        <v>8</v>
      </c>
      <c r="C306" s="272">
        <v>44424</v>
      </c>
      <c r="D306">
        <v>645</v>
      </c>
      <c r="E306">
        <v>123</v>
      </c>
      <c r="F306" t="s">
        <v>313</v>
      </c>
      <c r="G306" t="s">
        <v>314</v>
      </c>
      <c r="H306">
        <v>133</v>
      </c>
      <c r="I306">
        <v>123.69</v>
      </c>
      <c r="J306">
        <v>142.31</v>
      </c>
      <c r="K306">
        <v>177.3</v>
      </c>
      <c r="L306">
        <v>147.69999999999999</v>
      </c>
    </row>
    <row r="307" spans="1:12" x14ac:dyDescent="0.25">
      <c r="A307">
        <v>2021</v>
      </c>
      <c r="B307">
        <v>8</v>
      </c>
      <c r="C307" s="272">
        <v>44424</v>
      </c>
      <c r="D307">
        <v>646</v>
      </c>
      <c r="E307">
        <v>372</v>
      </c>
      <c r="F307" t="s">
        <v>152</v>
      </c>
      <c r="G307" t="s">
        <v>153</v>
      </c>
      <c r="H307">
        <v>212</v>
      </c>
      <c r="I307">
        <v>197.16</v>
      </c>
      <c r="J307">
        <v>226.84</v>
      </c>
      <c r="K307">
        <v>323</v>
      </c>
      <c r="L307">
        <v>213.5</v>
      </c>
    </row>
    <row r="308" spans="1:12" x14ac:dyDescent="0.25">
      <c r="A308">
        <v>2021</v>
      </c>
      <c r="B308">
        <v>8</v>
      </c>
      <c r="C308" s="272">
        <v>44424</v>
      </c>
      <c r="D308">
        <v>254</v>
      </c>
      <c r="E308">
        <v>334</v>
      </c>
      <c r="F308" t="s">
        <v>431</v>
      </c>
      <c r="G308" t="s">
        <v>331</v>
      </c>
      <c r="H308">
        <v>203</v>
      </c>
      <c r="I308">
        <v>188.79</v>
      </c>
      <c r="J308">
        <v>217.21</v>
      </c>
      <c r="K308">
        <v>279.10000000000002</v>
      </c>
      <c r="L308">
        <v>203.6</v>
      </c>
    </row>
    <row r="309" spans="1:12" x14ac:dyDescent="0.25">
      <c r="A309">
        <v>2021</v>
      </c>
      <c r="B309">
        <v>8</v>
      </c>
      <c r="C309" s="272">
        <v>44424</v>
      </c>
      <c r="D309">
        <v>673</v>
      </c>
      <c r="E309">
        <v>421</v>
      </c>
      <c r="F309" t="s">
        <v>137</v>
      </c>
      <c r="G309" t="s">
        <v>138</v>
      </c>
      <c r="H309">
        <v>61.6</v>
      </c>
      <c r="I309">
        <v>57.965600000000002</v>
      </c>
      <c r="J309">
        <v>65.973600000000005</v>
      </c>
    </row>
    <row r="310" spans="1:12" x14ac:dyDescent="0.25">
      <c r="A310">
        <v>2021</v>
      </c>
      <c r="B310">
        <v>8</v>
      </c>
      <c r="C310" s="272">
        <v>44424</v>
      </c>
      <c r="D310">
        <v>93</v>
      </c>
      <c r="E310">
        <v>32</v>
      </c>
      <c r="F310" t="s">
        <v>291</v>
      </c>
      <c r="G310" t="s">
        <v>292</v>
      </c>
      <c r="H310">
        <v>59</v>
      </c>
      <c r="I310">
        <v>54.87</v>
      </c>
      <c r="J310">
        <v>63.13</v>
      </c>
      <c r="K310">
        <v>72.599999999999994</v>
      </c>
      <c r="L310">
        <v>57.2</v>
      </c>
    </row>
    <row r="311" spans="1:12" x14ac:dyDescent="0.25">
      <c r="A311">
        <v>2021</v>
      </c>
      <c r="B311">
        <v>8</v>
      </c>
      <c r="C311" s="272">
        <v>44424</v>
      </c>
      <c r="D311">
        <v>625</v>
      </c>
      <c r="E311">
        <v>406</v>
      </c>
      <c r="F311" t="s">
        <v>307</v>
      </c>
      <c r="G311" t="s">
        <v>308</v>
      </c>
      <c r="H311">
        <v>140</v>
      </c>
      <c r="I311">
        <v>129.01</v>
      </c>
      <c r="J311">
        <v>150.99</v>
      </c>
      <c r="K311">
        <v>156.1</v>
      </c>
      <c r="L311">
        <v>130.1</v>
      </c>
    </row>
    <row r="312" spans="1:12" x14ac:dyDescent="0.25">
      <c r="A312">
        <v>2021</v>
      </c>
      <c r="B312">
        <v>8</v>
      </c>
      <c r="C312" s="272">
        <v>44424</v>
      </c>
      <c r="D312">
        <v>626</v>
      </c>
      <c r="E312">
        <v>406</v>
      </c>
      <c r="F312" t="s">
        <v>310</v>
      </c>
      <c r="G312" t="s">
        <v>311</v>
      </c>
      <c r="H312">
        <v>276</v>
      </c>
      <c r="I312">
        <v>254.05799999999999</v>
      </c>
      <c r="J312">
        <v>297.94200000000001</v>
      </c>
      <c r="K312">
        <v>376.4</v>
      </c>
      <c r="L312">
        <v>274.39999999999998</v>
      </c>
    </row>
    <row r="313" spans="1:12" x14ac:dyDescent="0.25">
      <c r="A313">
        <v>2021</v>
      </c>
      <c r="B313">
        <v>8</v>
      </c>
      <c r="C313" s="272">
        <v>44424</v>
      </c>
      <c r="D313">
        <v>92</v>
      </c>
      <c r="E313">
        <v>32</v>
      </c>
      <c r="F313" t="s">
        <v>288</v>
      </c>
      <c r="G313" t="s">
        <v>289</v>
      </c>
      <c r="H313">
        <v>361</v>
      </c>
      <c r="I313">
        <v>335.73</v>
      </c>
      <c r="J313">
        <v>386.27</v>
      </c>
      <c r="K313">
        <v>553.4</v>
      </c>
      <c r="L313">
        <v>390</v>
      </c>
    </row>
    <row r="314" spans="1:12" x14ac:dyDescent="0.25">
      <c r="A314">
        <v>2021</v>
      </c>
      <c r="B314">
        <v>8</v>
      </c>
      <c r="C314" s="272">
        <v>44424</v>
      </c>
      <c r="D314">
        <v>131</v>
      </c>
      <c r="E314">
        <v>53</v>
      </c>
      <c r="F314" t="s">
        <v>161</v>
      </c>
      <c r="G314" t="s">
        <v>162</v>
      </c>
      <c r="H314">
        <v>10</v>
      </c>
      <c r="I314">
        <v>9.3000000000000007</v>
      </c>
      <c r="J314">
        <v>10.7</v>
      </c>
      <c r="K314">
        <v>10.7</v>
      </c>
      <c r="L314">
        <v>8.6999999999999993</v>
      </c>
    </row>
    <row r="315" spans="1:12" x14ac:dyDescent="0.25">
      <c r="A315">
        <v>2021</v>
      </c>
      <c r="B315">
        <v>8</v>
      </c>
      <c r="C315" s="272">
        <v>44424</v>
      </c>
      <c r="D315">
        <v>438</v>
      </c>
      <c r="E315">
        <v>376</v>
      </c>
      <c r="F315" t="s">
        <v>285</v>
      </c>
      <c r="G315" t="s">
        <v>286</v>
      </c>
      <c r="H315">
        <v>336</v>
      </c>
      <c r="I315">
        <v>316.17599999999999</v>
      </c>
      <c r="J315">
        <v>359.85599999999999</v>
      </c>
      <c r="K315">
        <v>426.4</v>
      </c>
      <c r="L315">
        <v>329.1</v>
      </c>
    </row>
    <row r="316" spans="1:12" x14ac:dyDescent="0.25">
      <c r="A316">
        <v>2021</v>
      </c>
      <c r="B316">
        <v>8</v>
      </c>
      <c r="C316" s="272">
        <v>44424</v>
      </c>
      <c r="D316">
        <v>674</v>
      </c>
      <c r="E316">
        <v>425</v>
      </c>
      <c r="F316" t="s">
        <v>158</v>
      </c>
      <c r="G316" t="s">
        <v>159</v>
      </c>
      <c r="H316">
        <v>256</v>
      </c>
      <c r="I316">
        <v>240.89599999999999</v>
      </c>
      <c r="J316">
        <v>274.17599999999999</v>
      </c>
      <c r="K316">
        <v>364.6</v>
      </c>
      <c r="L316">
        <v>259.3</v>
      </c>
    </row>
    <row r="317" spans="1:12" x14ac:dyDescent="0.25">
      <c r="A317">
        <v>2021</v>
      </c>
      <c r="B317">
        <v>8</v>
      </c>
      <c r="C317" s="272">
        <v>44424</v>
      </c>
      <c r="D317">
        <v>24</v>
      </c>
      <c r="E317">
        <v>10</v>
      </c>
      <c r="F317" t="s">
        <v>295</v>
      </c>
      <c r="G317" t="s">
        <v>296</v>
      </c>
      <c r="H317">
        <v>166</v>
      </c>
      <c r="I317">
        <v>154.38</v>
      </c>
      <c r="J317">
        <v>177.62</v>
      </c>
      <c r="K317">
        <v>204.7</v>
      </c>
      <c r="L317">
        <v>170</v>
      </c>
    </row>
    <row r="318" spans="1:12" x14ac:dyDescent="0.25">
      <c r="A318">
        <v>2021</v>
      </c>
      <c r="B318">
        <v>8</v>
      </c>
      <c r="C318" s="272">
        <v>44424</v>
      </c>
      <c r="D318">
        <v>452</v>
      </c>
      <c r="E318">
        <v>433</v>
      </c>
      <c r="F318" t="s">
        <v>261</v>
      </c>
      <c r="G318" t="s">
        <v>262</v>
      </c>
      <c r="H318">
        <v>175</v>
      </c>
      <c r="I318">
        <v>162.75</v>
      </c>
      <c r="J318">
        <v>187.25</v>
      </c>
      <c r="K318">
        <v>192</v>
      </c>
      <c r="L318">
        <v>170</v>
      </c>
    </row>
    <row r="319" spans="1:12" x14ac:dyDescent="0.25">
      <c r="A319">
        <v>2021</v>
      </c>
      <c r="B319">
        <v>8</v>
      </c>
      <c r="C319" s="272">
        <v>44424</v>
      </c>
      <c r="D319">
        <v>624</v>
      </c>
      <c r="E319">
        <v>406</v>
      </c>
      <c r="F319" t="s">
        <v>304</v>
      </c>
      <c r="G319" t="s">
        <v>305</v>
      </c>
      <c r="H319">
        <v>374</v>
      </c>
      <c r="I319">
        <v>344.04259999999999</v>
      </c>
      <c r="J319">
        <v>403.95740000000001</v>
      </c>
      <c r="K319">
        <v>440.6</v>
      </c>
      <c r="L319">
        <v>353</v>
      </c>
    </row>
    <row r="320" spans="1:12" x14ac:dyDescent="0.25">
      <c r="A320">
        <v>2021</v>
      </c>
      <c r="B320">
        <v>8</v>
      </c>
      <c r="C320" s="272">
        <v>44424</v>
      </c>
      <c r="D320">
        <v>667</v>
      </c>
      <c r="E320">
        <v>421</v>
      </c>
      <c r="F320" t="s">
        <v>134</v>
      </c>
      <c r="G320" t="s">
        <v>135</v>
      </c>
      <c r="H320">
        <v>1554</v>
      </c>
      <c r="I320">
        <v>1462.3140000000001</v>
      </c>
      <c r="J320">
        <v>1664.3340000000001</v>
      </c>
    </row>
    <row r="321" spans="1:12" x14ac:dyDescent="0.25">
      <c r="A321">
        <v>2021</v>
      </c>
      <c r="B321">
        <v>8</v>
      </c>
      <c r="C321" s="272">
        <v>44424</v>
      </c>
      <c r="D321">
        <v>623</v>
      </c>
      <c r="E321">
        <v>406</v>
      </c>
      <c r="F321" t="s">
        <v>301</v>
      </c>
      <c r="G321" t="s">
        <v>302</v>
      </c>
      <c r="H321">
        <v>599</v>
      </c>
      <c r="I321">
        <v>551.02009999999996</v>
      </c>
      <c r="J321">
        <v>646.97990000000004</v>
      </c>
      <c r="K321">
        <v>686.4</v>
      </c>
      <c r="L321">
        <v>576.4</v>
      </c>
    </row>
    <row r="322" spans="1:12" x14ac:dyDescent="0.25">
      <c r="A322">
        <v>2021</v>
      </c>
      <c r="B322">
        <v>8</v>
      </c>
      <c r="C322" s="272">
        <v>44424</v>
      </c>
      <c r="D322">
        <v>647</v>
      </c>
      <c r="E322">
        <v>372</v>
      </c>
      <c r="F322" t="s">
        <v>155</v>
      </c>
      <c r="G322" t="s">
        <v>156</v>
      </c>
      <c r="H322">
        <v>212</v>
      </c>
      <c r="I322">
        <v>197.16</v>
      </c>
      <c r="J322">
        <v>226.84</v>
      </c>
      <c r="K322">
        <v>341.5</v>
      </c>
      <c r="L322">
        <v>204</v>
      </c>
    </row>
    <row r="323" spans="1:12" x14ac:dyDescent="0.25">
      <c r="A323">
        <v>2021</v>
      </c>
      <c r="B323">
        <v>8</v>
      </c>
      <c r="C323" s="272">
        <v>44424</v>
      </c>
      <c r="D323">
        <v>280</v>
      </c>
      <c r="E323">
        <v>142</v>
      </c>
      <c r="F323" t="s">
        <v>319</v>
      </c>
      <c r="G323" t="s">
        <v>320</v>
      </c>
      <c r="H323">
        <v>323</v>
      </c>
      <c r="I323">
        <v>300.39</v>
      </c>
      <c r="J323">
        <v>345.61</v>
      </c>
      <c r="K323">
        <v>443</v>
      </c>
      <c r="L323">
        <v>344</v>
      </c>
    </row>
    <row r="324" spans="1:12" x14ac:dyDescent="0.25">
      <c r="A324">
        <v>2021</v>
      </c>
      <c r="B324">
        <v>8</v>
      </c>
      <c r="C324" s="272">
        <v>44425</v>
      </c>
      <c r="D324">
        <v>609</v>
      </c>
      <c r="E324">
        <v>395</v>
      </c>
      <c r="F324" t="s">
        <v>176</v>
      </c>
      <c r="G324" t="s">
        <v>177</v>
      </c>
      <c r="H324">
        <v>50</v>
      </c>
      <c r="I324">
        <v>46.5</v>
      </c>
      <c r="J324">
        <v>53.5</v>
      </c>
      <c r="K324">
        <v>62.3</v>
      </c>
      <c r="L324">
        <v>53.3</v>
      </c>
    </row>
    <row r="325" spans="1:12" x14ac:dyDescent="0.25">
      <c r="A325">
        <v>2021</v>
      </c>
      <c r="B325">
        <v>8</v>
      </c>
      <c r="C325" s="272">
        <v>44425</v>
      </c>
      <c r="D325">
        <v>452</v>
      </c>
      <c r="E325">
        <v>433</v>
      </c>
      <c r="F325" t="s">
        <v>261</v>
      </c>
      <c r="G325" t="s">
        <v>262</v>
      </c>
      <c r="H325">
        <v>175</v>
      </c>
      <c r="I325">
        <v>162.75</v>
      </c>
      <c r="J325">
        <v>187.25</v>
      </c>
    </row>
    <row r="326" spans="1:12" x14ac:dyDescent="0.25">
      <c r="A326">
        <v>2021</v>
      </c>
      <c r="B326">
        <v>8</v>
      </c>
      <c r="C326" s="272">
        <v>44425</v>
      </c>
      <c r="D326">
        <v>438</v>
      </c>
      <c r="E326">
        <v>376</v>
      </c>
      <c r="F326" t="s">
        <v>285</v>
      </c>
      <c r="G326" t="s">
        <v>286</v>
      </c>
      <c r="H326">
        <v>336</v>
      </c>
      <c r="I326">
        <v>316.17599999999999</v>
      </c>
      <c r="J326">
        <v>359.85599999999999</v>
      </c>
    </row>
    <row r="327" spans="1:12" x14ac:dyDescent="0.25">
      <c r="A327">
        <v>2021</v>
      </c>
      <c r="B327">
        <v>8</v>
      </c>
      <c r="C327" s="272">
        <v>44425</v>
      </c>
      <c r="D327">
        <v>645</v>
      </c>
      <c r="E327">
        <v>123</v>
      </c>
      <c r="F327" t="s">
        <v>313</v>
      </c>
      <c r="G327" t="s">
        <v>314</v>
      </c>
      <c r="H327">
        <v>133</v>
      </c>
      <c r="I327">
        <v>123.69</v>
      </c>
      <c r="J327">
        <v>142.31</v>
      </c>
      <c r="K327">
        <v>180.4</v>
      </c>
      <c r="L327">
        <v>151.80000000000001</v>
      </c>
    </row>
    <row r="328" spans="1:12" x14ac:dyDescent="0.25">
      <c r="A328">
        <v>2021</v>
      </c>
      <c r="B328">
        <v>8</v>
      </c>
      <c r="C328" s="272">
        <v>44425</v>
      </c>
      <c r="D328">
        <v>93</v>
      </c>
      <c r="E328">
        <v>32</v>
      </c>
      <c r="F328" t="s">
        <v>291</v>
      </c>
      <c r="G328" t="s">
        <v>292</v>
      </c>
      <c r="H328">
        <v>59</v>
      </c>
      <c r="I328">
        <v>54.87</v>
      </c>
      <c r="J328">
        <v>63.13</v>
      </c>
      <c r="K328">
        <v>81</v>
      </c>
      <c r="L328">
        <v>60.2</v>
      </c>
    </row>
    <row r="329" spans="1:12" x14ac:dyDescent="0.25">
      <c r="A329">
        <v>2021</v>
      </c>
      <c r="B329">
        <v>8</v>
      </c>
      <c r="C329" s="272">
        <v>44425</v>
      </c>
      <c r="D329">
        <v>254</v>
      </c>
      <c r="E329">
        <v>334</v>
      </c>
      <c r="F329" t="s">
        <v>431</v>
      </c>
      <c r="G329" t="s">
        <v>331</v>
      </c>
      <c r="H329">
        <v>203</v>
      </c>
      <c r="I329">
        <v>188.79</v>
      </c>
      <c r="J329">
        <v>217.21</v>
      </c>
      <c r="K329">
        <v>297</v>
      </c>
      <c r="L329">
        <v>206.7</v>
      </c>
    </row>
    <row r="330" spans="1:12" x14ac:dyDescent="0.25">
      <c r="A330">
        <v>2021</v>
      </c>
      <c r="B330">
        <v>8</v>
      </c>
      <c r="C330" s="272">
        <v>44425</v>
      </c>
      <c r="D330">
        <v>103</v>
      </c>
      <c r="E330">
        <v>34</v>
      </c>
      <c r="F330" t="s">
        <v>249</v>
      </c>
      <c r="G330" t="s">
        <v>250</v>
      </c>
      <c r="H330">
        <v>89</v>
      </c>
      <c r="I330">
        <v>82.77</v>
      </c>
      <c r="J330">
        <v>95.23</v>
      </c>
      <c r="K330">
        <v>107.7</v>
      </c>
      <c r="L330">
        <v>88.7</v>
      </c>
    </row>
    <row r="331" spans="1:12" x14ac:dyDescent="0.25">
      <c r="A331">
        <v>2021</v>
      </c>
      <c r="B331">
        <v>8</v>
      </c>
      <c r="C331" s="272">
        <v>44425</v>
      </c>
      <c r="D331">
        <v>178</v>
      </c>
      <c r="E331">
        <v>212</v>
      </c>
      <c r="F331" t="s">
        <v>258</v>
      </c>
      <c r="G331" t="s">
        <v>259</v>
      </c>
      <c r="H331">
        <v>50</v>
      </c>
      <c r="I331">
        <v>46.5</v>
      </c>
      <c r="J331">
        <v>53.5</v>
      </c>
      <c r="K331">
        <v>69.8</v>
      </c>
      <c r="L331">
        <v>49.5</v>
      </c>
    </row>
    <row r="332" spans="1:12" x14ac:dyDescent="0.25">
      <c r="A332">
        <v>2021</v>
      </c>
      <c r="B332">
        <v>8</v>
      </c>
      <c r="C332" s="272">
        <v>44425</v>
      </c>
      <c r="D332">
        <v>626</v>
      </c>
      <c r="E332">
        <v>406</v>
      </c>
      <c r="F332" t="s">
        <v>310</v>
      </c>
      <c r="G332" t="s">
        <v>311</v>
      </c>
      <c r="H332">
        <v>276</v>
      </c>
      <c r="I332">
        <v>254.05799999999999</v>
      </c>
      <c r="J332">
        <v>297.94200000000001</v>
      </c>
      <c r="K332">
        <v>443</v>
      </c>
      <c r="L332">
        <v>313</v>
      </c>
    </row>
    <row r="333" spans="1:12" x14ac:dyDescent="0.25">
      <c r="A333">
        <v>2021</v>
      </c>
      <c r="B333">
        <v>8</v>
      </c>
      <c r="C333" s="272">
        <v>44425</v>
      </c>
      <c r="D333">
        <v>92</v>
      </c>
      <c r="E333">
        <v>32</v>
      </c>
      <c r="F333" t="s">
        <v>288</v>
      </c>
      <c r="G333" t="s">
        <v>289</v>
      </c>
      <c r="H333">
        <v>361</v>
      </c>
      <c r="I333">
        <v>335.73</v>
      </c>
      <c r="J333">
        <v>386.27</v>
      </c>
      <c r="K333">
        <v>482.8</v>
      </c>
      <c r="L333">
        <v>369.8</v>
      </c>
    </row>
    <row r="334" spans="1:12" x14ac:dyDescent="0.25">
      <c r="A334">
        <v>2021</v>
      </c>
      <c r="B334">
        <v>8</v>
      </c>
      <c r="C334" s="272">
        <v>44425</v>
      </c>
      <c r="D334">
        <v>660</v>
      </c>
      <c r="E334">
        <v>417</v>
      </c>
      <c r="F334" t="s">
        <v>270</v>
      </c>
      <c r="G334" t="s">
        <v>271</v>
      </c>
      <c r="H334">
        <v>1265</v>
      </c>
      <c r="I334">
        <v>1190.365</v>
      </c>
      <c r="J334">
        <v>1354.8150000000001</v>
      </c>
      <c r="K334">
        <v>1590.5</v>
      </c>
      <c r="L334">
        <v>1037.2</v>
      </c>
    </row>
    <row r="335" spans="1:12" x14ac:dyDescent="0.25">
      <c r="A335">
        <v>2021</v>
      </c>
      <c r="B335">
        <v>8</v>
      </c>
      <c r="C335" s="272">
        <v>44425</v>
      </c>
      <c r="D335">
        <v>661</v>
      </c>
      <c r="E335">
        <v>417</v>
      </c>
      <c r="F335" t="s">
        <v>273</v>
      </c>
      <c r="G335" t="s">
        <v>274</v>
      </c>
      <c r="H335">
        <v>138</v>
      </c>
      <c r="I335">
        <v>129.858</v>
      </c>
      <c r="J335">
        <v>147.798</v>
      </c>
    </row>
    <row r="336" spans="1:12" x14ac:dyDescent="0.25">
      <c r="A336">
        <v>2021</v>
      </c>
      <c r="B336">
        <v>8</v>
      </c>
      <c r="C336" s="272">
        <v>44425</v>
      </c>
      <c r="D336">
        <v>131</v>
      </c>
      <c r="E336">
        <v>53</v>
      </c>
      <c r="F336" t="s">
        <v>161</v>
      </c>
      <c r="G336" t="s">
        <v>162</v>
      </c>
      <c r="H336">
        <v>10</v>
      </c>
      <c r="I336">
        <v>9.3000000000000007</v>
      </c>
      <c r="J336">
        <v>10.7</v>
      </c>
      <c r="K336">
        <v>13.4</v>
      </c>
      <c r="L336">
        <v>10.199999999999999</v>
      </c>
    </row>
    <row r="337" spans="1:12" x14ac:dyDescent="0.25">
      <c r="A337">
        <v>2021</v>
      </c>
      <c r="B337">
        <v>8</v>
      </c>
      <c r="C337" s="272">
        <v>44425</v>
      </c>
      <c r="D337">
        <v>453</v>
      </c>
      <c r="E337">
        <v>433</v>
      </c>
      <c r="F337" t="s">
        <v>264</v>
      </c>
      <c r="G337" t="s">
        <v>265</v>
      </c>
      <c r="H337">
        <v>270</v>
      </c>
      <c r="I337">
        <v>251.1</v>
      </c>
      <c r="J337">
        <v>288.89999999999998</v>
      </c>
    </row>
    <row r="338" spans="1:12" x14ac:dyDescent="0.25">
      <c r="A338">
        <v>2021</v>
      </c>
      <c r="B338">
        <v>8</v>
      </c>
      <c r="C338" s="272">
        <v>44425</v>
      </c>
      <c r="D338">
        <v>102</v>
      </c>
      <c r="E338">
        <v>34</v>
      </c>
      <c r="F338" t="s">
        <v>246</v>
      </c>
      <c r="G338" t="s">
        <v>247</v>
      </c>
      <c r="H338">
        <v>20</v>
      </c>
      <c r="I338">
        <v>18.600000000000001</v>
      </c>
      <c r="J338">
        <v>21.4</v>
      </c>
      <c r="K338">
        <v>33.6</v>
      </c>
      <c r="L338">
        <v>21.8</v>
      </c>
    </row>
    <row r="339" spans="1:12" x14ac:dyDescent="0.25">
      <c r="A339">
        <v>2021</v>
      </c>
      <c r="B339">
        <v>8</v>
      </c>
      <c r="C339" s="272">
        <v>44425</v>
      </c>
      <c r="D339">
        <v>273</v>
      </c>
      <c r="E339">
        <v>137</v>
      </c>
      <c r="F339" t="s">
        <v>219</v>
      </c>
      <c r="G339" t="s">
        <v>220</v>
      </c>
      <c r="H339">
        <v>564</v>
      </c>
      <c r="I339">
        <v>524.52</v>
      </c>
      <c r="J339">
        <v>603.48</v>
      </c>
      <c r="K339">
        <v>678.7</v>
      </c>
      <c r="L339">
        <v>597.29999999999995</v>
      </c>
    </row>
    <row r="340" spans="1:12" x14ac:dyDescent="0.25">
      <c r="A340">
        <v>2021</v>
      </c>
      <c r="B340">
        <v>8</v>
      </c>
      <c r="C340" s="272">
        <v>44425</v>
      </c>
      <c r="D340">
        <v>623</v>
      </c>
      <c r="E340">
        <v>406</v>
      </c>
      <c r="F340" t="s">
        <v>301</v>
      </c>
      <c r="G340" t="s">
        <v>302</v>
      </c>
      <c r="H340">
        <v>599</v>
      </c>
      <c r="I340">
        <v>551.02009999999996</v>
      </c>
      <c r="J340">
        <v>646.97990000000004</v>
      </c>
      <c r="K340">
        <v>872</v>
      </c>
      <c r="L340">
        <v>696</v>
      </c>
    </row>
    <row r="341" spans="1:12" x14ac:dyDescent="0.25">
      <c r="A341">
        <v>2021</v>
      </c>
      <c r="B341">
        <v>8</v>
      </c>
      <c r="C341" s="272">
        <v>44425</v>
      </c>
      <c r="D341">
        <v>608</v>
      </c>
      <c r="E341">
        <v>395</v>
      </c>
      <c r="F341" t="s">
        <v>173</v>
      </c>
      <c r="G341" t="s">
        <v>174</v>
      </c>
      <c r="H341">
        <v>110</v>
      </c>
      <c r="I341">
        <v>102.3</v>
      </c>
      <c r="J341">
        <v>117.7</v>
      </c>
      <c r="K341">
        <v>156.80000000000001</v>
      </c>
      <c r="L341">
        <v>111</v>
      </c>
    </row>
    <row r="342" spans="1:12" x14ac:dyDescent="0.25">
      <c r="A342">
        <v>2021</v>
      </c>
      <c r="B342">
        <v>8</v>
      </c>
      <c r="C342" s="272">
        <v>44425</v>
      </c>
      <c r="D342">
        <v>99</v>
      </c>
      <c r="E342">
        <v>34</v>
      </c>
      <c r="F342" t="s">
        <v>279</v>
      </c>
      <c r="G342" t="s">
        <v>280</v>
      </c>
      <c r="H342">
        <v>20</v>
      </c>
      <c r="I342">
        <v>18.600000000000001</v>
      </c>
      <c r="J342">
        <v>21.4</v>
      </c>
      <c r="K342">
        <v>33.6</v>
      </c>
      <c r="L342">
        <v>21.8</v>
      </c>
    </row>
    <row r="343" spans="1:12" x14ac:dyDescent="0.25">
      <c r="A343">
        <v>2021</v>
      </c>
      <c r="B343">
        <v>8</v>
      </c>
      <c r="C343" s="272">
        <v>44425</v>
      </c>
      <c r="D343">
        <v>625</v>
      </c>
      <c r="E343">
        <v>406</v>
      </c>
      <c r="F343" t="s">
        <v>307</v>
      </c>
      <c r="G343" t="s">
        <v>308</v>
      </c>
      <c r="H343">
        <v>140</v>
      </c>
      <c r="I343">
        <v>129.01</v>
      </c>
      <c r="J343">
        <v>150.99</v>
      </c>
      <c r="K343">
        <v>205</v>
      </c>
      <c r="L343">
        <v>162</v>
      </c>
    </row>
    <row r="344" spans="1:12" x14ac:dyDescent="0.25">
      <c r="A344">
        <v>2021</v>
      </c>
      <c r="B344">
        <v>8</v>
      </c>
      <c r="C344" s="272">
        <v>44425</v>
      </c>
      <c r="D344">
        <v>100</v>
      </c>
      <c r="E344">
        <v>34</v>
      </c>
      <c r="F344" t="s">
        <v>240</v>
      </c>
      <c r="G344" t="s">
        <v>241</v>
      </c>
      <c r="H344">
        <v>20</v>
      </c>
      <c r="I344">
        <v>18.600000000000001</v>
      </c>
      <c r="J344">
        <v>21.4</v>
      </c>
      <c r="K344">
        <v>33.6</v>
      </c>
      <c r="L344">
        <v>21.8</v>
      </c>
    </row>
    <row r="345" spans="1:12" x14ac:dyDescent="0.25">
      <c r="A345">
        <v>2021</v>
      </c>
      <c r="B345">
        <v>8</v>
      </c>
      <c r="C345" s="272">
        <v>44425</v>
      </c>
      <c r="D345">
        <v>104</v>
      </c>
      <c r="E345">
        <v>34</v>
      </c>
      <c r="F345" t="s">
        <v>252</v>
      </c>
      <c r="G345" t="s">
        <v>253</v>
      </c>
      <c r="H345">
        <v>89</v>
      </c>
      <c r="I345">
        <v>82.77</v>
      </c>
      <c r="J345">
        <v>95.23</v>
      </c>
      <c r="K345">
        <v>107.7</v>
      </c>
      <c r="L345">
        <v>88.7</v>
      </c>
    </row>
    <row r="346" spans="1:12" x14ac:dyDescent="0.25">
      <c r="A346">
        <v>2021</v>
      </c>
      <c r="B346">
        <v>8</v>
      </c>
      <c r="C346" s="272">
        <v>44425</v>
      </c>
      <c r="D346">
        <v>122</v>
      </c>
      <c r="E346">
        <v>47</v>
      </c>
      <c r="F346" t="s">
        <v>216</v>
      </c>
      <c r="G346" t="s">
        <v>217</v>
      </c>
      <c r="H346">
        <v>280</v>
      </c>
      <c r="I346">
        <v>267.39999999999998</v>
      </c>
      <c r="J346">
        <v>292.60000000000002</v>
      </c>
    </row>
    <row r="347" spans="1:12" x14ac:dyDescent="0.25">
      <c r="A347">
        <v>2021</v>
      </c>
      <c r="B347">
        <v>8</v>
      </c>
      <c r="C347" s="272">
        <v>44425</v>
      </c>
      <c r="D347">
        <v>670</v>
      </c>
      <c r="E347">
        <v>419</v>
      </c>
      <c r="F347" t="s">
        <v>276</v>
      </c>
      <c r="G347" t="s">
        <v>277</v>
      </c>
      <c r="H347">
        <v>298</v>
      </c>
      <c r="I347">
        <v>280.41800000000001</v>
      </c>
      <c r="J347">
        <v>319.15800000000002</v>
      </c>
      <c r="K347">
        <v>392.3</v>
      </c>
      <c r="L347">
        <v>327.8</v>
      </c>
    </row>
    <row r="348" spans="1:12" x14ac:dyDescent="0.25">
      <c r="A348">
        <v>2021</v>
      </c>
      <c r="B348">
        <v>8</v>
      </c>
      <c r="C348" s="272">
        <v>44425</v>
      </c>
      <c r="D348">
        <v>624</v>
      </c>
      <c r="E348">
        <v>406</v>
      </c>
      <c r="F348" t="s">
        <v>304</v>
      </c>
      <c r="G348" t="s">
        <v>305</v>
      </c>
      <c r="H348">
        <v>374</v>
      </c>
      <c r="I348">
        <v>344.04259999999999</v>
      </c>
      <c r="J348">
        <v>403.95740000000001</v>
      </c>
      <c r="K348">
        <v>586</v>
      </c>
      <c r="L348">
        <v>427</v>
      </c>
    </row>
    <row r="349" spans="1:12" x14ac:dyDescent="0.25">
      <c r="A349">
        <v>2021</v>
      </c>
      <c r="B349">
        <v>8</v>
      </c>
      <c r="C349" s="272">
        <v>44425</v>
      </c>
      <c r="D349">
        <v>607</v>
      </c>
      <c r="E349">
        <v>395</v>
      </c>
      <c r="F349" t="s">
        <v>170</v>
      </c>
      <c r="G349" t="s">
        <v>171</v>
      </c>
      <c r="H349">
        <v>120</v>
      </c>
      <c r="I349">
        <v>111.6</v>
      </c>
      <c r="J349">
        <v>128.4</v>
      </c>
      <c r="K349">
        <v>158.80000000000001</v>
      </c>
      <c r="L349">
        <v>124.3</v>
      </c>
    </row>
    <row r="350" spans="1:12" x14ac:dyDescent="0.25">
      <c r="A350">
        <v>2021</v>
      </c>
      <c r="B350">
        <v>8</v>
      </c>
      <c r="C350" s="272">
        <v>44425</v>
      </c>
      <c r="D350">
        <v>101</v>
      </c>
      <c r="E350">
        <v>34</v>
      </c>
      <c r="F350" t="s">
        <v>243</v>
      </c>
      <c r="G350" t="s">
        <v>244</v>
      </c>
      <c r="H350">
        <v>20</v>
      </c>
      <c r="I350">
        <v>18.600000000000001</v>
      </c>
      <c r="J350">
        <v>21.4</v>
      </c>
      <c r="K350">
        <v>33.6</v>
      </c>
      <c r="L350">
        <v>21.8</v>
      </c>
    </row>
    <row r="351" spans="1:12" x14ac:dyDescent="0.25">
      <c r="A351">
        <v>2021</v>
      </c>
      <c r="B351">
        <v>8</v>
      </c>
      <c r="C351" s="272">
        <v>44425</v>
      </c>
      <c r="D351">
        <v>25</v>
      </c>
      <c r="E351">
        <v>10</v>
      </c>
      <c r="F351" t="s">
        <v>298</v>
      </c>
      <c r="G351" t="s">
        <v>299</v>
      </c>
      <c r="H351">
        <v>162</v>
      </c>
      <c r="I351">
        <v>150.66</v>
      </c>
      <c r="J351">
        <v>173.34</v>
      </c>
      <c r="K351">
        <v>211.1</v>
      </c>
      <c r="L351">
        <v>156.30000000000001</v>
      </c>
    </row>
    <row r="352" spans="1:12" x14ac:dyDescent="0.25">
      <c r="A352">
        <v>2021</v>
      </c>
      <c r="B352">
        <v>8</v>
      </c>
      <c r="C352" s="272">
        <v>44425</v>
      </c>
      <c r="D352">
        <v>439</v>
      </c>
      <c r="E352">
        <v>377</v>
      </c>
      <c r="F352" t="s">
        <v>322</v>
      </c>
      <c r="G352" t="s">
        <v>323</v>
      </c>
      <c r="H352">
        <v>343</v>
      </c>
      <c r="I352">
        <v>308.7</v>
      </c>
      <c r="J352">
        <v>377.3</v>
      </c>
      <c r="K352">
        <v>524.1</v>
      </c>
      <c r="L352">
        <v>349.9</v>
      </c>
    </row>
    <row r="353" spans="1:12" x14ac:dyDescent="0.25">
      <c r="A353">
        <v>2021</v>
      </c>
      <c r="B353">
        <v>8</v>
      </c>
      <c r="C353" s="272">
        <v>44425</v>
      </c>
      <c r="D353">
        <v>142</v>
      </c>
      <c r="E353">
        <v>214</v>
      </c>
      <c r="F353" t="s">
        <v>282</v>
      </c>
      <c r="G353" t="s">
        <v>283</v>
      </c>
      <c r="H353">
        <v>351</v>
      </c>
      <c r="I353">
        <v>326.43</v>
      </c>
      <c r="J353">
        <v>375.57</v>
      </c>
    </row>
    <row r="354" spans="1:12" x14ac:dyDescent="0.25">
      <c r="A354">
        <v>2021</v>
      </c>
      <c r="B354">
        <v>8</v>
      </c>
      <c r="C354" s="272">
        <v>44425</v>
      </c>
      <c r="D354">
        <v>140</v>
      </c>
      <c r="E354">
        <v>212</v>
      </c>
      <c r="F354" t="s">
        <v>255</v>
      </c>
      <c r="G354" t="s">
        <v>256</v>
      </c>
      <c r="H354">
        <v>485</v>
      </c>
      <c r="I354">
        <v>451.05</v>
      </c>
      <c r="J354">
        <v>518.95000000000005</v>
      </c>
      <c r="K354">
        <v>554.5</v>
      </c>
      <c r="L354">
        <v>445.8</v>
      </c>
    </row>
    <row r="355" spans="1:12" x14ac:dyDescent="0.25">
      <c r="A355">
        <v>2021</v>
      </c>
      <c r="B355">
        <v>8</v>
      </c>
      <c r="C355" s="272">
        <v>44425</v>
      </c>
      <c r="D355">
        <v>24</v>
      </c>
      <c r="E355">
        <v>10</v>
      </c>
      <c r="F355" t="s">
        <v>295</v>
      </c>
      <c r="G355" t="s">
        <v>296</v>
      </c>
      <c r="H355">
        <v>166</v>
      </c>
      <c r="I355">
        <v>154.38</v>
      </c>
      <c r="J355">
        <v>177.62</v>
      </c>
      <c r="K355">
        <v>232.9</v>
      </c>
      <c r="L355">
        <v>175.4</v>
      </c>
    </row>
    <row r="356" spans="1:12" x14ac:dyDescent="0.25">
      <c r="A356">
        <v>2021</v>
      </c>
      <c r="B356">
        <v>8</v>
      </c>
      <c r="C356" s="272">
        <v>44425</v>
      </c>
      <c r="D356">
        <v>674</v>
      </c>
      <c r="E356">
        <v>425</v>
      </c>
      <c r="F356" t="s">
        <v>158</v>
      </c>
      <c r="G356" t="s">
        <v>159</v>
      </c>
      <c r="H356">
        <v>256</v>
      </c>
      <c r="I356">
        <v>240.89599999999999</v>
      </c>
      <c r="J356">
        <v>274.17599999999999</v>
      </c>
      <c r="K356">
        <v>354</v>
      </c>
      <c r="L356">
        <v>269</v>
      </c>
    </row>
    <row r="357" spans="1:12" x14ac:dyDescent="0.25">
      <c r="A357">
        <v>2021</v>
      </c>
      <c r="B357">
        <v>8</v>
      </c>
      <c r="C357" s="272">
        <v>44426</v>
      </c>
      <c r="D357">
        <v>452</v>
      </c>
      <c r="E357">
        <v>433</v>
      </c>
      <c r="F357" t="s">
        <v>261</v>
      </c>
      <c r="G357" t="s">
        <v>262</v>
      </c>
      <c r="H357">
        <v>175</v>
      </c>
      <c r="I357">
        <v>162.75</v>
      </c>
      <c r="J357">
        <v>187.25</v>
      </c>
    </row>
    <row r="358" spans="1:12" x14ac:dyDescent="0.25">
      <c r="A358">
        <v>2021</v>
      </c>
      <c r="B358">
        <v>8</v>
      </c>
      <c r="C358" s="272">
        <v>44426</v>
      </c>
      <c r="D358">
        <v>607</v>
      </c>
      <c r="E358">
        <v>395</v>
      </c>
      <c r="F358" t="s">
        <v>170</v>
      </c>
      <c r="G358" t="s">
        <v>171</v>
      </c>
      <c r="H358">
        <v>120</v>
      </c>
      <c r="I358">
        <v>111.6</v>
      </c>
      <c r="J358">
        <v>128.4</v>
      </c>
      <c r="K358">
        <v>163</v>
      </c>
      <c r="L358">
        <v>137.30000000000001</v>
      </c>
    </row>
    <row r="359" spans="1:12" x14ac:dyDescent="0.25">
      <c r="A359">
        <v>2021</v>
      </c>
      <c r="B359">
        <v>8</v>
      </c>
      <c r="C359" s="272">
        <v>44426</v>
      </c>
      <c r="D359">
        <v>102</v>
      </c>
      <c r="E359">
        <v>34</v>
      </c>
      <c r="F359" t="s">
        <v>246</v>
      </c>
      <c r="G359" t="s">
        <v>247</v>
      </c>
      <c r="H359">
        <v>20</v>
      </c>
      <c r="I359">
        <v>18.600000000000001</v>
      </c>
      <c r="J359">
        <v>21.4</v>
      </c>
      <c r="K359">
        <v>27.6</v>
      </c>
      <c r="L359">
        <v>19.899999999999999</v>
      </c>
    </row>
    <row r="360" spans="1:12" x14ac:dyDescent="0.25">
      <c r="A360">
        <v>2021</v>
      </c>
      <c r="B360">
        <v>8</v>
      </c>
      <c r="C360" s="272">
        <v>44426</v>
      </c>
      <c r="D360">
        <v>101</v>
      </c>
      <c r="E360">
        <v>34</v>
      </c>
      <c r="F360" t="s">
        <v>243</v>
      </c>
      <c r="G360" t="s">
        <v>244</v>
      </c>
      <c r="H360">
        <v>20</v>
      </c>
      <c r="I360">
        <v>18.600000000000001</v>
      </c>
      <c r="J360">
        <v>21.4</v>
      </c>
      <c r="K360">
        <v>27.6</v>
      </c>
      <c r="L360">
        <v>19.899999999999999</v>
      </c>
    </row>
    <row r="361" spans="1:12" x14ac:dyDescent="0.25">
      <c r="A361">
        <v>2021</v>
      </c>
      <c r="B361">
        <v>8</v>
      </c>
      <c r="C361" s="272">
        <v>44426</v>
      </c>
      <c r="D361">
        <v>623</v>
      </c>
      <c r="E361">
        <v>406</v>
      </c>
      <c r="F361" t="s">
        <v>301</v>
      </c>
      <c r="G361" t="s">
        <v>302</v>
      </c>
      <c r="H361">
        <v>599</v>
      </c>
      <c r="I361">
        <v>551.02009999999996</v>
      </c>
      <c r="J361">
        <v>646.97990000000004</v>
      </c>
    </row>
    <row r="362" spans="1:12" x14ac:dyDescent="0.25">
      <c r="A362">
        <v>2021</v>
      </c>
      <c r="B362">
        <v>8</v>
      </c>
      <c r="C362" s="272">
        <v>44426</v>
      </c>
      <c r="D362">
        <v>92</v>
      </c>
      <c r="E362">
        <v>32</v>
      </c>
      <c r="F362" t="s">
        <v>288</v>
      </c>
      <c r="G362" t="s">
        <v>289</v>
      </c>
      <c r="H362">
        <v>361</v>
      </c>
      <c r="I362">
        <v>335.73</v>
      </c>
      <c r="J362">
        <v>386.27</v>
      </c>
      <c r="K362">
        <v>415.9</v>
      </c>
      <c r="L362">
        <v>354</v>
      </c>
    </row>
    <row r="363" spans="1:12" x14ac:dyDescent="0.25">
      <c r="A363">
        <v>2021</v>
      </c>
      <c r="B363">
        <v>8</v>
      </c>
      <c r="C363" s="272">
        <v>44426</v>
      </c>
      <c r="D363">
        <v>646</v>
      </c>
      <c r="E363">
        <v>372</v>
      </c>
      <c r="F363" t="s">
        <v>152</v>
      </c>
      <c r="G363" t="s">
        <v>153</v>
      </c>
      <c r="H363">
        <v>212</v>
      </c>
      <c r="I363">
        <v>197.16</v>
      </c>
      <c r="J363">
        <v>226.84</v>
      </c>
      <c r="K363">
        <v>251.1</v>
      </c>
      <c r="L363">
        <v>223</v>
      </c>
    </row>
    <row r="364" spans="1:12" x14ac:dyDescent="0.25">
      <c r="A364">
        <v>2021</v>
      </c>
      <c r="B364">
        <v>8</v>
      </c>
      <c r="C364" s="272">
        <v>44426</v>
      </c>
      <c r="D364">
        <v>93</v>
      </c>
      <c r="E364">
        <v>32</v>
      </c>
      <c r="F364" t="s">
        <v>291</v>
      </c>
      <c r="G364" t="s">
        <v>292</v>
      </c>
      <c r="H364">
        <v>59</v>
      </c>
      <c r="I364">
        <v>54.87</v>
      </c>
      <c r="J364">
        <v>63.13</v>
      </c>
      <c r="K364">
        <v>72.400000000000006</v>
      </c>
      <c r="L364">
        <v>57.7</v>
      </c>
    </row>
    <row r="365" spans="1:12" x14ac:dyDescent="0.25">
      <c r="A365">
        <v>2021</v>
      </c>
      <c r="B365">
        <v>8</v>
      </c>
      <c r="C365" s="272">
        <v>44426</v>
      </c>
      <c r="D365">
        <v>24</v>
      </c>
      <c r="E365">
        <v>10</v>
      </c>
      <c r="F365" t="s">
        <v>295</v>
      </c>
      <c r="G365" t="s">
        <v>296</v>
      </c>
      <c r="H365">
        <v>166</v>
      </c>
      <c r="I365">
        <v>154.38</v>
      </c>
      <c r="J365">
        <v>177.62</v>
      </c>
      <c r="K365">
        <v>204.6</v>
      </c>
      <c r="L365">
        <v>176.7</v>
      </c>
    </row>
    <row r="366" spans="1:12" x14ac:dyDescent="0.25">
      <c r="A366">
        <v>2021</v>
      </c>
      <c r="B366">
        <v>8</v>
      </c>
      <c r="C366" s="272">
        <v>44426</v>
      </c>
      <c r="D366">
        <v>624</v>
      </c>
      <c r="E366">
        <v>406</v>
      </c>
      <c r="F366" t="s">
        <v>304</v>
      </c>
      <c r="G366" t="s">
        <v>305</v>
      </c>
      <c r="H366">
        <v>374</v>
      </c>
      <c r="I366">
        <v>344.04259999999999</v>
      </c>
      <c r="J366">
        <v>403.95740000000001</v>
      </c>
    </row>
    <row r="367" spans="1:12" x14ac:dyDescent="0.25">
      <c r="A367">
        <v>2021</v>
      </c>
      <c r="B367">
        <v>8</v>
      </c>
      <c r="C367" s="272">
        <v>44426</v>
      </c>
      <c r="D367">
        <v>626</v>
      </c>
      <c r="E367">
        <v>406</v>
      </c>
      <c r="F367" t="s">
        <v>310</v>
      </c>
      <c r="G367" t="s">
        <v>311</v>
      </c>
      <c r="H367">
        <v>276</v>
      </c>
      <c r="I367">
        <v>254.05799999999999</v>
      </c>
      <c r="J367">
        <v>297.94200000000001</v>
      </c>
    </row>
    <row r="368" spans="1:12" x14ac:dyDescent="0.25">
      <c r="A368">
        <v>2021</v>
      </c>
      <c r="B368">
        <v>8</v>
      </c>
      <c r="C368" s="272">
        <v>44426</v>
      </c>
      <c r="D368">
        <v>103</v>
      </c>
      <c r="E368">
        <v>34</v>
      </c>
      <c r="F368" t="s">
        <v>249</v>
      </c>
      <c r="G368" t="s">
        <v>250</v>
      </c>
      <c r="H368">
        <v>89</v>
      </c>
      <c r="I368">
        <v>82.77</v>
      </c>
      <c r="J368">
        <v>95.23</v>
      </c>
      <c r="K368">
        <v>101</v>
      </c>
      <c r="L368">
        <v>78.2</v>
      </c>
    </row>
    <row r="369" spans="1:12" x14ac:dyDescent="0.25">
      <c r="A369">
        <v>2021</v>
      </c>
      <c r="B369">
        <v>8</v>
      </c>
      <c r="C369" s="272">
        <v>44426</v>
      </c>
      <c r="D369">
        <v>625</v>
      </c>
      <c r="E369">
        <v>406</v>
      </c>
      <c r="F369" t="s">
        <v>307</v>
      </c>
      <c r="G369" t="s">
        <v>308</v>
      </c>
      <c r="H369">
        <v>140</v>
      </c>
      <c r="I369">
        <v>129.01</v>
      </c>
      <c r="J369">
        <v>150.99</v>
      </c>
    </row>
    <row r="370" spans="1:12" x14ac:dyDescent="0.25">
      <c r="A370">
        <v>2021</v>
      </c>
      <c r="B370">
        <v>8</v>
      </c>
      <c r="C370" s="272">
        <v>44426</v>
      </c>
      <c r="D370">
        <v>124</v>
      </c>
      <c r="E370">
        <v>48</v>
      </c>
      <c r="F370" t="s">
        <v>236</v>
      </c>
      <c r="G370" t="s">
        <v>237</v>
      </c>
      <c r="H370">
        <v>18.664735230000002</v>
      </c>
      <c r="I370">
        <v>17.358203759999999</v>
      </c>
      <c r="J370">
        <v>19.97126669</v>
      </c>
      <c r="K370">
        <v>28</v>
      </c>
      <c r="L370">
        <v>21</v>
      </c>
    </row>
    <row r="371" spans="1:12" x14ac:dyDescent="0.25">
      <c r="A371">
        <v>2021</v>
      </c>
      <c r="B371">
        <v>8</v>
      </c>
      <c r="C371" s="272">
        <v>44426</v>
      </c>
      <c r="D371">
        <v>100</v>
      </c>
      <c r="E371">
        <v>34</v>
      </c>
      <c r="F371" t="s">
        <v>240</v>
      </c>
      <c r="G371" t="s">
        <v>241</v>
      </c>
      <c r="H371">
        <v>20</v>
      </c>
      <c r="I371">
        <v>18.600000000000001</v>
      </c>
      <c r="J371">
        <v>21.4</v>
      </c>
      <c r="K371">
        <v>27.6</v>
      </c>
      <c r="L371">
        <v>19.899999999999999</v>
      </c>
    </row>
    <row r="372" spans="1:12" x14ac:dyDescent="0.25">
      <c r="A372">
        <v>2021</v>
      </c>
      <c r="B372">
        <v>8</v>
      </c>
      <c r="C372" s="272">
        <v>44426</v>
      </c>
      <c r="D372">
        <v>661</v>
      </c>
      <c r="E372">
        <v>417</v>
      </c>
      <c r="F372" t="s">
        <v>273</v>
      </c>
      <c r="G372" t="s">
        <v>274</v>
      </c>
      <c r="H372">
        <v>138</v>
      </c>
      <c r="I372">
        <v>129.858</v>
      </c>
      <c r="J372">
        <v>147.798</v>
      </c>
      <c r="K372">
        <v>175</v>
      </c>
      <c r="L372">
        <v>143.69999999999999</v>
      </c>
    </row>
    <row r="373" spans="1:12" x14ac:dyDescent="0.25">
      <c r="A373">
        <v>2021</v>
      </c>
      <c r="B373">
        <v>8</v>
      </c>
      <c r="C373" s="272">
        <v>44426</v>
      </c>
      <c r="D373">
        <v>453</v>
      </c>
      <c r="E373">
        <v>433</v>
      </c>
      <c r="F373" t="s">
        <v>264</v>
      </c>
      <c r="G373" t="s">
        <v>265</v>
      </c>
      <c r="H373">
        <v>270</v>
      </c>
      <c r="I373">
        <v>251.1</v>
      </c>
      <c r="J373">
        <v>288.89999999999998</v>
      </c>
    </row>
    <row r="374" spans="1:12" x14ac:dyDescent="0.25">
      <c r="A374">
        <v>2021</v>
      </c>
      <c r="B374">
        <v>8</v>
      </c>
      <c r="C374" s="272">
        <v>44426</v>
      </c>
      <c r="D374">
        <v>273</v>
      </c>
      <c r="E374">
        <v>137</v>
      </c>
      <c r="F374" t="s">
        <v>219</v>
      </c>
      <c r="G374" t="s">
        <v>220</v>
      </c>
      <c r="H374">
        <v>564</v>
      </c>
      <c r="I374">
        <v>524.52</v>
      </c>
      <c r="J374">
        <v>603.48</v>
      </c>
    </row>
    <row r="375" spans="1:12" x14ac:dyDescent="0.25">
      <c r="A375">
        <v>2021</v>
      </c>
      <c r="B375">
        <v>8</v>
      </c>
      <c r="C375" s="272">
        <v>44426</v>
      </c>
      <c r="D375">
        <v>104</v>
      </c>
      <c r="E375">
        <v>34</v>
      </c>
      <c r="F375" t="s">
        <v>252</v>
      </c>
      <c r="G375" t="s">
        <v>253</v>
      </c>
      <c r="H375">
        <v>89</v>
      </c>
      <c r="I375">
        <v>82.77</v>
      </c>
      <c r="J375">
        <v>95.23</v>
      </c>
      <c r="K375">
        <v>101</v>
      </c>
      <c r="L375">
        <v>78.2</v>
      </c>
    </row>
    <row r="376" spans="1:12" x14ac:dyDescent="0.25">
      <c r="A376">
        <v>2021</v>
      </c>
      <c r="B376">
        <v>8</v>
      </c>
      <c r="C376" s="272">
        <v>44426</v>
      </c>
      <c r="D376">
        <v>122</v>
      </c>
      <c r="E376">
        <v>47</v>
      </c>
      <c r="F376" t="s">
        <v>216</v>
      </c>
      <c r="G376" t="s">
        <v>217</v>
      </c>
      <c r="H376">
        <v>280</v>
      </c>
      <c r="I376">
        <v>267.39999999999998</v>
      </c>
      <c r="J376">
        <v>292.60000000000002</v>
      </c>
    </row>
    <row r="377" spans="1:12" x14ac:dyDescent="0.25">
      <c r="A377">
        <v>2021</v>
      </c>
      <c r="B377">
        <v>8</v>
      </c>
      <c r="C377" s="272">
        <v>44426</v>
      </c>
      <c r="D377">
        <v>131</v>
      </c>
      <c r="E377">
        <v>53</v>
      </c>
      <c r="F377" t="s">
        <v>161</v>
      </c>
      <c r="G377" t="s">
        <v>162</v>
      </c>
      <c r="H377">
        <v>10</v>
      </c>
      <c r="I377">
        <v>9.3000000000000007</v>
      </c>
      <c r="J377">
        <v>10.7</v>
      </c>
      <c r="K377">
        <v>13.8</v>
      </c>
      <c r="L377">
        <v>10.7</v>
      </c>
    </row>
    <row r="378" spans="1:12" x14ac:dyDescent="0.25">
      <c r="A378">
        <v>2021</v>
      </c>
      <c r="B378">
        <v>8</v>
      </c>
      <c r="C378" s="272">
        <v>44426</v>
      </c>
      <c r="D378">
        <v>140</v>
      </c>
      <c r="E378">
        <v>212</v>
      </c>
      <c r="F378" t="s">
        <v>255</v>
      </c>
      <c r="G378" t="s">
        <v>256</v>
      </c>
      <c r="H378">
        <v>485</v>
      </c>
      <c r="I378">
        <v>451.05</v>
      </c>
      <c r="J378">
        <v>518.95000000000005</v>
      </c>
      <c r="K378">
        <v>617.5</v>
      </c>
      <c r="L378">
        <v>462.8</v>
      </c>
    </row>
    <row r="379" spans="1:12" x14ac:dyDescent="0.25">
      <c r="A379">
        <v>2021</v>
      </c>
      <c r="B379">
        <v>8</v>
      </c>
      <c r="C379" s="272">
        <v>44426</v>
      </c>
      <c r="D379">
        <v>142</v>
      </c>
      <c r="E379">
        <v>214</v>
      </c>
      <c r="F379" t="s">
        <v>282</v>
      </c>
      <c r="G379" t="s">
        <v>283</v>
      </c>
      <c r="H379">
        <v>351</v>
      </c>
      <c r="I379">
        <v>326.43</v>
      </c>
      <c r="J379">
        <v>375.57</v>
      </c>
    </row>
    <row r="380" spans="1:12" x14ac:dyDescent="0.25">
      <c r="A380">
        <v>2021</v>
      </c>
      <c r="B380">
        <v>8</v>
      </c>
      <c r="C380" s="272">
        <v>44426</v>
      </c>
      <c r="D380">
        <v>608</v>
      </c>
      <c r="E380">
        <v>395</v>
      </c>
      <c r="F380" t="s">
        <v>173</v>
      </c>
      <c r="G380" t="s">
        <v>174</v>
      </c>
      <c r="H380">
        <v>110</v>
      </c>
      <c r="I380">
        <v>102.3</v>
      </c>
      <c r="J380">
        <v>117.7</v>
      </c>
      <c r="K380">
        <v>156.30000000000001</v>
      </c>
      <c r="L380">
        <v>123.9</v>
      </c>
    </row>
    <row r="381" spans="1:12" x14ac:dyDescent="0.25">
      <c r="A381">
        <v>2021</v>
      </c>
      <c r="B381">
        <v>8</v>
      </c>
      <c r="C381" s="272">
        <v>44426</v>
      </c>
      <c r="D381">
        <v>670</v>
      </c>
      <c r="E381">
        <v>419</v>
      </c>
      <c r="F381" t="s">
        <v>276</v>
      </c>
      <c r="G381" t="s">
        <v>277</v>
      </c>
      <c r="H381">
        <v>298</v>
      </c>
      <c r="I381">
        <v>280.41800000000001</v>
      </c>
      <c r="J381">
        <v>319.15800000000002</v>
      </c>
    </row>
    <row r="382" spans="1:12" x14ac:dyDescent="0.25">
      <c r="A382">
        <v>2021</v>
      </c>
      <c r="B382">
        <v>8</v>
      </c>
      <c r="C382" s="272">
        <v>44426</v>
      </c>
      <c r="D382">
        <v>178</v>
      </c>
      <c r="E382">
        <v>212</v>
      </c>
      <c r="F382" t="s">
        <v>258</v>
      </c>
      <c r="G382" t="s">
        <v>259</v>
      </c>
      <c r="H382">
        <v>50</v>
      </c>
      <c r="I382">
        <v>46.5</v>
      </c>
      <c r="J382">
        <v>53.5</v>
      </c>
      <c r="K382">
        <v>80.900000000000006</v>
      </c>
      <c r="L382">
        <v>51.3</v>
      </c>
    </row>
    <row r="383" spans="1:12" x14ac:dyDescent="0.25">
      <c r="A383">
        <v>2021</v>
      </c>
      <c r="B383">
        <v>8</v>
      </c>
      <c r="C383" s="272">
        <v>44426</v>
      </c>
      <c r="D383">
        <v>674</v>
      </c>
      <c r="E383">
        <v>425</v>
      </c>
      <c r="F383" t="s">
        <v>158</v>
      </c>
      <c r="G383" t="s">
        <v>159</v>
      </c>
      <c r="H383">
        <v>256</v>
      </c>
      <c r="I383">
        <v>240.89599999999999</v>
      </c>
      <c r="J383">
        <v>274.17599999999999</v>
      </c>
    </row>
    <row r="384" spans="1:12" x14ac:dyDescent="0.25">
      <c r="A384">
        <v>2021</v>
      </c>
      <c r="B384">
        <v>8</v>
      </c>
      <c r="C384" s="272">
        <v>44426</v>
      </c>
      <c r="D384">
        <v>660</v>
      </c>
      <c r="E384">
        <v>417</v>
      </c>
      <c r="F384" t="s">
        <v>270</v>
      </c>
      <c r="G384" t="s">
        <v>271</v>
      </c>
      <c r="H384">
        <v>1265</v>
      </c>
      <c r="I384">
        <v>1190.365</v>
      </c>
      <c r="J384">
        <v>1354.8150000000001</v>
      </c>
      <c r="K384">
        <v>1652.7</v>
      </c>
      <c r="L384">
        <v>1334</v>
      </c>
    </row>
    <row r="385" spans="1:12" x14ac:dyDescent="0.25">
      <c r="A385">
        <v>2021</v>
      </c>
      <c r="B385">
        <v>8</v>
      </c>
      <c r="C385" s="272">
        <v>44426</v>
      </c>
      <c r="D385">
        <v>99</v>
      </c>
      <c r="E385">
        <v>34</v>
      </c>
      <c r="F385" t="s">
        <v>279</v>
      </c>
      <c r="G385" t="s">
        <v>280</v>
      </c>
      <c r="H385">
        <v>20</v>
      </c>
      <c r="I385">
        <v>18.600000000000001</v>
      </c>
      <c r="J385">
        <v>21.4</v>
      </c>
      <c r="K385">
        <v>27.6</v>
      </c>
      <c r="L385">
        <v>19.899999999999999</v>
      </c>
    </row>
    <row r="386" spans="1:12" x14ac:dyDescent="0.25">
      <c r="A386">
        <v>2021</v>
      </c>
      <c r="B386">
        <v>8</v>
      </c>
      <c r="C386" s="272">
        <v>44426</v>
      </c>
      <c r="D386">
        <v>254</v>
      </c>
      <c r="E386">
        <v>334</v>
      </c>
      <c r="F386" t="s">
        <v>431</v>
      </c>
      <c r="G386" t="s">
        <v>331</v>
      </c>
      <c r="H386">
        <v>203</v>
      </c>
      <c r="I386">
        <v>188.79</v>
      </c>
      <c r="J386">
        <v>217.21</v>
      </c>
      <c r="K386">
        <v>251.9</v>
      </c>
      <c r="L386">
        <v>209.8</v>
      </c>
    </row>
    <row r="387" spans="1:12" x14ac:dyDescent="0.25">
      <c r="A387">
        <v>2021</v>
      </c>
      <c r="B387">
        <v>8</v>
      </c>
      <c r="C387" s="272">
        <v>44426</v>
      </c>
      <c r="D387">
        <v>645</v>
      </c>
      <c r="E387">
        <v>123</v>
      </c>
      <c r="F387" t="s">
        <v>313</v>
      </c>
      <c r="G387" t="s">
        <v>314</v>
      </c>
      <c r="H387">
        <v>133</v>
      </c>
      <c r="I387">
        <v>123.69</v>
      </c>
      <c r="J387">
        <v>142.31</v>
      </c>
      <c r="K387">
        <v>223</v>
      </c>
      <c r="L387">
        <v>182</v>
      </c>
    </row>
    <row r="388" spans="1:12" x14ac:dyDescent="0.25">
      <c r="A388">
        <v>2021</v>
      </c>
      <c r="B388">
        <v>8</v>
      </c>
      <c r="C388" s="272">
        <v>44426</v>
      </c>
      <c r="D388">
        <v>25</v>
      </c>
      <c r="E388">
        <v>10</v>
      </c>
      <c r="F388" t="s">
        <v>298</v>
      </c>
      <c r="G388" t="s">
        <v>299</v>
      </c>
      <c r="H388">
        <v>162</v>
      </c>
      <c r="I388">
        <v>150.66</v>
      </c>
      <c r="J388">
        <v>173.34</v>
      </c>
      <c r="K388">
        <v>194.3</v>
      </c>
      <c r="L388">
        <v>160.30000000000001</v>
      </c>
    </row>
    <row r="389" spans="1:12" x14ac:dyDescent="0.25">
      <c r="A389">
        <v>2021</v>
      </c>
      <c r="B389">
        <v>8</v>
      </c>
      <c r="C389" s="272">
        <v>44426</v>
      </c>
      <c r="D389">
        <v>647</v>
      </c>
      <c r="E389">
        <v>372</v>
      </c>
      <c r="F389" t="s">
        <v>155</v>
      </c>
      <c r="G389" t="s">
        <v>156</v>
      </c>
      <c r="H389">
        <v>212</v>
      </c>
      <c r="I389">
        <v>197.16</v>
      </c>
      <c r="J389">
        <v>226.84</v>
      </c>
      <c r="K389">
        <v>250.5</v>
      </c>
      <c r="L389">
        <v>220.6</v>
      </c>
    </row>
    <row r="390" spans="1:12" x14ac:dyDescent="0.25">
      <c r="A390">
        <v>2021</v>
      </c>
      <c r="B390">
        <v>8</v>
      </c>
      <c r="C390" s="272">
        <v>44426</v>
      </c>
      <c r="D390">
        <v>438</v>
      </c>
      <c r="E390">
        <v>376</v>
      </c>
      <c r="F390" t="s">
        <v>285</v>
      </c>
      <c r="G390" t="s">
        <v>286</v>
      </c>
      <c r="H390">
        <v>336</v>
      </c>
      <c r="I390">
        <v>316.17599999999999</v>
      </c>
      <c r="J390">
        <v>359.85599999999999</v>
      </c>
    </row>
    <row r="391" spans="1:12" x14ac:dyDescent="0.25">
      <c r="A391">
        <v>2021</v>
      </c>
      <c r="B391">
        <v>8</v>
      </c>
      <c r="C391" s="272">
        <v>44426</v>
      </c>
      <c r="D391">
        <v>439</v>
      </c>
      <c r="E391">
        <v>377</v>
      </c>
      <c r="F391" t="s">
        <v>322</v>
      </c>
      <c r="G391" t="s">
        <v>323</v>
      </c>
      <c r="H391">
        <v>343</v>
      </c>
      <c r="I391">
        <v>308.7</v>
      </c>
      <c r="J391">
        <v>377.3</v>
      </c>
      <c r="K391">
        <v>443.1</v>
      </c>
      <c r="L391">
        <v>351.7</v>
      </c>
    </row>
    <row r="392" spans="1:12" x14ac:dyDescent="0.25">
      <c r="A392">
        <v>2021</v>
      </c>
      <c r="B392">
        <v>8</v>
      </c>
      <c r="C392" s="272">
        <v>44426</v>
      </c>
      <c r="D392">
        <v>609</v>
      </c>
      <c r="E392">
        <v>395</v>
      </c>
      <c r="F392" t="s">
        <v>176</v>
      </c>
      <c r="G392" t="s">
        <v>177</v>
      </c>
      <c r="H392">
        <v>50</v>
      </c>
      <c r="I392">
        <v>46.5</v>
      </c>
      <c r="J392">
        <v>53.5</v>
      </c>
      <c r="K392">
        <v>75.5</v>
      </c>
      <c r="L392">
        <v>59.5</v>
      </c>
    </row>
    <row r="393" spans="1:12" x14ac:dyDescent="0.25">
      <c r="A393">
        <v>2021</v>
      </c>
      <c r="B393">
        <v>8</v>
      </c>
      <c r="C393" s="272">
        <v>44427</v>
      </c>
      <c r="D393">
        <v>122</v>
      </c>
      <c r="E393">
        <v>47</v>
      </c>
      <c r="F393" t="s">
        <v>216</v>
      </c>
      <c r="G393" t="s">
        <v>217</v>
      </c>
      <c r="H393">
        <v>280</v>
      </c>
      <c r="I393">
        <v>267.39999999999998</v>
      </c>
      <c r="J393">
        <v>292.60000000000002</v>
      </c>
    </row>
    <row r="394" spans="1:12" x14ac:dyDescent="0.25">
      <c r="A394">
        <v>2021</v>
      </c>
      <c r="B394">
        <v>8</v>
      </c>
      <c r="C394" s="272">
        <v>44427</v>
      </c>
      <c r="D394">
        <v>254</v>
      </c>
      <c r="E394">
        <v>334</v>
      </c>
      <c r="F394" t="s">
        <v>431</v>
      </c>
      <c r="G394" t="s">
        <v>331</v>
      </c>
      <c r="H394">
        <v>203</v>
      </c>
      <c r="I394">
        <v>188.79</v>
      </c>
      <c r="J394">
        <v>217.21</v>
      </c>
      <c r="K394">
        <v>273.5</v>
      </c>
      <c r="L394">
        <v>210.6</v>
      </c>
    </row>
    <row r="395" spans="1:12" x14ac:dyDescent="0.25">
      <c r="A395">
        <v>2021</v>
      </c>
      <c r="B395">
        <v>8</v>
      </c>
      <c r="C395" s="272">
        <v>44427</v>
      </c>
      <c r="D395">
        <v>178</v>
      </c>
      <c r="E395">
        <v>212</v>
      </c>
      <c r="F395" t="s">
        <v>258</v>
      </c>
      <c r="G395" t="s">
        <v>259</v>
      </c>
      <c r="H395">
        <v>50</v>
      </c>
      <c r="I395">
        <v>46.5</v>
      </c>
      <c r="J395">
        <v>53.5</v>
      </c>
      <c r="K395">
        <v>60</v>
      </c>
      <c r="L395">
        <v>49</v>
      </c>
    </row>
    <row r="396" spans="1:12" x14ac:dyDescent="0.25">
      <c r="A396">
        <v>2021</v>
      </c>
      <c r="B396">
        <v>8</v>
      </c>
      <c r="C396" s="272">
        <v>44427</v>
      </c>
      <c r="D396">
        <v>647</v>
      </c>
      <c r="E396">
        <v>372</v>
      </c>
      <c r="F396" t="s">
        <v>155</v>
      </c>
      <c r="G396" t="s">
        <v>156</v>
      </c>
      <c r="H396">
        <v>212</v>
      </c>
      <c r="I396">
        <v>197.16</v>
      </c>
      <c r="J396">
        <v>226.84</v>
      </c>
      <c r="K396">
        <v>249</v>
      </c>
      <c r="L396">
        <v>210.5</v>
      </c>
    </row>
    <row r="397" spans="1:12" x14ac:dyDescent="0.25">
      <c r="A397">
        <v>2021</v>
      </c>
      <c r="B397">
        <v>8</v>
      </c>
      <c r="C397" s="272">
        <v>44427</v>
      </c>
      <c r="D397">
        <v>102</v>
      </c>
      <c r="E397">
        <v>34</v>
      </c>
      <c r="F397" t="s">
        <v>246</v>
      </c>
      <c r="G397" t="s">
        <v>247</v>
      </c>
      <c r="H397">
        <v>20</v>
      </c>
      <c r="I397">
        <v>18.600000000000001</v>
      </c>
      <c r="J397">
        <v>21.4</v>
      </c>
      <c r="K397">
        <v>24</v>
      </c>
      <c r="L397">
        <v>20.399999999999999</v>
      </c>
    </row>
    <row r="398" spans="1:12" x14ac:dyDescent="0.25">
      <c r="A398">
        <v>2021</v>
      </c>
      <c r="B398">
        <v>8</v>
      </c>
      <c r="C398" s="272">
        <v>44427</v>
      </c>
      <c r="D398">
        <v>93</v>
      </c>
      <c r="E398">
        <v>32</v>
      </c>
      <c r="F398" t="s">
        <v>291</v>
      </c>
      <c r="G398" t="s">
        <v>292</v>
      </c>
      <c r="H398">
        <v>59</v>
      </c>
      <c r="I398">
        <v>54.87</v>
      </c>
      <c r="J398">
        <v>63.13</v>
      </c>
      <c r="K398">
        <v>80.8</v>
      </c>
      <c r="L398">
        <v>61.4</v>
      </c>
    </row>
    <row r="399" spans="1:12" x14ac:dyDescent="0.25">
      <c r="A399">
        <v>2021</v>
      </c>
      <c r="B399">
        <v>8</v>
      </c>
      <c r="C399" s="272">
        <v>44427</v>
      </c>
      <c r="D399">
        <v>253</v>
      </c>
      <c r="E399">
        <v>331</v>
      </c>
      <c r="F399" t="s">
        <v>330</v>
      </c>
      <c r="G399" t="s">
        <v>331</v>
      </c>
      <c r="H399">
        <v>203</v>
      </c>
      <c r="I399">
        <v>188.79</v>
      </c>
      <c r="J399">
        <v>217.21</v>
      </c>
      <c r="K399">
        <v>244.3</v>
      </c>
      <c r="L399">
        <v>211.2</v>
      </c>
    </row>
    <row r="400" spans="1:12" x14ac:dyDescent="0.25">
      <c r="A400">
        <v>2021</v>
      </c>
      <c r="B400">
        <v>8</v>
      </c>
      <c r="C400" s="272">
        <v>44427</v>
      </c>
      <c r="D400">
        <v>81</v>
      </c>
      <c r="E400">
        <v>29</v>
      </c>
      <c r="F400" t="s">
        <v>231</v>
      </c>
      <c r="G400" t="s">
        <v>232</v>
      </c>
      <c r="H400">
        <v>388</v>
      </c>
      <c r="I400">
        <v>360.84</v>
      </c>
      <c r="J400">
        <v>415.16</v>
      </c>
      <c r="K400">
        <v>457.8</v>
      </c>
      <c r="L400">
        <v>395.7</v>
      </c>
    </row>
    <row r="401" spans="1:12" x14ac:dyDescent="0.25">
      <c r="A401">
        <v>2021</v>
      </c>
      <c r="B401">
        <v>8</v>
      </c>
      <c r="C401" s="272">
        <v>44427</v>
      </c>
      <c r="D401">
        <v>101</v>
      </c>
      <c r="E401">
        <v>34</v>
      </c>
      <c r="F401" t="s">
        <v>243</v>
      </c>
      <c r="G401" t="s">
        <v>244</v>
      </c>
      <c r="H401">
        <v>20</v>
      </c>
      <c r="I401">
        <v>18.600000000000001</v>
      </c>
      <c r="J401">
        <v>21.4</v>
      </c>
      <c r="K401">
        <v>24</v>
      </c>
      <c r="L401">
        <v>20.399999999999999</v>
      </c>
    </row>
    <row r="402" spans="1:12" x14ac:dyDescent="0.25">
      <c r="A402">
        <v>2021</v>
      </c>
      <c r="B402">
        <v>8</v>
      </c>
      <c r="C402" s="272">
        <v>44427</v>
      </c>
      <c r="D402">
        <v>92</v>
      </c>
      <c r="E402">
        <v>32</v>
      </c>
      <c r="F402" t="s">
        <v>288</v>
      </c>
      <c r="G402" t="s">
        <v>289</v>
      </c>
      <c r="H402">
        <v>361</v>
      </c>
      <c r="I402">
        <v>335.73</v>
      </c>
      <c r="J402">
        <v>386.27</v>
      </c>
      <c r="K402">
        <v>479.7</v>
      </c>
      <c r="L402">
        <v>366.4</v>
      </c>
    </row>
    <row r="403" spans="1:12" x14ac:dyDescent="0.25">
      <c r="A403">
        <v>2021</v>
      </c>
      <c r="B403">
        <v>8</v>
      </c>
      <c r="C403" s="272">
        <v>44427</v>
      </c>
      <c r="D403">
        <v>103</v>
      </c>
      <c r="E403">
        <v>34</v>
      </c>
      <c r="F403" t="s">
        <v>249</v>
      </c>
      <c r="G403" t="s">
        <v>250</v>
      </c>
      <c r="H403">
        <v>89</v>
      </c>
      <c r="I403">
        <v>82.77</v>
      </c>
      <c r="J403">
        <v>95.23</v>
      </c>
      <c r="K403">
        <v>90.1</v>
      </c>
      <c r="L403">
        <v>81.400000000000006</v>
      </c>
    </row>
    <row r="404" spans="1:12" x14ac:dyDescent="0.25">
      <c r="A404">
        <v>2021</v>
      </c>
      <c r="B404">
        <v>8</v>
      </c>
      <c r="C404" s="272">
        <v>44427</v>
      </c>
      <c r="D404">
        <v>609</v>
      </c>
      <c r="E404">
        <v>395</v>
      </c>
      <c r="F404" t="s">
        <v>176</v>
      </c>
      <c r="G404" t="s">
        <v>177</v>
      </c>
      <c r="H404">
        <v>50</v>
      </c>
      <c r="I404">
        <v>46.5</v>
      </c>
      <c r="J404">
        <v>53.5</v>
      </c>
      <c r="K404">
        <v>79.400000000000006</v>
      </c>
      <c r="L404">
        <v>58.6</v>
      </c>
    </row>
    <row r="405" spans="1:12" x14ac:dyDescent="0.25">
      <c r="A405">
        <v>2021</v>
      </c>
      <c r="B405">
        <v>8</v>
      </c>
      <c r="C405" s="272">
        <v>44427</v>
      </c>
      <c r="D405">
        <v>660</v>
      </c>
      <c r="E405">
        <v>417</v>
      </c>
      <c r="F405" t="s">
        <v>270</v>
      </c>
      <c r="G405" t="s">
        <v>271</v>
      </c>
      <c r="H405">
        <v>1265</v>
      </c>
      <c r="I405">
        <v>1190.365</v>
      </c>
      <c r="J405">
        <v>1354.8150000000001</v>
      </c>
      <c r="K405">
        <v>1813.3</v>
      </c>
      <c r="L405">
        <v>1317.8</v>
      </c>
    </row>
    <row r="406" spans="1:12" x14ac:dyDescent="0.25">
      <c r="A406">
        <v>2021</v>
      </c>
      <c r="B406">
        <v>8</v>
      </c>
      <c r="C406" s="272">
        <v>44427</v>
      </c>
      <c r="D406">
        <v>646</v>
      </c>
      <c r="E406">
        <v>372</v>
      </c>
      <c r="F406" t="s">
        <v>152</v>
      </c>
      <c r="G406" t="s">
        <v>153</v>
      </c>
      <c r="H406">
        <v>212</v>
      </c>
      <c r="I406">
        <v>197.16</v>
      </c>
      <c r="J406">
        <v>226.84</v>
      </c>
      <c r="K406">
        <v>279.8</v>
      </c>
      <c r="L406">
        <v>219.8</v>
      </c>
    </row>
    <row r="407" spans="1:12" x14ac:dyDescent="0.25">
      <c r="A407">
        <v>2021</v>
      </c>
      <c r="B407">
        <v>8</v>
      </c>
      <c r="C407" s="272">
        <v>44427</v>
      </c>
      <c r="D407">
        <v>24</v>
      </c>
      <c r="E407">
        <v>10</v>
      </c>
      <c r="F407" t="s">
        <v>295</v>
      </c>
      <c r="G407" t="s">
        <v>296</v>
      </c>
      <c r="H407">
        <v>166</v>
      </c>
      <c r="I407">
        <v>154.38</v>
      </c>
      <c r="J407">
        <v>177.62</v>
      </c>
      <c r="K407">
        <v>206</v>
      </c>
      <c r="L407">
        <v>164</v>
      </c>
    </row>
    <row r="408" spans="1:12" x14ac:dyDescent="0.25">
      <c r="A408">
        <v>2021</v>
      </c>
      <c r="B408">
        <v>8</v>
      </c>
      <c r="C408" s="272">
        <v>44427</v>
      </c>
      <c r="D408">
        <v>104</v>
      </c>
      <c r="E408">
        <v>34</v>
      </c>
      <c r="F408" t="s">
        <v>252</v>
      </c>
      <c r="G408" t="s">
        <v>253</v>
      </c>
      <c r="H408">
        <v>89</v>
      </c>
      <c r="I408">
        <v>82.77</v>
      </c>
      <c r="J408">
        <v>95.23</v>
      </c>
      <c r="K408">
        <v>96.4</v>
      </c>
      <c r="L408">
        <v>82.1</v>
      </c>
    </row>
    <row r="409" spans="1:12" x14ac:dyDescent="0.25">
      <c r="A409">
        <v>2021</v>
      </c>
      <c r="B409">
        <v>8</v>
      </c>
      <c r="C409" s="272">
        <v>44427</v>
      </c>
      <c r="D409">
        <v>131</v>
      </c>
      <c r="E409">
        <v>53</v>
      </c>
      <c r="F409" t="s">
        <v>161</v>
      </c>
      <c r="G409" t="s">
        <v>162</v>
      </c>
      <c r="H409">
        <v>10</v>
      </c>
      <c r="I409">
        <v>9.3000000000000007</v>
      </c>
      <c r="J409">
        <v>10.7</v>
      </c>
    </row>
    <row r="410" spans="1:12" x14ac:dyDescent="0.25">
      <c r="A410">
        <v>2021</v>
      </c>
      <c r="B410">
        <v>8</v>
      </c>
      <c r="C410" s="272">
        <v>44427</v>
      </c>
      <c r="D410">
        <v>25</v>
      </c>
      <c r="E410">
        <v>10</v>
      </c>
      <c r="F410" t="s">
        <v>298</v>
      </c>
      <c r="G410" t="s">
        <v>299</v>
      </c>
      <c r="H410">
        <v>162</v>
      </c>
      <c r="I410">
        <v>150.66</v>
      </c>
      <c r="J410">
        <v>173.34</v>
      </c>
      <c r="K410">
        <v>187</v>
      </c>
      <c r="L410">
        <v>148</v>
      </c>
    </row>
    <row r="411" spans="1:12" x14ac:dyDescent="0.25">
      <c r="A411">
        <v>2021</v>
      </c>
      <c r="B411">
        <v>8</v>
      </c>
      <c r="C411" s="272">
        <v>44427</v>
      </c>
      <c r="D411">
        <v>124</v>
      </c>
      <c r="E411">
        <v>48</v>
      </c>
      <c r="F411" t="s">
        <v>236</v>
      </c>
      <c r="G411" t="s">
        <v>237</v>
      </c>
      <c r="H411">
        <v>18.664735230000002</v>
      </c>
      <c r="I411">
        <v>17.358203759999999</v>
      </c>
      <c r="J411">
        <v>19.97126669</v>
      </c>
      <c r="K411">
        <v>22</v>
      </c>
      <c r="L411">
        <v>18.5</v>
      </c>
    </row>
    <row r="412" spans="1:12" x14ac:dyDescent="0.25">
      <c r="A412">
        <v>2021</v>
      </c>
      <c r="B412">
        <v>8</v>
      </c>
      <c r="C412" s="272">
        <v>44427</v>
      </c>
      <c r="D412">
        <v>99</v>
      </c>
      <c r="E412">
        <v>34</v>
      </c>
      <c r="F412" t="s">
        <v>279</v>
      </c>
      <c r="G412" t="s">
        <v>280</v>
      </c>
      <c r="H412">
        <v>20</v>
      </c>
      <c r="I412">
        <v>18.600000000000001</v>
      </c>
      <c r="J412">
        <v>21.4</v>
      </c>
      <c r="K412">
        <v>24</v>
      </c>
      <c r="L412">
        <v>20.399999999999999</v>
      </c>
    </row>
    <row r="413" spans="1:12" x14ac:dyDescent="0.25">
      <c r="A413">
        <v>2021</v>
      </c>
      <c r="B413">
        <v>8</v>
      </c>
      <c r="C413" s="272">
        <v>44427</v>
      </c>
      <c r="D413">
        <v>608</v>
      </c>
      <c r="E413">
        <v>395</v>
      </c>
      <c r="F413" t="s">
        <v>173</v>
      </c>
      <c r="G413" t="s">
        <v>174</v>
      </c>
      <c r="H413">
        <v>110</v>
      </c>
      <c r="I413">
        <v>102.3</v>
      </c>
      <c r="J413">
        <v>117.7</v>
      </c>
      <c r="K413">
        <v>176.6</v>
      </c>
      <c r="L413">
        <v>122.4</v>
      </c>
    </row>
    <row r="414" spans="1:12" x14ac:dyDescent="0.25">
      <c r="A414">
        <v>2021</v>
      </c>
      <c r="B414">
        <v>8</v>
      </c>
      <c r="C414" s="272">
        <v>44427</v>
      </c>
      <c r="D414">
        <v>661</v>
      </c>
      <c r="E414">
        <v>417</v>
      </c>
      <c r="F414" t="s">
        <v>273</v>
      </c>
      <c r="G414" t="s">
        <v>274</v>
      </c>
      <c r="H414">
        <v>138</v>
      </c>
      <c r="I414">
        <v>129.858</v>
      </c>
      <c r="J414">
        <v>147.798</v>
      </c>
      <c r="K414">
        <v>197.1</v>
      </c>
      <c r="L414">
        <v>147</v>
      </c>
    </row>
    <row r="415" spans="1:12" x14ac:dyDescent="0.25">
      <c r="A415">
        <v>2021</v>
      </c>
      <c r="B415">
        <v>8</v>
      </c>
      <c r="C415" s="272">
        <v>44427</v>
      </c>
      <c r="D415">
        <v>100</v>
      </c>
      <c r="E415">
        <v>34</v>
      </c>
      <c r="F415" t="s">
        <v>240</v>
      </c>
      <c r="G415" t="s">
        <v>241</v>
      </c>
      <c r="H415">
        <v>20</v>
      </c>
      <c r="I415">
        <v>18.600000000000001</v>
      </c>
      <c r="J415">
        <v>21.4</v>
      </c>
      <c r="K415">
        <v>24</v>
      </c>
      <c r="L415">
        <v>20.399999999999999</v>
      </c>
    </row>
    <row r="416" spans="1:12" x14ac:dyDescent="0.25">
      <c r="A416">
        <v>2021</v>
      </c>
      <c r="B416">
        <v>8</v>
      </c>
      <c r="C416" s="272">
        <v>44427</v>
      </c>
      <c r="D416">
        <v>167</v>
      </c>
      <c r="E416">
        <v>243</v>
      </c>
      <c r="F416" t="s">
        <v>228</v>
      </c>
      <c r="G416" t="s">
        <v>229</v>
      </c>
      <c r="H416">
        <v>888</v>
      </c>
      <c r="I416">
        <v>825.84</v>
      </c>
      <c r="J416">
        <v>950.16</v>
      </c>
      <c r="K416">
        <v>1105.5</v>
      </c>
      <c r="L416">
        <v>819.9</v>
      </c>
    </row>
    <row r="417" spans="1:12" x14ac:dyDescent="0.25">
      <c r="A417">
        <v>2021</v>
      </c>
      <c r="B417">
        <v>8</v>
      </c>
      <c r="C417" s="272">
        <v>44427</v>
      </c>
      <c r="D417">
        <v>607</v>
      </c>
      <c r="E417">
        <v>395</v>
      </c>
      <c r="F417" t="s">
        <v>170</v>
      </c>
      <c r="G417" t="s">
        <v>171</v>
      </c>
      <c r="H417">
        <v>120</v>
      </c>
      <c r="I417">
        <v>111.6</v>
      </c>
      <c r="J417">
        <v>128.4</v>
      </c>
      <c r="K417">
        <v>165.5</v>
      </c>
      <c r="L417">
        <v>127.1</v>
      </c>
    </row>
    <row r="418" spans="1:12" x14ac:dyDescent="0.25">
      <c r="A418">
        <v>2021</v>
      </c>
      <c r="B418">
        <v>8</v>
      </c>
      <c r="C418" s="272">
        <v>44427</v>
      </c>
      <c r="D418">
        <v>439</v>
      </c>
      <c r="E418">
        <v>377</v>
      </c>
      <c r="F418" t="s">
        <v>322</v>
      </c>
      <c r="G418" t="s">
        <v>323</v>
      </c>
      <c r="H418">
        <v>343</v>
      </c>
      <c r="I418">
        <v>308.7</v>
      </c>
      <c r="J418">
        <v>377.3</v>
      </c>
      <c r="K418">
        <v>460.5</v>
      </c>
      <c r="L418">
        <v>379</v>
      </c>
    </row>
    <row r="419" spans="1:12" x14ac:dyDescent="0.25">
      <c r="A419">
        <v>2021</v>
      </c>
      <c r="B419">
        <v>8</v>
      </c>
      <c r="C419" s="272">
        <v>44427</v>
      </c>
      <c r="D419">
        <v>140</v>
      </c>
      <c r="E419">
        <v>212</v>
      </c>
      <c r="F419" t="s">
        <v>255</v>
      </c>
      <c r="G419" t="s">
        <v>256</v>
      </c>
      <c r="H419">
        <v>485</v>
      </c>
      <c r="I419">
        <v>451.05</v>
      </c>
      <c r="J419">
        <v>518.95000000000005</v>
      </c>
      <c r="K419">
        <v>553</v>
      </c>
      <c r="L419">
        <v>443</v>
      </c>
    </row>
    <row r="420" spans="1:12" x14ac:dyDescent="0.25">
      <c r="A420">
        <v>2021</v>
      </c>
      <c r="B420">
        <v>8</v>
      </c>
      <c r="C420" s="272">
        <v>44430</v>
      </c>
      <c r="D420">
        <v>660</v>
      </c>
      <c r="E420">
        <v>417</v>
      </c>
      <c r="F420" t="s">
        <v>270</v>
      </c>
      <c r="G420" t="s">
        <v>271</v>
      </c>
      <c r="H420">
        <v>1265</v>
      </c>
      <c r="I420">
        <v>1190.365</v>
      </c>
      <c r="J420">
        <v>1354.8150000000001</v>
      </c>
      <c r="K420">
        <v>1859.8</v>
      </c>
      <c r="L420">
        <v>1474</v>
      </c>
    </row>
    <row r="421" spans="1:12" x14ac:dyDescent="0.25">
      <c r="A421">
        <v>2021</v>
      </c>
      <c r="B421">
        <v>8</v>
      </c>
      <c r="C421" s="272">
        <v>44430</v>
      </c>
      <c r="D421">
        <v>103</v>
      </c>
      <c r="E421">
        <v>34</v>
      </c>
      <c r="F421" t="s">
        <v>249</v>
      </c>
      <c r="G421" t="s">
        <v>250</v>
      </c>
      <c r="H421">
        <v>89</v>
      </c>
      <c r="I421">
        <v>82.77</v>
      </c>
      <c r="J421">
        <v>95.23</v>
      </c>
    </row>
    <row r="422" spans="1:12" x14ac:dyDescent="0.25">
      <c r="A422">
        <v>2021</v>
      </c>
      <c r="B422">
        <v>8</v>
      </c>
      <c r="C422" s="272">
        <v>44430</v>
      </c>
      <c r="D422">
        <v>607</v>
      </c>
      <c r="E422">
        <v>395</v>
      </c>
      <c r="F422" t="s">
        <v>170</v>
      </c>
      <c r="G422" t="s">
        <v>171</v>
      </c>
      <c r="H422">
        <v>120</v>
      </c>
      <c r="I422">
        <v>111.6</v>
      </c>
      <c r="J422">
        <v>128.4</v>
      </c>
      <c r="K422">
        <v>176.9</v>
      </c>
      <c r="L422">
        <v>139.9</v>
      </c>
    </row>
    <row r="423" spans="1:12" x14ac:dyDescent="0.25">
      <c r="A423">
        <v>2021</v>
      </c>
      <c r="B423">
        <v>8</v>
      </c>
      <c r="C423" s="272">
        <v>44430</v>
      </c>
      <c r="D423">
        <v>661</v>
      </c>
      <c r="E423">
        <v>417</v>
      </c>
      <c r="F423" t="s">
        <v>273</v>
      </c>
      <c r="G423" t="s">
        <v>274</v>
      </c>
      <c r="H423">
        <v>138</v>
      </c>
      <c r="I423">
        <v>129.858</v>
      </c>
      <c r="J423">
        <v>147.798</v>
      </c>
      <c r="K423">
        <v>227.3</v>
      </c>
      <c r="L423">
        <v>167.8</v>
      </c>
    </row>
    <row r="424" spans="1:12" x14ac:dyDescent="0.25">
      <c r="A424">
        <v>2021</v>
      </c>
      <c r="B424">
        <v>8</v>
      </c>
      <c r="C424" s="272">
        <v>44430</v>
      </c>
      <c r="D424">
        <v>167</v>
      </c>
      <c r="E424">
        <v>243</v>
      </c>
      <c r="F424" t="s">
        <v>228</v>
      </c>
      <c r="G424" t="s">
        <v>229</v>
      </c>
      <c r="H424">
        <v>888</v>
      </c>
      <c r="I424">
        <v>825.84</v>
      </c>
      <c r="J424">
        <v>950.16</v>
      </c>
      <c r="K424">
        <v>1077.5999999999999</v>
      </c>
      <c r="L424">
        <v>935.8</v>
      </c>
    </row>
    <row r="425" spans="1:12" x14ac:dyDescent="0.25">
      <c r="A425">
        <v>2021</v>
      </c>
      <c r="B425">
        <v>8</v>
      </c>
      <c r="C425" s="272">
        <v>44430</v>
      </c>
      <c r="D425">
        <v>253</v>
      </c>
      <c r="E425">
        <v>331</v>
      </c>
      <c r="F425" t="s">
        <v>330</v>
      </c>
      <c r="G425" t="s">
        <v>331</v>
      </c>
      <c r="H425">
        <v>203</v>
      </c>
      <c r="I425">
        <v>188.79</v>
      </c>
      <c r="J425">
        <v>217.21</v>
      </c>
      <c r="K425">
        <v>339.2</v>
      </c>
      <c r="L425">
        <v>210.6</v>
      </c>
    </row>
    <row r="426" spans="1:12" x14ac:dyDescent="0.25">
      <c r="A426">
        <v>2021</v>
      </c>
      <c r="B426">
        <v>8</v>
      </c>
      <c r="C426" s="272">
        <v>44430</v>
      </c>
      <c r="D426">
        <v>101</v>
      </c>
      <c r="E426">
        <v>34</v>
      </c>
      <c r="F426" t="s">
        <v>243</v>
      </c>
      <c r="G426" t="s">
        <v>244</v>
      </c>
      <c r="H426">
        <v>20</v>
      </c>
      <c r="I426">
        <v>18.600000000000001</v>
      </c>
      <c r="J426">
        <v>21.4</v>
      </c>
    </row>
    <row r="427" spans="1:12" x14ac:dyDescent="0.25">
      <c r="A427">
        <v>2021</v>
      </c>
      <c r="B427">
        <v>8</v>
      </c>
      <c r="C427" s="272">
        <v>44430</v>
      </c>
      <c r="D427">
        <v>122</v>
      </c>
      <c r="E427">
        <v>47</v>
      </c>
      <c r="F427" t="s">
        <v>216</v>
      </c>
      <c r="G427" t="s">
        <v>217</v>
      </c>
      <c r="H427">
        <v>280</v>
      </c>
      <c r="I427">
        <v>267.39999999999998</v>
      </c>
      <c r="J427">
        <v>292.60000000000002</v>
      </c>
    </row>
    <row r="428" spans="1:12" x14ac:dyDescent="0.25">
      <c r="A428">
        <v>2021</v>
      </c>
      <c r="B428">
        <v>8</v>
      </c>
      <c r="C428" s="272">
        <v>44430</v>
      </c>
      <c r="D428">
        <v>99</v>
      </c>
      <c r="E428">
        <v>34</v>
      </c>
      <c r="F428" t="s">
        <v>279</v>
      </c>
      <c r="G428" t="s">
        <v>280</v>
      </c>
      <c r="H428">
        <v>20</v>
      </c>
      <c r="I428">
        <v>18.600000000000001</v>
      </c>
      <c r="J428">
        <v>21.4</v>
      </c>
    </row>
    <row r="429" spans="1:12" x14ac:dyDescent="0.25">
      <c r="A429">
        <v>2021</v>
      </c>
      <c r="B429">
        <v>8</v>
      </c>
      <c r="C429" s="272">
        <v>44430</v>
      </c>
      <c r="D429">
        <v>608</v>
      </c>
      <c r="E429">
        <v>395</v>
      </c>
      <c r="F429" t="s">
        <v>173</v>
      </c>
      <c r="G429" t="s">
        <v>174</v>
      </c>
      <c r="H429">
        <v>110</v>
      </c>
      <c r="I429">
        <v>102.3</v>
      </c>
      <c r="J429">
        <v>117.7</v>
      </c>
      <c r="K429">
        <v>156.9</v>
      </c>
      <c r="L429">
        <v>119.4</v>
      </c>
    </row>
    <row r="430" spans="1:12" x14ac:dyDescent="0.25">
      <c r="A430">
        <v>2021</v>
      </c>
      <c r="B430">
        <v>8</v>
      </c>
      <c r="C430" s="272">
        <v>44430</v>
      </c>
      <c r="D430">
        <v>104</v>
      </c>
      <c r="E430">
        <v>34</v>
      </c>
      <c r="F430" t="s">
        <v>252</v>
      </c>
      <c r="G430" t="s">
        <v>253</v>
      </c>
      <c r="H430">
        <v>89</v>
      </c>
      <c r="I430">
        <v>82.77</v>
      </c>
      <c r="J430">
        <v>95.23</v>
      </c>
    </row>
    <row r="431" spans="1:12" x14ac:dyDescent="0.25">
      <c r="A431">
        <v>2021</v>
      </c>
      <c r="B431">
        <v>8</v>
      </c>
      <c r="C431" s="272">
        <v>44430</v>
      </c>
      <c r="D431">
        <v>131</v>
      </c>
      <c r="E431">
        <v>53</v>
      </c>
      <c r="F431" t="s">
        <v>161</v>
      </c>
      <c r="G431" t="s">
        <v>162</v>
      </c>
      <c r="H431">
        <v>10</v>
      </c>
      <c r="I431">
        <v>9.3000000000000007</v>
      </c>
      <c r="J431">
        <v>10.7</v>
      </c>
    </row>
    <row r="432" spans="1:12" x14ac:dyDescent="0.25">
      <c r="A432">
        <v>2021</v>
      </c>
      <c r="B432">
        <v>8</v>
      </c>
      <c r="C432" s="272">
        <v>44430</v>
      </c>
      <c r="D432">
        <v>254</v>
      </c>
      <c r="E432">
        <v>334</v>
      </c>
      <c r="F432" t="s">
        <v>431</v>
      </c>
      <c r="G432" t="s">
        <v>331</v>
      </c>
      <c r="H432">
        <v>203</v>
      </c>
      <c r="I432">
        <v>188.79</v>
      </c>
      <c r="J432">
        <v>217.21</v>
      </c>
      <c r="K432">
        <v>284.39999999999998</v>
      </c>
      <c r="L432">
        <v>206.9</v>
      </c>
    </row>
    <row r="433" spans="1:12" x14ac:dyDescent="0.25">
      <c r="A433">
        <v>2021</v>
      </c>
      <c r="B433">
        <v>8</v>
      </c>
      <c r="C433" s="272">
        <v>44430</v>
      </c>
      <c r="D433">
        <v>100</v>
      </c>
      <c r="E433">
        <v>34</v>
      </c>
      <c r="F433" t="s">
        <v>240</v>
      </c>
      <c r="G433" t="s">
        <v>241</v>
      </c>
      <c r="H433">
        <v>20</v>
      </c>
      <c r="I433">
        <v>18.600000000000001</v>
      </c>
      <c r="J433">
        <v>21.4</v>
      </c>
    </row>
    <row r="434" spans="1:12" x14ac:dyDescent="0.25">
      <c r="A434">
        <v>2021</v>
      </c>
      <c r="B434">
        <v>8</v>
      </c>
      <c r="C434" s="272">
        <v>44430</v>
      </c>
      <c r="D434">
        <v>155</v>
      </c>
      <c r="E434">
        <v>227</v>
      </c>
      <c r="F434" t="s">
        <v>222</v>
      </c>
      <c r="G434" t="s">
        <v>223</v>
      </c>
      <c r="H434">
        <v>122</v>
      </c>
      <c r="I434">
        <v>113.46</v>
      </c>
      <c r="J434">
        <v>130.54</v>
      </c>
      <c r="K434">
        <v>159.80000000000001</v>
      </c>
      <c r="L434">
        <v>128.4</v>
      </c>
    </row>
    <row r="435" spans="1:12" x14ac:dyDescent="0.25">
      <c r="A435">
        <v>2021</v>
      </c>
      <c r="B435">
        <v>8</v>
      </c>
      <c r="C435" s="272">
        <v>44430</v>
      </c>
      <c r="D435">
        <v>165</v>
      </c>
      <c r="E435">
        <v>241</v>
      </c>
      <c r="F435" t="s">
        <v>225</v>
      </c>
      <c r="G435" t="s">
        <v>226</v>
      </c>
      <c r="H435">
        <v>706</v>
      </c>
      <c r="I435">
        <v>656.58</v>
      </c>
      <c r="J435">
        <v>755.42</v>
      </c>
      <c r="K435">
        <v>866.3</v>
      </c>
      <c r="L435">
        <v>714.3</v>
      </c>
    </row>
    <row r="436" spans="1:12" x14ac:dyDescent="0.25">
      <c r="A436">
        <v>2021</v>
      </c>
      <c r="B436">
        <v>8</v>
      </c>
      <c r="C436" s="272">
        <v>44430</v>
      </c>
      <c r="D436">
        <v>102</v>
      </c>
      <c r="E436">
        <v>34</v>
      </c>
      <c r="F436" t="s">
        <v>246</v>
      </c>
      <c r="G436" t="s">
        <v>247</v>
      </c>
      <c r="H436">
        <v>20</v>
      </c>
      <c r="I436">
        <v>18.600000000000001</v>
      </c>
      <c r="J436">
        <v>21.4</v>
      </c>
    </row>
    <row r="437" spans="1:12" x14ac:dyDescent="0.25">
      <c r="A437">
        <v>2021</v>
      </c>
      <c r="B437">
        <v>8</v>
      </c>
      <c r="C437" s="272">
        <v>44430</v>
      </c>
      <c r="D437">
        <v>81</v>
      </c>
      <c r="E437">
        <v>29</v>
      </c>
      <c r="F437" t="s">
        <v>231</v>
      </c>
      <c r="G437" t="s">
        <v>232</v>
      </c>
      <c r="H437">
        <v>388</v>
      </c>
      <c r="I437">
        <v>360.84</v>
      </c>
      <c r="J437">
        <v>415.16</v>
      </c>
      <c r="K437">
        <v>534.9</v>
      </c>
      <c r="L437">
        <v>399.1</v>
      </c>
    </row>
    <row r="438" spans="1:12" x14ac:dyDescent="0.25">
      <c r="A438">
        <v>2021</v>
      </c>
      <c r="B438">
        <v>8</v>
      </c>
      <c r="C438" s="272">
        <v>44430</v>
      </c>
      <c r="D438">
        <v>609</v>
      </c>
      <c r="E438">
        <v>395</v>
      </c>
      <c r="F438" t="s">
        <v>176</v>
      </c>
      <c r="G438" t="s">
        <v>177</v>
      </c>
      <c r="H438">
        <v>50</v>
      </c>
      <c r="I438">
        <v>46.5</v>
      </c>
      <c r="J438">
        <v>53.5</v>
      </c>
      <c r="K438">
        <v>80.2</v>
      </c>
      <c r="L438">
        <v>64.099999999999994</v>
      </c>
    </row>
    <row r="439" spans="1:12" x14ac:dyDescent="0.25">
      <c r="A439">
        <v>2021</v>
      </c>
      <c r="B439">
        <v>8</v>
      </c>
      <c r="C439" s="272">
        <v>44430</v>
      </c>
      <c r="D439">
        <v>93</v>
      </c>
      <c r="E439">
        <v>32</v>
      </c>
      <c r="F439" t="s">
        <v>291</v>
      </c>
      <c r="G439" t="s">
        <v>292</v>
      </c>
      <c r="H439">
        <v>59</v>
      </c>
      <c r="I439">
        <v>54.87</v>
      </c>
      <c r="J439">
        <v>63.13</v>
      </c>
      <c r="K439">
        <v>71.599999999999994</v>
      </c>
      <c r="L439">
        <v>59.7</v>
      </c>
    </row>
    <row r="440" spans="1:12" x14ac:dyDescent="0.25">
      <c r="A440">
        <v>2021</v>
      </c>
      <c r="B440">
        <v>8</v>
      </c>
      <c r="C440" s="272">
        <v>44430</v>
      </c>
      <c r="D440">
        <v>92</v>
      </c>
      <c r="E440">
        <v>32</v>
      </c>
      <c r="F440" t="s">
        <v>288</v>
      </c>
      <c r="G440" t="s">
        <v>289</v>
      </c>
      <c r="H440">
        <v>361</v>
      </c>
      <c r="I440">
        <v>335.73</v>
      </c>
      <c r="J440">
        <v>386.27</v>
      </c>
      <c r="K440">
        <v>494.3</v>
      </c>
      <c r="L440">
        <v>379.3</v>
      </c>
    </row>
    <row r="441" spans="1:12" x14ac:dyDescent="0.25">
      <c r="A441">
        <v>2021</v>
      </c>
      <c r="B441">
        <v>8</v>
      </c>
      <c r="C441" s="272">
        <v>44431</v>
      </c>
      <c r="D441">
        <v>167</v>
      </c>
      <c r="E441">
        <v>243</v>
      </c>
      <c r="F441" t="s">
        <v>228</v>
      </c>
      <c r="G441" t="s">
        <v>229</v>
      </c>
      <c r="H441">
        <v>888</v>
      </c>
      <c r="I441">
        <v>825.84</v>
      </c>
      <c r="J441">
        <v>950.16</v>
      </c>
      <c r="K441">
        <v>1083.8</v>
      </c>
      <c r="L441">
        <v>917.9</v>
      </c>
    </row>
    <row r="442" spans="1:12" x14ac:dyDescent="0.25">
      <c r="A442">
        <v>2021</v>
      </c>
      <c r="B442">
        <v>8</v>
      </c>
      <c r="C442" s="272">
        <v>44431</v>
      </c>
      <c r="D442">
        <v>81</v>
      </c>
      <c r="E442">
        <v>29</v>
      </c>
      <c r="F442" t="s">
        <v>231</v>
      </c>
      <c r="G442" t="s">
        <v>232</v>
      </c>
      <c r="H442">
        <v>388</v>
      </c>
      <c r="I442">
        <v>360.84</v>
      </c>
      <c r="J442">
        <v>415.16</v>
      </c>
      <c r="K442">
        <v>490.9</v>
      </c>
      <c r="L442">
        <v>375.6</v>
      </c>
    </row>
    <row r="443" spans="1:12" x14ac:dyDescent="0.25">
      <c r="A443">
        <v>2021</v>
      </c>
      <c r="B443">
        <v>8</v>
      </c>
      <c r="C443" s="272">
        <v>44431</v>
      </c>
      <c r="D443">
        <v>660</v>
      </c>
      <c r="E443">
        <v>417</v>
      </c>
      <c r="F443" t="s">
        <v>270</v>
      </c>
      <c r="G443" t="s">
        <v>271</v>
      </c>
      <c r="H443">
        <v>1265</v>
      </c>
      <c r="I443">
        <v>1190.365</v>
      </c>
      <c r="J443">
        <v>1354.8150000000001</v>
      </c>
      <c r="K443">
        <v>1898</v>
      </c>
      <c r="L443">
        <v>1395.3</v>
      </c>
    </row>
    <row r="444" spans="1:12" x14ac:dyDescent="0.25">
      <c r="A444">
        <v>2021</v>
      </c>
      <c r="B444">
        <v>8</v>
      </c>
      <c r="C444" s="272">
        <v>44431</v>
      </c>
      <c r="D444">
        <v>254</v>
      </c>
      <c r="E444">
        <v>334</v>
      </c>
      <c r="F444" t="s">
        <v>431</v>
      </c>
      <c r="G444" t="s">
        <v>331</v>
      </c>
      <c r="H444">
        <v>203</v>
      </c>
      <c r="I444">
        <v>188.79</v>
      </c>
      <c r="J444">
        <v>217.21</v>
      </c>
      <c r="K444">
        <v>274.8</v>
      </c>
      <c r="L444">
        <v>201.5</v>
      </c>
    </row>
    <row r="445" spans="1:12" x14ac:dyDescent="0.25">
      <c r="A445">
        <v>2021</v>
      </c>
      <c r="B445">
        <v>8</v>
      </c>
      <c r="C445" s="272">
        <v>44431</v>
      </c>
      <c r="D445">
        <v>92</v>
      </c>
      <c r="E445">
        <v>32</v>
      </c>
      <c r="F445" t="s">
        <v>288</v>
      </c>
      <c r="G445" t="s">
        <v>289</v>
      </c>
      <c r="H445">
        <v>361</v>
      </c>
      <c r="I445">
        <v>335.73</v>
      </c>
      <c r="J445">
        <v>386.27</v>
      </c>
      <c r="K445">
        <v>493.4</v>
      </c>
      <c r="L445">
        <v>364.5</v>
      </c>
    </row>
    <row r="446" spans="1:12" x14ac:dyDescent="0.25">
      <c r="A446">
        <v>2021</v>
      </c>
      <c r="B446">
        <v>8</v>
      </c>
      <c r="C446" s="272">
        <v>44431</v>
      </c>
      <c r="D446">
        <v>273</v>
      </c>
      <c r="E446">
        <v>137</v>
      </c>
      <c r="F446" t="s">
        <v>219</v>
      </c>
      <c r="G446" t="s">
        <v>220</v>
      </c>
      <c r="H446">
        <v>564</v>
      </c>
      <c r="I446">
        <v>524.52</v>
      </c>
      <c r="J446">
        <v>603.48</v>
      </c>
      <c r="K446">
        <v>737.6</v>
      </c>
      <c r="L446">
        <v>601.29999999999995</v>
      </c>
    </row>
    <row r="447" spans="1:12" x14ac:dyDescent="0.25">
      <c r="A447">
        <v>2021</v>
      </c>
      <c r="B447">
        <v>8</v>
      </c>
      <c r="C447" s="272">
        <v>44431</v>
      </c>
      <c r="D447">
        <v>661</v>
      </c>
      <c r="E447">
        <v>417</v>
      </c>
      <c r="F447" t="s">
        <v>273</v>
      </c>
      <c r="G447" t="s">
        <v>274</v>
      </c>
      <c r="H447">
        <v>138</v>
      </c>
      <c r="I447">
        <v>129.858</v>
      </c>
      <c r="J447">
        <v>147.798</v>
      </c>
      <c r="K447">
        <v>221.8</v>
      </c>
      <c r="L447">
        <v>155.5</v>
      </c>
    </row>
    <row r="448" spans="1:12" x14ac:dyDescent="0.25">
      <c r="A448">
        <v>2021</v>
      </c>
      <c r="B448">
        <v>8</v>
      </c>
      <c r="C448" s="272">
        <v>44431</v>
      </c>
      <c r="D448">
        <v>122</v>
      </c>
      <c r="E448">
        <v>47</v>
      </c>
      <c r="F448" t="s">
        <v>216</v>
      </c>
      <c r="G448" t="s">
        <v>217</v>
      </c>
      <c r="H448">
        <v>280</v>
      </c>
      <c r="I448">
        <v>267.39999999999998</v>
      </c>
      <c r="J448">
        <v>292.60000000000002</v>
      </c>
      <c r="K448">
        <v>355.4</v>
      </c>
      <c r="L448">
        <v>269.39999999999998</v>
      </c>
    </row>
    <row r="449" spans="1:12" x14ac:dyDescent="0.25">
      <c r="A449">
        <v>2021</v>
      </c>
      <c r="B449">
        <v>8</v>
      </c>
      <c r="C449" s="272">
        <v>44431</v>
      </c>
      <c r="D449">
        <v>607</v>
      </c>
      <c r="E449">
        <v>395</v>
      </c>
      <c r="F449" t="s">
        <v>170</v>
      </c>
      <c r="G449" t="s">
        <v>171</v>
      </c>
      <c r="H449">
        <v>120</v>
      </c>
      <c r="I449">
        <v>111.6</v>
      </c>
      <c r="J449">
        <v>128.4</v>
      </c>
      <c r="K449">
        <v>182</v>
      </c>
      <c r="L449">
        <v>131.1</v>
      </c>
    </row>
    <row r="450" spans="1:12" x14ac:dyDescent="0.25">
      <c r="A450">
        <v>2021</v>
      </c>
      <c r="B450">
        <v>8</v>
      </c>
      <c r="C450" s="272">
        <v>44431</v>
      </c>
      <c r="D450">
        <v>253</v>
      </c>
      <c r="E450">
        <v>331</v>
      </c>
      <c r="F450" t="s">
        <v>330</v>
      </c>
      <c r="G450" t="s">
        <v>331</v>
      </c>
      <c r="H450">
        <v>203</v>
      </c>
      <c r="I450">
        <v>188.79</v>
      </c>
      <c r="J450">
        <v>217.21</v>
      </c>
      <c r="K450">
        <v>318.39999999999998</v>
      </c>
      <c r="L450">
        <v>203.8</v>
      </c>
    </row>
    <row r="451" spans="1:12" x14ac:dyDescent="0.25">
      <c r="A451">
        <v>2021</v>
      </c>
      <c r="B451">
        <v>8</v>
      </c>
      <c r="C451" s="272">
        <v>44431</v>
      </c>
      <c r="D451">
        <v>93</v>
      </c>
      <c r="E451">
        <v>32</v>
      </c>
      <c r="F451" t="s">
        <v>291</v>
      </c>
      <c r="G451" t="s">
        <v>292</v>
      </c>
      <c r="H451">
        <v>59</v>
      </c>
      <c r="I451">
        <v>54.87</v>
      </c>
      <c r="J451">
        <v>63.13</v>
      </c>
      <c r="K451">
        <v>73.3</v>
      </c>
      <c r="L451">
        <v>58.2</v>
      </c>
    </row>
    <row r="452" spans="1:12" x14ac:dyDescent="0.25">
      <c r="A452">
        <v>2021</v>
      </c>
      <c r="B452">
        <v>8</v>
      </c>
      <c r="C452" s="272">
        <v>44431</v>
      </c>
      <c r="D452">
        <v>608</v>
      </c>
      <c r="E452">
        <v>395</v>
      </c>
      <c r="F452" t="s">
        <v>173</v>
      </c>
      <c r="G452" t="s">
        <v>174</v>
      </c>
      <c r="H452">
        <v>110</v>
      </c>
      <c r="I452">
        <v>102.3</v>
      </c>
      <c r="J452">
        <v>117.7</v>
      </c>
      <c r="K452">
        <v>157</v>
      </c>
      <c r="L452">
        <v>110.5</v>
      </c>
    </row>
    <row r="453" spans="1:12" x14ac:dyDescent="0.25">
      <c r="A453">
        <v>2021</v>
      </c>
      <c r="B453">
        <v>8</v>
      </c>
      <c r="C453" s="272">
        <v>44431</v>
      </c>
      <c r="D453">
        <v>131</v>
      </c>
      <c r="E453">
        <v>53</v>
      </c>
      <c r="F453" t="s">
        <v>161</v>
      </c>
      <c r="G453" t="s">
        <v>162</v>
      </c>
      <c r="H453">
        <v>10</v>
      </c>
      <c r="I453">
        <v>9.3000000000000007</v>
      </c>
      <c r="J453">
        <v>10.7</v>
      </c>
      <c r="K453">
        <v>16.3</v>
      </c>
      <c r="L453">
        <v>10.5</v>
      </c>
    </row>
    <row r="454" spans="1:12" x14ac:dyDescent="0.25">
      <c r="A454">
        <v>2021</v>
      </c>
      <c r="B454">
        <v>8</v>
      </c>
      <c r="C454" s="272">
        <v>44431</v>
      </c>
      <c r="D454">
        <v>155</v>
      </c>
      <c r="E454">
        <v>227</v>
      </c>
      <c r="F454" t="s">
        <v>222</v>
      </c>
      <c r="G454" t="s">
        <v>223</v>
      </c>
      <c r="H454">
        <v>122</v>
      </c>
      <c r="I454">
        <v>113.46</v>
      </c>
      <c r="J454">
        <v>130.54</v>
      </c>
      <c r="K454">
        <v>149</v>
      </c>
      <c r="L454">
        <v>119.2</v>
      </c>
    </row>
    <row r="455" spans="1:12" x14ac:dyDescent="0.25">
      <c r="A455">
        <v>2021</v>
      </c>
      <c r="B455">
        <v>8</v>
      </c>
      <c r="C455" s="272">
        <v>44431</v>
      </c>
      <c r="D455">
        <v>165</v>
      </c>
      <c r="E455">
        <v>241</v>
      </c>
      <c r="F455" t="s">
        <v>225</v>
      </c>
      <c r="G455" t="s">
        <v>226</v>
      </c>
      <c r="H455">
        <v>706</v>
      </c>
      <c r="I455">
        <v>656.58</v>
      </c>
      <c r="J455">
        <v>755.42</v>
      </c>
    </row>
    <row r="456" spans="1:12" x14ac:dyDescent="0.25">
      <c r="A456">
        <v>2021</v>
      </c>
      <c r="B456">
        <v>8</v>
      </c>
      <c r="C456" s="272">
        <v>44431</v>
      </c>
      <c r="D456">
        <v>609</v>
      </c>
      <c r="E456">
        <v>395</v>
      </c>
      <c r="F456" t="s">
        <v>176</v>
      </c>
      <c r="G456" t="s">
        <v>177</v>
      </c>
      <c r="H456">
        <v>50</v>
      </c>
      <c r="I456">
        <v>46.5</v>
      </c>
      <c r="J456">
        <v>53.5</v>
      </c>
      <c r="K456">
        <v>80.900000000000006</v>
      </c>
      <c r="L456">
        <v>58.5</v>
      </c>
    </row>
    <row r="457" spans="1:12" x14ac:dyDescent="0.25">
      <c r="A457">
        <v>2021</v>
      </c>
      <c r="B457">
        <v>8</v>
      </c>
      <c r="C457" s="272">
        <v>44432</v>
      </c>
      <c r="D457">
        <v>81</v>
      </c>
      <c r="E457">
        <v>29</v>
      </c>
      <c r="F457" t="s">
        <v>231</v>
      </c>
      <c r="G457" t="s">
        <v>232</v>
      </c>
      <c r="H457">
        <v>388</v>
      </c>
      <c r="I457">
        <v>360.84</v>
      </c>
      <c r="J457">
        <v>415.16</v>
      </c>
      <c r="K457">
        <v>461</v>
      </c>
      <c r="L457">
        <v>388</v>
      </c>
    </row>
    <row r="458" spans="1:12" x14ac:dyDescent="0.25">
      <c r="A458">
        <v>2021</v>
      </c>
      <c r="B458">
        <v>8</v>
      </c>
      <c r="C458" s="272">
        <v>44432</v>
      </c>
      <c r="D458">
        <v>253</v>
      </c>
      <c r="E458">
        <v>331</v>
      </c>
      <c r="F458" t="s">
        <v>330</v>
      </c>
      <c r="G458" t="s">
        <v>331</v>
      </c>
      <c r="H458">
        <v>203</v>
      </c>
      <c r="I458">
        <v>188.79</v>
      </c>
      <c r="J458">
        <v>217.21</v>
      </c>
      <c r="K458">
        <v>333.5</v>
      </c>
      <c r="L458">
        <v>201.3</v>
      </c>
    </row>
    <row r="459" spans="1:12" x14ac:dyDescent="0.25">
      <c r="A459">
        <v>2021</v>
      </c>
      <c r="B459">
        <v>8</v>
      </c>
      <c r="C459" s="272">
        <v>44432</v>
      </c>
      <c r="D459">
        <v>607</v>
      </c>
      <c r="E459">
        <v>395</v>
      </c>
      <c r="F459" t="s">
        <v>170</v>
      </c>
      <c r="G459" t="s">
        <v>171</v>
      </c>
      <c r="H459">
        <v>120</v>
      </c>
      <c r="I459">
        <v>111.6</v>
      </c>
      <c r="J459">
        <v>128.4</v>
      </c>
      <c r="K459">
        <v>173</v>
      </c>
      <c r="L459">
        <v>136.5</v>
      </c>
    </row>
    <row r="460" spans="1:12" x14ac:dyDescent="0.25">
      <c r="A460">
        <v>2021</v>
      </c>
      <c r="B460">
        <v>8</v>
      </c>
      <c r="C460" s="272">
        <v>44432</v>
      </c>
      <c r="D460">
        <v>122</v>
      </c>
      <c r="E460">
        <v>47</v>
      </c>
      <c r="F460" t="s">
        <v>216</v>
      </c>
      <c r="G460" t="s">
        <v>217</v>
      </c>
      <c r="H460">
        <v>280</v>
      </c>
      <c r="I460">
        <v>267.39999999999998</v>
      </c>
      <c r="J460">
        <v>292.60000000000002</v>
      </c>
      <c r="K460">
        <v>364.2</v>
      </c>
      <c r="L460">
        <v>277.2</v>
      </c>
    </row>
    <row r="461" spans="1:12" x14ac:dyDescent="0.25">
      <c r="A461">
        <v>2021</v>
      </c>
      <c r="B461">
        <v>8</v>
      </c>
      <c r="C461" s="272">
        <v>44432</v>
      </c>
      <c r="D461">
        <v>437</v>
      </c>
      <c r="E461">
        <v>375</v>
      </c>
      <c r="F461" t="s">
        <v>213</v>
      </c>
      <c r="G461" t="s">
        <v>214</v>
      </c>
      <c r="H461">
        <v>168</v>
      </c>
      <c r="I461">
        <v>158.08799999999999</v>
      </c>
      <c r="J461">
        <v>179.928</v>
      </c>
      <c r="K461">
        <v>260.3</v>
      </c>
      <c r="L461">
        <v>178.9</v>
      </c>
    </row>
    <row r="462" spans="1:12" x14ac:dyDescent="0.25">
      <c r="A462">
        <v>2021</v>
      </c>
      <c r="B462">
        <v>8</v>
      </c>
      <c r="C462" s="272">
        <v>44432</v>
      </c>
      <c r="D462">
        <v>661</v>
      </c>
      <c r="E462">
        <v>417</v>
      </c>
      <c r="F462" t="s">
        <v>273</v>
      </c>
      <c r="G462" t="s">
        <v>274</v>
      </c>
      <c r="H462">
        <v>138</v>
      </c>
      <c r="I462">
        <v>129.858</v>
      </c>
      <c r="J462">
        <v>147.798</v>
      </c>
    </row>
    <row r="463" spans="1:12" x14ac:dyDescent="0.25">
      <c r="A463">
        <v>2021</v>
      </c>
      <c r="B463">
        <v>8</v>
      </c>
      <c r="C463" s="272">
        <v>44432</v>
      </c>
      <c r="D463">
        <v>299</v>
      </c>
      <c r="E463">
        <v>159</v>
      </c>
      <c r="F463" t="s">
        <v>210</v>
      </c>
      <c r="G463" t="s">
        <v>211</v>
      </c>
      <c r="H463">
        <v>115</v>
      </c>
      <c r="I463">
        <v>106.95</v>
      </c>
      <c r="J463">
        <v>123.05</v>
      </c>
      <c r="K463">
        <v>129.30000000000001</v>
      </c>
      <c r="L463">
        <v>108.3</v>
      </c>
    </row>
    <row r="464" spans="1:12" x14ac:dyDescent="0.25">
      <c r="A464">
        <v>2021</v>
      </c>
      <c r="B464">
        <v>8</v>
      </c>
      <c r="C464" s="272">
        <v>44432</v>
      </c>
      <c r="D464">
        <v>152</v>
      </c>
      <c r="E464">
        <v>224</v>
      </c>
      <c r="F464" t="s">
        <v>204</v>
      </c>
      <c r="G464" t="s">
        <v>205</v>
      </c>
      <c r="H464">
        <v>155</v>
      </c>
      <c r="I464">
        <v>144.15</v>
      </c>
      <c r="J464">
        <v>165.85</v>
      </c>
      <c r="K464">
        <v>191</v>
      </c>
      <c r="L464">
        <v>142.6</v>
      </c>
    </row>
    <row r="465" spans="1:12" x14ac:dyDescent="0.25">
      <c r="A465">
        <v>2021</v>
      </c>
      <c r="B465">
        <v>8</v>
      </c>
      <c r="C465" s="272">
        <v>44432</v>
      </c>
      <c r="D465">
        <v>155</v>
      </c>
      <c r="E465">
        <v>227</v>
      </c>
      <c r="F465" t="s">
        <v>222</v>
      </c>
      <c r="G465" t="s">
        <v>223</v>
      </c>
      <c r="H465">
        <v>122</v>
      </c>
      <c r="I465">
        <v>113.46</v>
      </c>
      <c r="J465">
        <v>130.54</v>
      </c>
    </row>
    <row r="466" spans="1:12" x14ac:dyDescent="0.25">
      <c r="A466">
        <v>2021</v>
      </c>
      <c r="B466">
        <v>8</v>
      </c>
      <c r="C466" s="272">
        <v>44432</v>
      </c>
      <c r="D466">
        <v>131</v>
      </c>
      <c r="E466">
        <v>53</v>
      </c>
      <c r="F466" t="s">
        <v>161</v>
      </c>
      <c r="G466" t="s">
        <v>162</v>
      </c>
      <c r="H466">
        <v>10</v>
      </c>
      <c r="I466">
        <v>9.3000000000000007</v>
      </c>
      <c r="J466">
        <v>10.7</v>
      </c>
      <c r="K466">
        <v>13.1</v>
      </c>
      <c r="L466">
        <v>9.6</v>
      </c>
    </row>
    <row r="467" spans="1:12" x14ac:dyDescent="0.25">
      <c r="A467">
        <v>2021</v>
      </c>
      <c r="B467">
        <v>8</v>
      </c>
      <c r="C467" s="272">
        <v>44432</v>
      </c>
      <c r="D467">
        <v>674</v>
      </c>
      <c r="E467">
        <v>425</v>
      </c>
      <c r="F467" t="s">
        <v>158</v>
      </c>
      <c r="G467" t="s">
        <v>159</v>
      </c>
      <c r="H467">
        <v>256</v>
      </c>
      <c r="I467">
        <v>240.89599999999999</v>
      </c>
      <c r="J467">
        <v>274.17599999999999</v>
      </c>
    </row>
    <row r="468" spans="1:12" x14ac:dyDescent="0.25">
      <c r="A468">
        <v>2021</v>
      </c>
      <c r="B468">
        <v>8</v>
      </c>
      <c r="C468" s="272">
        <v>44432</v>
      </c>
      <c r="D468">
        <v>254</v>
      </c>
      <c r="E468">
        <v>334</v>
      </c>
      <c r="F468" t="s">
        <v>431</v>
      </c>
      <c r="G468" t="s">
        <v>331</v>
      </c>
      <c r="H468">
        <v>203</v>
      </c>
      <c r="I468">
        <v>188.79</v>
      </c>
      <c r="J468">
        <v>217.21</v>
      </c>
      <c r="K468">
        <v>305.7</v>
      </c>
      <c r="L468">
        <v>199.3</v>
      </c>
    </row>
    <row r="469" spans="1:12" x14ac:dyDescent="0.25">
      <c r="A469">
        <v>2021</v>
      </c>
      <c r="B469">
        <v>8</v>
      </c>
      <c r="C469" s="272">
        <v>44432</v>
      </c>
      <c r="D469">
        <v>167</v>
      </c>
      <c r="E469">
        <v>243</v>
      </c>
      <c r="F469" t="s">
        <v>228</v>
      </c>
      <c r="G469" t="s">
        <v>229</v>
      </c>
      <c r="H469">
        <v>888</v>
      </c>
      <c r="I469">
        <v>825.84</v>
      </c>
      <c r="J469">
        <v>950.16</v>
      </c>
    </row>
    <row r="470" spans="1:12" x14ac:dyDescent="0.25">
      <c r="A470">
        <v>2021</v>
      </c>
      <c r="B470">
        <v>8</v>
      </c>
      <c r="C470" s="272">
        <v>44432</v>
      </c>
      <c r="D470">
        <v>609</v>
      </c>
      <c r="E470">
        <v>395</v>
      </c>
      <c r="F470" t="s">
        <v>176</v>
      </c>
      <c r="G470" t="s">
        <v>177</v>
      </c>
      <c r="H470">
        <v>50</v>
      </c>
      <c r="I470">
        <v>46.5</v>
      </c>
      <c r="J470">
        <v>53.5</v>
      </c>
      <c r="K470">
        <v>75</v>
      </c>
      <c r="L470">
        <v>56.5</v>
      </c>
    </row>
    <row r="471" spans="1:12" x14ac:dyDescent="0.25">
      <c r="A471">
        <v>2021</v>
      </c>
      <c r="B471">
        <v>8</v>
      </c>
      <c r="C471" s="272">
        <v>44432</v>
      </c>
      <c r="D471">
        <v>93</v>
      </c>
      <c r="E471">
        <v>32</v>
      </c>
      <c r="F471" t="s">
        <v>291</v>
      </c>
      <c r="G471" t="s">
        <v>292</v>
      </c>
      <c r="H471">
        <v>59</v>
      </c>
      <c r="I471">
        <v>54.87</v>
      </c>
      <c r="J471">
        <v>63.13</v>
      </c>
      <c r="K471">
        <v>75.5</v>
      </c>
      <c r="L471">
        <v>58.3</v>
      </c>
    </row>
    <row r="472" spans="1:12" x14ac:dyDescent="0.25">
      <c r="A472">
        <v>2021</v>
      </c>
      <c r="B472">
        <v>8</v>
      </c>
      <c r="C472" s="272">
        <v>44432</v>
      </c>
      <c r="D472">
        <v>660</v>
      </c>
      <c r="E472">
        <v>417</v>
      </c>
      <c r="F472" t="s">
        <v>270</v>
      </c>
      <c r="G472" t="s">
        <v>271</v>
      </c>
      <c r="H472">
        <v>1265</v>
      </c>
      <c r="I472">
        <v>1190.365</v>
      </c>
      <c r="J472">
        <v>1354.8150000000001</v>
      </c>
    </row>
    <row r="473" spans="1:12" x14ac:dyDescent="0.25">
      <c r="A473">
        <v>2021</v>
      </c>
      <c r="B473">
        <v>8</v>
      </c>
      <c r="C473" s="272">
        <v>44432</v>
      </c>
      <c r="D473">
        <v>225</v>
      </c>
      <c r="E473">
        <v>301</v>
      </c>
      <c r="F473" t="s">
        <v>207</v>
      </c>
      <c r="G473" t="s">
        <v>208</v>
      </c>
      <c r="H473">
        <v>372</v>
      </c>
      <c r="I473">
        <v>345.96</v>
      </c>
      <c r="J473">
        <v>398.04</v>
      </c>
      <c r="K473">
        <v>462.5</v>
      </c>
      <c r="L473">
        <v>402</v>
      </c>
    </row>
    <row r="474" spans="1:12" x14ac:dyDescent="0.25">
      <c r="A474">
        <v>2021</v>
      </c>
      <c r="B474">
        <v>8</v>
      </c>
      <c r="C474" s="272">
        <v>44432</v>
      </c>
      <c r="D474">
        <v>608</v>
      </c>
      <c r="E474">
        <v>395</v>
      </c>
      <c r="F474" t="s">
        <v>173</v>
      </c>
      <c r="G474" t="s">
        <v>174</v>
      </c>
      <c r="H474">
        <v>110</v>
      </c>
      <c r="I474">
        <v>102.3</v>
      </c>
      <c r="J474">
        <v>117.7</v>
      </c>
      <c r="K474">
        <v>145.5</v>
      </c>
      <c r="L474">
        <v>111.5</v>
      </c>
    </row>
    <row r="475" spans="1:12" x14ac:dyDescent="0.25">
      <c r="A475">
        <v>2021</v>
      </c>
      <c r="B475">
        <v>8</v>
      </c>
      <c r="C475" s="272">
        <v>44432</v>
      </c>
      <c r="D475">
        <v>273</v>
      </c>
      <c r="E475">
        <v>137</v>
      </c>
      <c r="F475" t="s">
        <v>219</v>
      </c>
      <c r="G475" t="s">
        <v>220</v>
      </c>
      <c r="H475">
        <v>564</v>
      </c>
      <c r="I475">
        <v>524.52</v>
      </c>
      <c r="J475">
        <v>603.48</v>
      </c>
      <c r="K475">
        <v>732.9</v>
      </c>
      <c r="L475">
        <v>598.6</v>
      </c>
    </row>
    <row r="476" spans="1:12" x14ac:dyDescent="0.25">
      <c r="A476">
        <v>2021</v>
      </c>
      <c r="B476">
        <v>8</v>
      </c>
      <c r="C476" s="272">
        <v>44432</v>
      </c>
      <c r="D476">
        <v>92</v>
      </c>
      <c r="E476">
        <v>32</v>
      </c>
      <c r="F476" t="s">
        <v>288</v>
      </c>
      <c r="G476" t="s">
        <v>289</v>
      </c>
      <c r="H476">
        <v>361</v>
      </c>
      <c r="I476">
        <v>335.73</v>
      </c>
      <c r="J476">
        <v>386.27</v>
      </c>
      <c r="K476">
        <v>496.8</v>
      </c>
      <c r="L476">
        <v>365</v>
      </c>
    </row>
    <row r="477" spans="1:12" x14ac:dyDescent="0.25">
      <c r="A477">
        <v>2021</v>
      </c>
      <c r="B477">
        <v>8</v>
      </c>
      <c r="C477" s="272">
        <v>44432</v>
      </c>
      <c r="D477">
        <v>49</v>
      </c>
      <c r="E477">
        <v>18</v>
      </c>
      <c r="F477" t="s">
        <v>191</v>
      </c>
      <c r="G477" t="s">
        <v>192</v>
      </c>
      <c r="H477">
        <v>100</v>
      </c>
      <c r="I477">
        <v>95.5</v>
      </c>
      <c r="J477">
        <v>104.5</v>
      </c>
      <c r="K477">
        <v>157.1</v>
      </c>
      <c r="L477">
        <v>110.7</v>
      </c>
    </row>
    <row r="478" spans="1:12" x14ac:dyDescent="0.25">
      <c r="A478">
        <v>2021</v>
      </c>
      <c r="B478">
        <v>8</v>
      </c>
      <c r="C478" s="272">
        <v>44433</v>
      </c>
      <c r="D478">
        <v>557</v>
      </c>
      <c r="E478">
        <v>384</v>
      </c>
      <c r="F478" t="s">
        <v>200</v>
      </c>
      <c r="G478" t="s">
        <v>201</v>
      </c>
      <c r="H478">
        <v>182</v>
      </c>
      <c r="I478">
        <v>171.262</v>
      </c>
      <c r="J478">
        <v>194.922</v>
      </c>
      <c r="K478">
        <v>275.39999999999998</v>
      </c>
      <c r="L478">
        <v>208</v>
      </c>
    </row>
    <row r="479" spans="1:12" x14ac:dyDescent="0.25">
      <c r="A479">
        <v>2021</v>
      </c>
      <c r="B479">
        <v>8</v>
      </c>
      <c r="C479" s="272">
        <v>44433</v>
      </c>
      <c r="D479">
        <v>299</v>
      </c>
      <c r="E479">
        <v>159</v>
      </c>
      <c r="F479" t="s">
        <v>210</v>
      </c>
      <c r="G479" t="s">
        <v>211</v>
      </c>
      <c r="H479">
        <v>115</v>
      </c>
      <c r="I479">
        <v>106.95</v>
      </c>
      <c r="J479">
        <v>123.05</v>
      </c>
      <c r="K479">
        <v>136.1</v>
      </c>
      <c r="L479">
        <v>107</v>
      </c>
    </row>
    <row r="480" spans="1:12" x14ac:dyDescent="0.25">
      <c r="A480">
        <v>2021</v>
      </c>
      <c r="B480">
        <v>8</v>
      </c>
      <c r="C480" s="272">
        <v>44433</v>
      </c>
      <c r="D480">
        <v>225</v>
      </c>
      <c r="E480">
        <v>301</v>
      </c>
      <c r="F480" t="s">
        <v>207</v>
      </c>
      <c r="G480" t="s">
        <v>208</v>
      </c>
      <c r="H480">
        <v>372</v>
      </c>
      <c r="I480">
        <v>345.96</v>
      </c>
      <c r="J480">
        <v>398.04</v>
      </c>
      <c r="K480">
        <v>475</v>
      </c>
      <c r="L480">
        <v>383</v>
      </c>
    </row>
    <row r="481" spans="1:12" x14ac:dyDescent="0.25">
      <c r="A481">
        <v>2021</v>
      </c>
      <c r="B481">
        <v>8</v>
      </c>
      <c r="C481" s="272">
        <v>44433</v>
      </c>
      <c r="D481">
        <v>661</v>
      </c>
      <c r="E481">
        <v>417</v>
      </c>
      <c r="F481" t="s">
        <v>273</v>
      </c>
      <c r="G481" t="s">
        <v>274</v>
      </c>
      <c r="H481">
        <v>138</v>
      </c>
      <c r="I481">
        <v>129.858</v>
      </c>
      <c r="J481">
        <v>147.798</v>
      </c>
    </row>
    <row r="482" spans="1:12" x14ac:dyDescent="0.25">
      <c r="A482">
        <v>2021</v>
      </c>
      <c r="B482">
        <v>8</v>
      </c>
      <c r="C482" s="272">
        <v>44433</v>
      </c>
      <c r="D482">
        <v>674</v>
      </c>
      <c r="E482">
        <v>425</v>
      </c>
      <c r="F482" t="s">
        <v>158</v>
      </c>
      <c r="G482" t="s">
        <v>159</v>
      </c>
      <c r="H482">
        <v>256</v>
      </c>
      <c r="I482">
        <v>240.89599999999999</v>
      </c>
      <c r="J482">
        <v>274.17599999999999</v>
      </c>
    </row>
    <row r="483" spans="1:12" x14ac:dyDescent="0.25">
      <c r="A483">
        <v>2021</v>
      </c>
      <c r="B483">
        <v>8</v>
      </c>
      <c r="C483" s="272">
        <v>44433</v>
      </c>
      <c r="D483">
        <v>50</v>
      </c>
      <c r="E483">
        <v>18</v>
      </c>
      <c r="F483" t="s">
        <v>194</v>
      </c>
      <c r="G483" t="s">
        <v>195</v>
      </c>
      <c r="H483">
        <v>54</v>
      </c>
      <c r="I483">
        <v>51.57</v>
      </c>
      <c r="J483">
        <v>56.43</v>
      </c>
      <c r="K483">
        <v>68.8</v>
      </c>
      <c r="L483">
        <v>57.3</v>
      </c>
    </row>
    <row r="484" spans="1:12" x14ac:dyDescent="0.25">
      <c r="A484">
        <v>2021</v>
      </c>
      <c r="B484">
        <v>8</v>
      </c>
      <c r="C484" s="272">
        <v>44433</v>
      </c>
      <c r="D484">
        <v>660</v>
      </c>
      <c r="E484">
        <v>417</v>
      </c>
      <c r="F484" t="s">
        <v>270</v>
      </c>
      <c r="G484" t="s">
        <v>271</v>
      </c>
      <c r="H484">
        <v>1265</v>
      </c>
      <c r="I484">
        <v>1190.365</v>
      </c>
      <c r="J484">
        <v>1354.8150000000001</v>
      </c>
    </row>
    <row r="485" spans="1:12" x14ac:dyDescent="0.25">
      <c r="A485">
        <v>2021</v>
      </c>
      <c r="B485">
        <v>8</v>
      </c>
      <c r="C485" s="272">
        <v>44433</v>
      </c>
      <c r="D485">
        <v>122</v>
      </c>
      <c r="E485">
        <v>47</v>
      </c>
      <c r="F485" t="s">
        <v>216</v>
      </c>
      <c r="G485" t="s">
        <v>217</v>
      </c>
      <c r="H485">
        <v>280</v>
      </c>
      <c r="I485">
        <v>267.39999999999998</v>
      </c>
      <c r="J485">
        <v>292.60000000000002</v>
      </c>
      <c r="K485">
        <v>338.6</v>
      </c>
      <c r="L485">
        <v>270.8</v>
      </c>
    </row>
    <row r="486" spans="1:12" x14ac:dyDescent="0.25">
      <c r="A486">
        <v>2021</v>
      </c>
      <c r="B486">
        <v>8</v>
      </c>
      <c r="C486" s="272">
        <v>44433</v>
      </c>
      <c r="D486">
        <v>254</v>
      </c>
      <c r="E486">
        <v>334</v>
      </c>
      <c r="F486" t="s">
        <v>431</v>
      </c>
      <c r="G486" t="s">
        <v>331</v>
      </c>
      <c r="H486">
        <v>203</v>
      </c>
      <c r="I486">
        <v>188.79</v>
      </c>
      <c r="J486">
        <v>217.21</v>
      </c>
      <c r="K486">
        <v>287.2</v>
      </c>
      <c r="L486">
        <v>200.4</v>
      </c>
    </row>
    <row r="487" spans="1:12" x14ac:dyDescent="0.25">
      <c r="A487">
        <v>2021</v>
      </c>
      <c r="B487">
        <v>8</v>
      </c>
      <c r="C487" s="272">
        <v>44433</v>
      </c>
      <c r="D487">
        <v>124</v>
      </c>
      <c r="E487">
        <v>48</v>
      </c>
      <c r="F487" t="s">
        <v>236</v>
      </c>
      <c r="G487" t="s">
        <v>237</v>
      </c>
      <c r="H487">
        <v>18.664735230000002</v>
      </c>
      <c r="I487">
        <v>17.358203759999999</v>
      </c>
      <c r="J487">
        <v>19.97126669</v>
      </c>
    </row>
    <row r="488" spans="1:12" x14ac:dyDescent="0.25">
      <c r="A488">
        <v>2021</v>
      </c>
      <c r="B488">
        <v>8</v>
      </c>
      <c r="C488" s="272">
        <v>44433</v>
      </c>
      <c r="D488">
        <v>10</v>
      </c>
      <c r="E488">
        <v>3</v>
      </c>
      <c r="F488" t="s">
        <v>179</v>
      </c>
      <c r="G488" t="s">
        <v>180</v>
      </c>
      <c r="H488">
        <v>48.662500000000001</v>
      </c>
      <c r="I488">
        <v>45.256124999999997</v>
      </c>
      <c r="J488">
        <v>52.068874999999998</v>
      </c>
      <c r="K488">
        <v>70</v>
      </c>
      <c r="L488">
        <v>57</v>
      </c>
    </row>
    <row r="489" spans="1:12" x14ac:dyDescent="0.25">
      <c r="A489">
        <v>2021</v>
      </c>
      <c r="B489">
        <v>8</v>
      </c>
      <c r="C489" s="272">
        <v>44433</v>
      </c>
      <c r="D489">
        <v>609</v>
      </c>
      <c r="E489">
        <v>395</v>
      </c>
      <c r="F489" t="s">
        <v>176</v>
      </c>
      <c r="G489" t="s">
        <v>177</v>
      </c>
      <c r="H489">
        <v>50</v>
      </c>
      <c r="I489">
        <v>46.5</v>
      </c>
      <c r="J489">
        <v>53.5</v>
      </c>
    </row>
    <row r="490" spans="1:12" x14ac:dyDescent="0.25">
      <c r="A490">
        <v>2021</v>
      </c>
      <c r="B490">
        <v>8</v>
      </c>
      <c r="C490" s="272">
        <v>44433</v>
      </c>
      <c r="D490">
        <v>349</v>
      </c>
      <c r="E490">
        <v>194</v>
      </c>
      <c r="F490" t="s">
        <v>188</v>
      </c>
      <c r="G490" t="s">
        <v>189</v>
      </c>
      <c r="H490">
        <v>285</v>
      </c>
      <c r="I490">
        <v>265.05</v>
      </c>
      <c r="J490">
        <v>304.95</v>
      </c>
      <c r="K490">
        <v>337.5</v>
      </c>
      <c r="L490">
        <v>261.5</v>
      </c>
    </row>
    <row r="491" spans="1:12" x14ac:dyDescent="0.25">
      <c r="A491">
        <v>2021</v>
      </c>
      <c r="B491">
        <v>8</v>
      </c>
      <c r="C491" s="272">
        <v>44433</v>
      </c>
      <c r="D491">
        <v>556</v>
      </c>
      <c r="E491">
        <v>384</v>
      </c>
      <c r="F491" t="s">
        <v>197</v>
      </c>
      <c r="G491" t="s">
        <v>198</v>
      </c>
      <c r="H491">
        <v>1066</v>
      </c>
      <c r="I491">
        <v>1003.106</v>
      </c>
      <c r="J491">
        <v>1141.6859999999999</v>
      </c>
      <c r="K491">
        <v>1388.4</v>
      </c>
      <c r="L491">
        <v>1110.5999999999999</v>
      </c>
    </row>
    <row r="492" spans="1:12" x14ac:dyDescent="0.25">
      <c r="A492">
        <v>2021</v>
      </c>
      <c r="B492">
        <v>8</v>
      </c>
      <c r="C492" s="272">
        <v>44433</v>
      </c>
      <c r="D492">
        <v>437</v>
      </c>
      <c r="E492">
        <v>375</v>
      </c>
      <c r="F492" t="s">
        <v>213</v>
      </c>
      <c r="G492" t="s">
        <v>214</v>
      </c>
      <c r="H492">
        <v>168</v>
      </c>
      <c r="I492">
        <v>158.08799999999999</v>
      </c>
      <c r="J492">
        <v>179.928</v>
      </c>
      <c r="K492">
        <v>249.2</v>
      </c>
      <c r="L492">
        <v>174</v>
      </c>
    </row>
    <row r="493" spans="1:12" x14ac:dyDescent="0.25">
      <c r="A493">
        <v>2021</v>
      </c>
      <c r="B493">
        <v>8</v>
      </c>
      <c r="C493" s="272">
        <v>44433</v>
      </c>
      <c r="D493">
        <v>273</v>
      </c>
      <c r="E493">
        <v>137</v>
      </c>
      <c r="F493" t="s">
        <v>219</v>
      </c>
      <c r="G493" t="s">
        <v>220</v>
      </c>
      <c r="H493">
        <v>564</v>
      </c>
      <c r="I493">
        <v>524.52</v>
      </c>
      <c r="J493">
        <v>603.48</v>
      </c>
      <c r="K493">
        <v>717.2</v>
      </c>
      <c r="L493">
        <v>587.9</v>
      </c>
    </row>
    <row r="494" spans="1:12" x14ac:dyDescent="0.25">
      <c r="A494">
        <v>2021</v>
      </c>
      <c r="B494">
        <v>8</v>
      </c>
      <c r="C494" s="272">
        <v>44433</v>
      </c>
      <c r="D494">
        <v>152</v>
      </c>
      <c r="E494">
        <v>224</v>
      </c>
      <c r="F494" t="s">
        <v>204</v>
      </c>
      <c r="G494" t="s">
        <v>205</v>
      </c>
      <c r="H494">
        <v>155</v>
      </c>
      <c r="I494">
        <v>144.15</v>
      </c>
      <c r="J494">
        <v>165.85</v>
      </c>
      <c r="K494">
        <v>184.9</v>
      </c>
      <c r="L494">
        <v>147</v>
      </c>
    </row>
    <row r="495" spans="1:12" x14ac:dyDescent="0.25">
      <c r="A495">
        <v>2021</v>
      </c>
      <c r="B495">
        <v>8</v>
      </c>
      <c r="C495" s="272">
        <v>44433</v>
      </c>
      <c r="D495">
        <v>131</v>
      </c>
      <c r="E495">
        <v>53</v>
      </c>
      <c r="F495" t="s">
        <v>161</v>
      </c>
      <c r="G495" t="s">
        <v>162</v>
      </c>
      <c r="H495">
        <v>10</v>
      </c>
      <c r="I495">
        <v>9.3000000000000007</v>
      </c>
      <c r="J495">
        <v>10.7</v>
      </c>
      <c r="K495">
        <v>13.8</v>
      </c>
      <c r="L495">
        <v>9.5</v>
      </c>
    </row>
    <row r="496" spans="1:12" x14ac:dyDescent="0.25">
      <c r="A496">
        <v>2021</v>
      </c>
      <c r="B496">
        <v>8</v>
      </c>
      <c r="C496" s="272">
        <v>44433</v>
      </c>
      <c r="D496">
        <v>49</v>
      </c>
      <c r="E496">
        <v>18</v>
      </c>
      <c r="F496" t="s">
        <v>191</v>
      </c>
      <c r="G496" t="s">
        <v>192</v>
      </c>
      <c r="H496">
        <v>100</v>
      </c>
      <c r="I496">
        <v>95.5</v>
      </c>
      <c r="J496">
        <v>104.5</v>
      </c>
      <c r="K496">
        <v>132.9</v>
      </c>
      <c r="L496">
        <v>102.4</v>
      </c>
    </row>
    <row r="497" spans="1:12" x14ac:dyDescent="0.25">
      <c r="A497">
        <v>2021</v>
      </c>
      <c r="B497">
        <v>8</v>
      </c>
      <c r="C497" s="272">
        <v>44433</v>
      </c>
      <c r="D497">
        <v>253</v>
      </c>
      <c r="E497">
        <v>331</v>
      </c>
      <c r="F497" t="s">
        <v>330</v>
      </c>
      <c r="G497" t="s">
        <v>331</v>
      </c>
      <c r="H497">
        <v>203</v>
      </c>
      <c r="I497">
        <v>188.79</v>
      </c>
      <c r="J497">
        <v>217.21</v>
      </c>
      <c r="K497">
        <v>317.10000000000002</v>
      </c>
      <c r="L497">
        <v>199.6</v>
      </c>
    </row>
    <row r="498" spans="1:12" x14ac:dyDescent="0.25">
      <c r="A498">
        <v>2021</v>
      </c>
      <c r="B498">
        <v>8</v>
      </c>
      <c r="C498" s="272">
        <v>44433</v>
      </c>
      <c r="D498">
        <v>155</v>
      </c>
      <c r="E498">
        <v>227</v>
      </c>
      <c r="F498" t="s">
        <v>222</v>
      </c>
      <c r="G498" t="s">
        <v>223</v>
      </c>
      <c r="H498">
        <v>122</v>
      </c>
      <c r="I498">
        <v>113.46</v>
      </c>
      <c r="J498">
        <v>130.54</v>
      </c>
    </row>
    <row r="499" spans="1:12" x14ac:dyDescent="0.25">
      <c r="A499">
        <v>2021</v>
      </c>
      <c r="B499">
        <v>8</v>
      </c>
      <c r="C499" s="272">
        <v>44434</v>
      </c>
      <c r="D499">
        <v>609</v>
      </c>
      <c r="E499">
        <v>395</v>
      </c>
      <c r="F499" t="s">
        <v>176</v>
      </c>
      <c r="G499" t="s">
        <v>177</v>
      </c>
      <c r="H499">
        <v>50</v>
      </c>
      <c r="I499">
        <v>46.5</v>
      </c>
      <c r="J499">
        <v>53.5</v>
      </c>
      <c r="K499">
        <v>66</v>
      </c>
      <c r="L499">
        <v>54</v>
      </c>
    </row>
    <row r="500" spans="1:12" x14ac:dyDescent="0.25">
      <c r="A500">
        <v>2021</v>
      </c>
      <c r="B500">
        <v>8</v>
      </c>
      <c r="C500" s="272">
        <v>44434</v>
      </c>
      <c r="D500">
        <v>299</v>
      </c>
      <c r="E500">
        <v>159</v>
      </c>
      <c r="F500" t="s">
        <v>210</v>
      </c>
      <c r="G500" t="s">
        <v>211</v>
      </c>
      <c r="H500">
        <v>115</v>
      </c>
      <c r="I500">
        <v>106.95</v>
      </c>
      <c r="J500">
        <v>123.05</v>
      </c>
      <c r="K500">
        <v>133</v>
      </c>
      <c r="L500">
        <v>111</v>
      </c>
    </row>
    <row r="501" spans="1:12" x14ac:dyDescent="0.25">
      <c r="A501">
        <v>2021</v>
      </c>
      <c r="B501">
        <v>8</v>
      </c>
      <c r="C501" s="272">
        <v>44434</v>
      </c>
      <c r="D501">
        <v>49</v>
      </c>
      <c r="E501">
        <v>18</v>
      </c>
      <c r="F501" t="s">
        <v>191</v>
      </c>
      <c r="G501" t="s">
        <v>192</v>
      </c>
      <c r="H501">
        <v>100</v>
      </c>
      <c r="I501">
        <v>95.5</v>
      </c>
      <c r="J501">
        <v>104.5</v>
      </c>
      <c r="K501">
        <v>134.30000000000001</v>
      </c>
      <c r="L501">
        <v>104.4</v>
      </c>
    </row>
    <row r="502" spans="1:12" x14ac:dyDescent="0.25">
      <c r="A502">
        <v>2021</v>
      </c>
      <c r="B502">
        <v>8</v>
      </c>
      <c r="C502" s="272">
        <v>44434</v>
      </c>
      <c r="D502">
        <v>122</v>
      </c>
      <c r="E502">
        <v>47</v>
      </c>
      <c r="F502" t="s">
        <v>216</v>
      </c>
      <c r="G502" t="s">
        <v>217</v>
      </c>
      <c r="H502">
        <v>280</v>
      </c>
      <c r="I502">
        <v>267.39999999999998</v>
      </c>
      <c r="J502">
        <v>292.60000000000002</v>
      </c>
      <c r="K502">
        <v>378.3</v>
      </c>
      <c r="L502">
        <v>282.2</v>
      </c>
    </row>
    <row r="503" spans="1:12" x14ac:dyDescent="0.25">
      <c r="A503">
        <v>2021</v>
      </c>
      <c r="B503">
        <v>8</v>
      </c>
      <c r="C503" s="272">
        <v>44434</v>
      </c>
      <c r="D503">
        <v>661</v>
      </c>
      <c r="E503">
        <v>417</v>
      </c>
      <c r="F503" t="s">
        <v>273</v>
      </c>
      <c r="G503" t="s">
        <v>274</v>
      </c>
      <c r="H503">
        <v>138</v>
      </c>
      <c r="I503">
        <v>129.858</v>
      </c>
      <c r="J503">
        <v>147.798</v>
      </c>
    </row>
    <row r="504" spans="1:12" x14ac:dyDescent="0.25">
      <c r="A504">
        <v>2021</v>
      </c>
      <c r="B504">
        <v>8</v>
      </c>
      <c r="C504" s="272">
        <v>44434</v>
      </c>
      <c r="D504">
        <v>550</v>
      </c>
      <c r="E504">
        <v>383</v>
      </c>
      <c r="F504" t="s">
        <v>167</v>
      </c>
      <c r="G504" t="s">
        <v>168</v>
      </c>
      <c r="H504">
        <v>35</v>
      </c>
      <c r="I504">
        <v>32.024999999999999</v>
      </c>
      <c r="J504">
        <v>38.045000000000002</v>
      </c>
      <c r="K504">
        <v>57.3</v>
      </c>
      <c r="L504">
        <v>37.299999999999997</v>
      </c>
    </row>
    <row r="505" spans="1:12" x14ac:dyDescent="0.25">
      <c r="A505">
        <v>2021</v>
      </c>
      <c r="B505">
        <v>8</v>
      </c>
      <c r="C505" s="272">
        <v>44434</v>
      </c>
      <c r="D505">
        <v>50</v>
      </c>
      <c r="E505">
        <v>18</v>
      </c>
      <c r="F505" t="s">
        <v>194</v>
      </c>
      <c r="G505" t="s">
        <v>195</v>
      </c>
      <c r="H505">
        <v>54</v>
      </c>
      <c r="I505">
        <v>51.57</v>
      </c>
      <c r="J505">
        <v>56.43</v>
      </c>
      <c r="K505">
        <v>69.099999999999994</v>
      </c>
      <c r="L505">
        <v>56</v>
      </c>
    </row>
    <row r="506" spans="1:12" x14ac:dyDescent="0.25">
      <c r="A506">
        <v>2021</v>
      </c>
      <c r="B506">
        <v>8</v>
      </c>
      <c r="C506" s="272">
        <v>44434</v>
      </c>
      <c r="D506">
        <v>13</v>
      </c>
      <c r="E506">
        <v>5</v>
      </c>
      <c r="F506" t="s">
        <v>182</v>
      </c>
      <c r="G506" t="s">
        <v>183</v>
      </c>
      <c r="H506">
        <v>35.875</v>
      </c>
      <c r="I506">
        <v>33.363750000000003</v>
      </c>
      <c r="J506">
        <v>38.386249999999997</v>
      </c>
      <c r="K506">
        <v>46</v>
      </c>
      <c r="L506">
        <v>39</v>
      </c>
    </row>
    <row r="507" spans="1:12" x14ac:dyDescent="0.25">
      <c r="A507">
        <v>2021</v>
      </c>
      <c r="B507">
        <v>8</v>
      </c>
      <c r="C507" s="272">
        <v>44434</v>
      </c>
      <c r="D507">
        <v>608</v>
      </c>
      <c r="E507">
        <v>395</v>
      </c>
      <c r="F507" t="s">
        <v>173</v>
      </c>
      <c r="G507" t="s">
        <v>174</v>
      </c>
      <c r="H507">
        <v>110</v>
      </c>
      <c r="I507">
        <v>102.3</v>
      </c>
      <c r="J507">
        <v>117.7</v>
      </c>
      <c r="K507">
        <v>157</v>
      </c>
      <c r="L507">
        <v>110.5</v>
      </c>
    </row>
    <row r="508" spans="1:12" x14ac:dyDescent="0.25">
      <c r="A508">
        <v>2021</v>
      </c>
      <c r="B508">
        <v>8</v>
      </c>
      <c r="C508" s="272">
        <v>44434</v>
      </c>
      <c r="D508">
        <v>557</v>
      </c>
      <c r="E508">
        <v>384</v>
      </c>
      <c r="F508" t="s">
        <v>200</v>
      </c>
      <c r="G508" t="s">
        <v>201</v>
      </c>
      <c r="H508">
        <v>182</v>
      </c>
      <c r="I508">
        <v>171.262</v>
      </c>
      <c r="J508">
        <v>194.922</v>
      </c>
      <c r="K508">
        <v>260.10000000000002</v>
      </c>
      <c r="L508">
        <v>207.3</v>
      </c>
    </row>
    <row r="509" spans="1:12" x14ac:dyDescent="0.25">
      <c r="A509">
        <v>2021</v>
      </c>
      <c r="B509">
        <v>8</v>
      </c>
      <c r="C509" s="272">
        <v>44434</v>
      </c>
      <c r="D509">
        <v>349</v>
      </c>
      <c r="E509">
        <v>194</v>
      </c>
      <c r="F509" t="s">
        <v>188</v>
      </c>
      <c r="G509" t="s">
        <v>189</v>
      </c>
      <c r="H509">
        <v>285</v>
      </c>
      <c r="I509">
        <v>265.05</v>
      </c>
      <c r="J509">
        <v>304.95</v>
      </c>
      <c r="K509">
        <v>308</v>
      </c>
      <c r="L509">
        <v>261.8</v>
      </c>
    </row>
    <row r="510" spans="1:12" x14ac:dyDescent="0.25">
      <c r="A510">
        <v>2021</v>
      </c>
      <c r="B510">
        <v>8</v>
      </c>
      <c r="C510" s="272">
        <v>44434</v>
      </c>
      <c r="D510">
        <v>254</v>
      </c>
      <c r="E510">
        <v>334</v>
      </c>
      <c r="F510" t="s">
        <v>431</v>
      </c>
      <c r="G510" t="s">
        <v>331</v>
      </c>
      <c r="H510">
        <v>203</v>
      </c>
      <c r="I510">
        <v>188.79</v>
      </c>
      <c r="J510">
        <v>217.21</v>
      </c>
      <c r="K510">
        <v>315.2</v>
      </c>
      <c r="L510">
        <v>201.2</v>
      </c>
    </row>
    <row r="511" spans="1:12" x14ac:dyDescent="0.25">
      <c r="A511">
        <v>2021</v>
      </c>
      <c r="B511">
        <v>8</v>
      </c>
      <c r="C511" s="272">
        <v>44434</v>
      </c>
      <c r="D511">
        <v>660</v>
      </c>
      <c r="E511">
        <v>417</v>
      </c>
      <c r="F511" t="s">
        <v>270</v>
      </c>
      <c r="G511" t="s">
        <v>271</v>
      </c>
      <c r="H511">
        <v>1265</v>
      </c>
      <c r="I511">
        <v>1190.365</v>
      </c>
      <c r="J511">
        <v>1354.8150000000001</v>
      </c>
    </row>
    <row r="512" spans="1:12" x14ac:dyDescent="0.25">
      <c r="A512">
        <v>2021</v>
      </c>
      <c r="B512">
        <v>8</v>
      </c>
      <c r="C512" s="272">
        <v>44434</v>
      </c>
      <c r="D512">
        <v>273</v>
      </c>
      <c r="E512">
        <v>137</v>
      </c>
      <c r="F512" t="s">
        <v>219</v>
      </c>
      <c r="G512" t="s">
        <v>220</v>
      </c>
      <c r="H512">
        <v>564</v>
      </c>
      <c r="I512">
        <v>524.52</v>
      </c>
      <c r="J512">
        <v>603.48</v>
      </c>
      <c r="K512">
        <v>750.5</v>
      </c>
      <c r="L512">
        <v>602</v>
      </c>
    </row>
    <row r="513" spans="1:12" x14ac:dyDescent="0.25">
      <c r="A513">
        <v>2021</v>
      </c>
      <c r="B513">
        <v>8</v>
      </c>
      <c r="C513" s="272">
        <v>44434</v>
      </c>
      <c r="D513">
        <v>155</v>
      </c>
      <c r="E513">
        <v>227</v>
      </c>
      <c r="F513" t="s">
        <v>222</v>
      </c>
      <c r="G513" t="s">
        <v>223</v>
      </c>
      <c r="H513">
        <v>122</v>
      </c>
      <c r="I513">
        <v>113.46</v>
      </c>
      <c r="J513">
        <v>130.54</v>
      </c>
      <c r="K513">
        <v>130.4</v>
      </c>
      <c r="L513">
        <v>111.2</v>
      </c>
    </row>
    <row r="514" spans="1:12" x14ac:dyDescent="0.25">
      <c r="A514">
        <v>2021</v>
      </c>
      <c r="B514">
        <v>8</v>
      </c>
      <c r="C514" s="272">
        <v>44434</v>
      </c>
      <c r="D514">
        <v>437</v>
      </c>
      <c r="E514">
        <v>375</v>
      </c>
      <c r="F514" t="s">
        <v>213</v>
      </c>
      <c r="G514" t="s">
        <v>214</v>
      </c>
      <c r="H514">
        <v>168</v>
      </c>
      <c r="I514">
        <v>158.08799999999999</v>
      </c>
      <c r="J514">
        <v>179.928</v>
      </c>
      <c r="K514">
        <v>247.3</v>
      </c>
      <c r="L514">
        <v>177.8</v>
      </c>
    </row>
    <row r="515" spans="1:12" x14ac:dyDescent="0.25">
      <c r="A515">
        <v>2021</v>
      </c>
      <c r="B515">
        <v>8</v>
      </c>
      <c r="C515" s="272">
        <v>44434</v>
      </c>
      <c r="D515">
        <v>225</v>
      </c>
      <c r="E515">
        <v>301</v>
      </c>
      <c r="F515" t="s">
        <v>207</v>
      </c>
      <c r="G515" t="s">
        <v>208</v>
      </c>
      <c r="H515">
        <v>372</v>
      </c>
      <c r="I515">
        <v>345.96</v>
      </c>
      <c r="J515">
        <v>398.04</v>
      </c>
    </row>
    <row r="516" spans="1:12" x14ac:dyDescent="0.25">
      <c r="A516">
        <v>2021</v>
      </c>
      <c r="B516">
        <v>8</v>
      </c>
      <c r="C516" s="272">
        <v>44434</v>
      </c>
      <c r="D516">
        <v>152</v>
      </c>
      <c r="E516">
        <v>224</v>
      </c>
      <c r="F516" t="s">
        <v>204</v>
      </c>
      <c r="G516" t="s">
        <v>205</v>
      </c>
      <c r="H516">
        <v>155</v>
      </c>
      <c r="I516">
        <v>144.15</v>
      </c>
      <c r="J516">
        <v>165.85</v>
      </c>
    </row>
    <row r="517" spans="1:12" x14ac:dyDescent="0.25">
      <c r="A517">
        <v>2021</v>
      </c>
      <c r="B517">
        <v>8</v>
      </c>
      <c r="C517" s="272">
        <v>44434</v>
      </c>
      <c r="D517">
        <v>607</v>
      </c>
      <c r="E517">
        <v>395</v>
      </c>
      <c r="F517" t="s">
        <v>170</v>
      </c>
      <c r="G517" t="s">
        <v>171</v>
      </c>
      <c r="H517">
        <v>120</v>
      </c>
      <c r="I517">
        <v>111.6</v>
      </c>
      <c r="J517">
        <v>128.4</v>
      </c>
      <c r="K517">
        <v>165.5</v>
      </c>
      <c r="L517">
        <v>134.5</v>
      </c>
    </row>
    <row r="518" spans="1:12" x14ac:dyDescent="0.25">
      <c r="A518">
        <v>2021</v>
      </c>
      <c r="B518">
        <v>8</v>
      </c>
      <c r="C518" s="272">
        <v>44434</v>
      </c>
      <c r="D518">
        <v>253</v>
      </c>
      <c r="E518">
        <v>331</v>
      </c>
      <c r="F518" t="s">
        <v>330</v>
      </c>
      <c r="G518" t="s">
        <v>331</v>
      </c>
      <c r="H518">
        <v>203</v>
      </c>
      <c r="I518">
        <v>188.79</v>
      </c>
      <c r="J518">
        <v>217.21</v>
      </c>
      <c r="K518">
        <v>337.6</v>
      </c>
      <c r="L518">
        <v>200.8</v>
      </c>
    </row>
    <row r="519" spans="1:12" x14ac:dyDescent="0.25">
      <c r="A519">
        <v>2021</v>
      </c>
      <c r="B519">
        <v>8</v>
      </c>
      <c r="C519" s="272">
        <v>44434</v>
      </c>
      <c r="D519">
        <v>10</v>
      </c>
      <c r="E519">
        <v>3</v>
      </c>
      <c r="F519" t="s">
        <v>179</v>
      </c>
      <c r="G519" t="s">
        <v>180</v>
      </c>
      <c r="H519">
        <v>48.662500000000001</v>
      </c>
      <c r="I519">
        <v>45.256124999999997</v>
      </c>
      <c r="J519">
        <v>52.068874999999998</v>
      </c>
    </row>
    <row r="520" spans="1:12" x14ac:dyDescent="0.25">
      <c r="A520">
        <v>2021</v>
      </c>
      <c r="B520">
        <v>8</v>
      </c>
      <c r="C520" s="272">
        <v>44434</v>
      </c>
      <c r="D520">
        <v>331</v>
      </c>
      <c r="E520">
        <v>182</v>
      </c>
      <c r="F520" t="s">
        <v>185</v>
      </c>
      <c r="G520" t="s">
        <v>186</v>
      </c>
      <c r="H520">
        <v>325</v>
      </c>
      <c r="I520">
        <v>305.82499999999999</v>
      </c>
      <c r="J520">
        <v>348.07499999999999</v>
      </c>
      <c r="K520">
        <v>460.6</v>
      </c>
      <c r="L520">
        <v>339.3</v>
      </c>
    </row>
    <row r="521" spans="1:12" x14ac:dyDescent="0.25">
      <c r="A521">
        <v>2021</v>
      </c>
      <c r="B521">
        <v>8</v>
      </c>
      <c r="C521" s="272">
        <v>44434</v>
      </c>
      <c r="D521">
        <v>556</v>
      </c>
      <c r="E521">
        <v>384</v>
      </c>
      <c r="F521" t="s">
        <v>197</v>
      </c>
      <c r="G521" t="s">
        <v>198</v>
      </c>
      <c r="H521">
        <v>1066</v>
      </c>
      <c r="I521">
        <v>1003.106</v>
      </c>
      <c r="J521">
        <v>1141.6859999999999</v>
      </c>
      <c r="K521">
        <v>1348.2</v>
      </c>
      <c r="L521">
        <v>1124.0999999999999</v>
      </c>
    </row>
    <row r="522" spans="1:12" x14ac:dyDescent="0.25">
      <c r="A522">
        <v>2021</v>
      </c>
      <c r="B522">
        <v>8</v>
      </c>
      <c r="C522" s="272">
        <v>44437</v>
      </c>
      <c r="D522">
        <v>50</v>
      </c>
      <c r="E522">
        <v>18</v>
      </c>
      <c r="F522" t="s">
        <v>194</v>
      </c>
      <c r="G522" t="s">
        <v>195</v>
      </c>
      <c r="H522">
        <v>54</v>
      </c>
      <c r="I522">
        <v>51.57</v>
      </c>
      <c r="J522">
        <v>56.43</v>
      </c>
      <c r="K522">
        <v>69.8</v>
      </c>
      <c r="L522">
        <v>56.3</v>
      </c>
    </row>
    <row r="523" spans="1:12" x14ac:dyDescent="0.25">
      <c r="A523">
        <v>2021</v>
      </c>
      <c r="B523">
        <v>8</v>
      </c>
      <c r="C523" s="272">
        <v>44437</v>
      </c>
      <c r="D523">
        <v>331</v>
      </c>
      <c r="E523">
        <v>182</v>
      </c>
      <c r="F523" t="s">
        <v>185</v>
      </c>
      <c r="G523" t="s">
        <v>186</v>
      </c>
      <c r="H523">
        <v>325</v>
      </c>
      <c r="I523">
        <v>305.82499999999999</v>
      </c>
      <c r="J523">
        <v>348.07499999999999</v>
      </c>
      <c r="K523">
        <v>433.7</v>
      </c>
      <c r="L523">
        <v>326</v>
      </c>
    </row>
    <row r="524" spans="1:12" x14ac:dyDescent="0.25">
      <c r="A524">
        <v>2021</v>
      </c>
      <c r="B524">
        <v>8</v>
      </c>
      <c r="C524" s="272">
        <v>44437</v>
      </c>
      <c r="D524">
        <v>437</v>
      </c>
      <c r="E524">
        <v>375</v>
      </c>
      <c r="F524" t="s">
        <v>213</v>
      </c>
      <c r="G524" t="s">
        <v>214</v>
      </c>
      <c r="H524">
        <v>168</v>
      </c>
      <c r="I524">
        <v>158.08799999999999</v>
      </c>
      <c r="J524">
        <v>179.928</v>
      </c>
      <c r="K524">
        <v>245</v>
      </c>
      <c r="L524">
        <v>175.9</v>
      </c>
    </row>
    <row r="525" spans="1:12" x14ac:dyDescent="0.25">
      <c r="A525">
        <v>2021</v>
      </c>
      <c r="B525">
        <v>8</v>
      </c>
      <c r="C525" s="272">
        <v>44437</v>
      </c>
      <c r="D525">
        <v>550</v>
      </c>
      <c r="E525">
        <v>383</v>
      </c>
      <c r="F525" t="s">
        <v>167</v>
      </c>
      <c r="G525" t="s">
        <v>168</v>
      </c>
      <c r="H525">
        <v>35</v>
      </c>
      <c r="I525">
        <v>32.024999999999999</v>
      </c>
      <c r="J525">
        <v>38.045000000000002</v>
      </c>
      <c r="K525">
        <v>59.7</v>
      </c>
      <c r="L525">
        <v>36.5</v>
      </c>
    </row>
    <row r="526" spans="1:12" x14ac:dyDescent="0.25">
      <c r="A526">
        <v>2021</v>
      </c>
      <c r="B526">
        <v>8</v>
      </c>
      <c r="C526" s="272">
        <v>44437</v>
      </c>
      <c r="D526">
        <v>13</v>
      </c>
      <c r="E526">
        <v>5</v>
      </c>
      <c r="F526" t="s">
        <v>182</v>
      </c>
      <c r="G526" t="s">
        <v>183</v>
      </c>
      <c r="H526">
        <v>35.875</v>
      </c>
      <c r="I526">
        <v>33.363750000000003</v>
      </c>
      <c r="J526">
        <v>38.386249999999997</v>
      </c>
      <c r="K526">
        <v>52</v>
      </c>
      <c r="L526">
        <v>42.5</v>
      </c>
    </row>
    <row r="527" spans="1:12" x14ac:dyDescent="0.25">
      <c r="A527">
        <v>2021</v>
      </c>
      <c r="B527">
        <v>8</v>
      </c>
      <c r="C527" s="272">
        <v>44437</v>
      </c>
      <c r="D527">
        <v>440</v>
      </c>
      <c r="E527">
        <v>378</v>
      </c>
      <c r="F527" t="s">
        <v>164</v>
      </c>
      <c r="G527" t="s">
        <v>165</v>
      </c>
      <c r="H527">
        <v>258</v>
      </c>
      <c r="I527">
        <v>239.94</v>
      </c>
      <c r="J527">
        <v>276.06</v>
      </c>
      <c r="K527">
        <v>360.8</v>
      </c>
      <c r="L527">
        <v>261</v>
      </c>
    </row>
    <row r="528" spans="1:12" x14ac:dyDescent="0.25">
      <c r="A528">
        <v>2021</v>
      </c>
      <c r="B528">
        <v>8</v>
      </c>
      <c r="C528" s="272">
        <v>44437</v>
      </c>
      <c r="D528">
        <v>607</v>
      </c>
      <c r="E528">
        <v>395</v>
      </c>
      <c r="F528" t="s">
        <v>170</v>
      </c>
      <c r="G528" t="s">
        <v>171</v>
      </c>
      <c r="H528">
        <v>120</v>
      </c>
      <c r="I528">
        <v>111.6</v>
      </c>
      <c r="J528">
        <v>128.4</v>
      </c>
      <c r="K528">
        <v>167.4</v>
      </c>
      <c r="L528">
        <v>115.5</v>
      </c>
    </row>
    <row r="529" spans="1:12" x14ac:dyDescent="0.25">
      <c r="A529">
        <v>2021</v>
      </c>
      <c r="B529">
        <v>8</v>
      </c>
      <c r="C529" s="272">
        <v>44437</v>
      </c>
      <c r="D529">
        <v>299</v>
      </c>
      <c r="E529">
        <v>159</v>
      </c>
      <c r="F529" t="s">
        <v>210</v>
      </c>
      <c r="G529" t="s">
        <v>211</v>
      </c>
      <c r="H529">
        <v>115</v>
      </c>
      <c r="I529">
        <v>106.95</v>
      </c>
      <c r="J529">
        <v>123.05</v>
      </c>
      <c r="K529">
        <v>128.4</v>
      </c>
      <c r="L529">
        <v>107.1</v>
      </c>
    </row>
    <row r="530" spans="1:12" x14ac:dyDescent="0.25">
      <c r="A530">
        <v>2021</v>
      </c>
      <c r="B530">
        <v>8</v>
      </c>
      <c r="C530" s="272">
        <v>44437</v>
      </c>
      <c r="D530">
        <v>253</v>
      </c>
      <c r="E530">
        <v>331</v>
      </c>
      <c r="F530" t="s">
        <v>330</v>
      </c>
      <c r="G530" t="s">
        <v>331</v>
      </c>
      <c r="H530">
        <v>203</v>
      </c>
      <c r="I530">
        <v>188.79</v>
      </c>
      <c r="J530">
        <v>217.21</v>
      </c>
      <c r="K530">
        <v>275.5</v>
      </c>
      <c r="L530">
        <v>194.9</v>
      </c>
    </row>
    <row r="531" spans="1:12" x14ac:dyDescent="0.25">
      <c r="A531">
        <v>2021</v>
      </c>
      <c r="B531">
        <v>8</v>
      </c>
      <c r="C531" s="272">
        <v>44437</v>
      </c>
      <c r="D531">
        <v>609</v>
      </c>
      <c r="E531">
        <v>395</v>
      </c>
      <c r="F531" t="s">
        <v>176</v>
      </c>
      <c r="G531" t="s">
        <v>177</v>
      </c>
      <c r="H531">
        <v>50</v>
      </c>
      <c r="I531">
        <v>46.5</v>
      </c>
      <c r="J531">
        <v>53.5</v>
      </c>
      <c r="K531">
        <v>64</v>
      </c>
      <c r="L531">
        <v>49.7</v>
      </c>
    </row>
    <row r="532" spans="1:12" x14ac:dyDescent="0.25">
      <c r="A532">
        <v>2021</v>
      </c>
      <c r="B532">
        <v>8</v>
      </c>
      <c r="C532" s="272">
        <v>44437</v>
      </c>
      <c r="D532">
        <v>557</v>
      </c>
      <c r="E532">
        <v>384</v>
      </c>
      <c r="F532" t="s">
        <v>200</v>
      </c>
      <c r="G532" t="s">
        <v>201</v>
      </c>
      <c r="H532">
        <v>182</v>
      </c>
      <c r="I532">
        <v>171.262</v>
      </c>
      <c r="J532">
        <v>194.922</v>
      </c>
      <c r="K532">
        <v>253.6</v>
      </c>
      <c r="L532">
        <v>200.4</v>
      </c>
    </row>
    <row r="533" spans="1:12" x14ac:dyDescent="0.25">
      <c r="A533">
        <v>2021</v>
      </c>
      <c r="B533">
        <v>8</v>
      </c>
      <c r="C533" s="272">
        <v>44437</v>
      </c>
      <c r="D533">
        <v>131</v>
      </c>
      <c r="E533">
        <v>53</v>
      </c>
      <c r="F533" t="s">
        <v>161</v>
      </c>
      <c r="G533" t="s">
        <v>162</v>
      </c>
      <c r="H533">
        <v>10</v>
      </c>
      <c r="I533">
        <v>9.3000000000000007</v>
      </c>
      <c r="J533">
        <v>10.7</v>
      </c>
      <c r="K533">
        <v>14.7</v>
      </c>
      <c r="L533">
        <v>9.4</v>
      </c>
    </row>
    <row r="534" spans="1:12" x14ac:dyDescent="0.25">
      <c r="A534">
        <v>2021</v>
      </c>
      <c r="B534">
        <v>8</v>
      </c>
      <c r="C534" s="272">
        <v>44437</v>
      </c>
      <c r="D534">
        <v>122</v>
      </c>
      <c r="E534">
        <v>47</v>
      </c>
      <c r="F534" t="s">
        <v>216</v>
      </c>
      <c r="G534" t="s">
        <v>217</v>
      </c>
      <c r="H534">
        <v>280</v>
      </c>
      <c r="I534">
        <v>267.39999999999998</v>
      </c>
      <c r="J534">
        <v>292.60000000000002</v>
      </c>
    </row>
    <row r="535" spans="1:12" x14ac:dyDescent="0.25">
      <c r="A535">
        <v>2021</v>
      </c>
      <c r="B535">
        <v>8</v>
      </c>
      <c r="C535" s="272">
        <v>44437</v>
      </c>
      <c r="D535">
        <v>152</v>
      </c>
      <c r="E535">
        <v>224</v>
      </c>
      <c r="F535" t="s">
        <v>204</v>
      </c>
      <c r="G535" t="s">
        <v>205</v>
      </c>
      <c r="H535">
        <v>155</v>
      </c>
      <c r="I535">
        <v>144.15</v>
      </c>
      <c r="J535">
        <v>165.85</v>
      </c>
    </row>
    <row r="536" spans="1:12" x14ac:dyDescent="0.25">
      <c r="A536">
        <v>2021</v>
      </c>
      <c r="B536">
        <v>8</v>
      </c>
      <c r="C536" s="272">
        <v>44437</v>
      </c>
      <c r="D536">
        <v>49</v>
      </c>
      <c r="E536">
        <v>18</v>
      </c>
      <c r="F536" t="s">
        <v>191</v>
      </c>
      <c r="G536" t="s">
        <v>192</v>
      </c>
      <c r="H536">
        <v>100</v>
      </c>
      <c r="I536">
        <v>95.5</v>
      </c>
      <c r="J536">
        <v>104.5</v>
      </c>
      <c r="K536">
        <v>135.5</v>
      </c>
      <c r="L536">
        <v>105.5</v>
      </c>
    </row>
    <row r="537" spans="1:12" x14ac:dyDescent="0.25">
      <c r="A537">
        <v>2021</v>
      </c>
      <c r="B537">
        <v>8</v>
      </c>
      <c r="C537" s="272">
        <v>44437</v>
      </c>
      <c r="D537">
        <v>556</v>
      </c>
      <c r="E537">
        <v>384</v>
      </c>
      <c r="F537" t="s">
        <v>197</v>
      </c>
      <c r="G537" t="s">
        <v>198</v>
      </c>
      <c r="H537">
        <v>1066</v>
      </c>
      <c r="I537">
        <v>1003.106</v>
      </c>
      <c r="J537">
        <v>1141.6859999999999</v>
      </c>
      <c r="K537">
        <v>1308.8</v>
      </c>
      <c r="L537">
        <v>1082.3</v>
      </c>
    </row>
    <row r="538" spans="1:12" x14ac:dyDescent="0.25">
      <c r="A538">
        <v>2021</v>
      </c>
      <c r="B538">
        <v>8</v>
      </c>
      <c r="C538" s="272">
        <v>44437</v>
      </c>
      <c r="D538">
        <v>254</v>
      </c>
      <c r="E538">
        <v>334</v>
      </c>
      <c r="F538" t="s">
        <v>431</v>
      </c>
      <c r="G538" t="s">
        <v>331</v>
      </c>
      <c r="H538">
        <v>203</v>
      </c>
      <c r="I538">
        <v>188.79</v>
      </c>
      <c r="J538">
        <v>217.21</v>
      </c>
      <c r="K538">
        <v>348.8</v>
      </c>
      <c r="L538">
        <v>205.3</v>
      </c>
    </row>
    <row r="539" spans="1:12" x14ac:dyDescent="0.25">
      <c r="A539">
        <v>2021</v>
      </c>
      <c r="B539">
        <v>8</v>
      </c>
      <c r="C539" s="272">
        <v>44437</v>
      </c>
      <c r="D539">
        <v>608</v>
      </c>
      <c r="E539">
        <v>395</v>
      </c>
      <c r="F539" t="s">
        <v>173</v>
      </c>
      <c r="G539" t="s">
        <v>174</v>
      </c>
      <c r="H539">
        <v>110</v>
      </c>
      <c r="I539">
        <v>102.3</v>
      </c>
      <c r="J539">
        <v>117.7</v>
      </c>
      <c r="K539">
        <v>151.6</v>
      </c>
      <c r="L539">
        <v>100.7</v>
      </c>
    </row>
    <row r="540" spans="1:12" x14ac:dyDescent="0.25">
      <c r="A540">
        <v>2021</v>
      </c>
      <c r="B540">
        <v>8</v>
      </c>
      <c r="C540" s="272">
        <v>44438</v>
      </c>
      <c r="D540">
        <v>629</v>
      </c>
      <c r="E540">
        <v>407</v>
      </c>
      <c r="F540" t="s">
        <v>146</v>
      </c>
      <c r="G540" t="s">
        <v>147</v>
      </c>
      <c r="H540">
        <v>221</v>
      </c>
      <c r="I540">
        <v>203.983</v>
      </c>
      <c r="J540">
        <v>238.017</v>
      </c>
      <c r="K540">
        <v>263.2</v>
      </c>
      <c r="L540">
        <v>214.2</v>
      </c>
    </row>
    <row r="541" spans="1:12" x14ac:dyDescent="0.25">
      <c r="A541">
        <v>2021</v>
      </c>
      <c r="B541">
        <v>8</v>
      </c>
      <c r="C541" s="272">
        <v>44438</v>
      </c>
      <c r="D541">
        <v>630</v>
      </c>
      <c r="E541">
        <v>407</v>
      </c>
      <c r="F541" t="s">
        <v>149</v>
      </c>
      <c r="G541" t="s">
        <v>150</v>
      </c>
      <c r="H541">
        <v>214</v>
      </c>
      <c r="I541">
        <v>197.84299999999999</v>
      </c>
      <c r="J541">
        <v>230.15700000000001</v>
      </c>
      <c r="K541">
        <v>259.10000000000002</v>
      </c>
      <c r="L541">
        <v>210.3</v>
      </c>
    </row>
    <row r="542" spans="1:12" x14ac:dyDescent="0.25">
      <c r="A542">
        <v>2021</v>
      </c>
      <c r="B542">
        <v>8</v>
      </c>
      <c r="C542" s="272">
        <v>44438</v>
      </c>
      <c r="D542">
        <v>557</v>
      </c>
      <c r="E542">
        <v>384</v>
      </c>
      <c r="F542" t="s">
        <v>200</v>
      </c>
      <c r="G542" t="s">
        <v>201</v>
      </c>
      <c r="H542">
        <v>182</v>
      </c>
      <c r="I542">
        <v>171.262</v>
      </c>
      <c r="J542">
        <v>194.922</v>
      </c>
      <c r="K542">
        <v>242.8</v>
      </c>
      <c r="L542">
        <v>200.5</v>
      </c>
    </row>
    <row r="543" spans="1:12" x14ac:dyDescent="0.25">
      <c r="A543">
        <v>2021</v>
      </c>
      <c r="B543">
        <v>8</v>
      </c>
      <c r="C543" s="272">
        <v>44438</v>
      </c>
      <c r="D543">
        <v>253</v>
      </c>
      <c r="E543">
        <v>331</v>
      </c>
      <c r="F543" t="s">
        <v>330</v>
      </c>
      <c r="G543" t="s">
        <v>331</v>
      </c>
      <c r="H543">
        <v>203</v>
      </c>
      <c r="I543">
        <v>188.79</v>
      </c>
      <c r="J543">
        <v>217.21</v>
      </c>
      <c r="K543">
        <v>292.39999999999998</v>
      </c>
      <c r="L543">
        <v>202</v>
      </c>
    </row>
    <row r="544" spans="1:12" x14ac:dyDescent="0.25">
      <c r="A544">
        <v>2021</v>
      </c>
      <c r="B544">
        <v>8</v>
      </c>
      <c r="C544" s="272">
        <v>44438</v>
      </c>
      <c r="D544">
        <v>131</v>
      </c>
      <c r="E544">
        <v>53</v>
      </c>
      <c r="F544" t="s">
        <v>161</v>
      </c>
      <c r="G544" t="s">
        <v>162</v>
      </c>
      <c r="H544">
        <v>10</v>
      </c>
      <c r="I544">
        <v>9.3000000000000007</v>
      </c>
      <c r="J544">
        <v>10.7</v>
      </c>
      <c r="K544">
        <v>13</v>
      </c>
      <c r="L544">
        <v>8.8000000000000007</v>
      </c>
    </row>
    <row r="545" spans="1:12" x14ac:dyDescent="0.25">
      <c r="A545">
        <v>2021</v>
      </c>
      <c r="B545">
        <v>8</v>
      </c>
      <c r="C545" s="272">
        <v>44438</v>
      </c>
      <c r="D545">
        <v>608</v>
      </c>
      <c r="E545">
        <v>395</v>
      </c>
      <c r="F545" t="s">
        <v>173</v>
      </c>
      <c r="G545" t="s">
        <v>174</v>
      </c>
      <c r="H545">
        <v>110</v>
      </c>
      <c r="I545">
        <v>102.3</v>
      </c>
      <c r="J545">
        <v>117.7</v>
      </c>
      <c r="K545">
        <v>151.4</v>
      </c>
      <c r="L545">
        <v>99.1</v>
      </c>
    </row>
    <row r="546" spans="1:12" x14ac:dyDescent="0.25">
      <c r="A546">
        <v>2021</v>
      </c>
      <c r="B546">
        <v>8</v>
      </c>
      <c r="C546" s="272">
        <v>44438</v>
      </c>
      <c r="D546">
        <v>122</v>
      </c>
      <c r="E546">
        <v>47</v>
      </c>
      <c r="F546" t="s">
        <v>216</v>
      </c>
      <c r="G546" t="s">
        <v>217</v>
      </c>
      <c r="H546">
        <v>280</v>
      </c>
      <c r="I546">
        <v>267.39999999999998</v>
      </c>
      <c r="J546">
        <v>292.60000000000002</v>
      </c>
    </row>
    <row r="547" spans="1:12" x14ac:dyDescent="0.25">
      <c r="A547">
        <v>2021</v>
      </c>
      <c r="B547">
        <v>8</v>
      </c>
      <c r="C547" s="272">
        <v>44438</v>
      </c>
      <c r="D547">
        <v>13</v>
      </c>
      <c r="E547">
        <v>5</v>
      </c>
      <c r="F547" t="s">
        <v>182</v>
      </c>
      <c r="G547" t="s">
        <v>183</v>
      </c>
      <c r="H547">
        <v>35.875</v>
      </c>
      <c r="I547">
        <v>33.363750000000003</v>
      </c>
      <c r="J547">
        <v>38.386249999999997</v>
      </c>
      <c r="K547">
        <v>46.5</v>
      </c>
      <c r="L547">
        <v>42</v>
      </c>
    </row>
    <row r="548" spans="1:12" x14ac:dyDescent="0.25">
      <c r="A548">
        <v>2021</v>
      </c>
      <c r="B548">
        <v>8</v>
      </c>
      <c r="C548" s="272">
        <v>44438</v>
      </c>
      <c r="D548">
        <v>437</v>
      </c>
      <c r="E548">
        <v>375</v>
      </c>
      <c r="F548" t="s">
        <v>213</v>
      </c>
      <c r="G548" t="s">
        <v>214</v>
      </c>
      <c r="H548">
        <v>168</v>
      </c>
      <c r="I548">
        <v>158.08799999999999</v>
      </c>
      <c r="J548">
        <v>179.928</v>
      </c>
      <c r="K548">
        <v>235.3</v>
      </c>
      <c r="L548">
        <v>178.9</v>
      </c>
    </row>
    <row r="549" spans="1:12" x14ac:dyDescent="0.25">
      <c r="A549">
        <v>2021</v>
      </c>
      <c r="B549">
        <v>8</v>
      </c>
      <c r="C549" s="272">
        <v>44438</v>
      </c>
      <c r="D549">
        <v>628</v>
      </c>
      <c r="E549">
        <v>407</v>
      </c>
      <c r="F549" t="s">
        <v>143</v>
      </c>
      <c r="G549" t="s">
        <v>144</v>
      </c>
      <c r="H549">
        <v>330</v>
      </c>
      <c r="I549">
        <v>303.99599999999998</v>
      </c>
      <c r="J549">
        <v>356.00400000000002</v>
      </c>
      <c r="K549">
        <v>383</v>
      </c>
      <c r="L549">
        <v>315.39999999999998</v>
      </c>
    </row>
    <row r="550" spans="1:12" x14ac:dyDescent="0.25">
      <c r="A550">
        <v>2021</v>
      </c>
      <c r="B550">
        <v>8</v>
      </c>
      <c r="C550" s="272">
        <v>44438</v>
      </c>
      <c r="D550">
        <v>609</v>
      </c>
      <c r="E550">
        <v>395</v>
      </c>
      <c r="F550" t="s">
        <v>176</v>
      </c>
      <c r="G550" t="s">
        <v>177</v>
      </c>
      <c r="H550">
        <v>50</v>
      </c>
      <c r="I550">
        <v>46.5</v>
      </c>
      <c r="J550">
        <v>53.5</v>
      </c>
      <c r="K550">
        <v>64.7</v>
      </c>
      <c r="L550">
        <v>49.7</v>
      </c>
    </row>
    <row r="551" spans="1:12" x14ac:dyDescent="0.25">
      <c r="A551">
        <v>2021</v>
      </c>
      <c r="B551">
        <v>8</v>
      </c>
      <c r="C551" s="272">
        <v>44438</v>
      </c>
      <c r="D551">
        <v>331</v>
      </c>
      <c r="E551">
        <v>182</v>
      </c>
      <c r="F551" t="s">
        <v>185</v>
      </c>
      <c r="G551" t="s">
        <v>186</v>
      </c>
      <c r="H551">
        <v>325</v>
      </c>
      <c r="I551">
        <v>305.82499999999999</v>
      </c>
      <c r="J551">
        <v>348.07499999999999</v>
      </c>
    </row>
    <row r="552" spans="1:12" x14ac:dyDescent="0.25">
      <c r="A552">
        <v>2021</v>
      </c>
      <c r="B552">
        <v>8</v>
      </c>
      <c r="C552" s="272">
        <v>44438</v>
      </c>
      <c r="D552">
        <v>607</v>
      </c>
      <c r="E552">
        <v>395</v>
      </c>
      <c r="F552" t="s">
        <v>170</v>
      </c>
      <c r="G552" t="s">
        <v>171</v>
      </c>
      <c r="H552">
        <v>120</v>
      </c>
      <c r="I552">
        <v>111.6</v>
      </c>
      <c r="J552">
        <v>128.4</v>
      </c>
      <c r="K552">
        <v>158.19999999999999</v>
      </c>
      <c r="L552">
        <v>119.6</v>
      </c>
    </row>
    <row r="553" spans="1:12" x14ac:dyDescent="0.25">
      <c r="A553">
        <v>2021</v>
      </c>
      <c r="B553">
        <v>8</v>
      </c>
      <c r="C553" s="272">
        <v>44438</v>
      </c>
      <c r="D553">
        <v>299</v>
      </c>
      <c r="E553">
        <v>159</v>
      </c>
      <c r="F553" t="s">
        <v>210</v>
      </c>
      <c r="G553" t="s">
        <v>211</v>
      </c>
      <c r="H553">
        <v>115</v>
      </c>
      <c r="I553">
        <v>106.95</v>
      </c>
      <c r="J553">
        <v>123.05</v>
      </c>
      <c r="K553">
        <v>158.30000000000001</v>
      </c>
      <c r="L553">
        <v>115.5</v>
      </c>
    </row>
    <row r="554" spans="1:12" x14ac:dyDescent="0.25">
      <c r="A554">
        <v>2021</v>
      </c>
      <c r="B554">
        <v>8</v>
      </c>
      <c r="C554" s="272">
        <v>44438</v>
      </c>
      <c r="D554">
        <v>646</v>
      </c>
      <c r="E554">
        <v>372</v>
      </c>
      <c r="F554" t="s">
        <v>152</v>
      </c>
      <c r="G554" t="s">
        <v>153</v>
      </c>
      <c r="H554">
        <v>212</v>
      </c>
      <c r="I554">
        <v>197.16</v>
      </c>
      <c r="J554">
        <v>226.84</v>
      </c>
      <c r="K554">
        <v>259.3</v>
      </c>
      <c r="L554">
        <v>221</v>
      </c>
    </row>
    <row r="555" spans="1:12" x14ac:dyDescent="0.25">
      <c r="A555">
        <v>2021</v>
      </c>
      <c r="B555">
        <v>8</v>
      </c>
      <c r="C555" s="272">
        <v>44438</v>
      </c>
      <c r="D555">
        <v>627</v>
      </c>
      <c r="E555">
        <v>407</v>
      </c>
      <c r="F555" t="s">
        <v>140</v>
      </c>
      <c r="G555" t="s">
        <v>141</v>
      </c>
      <c r="H555">
        <v>418.5</v>
      </c>
      <c r="I555">
        <v>384.97815000000003</v>
      </c>
      <c r="J555">
        <v>452.02184999999997</v>
      </c>
      <c r="K555">
        <v>486.8</v>
      </c>
      <c r="L555">
        <v>419</v>
      </c>
    </row>
    <row r="556" spans="1:12" x14ac:dyDescent="0.25">
      <c r="A556">
        <v>2021</v>
      </c>
      <c r="B556">
        <v>8</v>
      </c>
      <c r="C556" s="272">
        <v>44438</v>
      </c>
      <c r="D556">
        <v>674</v>
      </c>
      <c r="E556">
        <v>425</v>
      </c>
      <c r="F556" t="s">
        <v>158</v>
      </c>
      <c r="G556" t="s">
        <v>159</v>
      </c>
      <c r="H556">
        <v>256</v>
      </c>
      <c r="I556">
        <v>240.89599999999999</v>
      </c>
      <c r="J556">
        <v>274.17599999999999</v>
      </c>
      <c r="K556">
        <v>341.2</v>
      </c>
      <c r="L556">
        <v>281.60000000000002</v>
      </c>
    </row>
    <row r="557" spans="1:12" x14ac:dyDescent="0.25">
      <c r="A557">
        <v>2021</v>
      </c>
      <c r="B557">
        <v>8</v>
      </c>
      <c r="C557" s="272">
        <v>44438</v>
      </c>
      <c r="D557">
        <v>550</v>
      </c>
      <c r="E557">
        <v>383</v>
      </c>
      <c r="F557" t="s">
        <v>167</v>
      </c>
      <c r="G557" t="s">
        <v>168</v>
      </c>
      <c r="H557">
        <v>35</v>
      </c>
      <c r="I557">
        <v>32.024999999999999</v>
      </c>
      <c r="J557">
        <v>38.045000000000002</v>
      </c>
      <c r="K557">
        <v>63.8</v>
      </c>
      <c r="L557">
        <v>38.6</v>
      </c>
    </row>
    <row r="558" spans="1:12" x14ac:dyDescent="0.25">
      <c r="A558">
        <v>2021</v>
      </c>
      <c r="B558">
        <v>8</v>
      </c>
      <c r="C558" s="272">
        <v>44438</v>
      </c>
      <c r="D558">
        <v>254</v>
      </c>
      <c r="E558">
        <v>334</v>
      </c>
      <c r="F558" t="s">
        <v>431</v>
      </c>
      <c r="G558" t="s">
        <v>331</v>
      </c>
      <c r="H558">
        <v>203</v>
      </c>
      <c r="I558">
        <v>188.79</v>
      </c>
      <c r="J558">
        <v>217.21</v>
      </c>
      <c r="K558">
        <v>285.89999999999998</v>
      </c>
      <c r="L558">
        <v>201</v>
      </c>
    </row>
    <row r="559" spans="1:12" x14ac:dyDescent="0.25">
      <c r="A559">
        <v>2021</v>
      </c>
      <c r="B559">
        <v>8</v>
      </c>
      <c r="C559" s="272">
        <v>44438</v>
      </c>
      <c r="D559">
        <v>647</v>
      </c>
      <c r="E559">
        <v>372</v>
      </c>
      <c r="F559" t="s">
        <v>155</v>
      </c>
      <c r="G559" t="s">
        <v>156</v>
      </c>
      <c r="H559">
        <v>212</v>
      </c>
      <c r="I559">
        <v>197.16</v>
      </c>
      <c r="J559">
        <v>226.84</v>
      </c>
      <c r="K559">
        <v>256.5</v>
      </c>
      <c r="L559">
        <v>217.4</v>
      </c>
    </row>
    <row r="560" spans="1:12" x14ac:dyDescent="0.25">
      <c r="A560">
        <v>2021</v>
      </c>
      <c r="B560">
        <v>8</v>
      </c>
      <c r="C560" s="272">
        <v>44438</v>
      </c>
      <c r="D560">
        <v>556</v>
      </c>
      <c r="E560">
        <v>384</v>
      </c>
      <c r="F560" t="s">
        <v>197</v>
      </c>
      <c r="G560" t="s">
        <v>198</v>
      </c>
      <c r="H560">
        <v>1066</v>
      </c>
      <c r="I560">
        <v>1003.106</v>
      </c>
      <c r="J560">
        <v>1141.6859999999999</v>
      </c>
      <c r="K560">
        <v>1281.9000000000001</v>
      </c>
      <c r="L560">
        <v>1087.3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21" x14ac:dyDescent="0.25"/>
  <cols>
    <col min="1" max="2" width="9.140625" style="57" hidden="1" customWidth="1"/>
    <col min="3" max="3" width="14.5703125" style="57" bestFit="1" customWidth="1"/>
    <col min="4" max="5" width="9.140625" style="57" hidden="1" customWidth="1"/>
    <col min="6" max="6" width="26.7109375" style="81" customWidth="1"/>
    <col min="7" max="7" width="24.85546875" style="82" customWidth="1"/>
    <col min="8" max="8" width="15.7109375" style="83" customWidth="1"/>
    <col min="9" max="10" width="8.28515625" style="83" customWidth="1"/>
    <col min="11" max="11" width="10.42578125" style="131" customWidth="1"/>
    <col min="12" max="12" width="11.28515625" style="132" customWidth="1"/>
    <col min="13" max="13" width="13" style="133" customWidth="1"/>
    <col min="14" max="14" width="10.28515625" style="25" hidden="1" customWidth="1"/>
    <col min="15" max="18" width="10.28515625" style="57" hidden="1" customWidth="1"/>
    <col min="19" max="19" width="10.42578125" style="84" hidden="1" customWidth="1"/>
    <col min="20" max="20" width="10.42578125" style="26" hidden="1" customWidth="1"/>
    <col min="21" max="21" width="10.28515625" style="25" hidden="1" customWidth="1"/>
    <col min="22" max="25" width="10.28515625" style="57" hidden="1" customWidth="1"/>
    <col min="26" max="26" width="10.42578125" style="84" hidden="1" customWidth="1"/>
    <col min="27" max="27" width="10.42578125" style="26" hidden="1" customWidth="1"/>
    <col min="28" max="28" width="10.28515625" style="25" hidden="1" customWidth="1"/>
    <col min="29" max="32" width="10.28515625" style="57" hidden="1" customWidth="1"/>
    <col min="33" max="33" width="10.42578125" style="85" hidden="1" customWidth="1"/>
    <col min="34" max="34" width="10.42578125" style="27" hidden="1" customWidth="1"/>
    <col min="35" max="35" width="11.7109375" style="61" customWidth="1"/>
    <col min="36" max="36" width="10.5703125" style="86" customWidth="1"/>
    <col min="37" max="37" width="10.5703125" style="87" customWidth="1"/>
    <col min="38" max="38" width="11.7109375" style="88" customWidth="1"/>
    <col min="39" max="39" width="10.5703125" style="89" customWidth="1"/>
    <col min="40" max="48" width="8.42578125" style="90" hidden="1" customWidth="1"/>
    <col min="49" max="49" width="15.28515625" style="91" customWidth="1"/>
    <col min="50" max="50" width="15.5703125" style="90" customWidth="1"/>
    <col min="51" max="51" width="12.42578125" style="86" customWidth="1"/>
    <col min="52" max="52" width="15.5703125" style="90" customWidth="1"/>
    <col min="53" max="57" width="15.85546875" style="90" hidden="1" customWidth="1"/>
    <col min="58" max="58" width="24" style="92" hidden="1" customWidth="1"/>
    <col min="59" max="59" width="21.42578125" style="57" hidden="1" customWidth="1"/>
    <col min="60" max="60" width="20.28515625" style="57" hidden="1" customWidth="1"/>
    <col min="61" max="61" width="23.140625" style="57" hidden="1" customWidth="1"/>
    <col min="62" max="62" width="9.140625" style="57" hidden="1" customWidth="1"/>
    <col min="63" max="74" width="9.140625" style="57" customWidth="1"/>
    <col min="75" max="16384" width="9.140625" style="57"/>
  </cols>
  <sheetData>
    <row r="1" spans="1:100" s="68" customFormat="1" ht="41.25" customHeight="1" thickBot="1" x14ac:dyDescent="0.3">
      <c r="A1" s="99"/>
      <c r="B1" s="99"/>
      <c r="C1" s="99"/>
      <c r="D1" s="99"/>
      <c r="E1" s="99"/>
      <c r="F1" s="73" t="s">
        <v>551</v>
      </c>
      <c r="G1" s="255"/>
      <c r="H1" s="255"/>
      <c r="I1" s="74" t="s">
        <v>100</v>
      </c>
      <c r="J1" s="75">
        <f>B4</f>
        <v>2</v>
      </c>
      <c r="K1" s="134" t="s">
        <v>82</v>
      </c>
      <c r="L1" s="340">
        <f>A4</f>
        <v>2021</v>
      </c>
      <c r="M1" s="298"/>
      <c r="N1" s="294"/>
      <c r="O1" s="295"/>
      <c r="P1" s="295"/>
      <c r="Q1" s="295"/>
      <c r="R1" s="296"/>
      <c r="S1" s="19"/>
      <c r="T1" s="19"/>
      <c r="U1" s="294"/>
      <c r="V1" s="295"/>
      <c r="W1" s="295"/>
      <c r="X1" s="295"/>
      <c r="Y1" s="296"/>
      <c r="Z1" s="19"/>
      <c r="AA1" s="19"/>
      <c r="AB1" s="294"/>
      <c r="AC1" s="295"/>
      <c r="AD1" s="295"/>
      <c r="AE1" s="295"/>
      <c r="AF1" s="296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95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5">
      <c r="A2" s="341" t="s">
        <v>101</v>
      </c>
      <c r="B2" s="341" t="s">
        <v>102</v>
      </c>
      <c r="C2" s="341" t="s">
        <v>83</v>
      </c>
      <c r="D2" s="326" t="s">
        <v>442</v>
      </c>
      <c r="E2" s="326" t="s">
        <v>104</v>
      </c>
      <c r="F2" s="343" t="s">
        <v>444</v>
      </c>
      <c r="G2" s="343" t="s">
        <v>445</v>
      </c>
      <c r="H2" s="344" t="s">
        <v>446</v>
      </c>
      <c r="I2" s="344" t="s">
        <v>447</v>
      </c>
      <c r="J2" s="343" t="s">
        <v>448</v>
      </c>
      <c r="K2" s="299" t="s">
        <v>107</v>
      </c>
      <c r="L2" s="345" t="s">
        <v>107</v>
      </c>
      <c r="M2" s="305"/>
      <c r="N2" s="346" t="s">
        <v>450</v>
      </c>
      <c r="O2" s="312"/>
      <c r="P2" s="312"/>
      <c r="Q2" s="312"/>
      <c r="R2" s="313"/>
      <c r="S2" s="347" t="s">
        <v>451</v>
      </c>
      <c r="T2" s="313"/>
      <c r="U2" s="346" t="s">
        <v>453</v>
      </c>
      <c r="V2" s="312"/>
      <c r="W2" s="312"/>
      <c r="X2" s="312"/>
      <c r="Y2" s="313"/>
      <c r="Z2" s="347" t="s">
        <v>454</v>
      </c>
      <c r="AA2" s="313"/>
      <c r="AB2" s="342" t="s">
        <v>552</v>
      </c>
      <c r="AC2" s="312"/>
      <c r="AD2" s="312"/>
      <c r="AE2" s="312"/>
      <c r="AF2" s="313"/>
      <c r="AG2" s="348" t="s">
        <v>553</v>
      </c>
      <c r="AH2" s="313"/>
      <c r="AI2" s="299" t="s">
        <v>108</v>
      </c>
      <c r="AJ2" s="300" t="s">
        <v>109</v>
      </c>
      <c r="AK2" s="302" t="s">
        <v>110</v>
      </c>
      <c r="AL2" s="301" t="s">
        <v>111</v>
      </c>
      <c r="AM2" s="303" t="s">
        <v>112</v>
      </c>
      <c r="AN2" s="349" t="s">
        <v>113</v>
      </c>
      <c r="AO2" s="312"/>
      <c r="AP2" s="312"/>
      <c r="AQ2" s="312"/>
      <c r="AR2" s="312"/>
      <c r="AS2" s="312"/>
      <c r="AT2" s="312"/>
      <c r="AU2" s="312"/>
      <c r="AV2" s="313"/>
      <c r="AW2" s="350" t="s">
        <v>458</v>
      </c>
      <c r="AX2" s="351" t="s">
        <v>459</v>
      </c>
      <c r="AY2" s="353" t="s">
        <v>116</v>
      </c>
      <c r="AZ2" s="354" t="s">
        <v>460</v>
      </c>
      <c r="BA2" s="307" t="s">
        <v>461</v>
      </c>
      <c r="BB2" s="307" t="s">
        <v>462</v>
      </c>
      <c r="BC2" s="307" t="s">
        <v>463</v>
      </c>
      <c r="BD2" s="307" t="s">
        <v>464</v>
      </c>
      <c r="BE2" s="307" t="s">
        <v>465</v>
      </c>
      <c r="BF2" s="308" t="s">
        <v>466</v>
      </c>
      <c r="BG2" s="308" t="s">
        <v>467</v>
      </c>
      <c r="BH2" s="308" t="s">
        <v>468</v>
      </c>
      <c r="BI2" s="308" t="s">
        <v>469</v>
      </c>
      <c r="BJ2" s="309" t="s">
        <v>554</v>
      </c>
    </row>
    <row r="3" spans="1:100" s="68" customFormat="1" ht="52.5" customHeight="1" x14ac:dyDescent="0.25">
      <c r="A3" s="291"/>
      <c r="B3" s="291"/>
      <c r="C3" s="291"/>
      <c r="D3" s="293"/>
      <c r="E3" s="293"/>
      <c r="F3" s="291"/>
      <c r="G3" s="291"/>
      <c r="H3" s="291"/>
      <c r="I3" s="291"/>
      <c r="J3" s="291"/>
      <c r="K3" s="291"/>
      <c r="L3" s="246" t="s">
        <v>122</v>
      </c>
      <c r="M3" s="254" t="s">
        <v>123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1"/>
      <c r="AJ3" s="291"/>
      <c r="AK3" s="291"/>
      <c r="AL3" s="291"/>
      <c r="AM3" s="291"/>
      <c r="AN3" s="80" t="s">
        <v>124</v>
      </c>
      <c r="AO3" s="80" t="s">
        <v>125</v>
      </c>
      <c r="AP3" s="80" t="s">
        <v>126</v>
      </c>
      <c r="AQ3" s="80" t="s">
        <v>127</v>
      </c>
      <c r="AR3" s="80" t="s">
        <v>128</v>
      </c>
      <c r="AS3" s="80" t="s">
        <v>129</v>
      </c>
      <c r="AT3" s="80" t="s">
        <v>130</v>
      </c>
      <c r="AU3" s="80" t="s">
        <v>131</v>
      </c>
      <c r="AV3" s="80" t="s">
        <v>132</v>
      </c>
      <c r="AW3" s="291"/>
      <c r="AX3" s="352"/>
      <c r="AY3" s="291"/>
      <c r="AZ3" s="291"/>
      <c r="BA3" s="291"/>
      <c r="BB3" s="291"/>
      <c r="BC3" s="291"/>
      <c r="BD3" s="291"/>
      <c r="BE3" s="291"/>
      <c r="BF3" s="293"/>
      <c r="BG3" s="293"/>
      <c r="BH3" s="293"/>
      <c r="BI3" s="293"/>
      <c r="BJ3" s="293"/>
    </row>
    <row r="4" spans="1:100" s="69" customFormat="1" ht="31.5" customHeight="1" x14ac:dyDescent="0.35">
      <c r="A4" s="56">
        <v>2021</v>
      </c>
      <c r="B4" s="57">
        <v>2</v>
      </c>
      <c r="C4" s="273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4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474</v>
      </c>
      <c r="BG4" s="68" t="s">
        <v>475</v>
      </c>
      <c r="BH4" s="68" t="s">
        <v>517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5">
      <c r="A5" s="56">
        <v>2021</v>
      </c>
      <c r="B5" s="57">
        <v>2</v>
      </c>
      <c r="C5" s="273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4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474</v>
      </c>
      <c r="BG5" s="68" t="s">
        <v>475</v>
      </c>
      <c r="BH5" s="68" t="s">
        <v>517</v>
      </c>
      <c r="BI5" s="68" t="s">
        <v>518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5">
      <c r="A6" s="56">
        <v>2021</v>
      </c>
      <c r="B6" s="57">
        <v>2</v>
      </c>
      <c r="C6" s="273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4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474</v>
      </c>
      <c r="BG6" s="68" t="s">
        <v>475</v>
      </c>
      <c r="BH6" s="68" t="s">
        <v>529</v>
      </c>
      <c r="BI6" s="68" t="s">
        <v>477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5">
      <c r="A7" s="56">
        <v>2021</v>
      </c>
      <c r="B7" s="57">
        <v>2</v>
      </c>
      <c r="C7" s="273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4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474</v>
      </c>
      <c r="BG7" s="68" t="s">
        <v>475</v>
      </c>
      <c r="BH7" s="68" t="s">
        <v>519</v>
      </c>
      <c r="BI7" s="68" t="s">
        <v>515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5">
      <c r="A8" s="56">
        <v>2021</v>
      </c>
      <c r="B8" s="57">
        <v>2</v>
      </c>
      <c r="C8" s="273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4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474</v>
      </c>
      <c r="BG8" s="68" t="s">
        <v>475</v>
      </c>
      <c r="BH8" s="68" t="s">
        <v>520</v>
      </c>
      <c r="BI8" s="68" t="s">
        <v>515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5">
      <c r="A9" s="56">
        <v>2021</v>
      </c>
      <c r="B9" s="57">
        <v>2</v>
      </c>
      <c r="C9" s="273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4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473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5">
      <c r="A10" s="56">
        <v>2021</v>
      </c>
      <c r="B10" s="57">
        <v>2</v>
      </c>
      <c r="C10" s="273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4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474</v>
      </c>
      <c r="BG10" s="68" t="s">
        <v>475</v>
      </c>
      <c r="BH10" s="68" t="s">
        <v>484</v>
      </c>
      <c r="BI10" s="68" t="s">
        <v>477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5">
      <c r="A11" s="56">
        <v>2021</v>
      </c>
      <c r="B11" s="57">
        <v>2</v>
      </c>
      <c r="C11" s="273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4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473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5">
      <c r="A12" s="56">
        <v>2021</v>
      </c>
      <c r="B12" s="57">
        <v>2</v>
      </c>
      <c r="C12" s="273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4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473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5">
      <c r="A13" s="56">
        <v>2021</v>
      </c>
      <c r="B13" s="57">
        <v>2</v>
      </c>
      <c r="C13" s="273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4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545</v>
      </c>
      <c r="BG13" s="68" t="s">
        <v>546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5">
      <c r="A14" s="56">
        <v>2021</v>
      </c>
      <c r="B14" s="57">
        <v>2</v>
      </c>
      <c r="C14" s="273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4"/>
      <c r="AZ14" s="67"/>
      <c r="BA14" s="66"/>
      <c r="BB14" s="66">
        <v>0</v>
      </c>
      <c r="BC14" s="66">
        <v>0</v>
      </c>
      <c r="BD14" s="66"/>
      <c r="BE14" s="66"/>
      <c r="BF14" s="24" t="s">
        <v>474</v>
      </c>
      <c r="BG14" s="68" t="s">
        <v>475</v>
      </c>
      <c r="BH14" s="68" t="s">
        <v>526</v>
      </c>
      <c r="BI14" s="68" t="s">
        <v>515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5">
      <c r="A15" s="56">
        <v>2021</v>
      </c>
      <c r="B15" s="57">
        <v>2</v>
      </c>
      <c r="C15" s="273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4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478</v>
      </c>
      <c r="BG15" s="68" t="s">
        <v>481</v>
      </c>
      <c r="BH15" s="68" t="s">
        <v>555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5">
      <c r="A16" s="56">
        <v>2021</v>
      </c>
      <c r="B16" s="57">
        <v>2</v>
      </c>
      <c r="C16" s="273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4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478</v>
      </c>
      <c r="BG16" s="68" t="s">
        <v>481</v>
      </c>
      <c r="BH16" s="68" t="s">
        <v>483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5">
      <c r="A17" s="56">
        <v>2021</v>
      </c>
      <c r="B17" s="57">
        <v>2</v>
      </c>
      <c r="C17" s="273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4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478</v>
      </c>
      <c r="BG17" s="68" t="s">
        <v>481</v>
      </c>
      <c r="BH17" s="68" t="s">
        <v>483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5">
      <c r="A18" s="56">
        <v>2021</v>
      </c>
      <c r="B18" s="57">
        <v>2</v>
      </c>
      <c r="C18" s="273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4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478</v>
      </c>
      <c r="BG18" s="68" t="s">
        <v>481</v>
      </c>
      <c r="BH18" s="68" t="s">
        <v>483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5">
      <c r="A19" s="56">
        <v>2021</v>
      </c>
      <c r="B19" s="57">
        <v>2</v>
      </c>
      <c r="C19" s="273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4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556</v>
      </c>
      <c r="BG19" s="68" t="s">
        <v>556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5">
      <c r="A20" s="56">
        <v>2021</v>
      </c>
      <c r="B20" s="57">
        <v>2</v>
      </c>
      <c r="C20" s="273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4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556</v>
      </c>
      <c r="BG20" s="68" t="s">
        <v>556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5">
      <c r="A21" s="56">
        <v>2021</v>
      </c>
      <c r="B21" s="57">
        <v>2</v>
      </c>
      <c r="C21" s="273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4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478</v>
      </c>
      <c r="BG21" s="68" t="s">
        <v>479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5">
      <c r="A22" s="56">
        <v>2021</v>
      </c>
      <c r="B22" s="57">
        <v>2</v>
      </c>
      <c r="C22" s="273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4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557</v>
      </c>
      <c r="BG22" s="68" t="s">
        <v>557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5">
      <c r="A23" s="56">
        <v>2021</v>
      </c>
      <c r="B23" s="57">
        <v>2</v>
      </c>
      <c r="C23" s="273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4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478</v>
      </c>
      <c r="BG23" s="68" t="s">
        <v>487</v>
      </c>
      <c r="BH23" s="68" t="s">
        <v>491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5">
      <c r="A24" s="56">
        <v>2021</v>
      </c>
      <c r="B24" s="57">
        <v>2</v>
      </c>
      <c r="C24" s="273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4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478</v>
      </c>
      <c r="BG24" s="68" t="s">
        <v>487</v>
      </c>
      <c r="BH24" s="68" t="s">
        <v>492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5">
      <c r="A25" s="56">
        <v>2021</v>
      </c>
      <c r="B25" s="57">
        <v>2</v>
      </c>
      <c r="C25" s="273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4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478</v>
      </c>
      <c r="BG25" s="68" t="s">
        <v>479</v>
      </c>
      <c r="BH25" s="68" t="s">
        <v>493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5">
      <c r="A26" s="56">
        <v>2021</v>
      </c>
      <c r="B26" s="57">
        <v>2</v>
      </c>
      <c r="C26" s="273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4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474</v>
      </c>
      <c r="BG26" s="68" t="s">
        <v>475</v>
      </c>
      <c r="BH26" s="68" t="s">
        <v>517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5">
      <c r="A27" s="56">
        <v>2021</v>
      </c>
      <c r="B27" s="57">
        <v>2</v>
      </c>
      <c r="C27" s="273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4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474</v>
      </c>
      <c r="BG27" s="68" t="s">
        <v>475</v>
      </c>
      <c r="BH27" s="68" t="s">
        <v>517</v>
      </c>
      <c r="BI27" s="68" t="s">
        <v>518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5">
      <c r="A28" s="56">
        <v>2021</v>
      </c>
      <c r="B28" s="57">
        <v>2</v>
      </c>
      <c r="C28" s="273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4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474</v>
      </c>
      <c r="BG28" s="68" t="s">
        <v>475</v>
      </c>
      <c r="BH28" s="68" t="s">
        <v>529</v>
      </c>
      <c r="BI28" s="68" t="s">
        <v>477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5">
      <c r="A29" s="56">
        <v>2021</v>
      </c>
      <c r="B29" s="57">
        <v>2</v>
      </c>
      <c r="C29" s="273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4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472</v>
      </c>
      <c r="BG29" s="68" t="s">
        <v>472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5">
      <c r="A30" s="56">
        <v>2021</v>
      </c>
      <c r="B30" s="57">
        <v>2</v>
      </c>
      <c r="C30" s="273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4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472</v>
      </c>
      <c r="BG30" s="68" t="s">
        <v>472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5">
      <c r="A31" s="56">
        <v>2021</v>
      </c>
      <c r="B31" s="57">
        <v>2</v>
      </c>
      <c r="C31" s="273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4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473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5">
      <c r="A32" s="56">
        <v>2021</v>
      </c>
      <c r="B32" s="57">
        <v>2</v>
      </c>
      <c r="C32" s="273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4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473</v>
      </c>
      <c r="BG32" s="68" t="s">
        <v>473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5">
      <c r="A33" s="56">
        <v>2021</v>
      </c>
      <c r="B33" s="57">
        <v>2</v>
      </c>
      <c r="C33" s="273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4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474</v>
      </c>
      <c r="BG33" s="68" t="s">
        <v>475</v>
      </c>
      <c r="BH33" s="68" t="s">
        <v>484</v>
      </c>
      <c r="BI33" s="68" t="s">
        <v>477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5">
      <c r="A34" s="56">
        <v>2021</v>
      </c>
      <c r="B34" s="57">
        <v>2</v>
      </c>
      <c r="C34" s="273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4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545</v>
      </c>
      <c r="BG34" s="68" t="s">
        <v>546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5">
      <c r="A35" s="56">
        <v>2021</v>
      </c>
      <c r="B35" s="57">
        <v>2</v>
      </c>
      <c r="C35" s="273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4"/>
      <c r="AZ35" s="67"/>
      <c r="BA35" s="66"/>
      <c r="BB35" s="66"/>
      <c r="BC35" s="66"/>
      <c r="BD35" s="66"/>
      <c r="BE35" s="66"/>
      <c r="BF35" s="24" t="s">
        <v>473</v>
      </c>
      <c r="BG35" s="68" t="s">
        <v>473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5">
      <c r="A36" s="56">
        <v>2021</v>
      </c>
      <c r="B36" s="57">
        <v>2</v>
      </c>
      <c r="C36" s="273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4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473</v>
      </c>
      <c r="BG36" s="68" t="s">
        <v>473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5">
      <c r="A37" s="56">
        <v>2021</v>
      </c>
      <c r="B37" s="57">
        <v>2</v>
      </c>
      <c r="C37" s="273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4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478</v>
      </c>
      <c r="BG37" s="68" t="s">
        <v>481</v>
      </c>
      <c r="BH37" s="68" t="s">
        <v>555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5">
      <c r="A38" s="56">
        <v>2021</v>
      </c>
      <c r="B38" s="57">
        <v>2</v>
      </c>
      <c r="C38" s="273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4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478</v>
      </c>
      <c r="BG38" s="68" t="s">
        <v>481</v>
      </c>
      <c r="BH38" s="68" t="s">
        <v>483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5">
      <c r="A39" s="56">
        <v>2021</v>
      </c>
      <c r="B39" s="57">
        <v>2</v>
      </c>
      <c r="C39" s="273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4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478</v>
      </c>
      <c r="BG39" s="68" t="s">
        <v>481</v>
      </c>
      <c r="BH39" s="68" t="s">
        <v>483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5">
      <c r="A40" s="56">
        <v>2021</v>
      </c>
      <c r="B40" s="57">
        <v>2</v>
      </c>
      <c r="C40" s="273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4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478</v>
      </c>
      <c r="BG40" s="68" t="s">
        <v>481</v>
      </c>
      <c r="BH40" s="68" t="s">
        <v>483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5">
      <c r="A41" s="56">
        <v>2021</v>
      </c>
      <c r="B41" s="57">
        <v>2</v>
      </c>
      <c r="C41" s="273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4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556</v>
      </c>
      <c r="BG41" s="68" t="s">
        <v>556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5">
      <c r="A42" s="56">
        <v>2021</v>
      </c>
      <c r="B42" s="57">
        <v>2</v>
      </c>
      <c r="C42" s="273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4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556</v>
      </c>
      <c r="BG42" s="68" t="s">
        <v>556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5">
      <c r="A43" s="56">
        <v>2021</v>
      </c>
      <c r="B43" s="57">
        <v>2</v>
      </c>
      <c r="C43" s="273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4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478</v>
      </c>
      <c r="BG43" s="68" t="s">
        <v>487</v>
      </c>
      <c r="BH43" s="68" t="s">
        <v>488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5">
      <c r="A44" s="56">
        <v>2021</v>
      </c>
      <c r="B44" s="57">
        <v>2</v>
      </c>
      <c r="C44" s="273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4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478</v>
      </c>
      <c r="BG44" s="68" t="s">
        <v>479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5">
      <c r="A45" s="56">
        <v>2021</v>
      </c>
      <c r="B45" s="57">
        <v>2</v>
      </c>
      <c r="C45" s="273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4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557</v>
      </c>
      <c r="BG45" s="68" t="s">
        <v>557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5">
      <c r="A46" s="56">
        <v>2021</v>
      </c>
      <c r="B46" s="57">
        <v>2</v>
      </c>
      <c r="C46" s="273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4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478</v>
      </c>
      <c r="BG46" s="68" t="s">
        <v>479</v>
      </c>
      <c r="BH46" s="68" t="s">
        <v>493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5">
      <c r="A47" s="56">
        <v>2021</v>
      </c>
      <c r="B47" s="57">
        <v>2</v>
      </c>
      <c r="C47" s="273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4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474</v>
      </c>
      <c r="BG47" s="68" t="s">
        <v>475</v>
      </c>
      <c r="BH47" s="68" t="s">
        <v>517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5">
      <c r="A48" s="56">
        <v>2021</v>
      </c>
      <c r="B48" s="57">
        <v>2</v>
      </c>
      <c r="C48" s="273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4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474</v>
      </c>
      <c r="BG48" s="68" t="s">
        <v>475</v>
      </c>
      <c r="BH48" s="68" t="s">
        <v>517</v>
      </c>
      <c r="BI48" s="68" t="s">
        <v>518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5">
      <c r="A49" s="56">
        <v>2021</v>
      </c>
      <c r="B49" s="57">
        <v>2</v>
      </c>
      <c r="C49" s="273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4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474</v>
      </c>
      <c r="BG49" s="68" t="s">
        <v>475</v>
      </c>
      <c r="BH49" s="68" t="s">
        <v>529</v>
      </c>
      <c r="BI49" s="68" t="s">
        <v>477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5">
      <c r="A50" s="56">
        <v>2021</v>
      </c>
      <c r="B50" s="57">
        <v>2</v>
      </c>
      <c r="C50" s="273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4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472</v>
      </c>
      <c r="BG50" s="68" t="s">
        <v>472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5">
      <c r="A51" s="56">
        <v>2021</v>
      </c>
      <c r="B51" s="57">
        <v>2</v>
      </c>
      <c r="C51" s="273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4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472</v>
      </c>
      <c r="BG51" s="68" t="s">
        <v>472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5">
      <c r="A52" s="56">
        <v>2021</v>
      </c>
      <c r="B52" s="57">
        <v>2</v>
      </c>
      <c r="C52" s="273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4"/>
      <c r="AZ52" s="67"/>
      <c r="BA52" s="66"/>
      <c r="BB52" s="66"/>
      <c r="BC52" s="66"/>
      <c r="BD52" s="66"/>
      <c r="BE52" s="66"/>
      <c r="BF52" s="24" t="s">
        <v>473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5">
      <c r="A53" s="56">
        <v>2021</v>
      </c>
      <c r="B53" s="57">
        <v>2</v>
      </c>
      <c r="C53" s="273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4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478</v>
      </c>
      <c r="BG53" s="68" t="s">
        <v>481</v>
      </c>
      <c r="BH53" s="68" t="s">
        <v>536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5">
      <c r="A54" s="56">
        <v>2021</v>
      </c>
      <c r="B54" s="57">
        <v>2</v>
      </c>
      <c r="C54" s="273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4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478</v>
      </c>
      <c r="BG54" s="68" t="s">
        <v>481</v>
      </c>
      <c r="BH54" s="68" t="s">
        <v>537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5">
      <c r="A55" s="56">
        <v>2021</v>
      </c>
      <c r="B55" s="57">
        <v>2</v>
      </c>
      <c r="C55" s="273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4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478</v>
      </c>
      <c r="BG55" s="68" t="s">
        <v>481</v>
      </c>
      <c r="BH55" s="68" t="s">
        <v>538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5">
      <c r="A56" s="56">
        <v>2021</v>
      </c>
      <c r="B56" s="57">
        <v>2</v>
      </c>
      <c r="C56" s="273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4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478</v>
      </c>
      <c r="BG56" s="68" t="s">
        <v>481</v>
      </c>
      <c r="BH56" s="68" t="s">
        <v>539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5">
      <c r="A57" s="56">
        <v>2021</v>
      </c>
      <c r="B57" s="57">
        <v>2</v>
      </c>
      <c r="C57" s="273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4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478</v>
      </c>
      <c r="BG57" s="68" t="s">
        <v>481</v>
      </c>
      <c r="BH57" s="68" t="s">
        <v>540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5">
      <c r="A58" s="56">
        <v>2021</v>
      </c>
      <c r="B58" s="57">
        <v>2</v>
      </c>
      <c r="C58" s="273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4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478</v>
      </c>
      <c r="BG58" s="68" t="s">
        <v>481</v>
      </c>
      <c r="BH58" s="68" t="s">
        <v>541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5">
      <c r="A59" s="56">
        <v>2021</v>
      </c>
      <c r="B59" s="57">
        <v>2</v>
      </c>
      <c r="C59" s="273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4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473</v>
      </c>
      <c r="BG59" s="68" t="s">
        <v>473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5">
      <c r="A60" s="56">
        <v>2021</v>
      </c>
      <c r="B60" s="57">
        <v>2</v>
      </c>
      <c r="C60" s="273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4"/>
      <c r="AZ60" s="67"/>
      <c r="BA60" s="66"/>
      <c r="BB60" s="66"/>
      <c r="BC60" s="66"/>
      <c r="BD60" s="66"/>
      <c r="BE60" s="66"/>
      <c r="BF60" s="24" t="s">
        <v>474</v>
      </c>
      <c r="BG60" s="68" t="s">
        <v>475</v>
      </c>
      <c r="BH60" s="68" t="s">
        <v>484</v>
      </c>
      <c r="BI60" s="68" t="s">
        <v>477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5">
      <c r="A61" s="56">
        <v>2021</v>
      </c>
      <c r="B61" s="57">
        <v>2</v>
      </c>
      <c r="C61" s="273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4"/>
      <c r="AZ61" s="67"/>
      <c r="BA61" s="66"/>
      <c r="BB61" s="66"/>
      <c r="BC61" s="66"/>
      <c r="BD61" s="66"/>
      <c r="BE61" s="66"/>
      <c r="BF61" s="24" t="s">
        <v>545</v>
      </c>
      <c r="BG61" s="68" t="s">
        <v>546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5">
      <c r="A62" s="56">
        <v>2021</v>
      </c>
      <c r="B62" s="57">
        <v>2</v>
      </c>
      <c r="C62" s="273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4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473</v>
      </c>
      <c r="BG62" s="68" t="s">
        <v>473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5">
      <c r="A63" s="56">
        <v>2021</v>
      </c>
      <c r="B63" s="57">
        <v>2</v>
      </c>
      <c r="C63" s="273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4"/>
      <c r="AZ63" s="67"/>
      <c r="BA63" s="66"/>
      <c r="BB63" s="66"/>
      <c r="BC63" s="66">
        <v>2.5</v>
      </c>
      <c r="BD63" s="66"/>
      <c r="BE63" s="66"/>
      <c r="BF63" s="24" t="s">
        <v>474</v>
      </c>
      <c r="BG63" s="68" t="s">
        <v>475</v>
      </c>
      <c r="BH63" s="68" t="s">
        <v>526</v>
      </c>
      <c r="BI63" s="68" t="s">
        <v>515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5">
      <c r="A64" s="56">
        <v>2021</v>
      </c>
      <c r="B64" s="57">
        <v>2</v>
      </c>
      <c r="C64" s="273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4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558</v>
      </c>
      <c r="BG64" s="68" t="s">
        <v>559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5">
      <c r="A65" s="56">
        <v>2021</v>
      </c>
      <c r="B65" s="57">
        <v>2</v>
      </c>
      <c r="C65" s="273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4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558</v>
      </c>
      <c r="BG65" s="68" t="s">
        <v>559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5">
      <c r="A66" s="56">
        <v>2021</v>
      </c>
      <c r="B66" s="57">
        <v>2</v>
      </c>
      <c r="C66" s="273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4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558</v>
      </c>
      <c r="BG66" s="68" t="s">
        <v>559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5">
      <c r="A67" s="56">
        <v>2021</v>
      </c>
      <c r="B67" s="57">
        <v>2</v>
      </c>
      <c r="C67" s="273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4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473</v>
      </c>
      <c r="BG67" s="68" t="s">
        <v>473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5">
      <c r="A68" s="56">
        <v>2021</v>
      </c>
      <c r="B68" s="57">
        <v>2</v>
      </c>
      <c r="C68" s="273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4"/>
      <c r="AZ68" s="67"/>
      <c r="BA68" s="66"/>
      <c r="BB68" s="66">
        <v>0</v>
      </c>
      <c r="BC68" s="66">
        <v>0.1</v>
      </c>
      <c r="BD68" s="66"/>
      <c r="BE68" s="66"/>
      <c r="BF68" s="24" t="s">
        <v>556</v>
      </c>
      <c r="BG68" s="68" t="s">
        <v>556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5">
      <c r="A69" s="56">
        <v>2021</v>
      </c>
      <c r="B69" s="57">
        <v>2</v>
      </c>
      <c r="C69" s="273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4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556</v>
      </c>
      <c r="BG69" s="68" t="s">
        <v>556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5">
      <c r="A70" s="56">
        <v>2021</v>
      </c>
      <c r="B70" s="57">
        <v>2</v>
      </c>
      <c r="C70" s="273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4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474</v>
      </c>
      <c r="BG70" s="68" t="s">
        <v>475</v>
      </c>
      <c r="BH70" s="68" t="s">
        <v>560</v>
      </c>
      <c r="BI70" s="68" t="s">
        <v>477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5">
      <c r="A71" s="56">
        <v>2021</v>
      </c>
      <c r="B71" s="57">
        <v>2</v>
      </c>
      <c r="C71" s="273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4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478</v>
      </c>
      <c r="BG71" s="68" t="s">
        <v>487</v>
      </c>
      <c r="BH71" s="68" t="s">
        <v>488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5">
      <c r="A72" s="56">
        <v>2021</v>
      </c>
      <c r="B72" s="57">
        <v>2</v>
      </c>
      <c r="C72" s="273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4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478</v>
      </c>
      <c r="BG72" s="68" t="s">
        <v>479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5">
      <c r="A73" s="56">
        <v>2021</v>
      </c>
      <c r="B73" s="57">
        <v>2</v>
      </c>
      <c r="C73" s="273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4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557</v>
      </c>
      <c r="BG73" s="68" t="s">
        <v>557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5">
      <c r="A74" s="56">
        <v>2021</v>
      </c>
      <c r="B74" s="57">
        <v>2</v>
      </c>
      <c r="C74" s="273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4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478</v>
      </c>
      <c r="BG74" s="68" t="s">
        <v>479</v>
      </c>
      <c r="BH74" s="68" t="s">
        <v>493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5">
      <c r="A75" s="56">
        <v>2021</v>
      </c>
      <c r="B75" s="57">
        <v>2</v>
      </c>
      <c r="C75" s="273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4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474</v>
      </c>
      <c r="BG75" s="68" t="s">
        <v>475</v>
      </c>
      <c r="BH75" s="68" t="s">
        <v>517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5">
      <c r="A76" s="56">
        <v>2021</v>
      </c>
      <c r="B76" s="57">
        <v>2</v>
      </c>
      <c r="C76" s="273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4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474</v>
      </c>
      <c r="BG76" s="68" t="s">
        <v>475</v>
      </c>
      <c r="BH76" s="68" t="s">
        <v>517</v>
      </c>
      <c r="BI76" s="68" t="s">
        <v>518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5">
      <c r="A77" s="56">
        <v>2021</v>
      </c>
      <c r="B77" s="57">
        <v>2</v>
      </c>
      <c r="C77" s="273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4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474</v>
      </c>
      <c r="BG77" s="68" t="s">
        <v>475</v>
      </c>
      <c r="BH77" s="68" t="s">
        <v>529</v>
      </c>
      <c r="BI77" s="68" t="s">
        <v>477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5">
      <c r="A78" s="56">
        <v>2021</v>
      </c>
      <c r="B78" s="57">
        <v>2</v>
      </c>
      <c r="C78" s="273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4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478</v>
      </c>
      <c r="BG78" s="68" t="s">
        <v>481</v>
      </c>
      <c r="BH78" s="68" t="s">
        <v>533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5">
      <c r="A79" s="56">
        <v>2021</v>
      </c>
      <c r="B79" s="57">
        <v>2</v>
      </c>
      <c r="C79" s="273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4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472</v>
      </c>
      <c r="BG79" s="68" t="s">
        <v>472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5">
      <c r="A80" s="56">
        <v>2021</v>
      </c>
      <c r="B80" s="57">
        <v>2</v>
      </c>
      <c r="C80" s="273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4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472</v>
      </c>
      <c r="BG80" s="68" t="s">
        <v>472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5">
      <c r="A81" s="56">
        <v>2021</v>
      </c>
      <c r="B81" s="57">
        <v>2</v>
      </c>
      <c r="C81" s="273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4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478</v>
      </c>
      <c r="BG81" s="68" t="s">
        <v>481</v>
      </c>
      <c r="BH81" s="68" t="s">
        <v>536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5">
      <c r="A82" s="56">
        <v>2021</v>
      </c>
      <c r="B82" s="57">
        <v>2</v>
      </c>
      <c r="C82" s="273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4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478</v>
      </c>
      <c r="BG82" s="68" t="s">
        <v>481</v>
      </c>
      <c r="BH82" s="68" t="s">
        <v>537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5">
      <c r="A83" s="56">
        <v>2021</v>
      </c>
      <c r="B83" s="57">
        <v>2</v>
      </c>
      <c r="C83" s="273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4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478</v>
      </c>
      <c r="BG83" s="68" t="s">
        <v>481</v>
      </c>
      <c r="BH83" s="68" t="s">
        <v>538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5">
      <c r="A84" s="56">
        <v>2021</v>
      </c>
      <c r="B84" s="57">
        <v>2</v>
      </c>
      <c r="C84" s="273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4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478</v>
      </c>
      <c r="BG84" s="68" t="s">
        <v>481</v>
      </c>
      <c r="BH84" s="68" t="s">
        <v>539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5">
      <c r="A85" s="56">
        <v>2021</v>
      </c>
      <c r="B85" s="57">
        <v>2</v>
      </c>
      <c r="C85" s="273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4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478</v>
      </c>
      <c r="BG85" s="68" t="s">
        <v>481</v>
      </c>
      <c r="BH85" s="68" t="s">
        <v>540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5">
      <c r="A86" s="56">
        <v>2021</v>
      </c>
      <c r="B86" s="57">
        <v>2</v>
      </c>
      <c r="C86" s="273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4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478</v>
      </c>
      <c r="BG86" s="68" t="s">
        <v>481</v>
      </c>
      <c r="BH86" s="68" t="s">
        <v>541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5">
      <c r="A87" s="56">
        <v>2021</v>
      </c>
      <c r="B87" s="57">
        <v>2</v>
      </c>
      <c r="C87" s="273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4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478</v>
      </c>
      <c r="BG87" s="68" t="s">
        <v>481</v>
      </c>
      <c r="BH87" s="68" t="s">
        <v>505</v>
      </c>
      <c r="BI87" s="68" t="s">
        <v>506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5">
      <c r="A88" s="56">
        <v>2021</v>
      </c>
      <c r="B88" s="57">
        <v>2</v>
      </c>
      <c r="C88" s="273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4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478</v>
      </c>
      <c r="BG88" s="68" t="s">
        <v>481</v>
      </c>
      <c r="BH88" s="68" t="s">
        <v>507</v>
      </c>
      <c r="BI88" s="68" t="s">
        <v>506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5">
      <c r="A89" s="56">
        <v>2021</v>
      </c>
      <c r="B89" s="57">
        <v>2</v>
      </c>
      <c r="C89" s="273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4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478</v>
      </c>
      <c r="BG89" s="68" t="s">
        <v>481</v>
      </c>
      <c r="BH89" s="68" t="s">
        <v>508</v>
      </c>
      <c r="BI89" s="68" t="s">
        <v>506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5">
      <c r="A90" s="56">
        <v>2021</v>
      </c>
      <c r="B90" s="57">
        <v>2</v>
      </c>
      <c r="C90" s="273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4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558</v>
      </c>
      <c r="BG90" s="68" t="s">
        <v>559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5">
      <c r="A91" s="56">
        <v>2021</v>
      </c>
      <c r="B91" s="57">
        <v>2</v>
      </c>
      <c r="C91" s="273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4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558</v>
      </c>
      <c r="BG91" s="68" t="s">
        <v>559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5">
      <c r="A92" s="56">
        <v>2021</v>
      </c>
      <c r="B92" s="57">
        <v>2</v>
      </c>
      <c r="C92" s="273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4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558</v>
      </c>
      <c r="BG92" s="68" t="s">
        <v>559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5">
      <c r="A93" s="56">
        <v>2021</v>
      </c>
      <c r="B93" s="57">
        <v>2</v>
      </c>
      <c r="C93" s="273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4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558</v>
      </c>
      <c r="BG93" s="68" t="s">
        <v>559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5">
      <c r="A94" s="56">
        <v>2021</v>
      </c>
      <c r="B94" s="57">
        <v>2</v>
      </c>
      <c r="C94" s="273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4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474</v>
      </c>
      <c r="BG94" s="68" t="s">
        <v>475</v>
      </c>
      <c r="BH94" s="68" t="s">
        <v>560</v>
      </c>
      <c r="BI94" s="68" t="s">
        <v>477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5">
      <c r="A95" s="56">
        <v>2021</v>
      </c>
      <c r="B95" s="57">
        <v>2</v>
      </c>
      <c r="C95" s="273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4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478</v>
      </c>
      <c r="BG95" s="68" t="s">
        <v>479</v>
      </c>
      <c r="BH95" s="68" t="s">
        <v>544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5">
      <c r="A96" s="56">
        <v>2021</v>
      </c>
      <c r="B96" s="57">
        <v>2</v>
      </c>
      <c r="C96" s="273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4"/>
      <c r="AZ96" s="67"/>
      <c r="BA96" s="66"/>
      <c r="BB96" s="66"/>
      <c r="BC96" s="66"/>
      <c r="BD96" s="66"/>
      <c r="BE96" s="66"/>
      <c r="BF96" s="24"/>
      <c r="BG96" s="68"/>
      <c r="BH96" s="68" t="s">
        <v>497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5">
      <c r="A97" s="56">
        <v>2021</v>
      </c>
      <c r="B97" s="57">
        <v>2</v>
      </c>
      <c r="C97" s="273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4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5">
      <c r="A98" s="56">
        <v>2021</v>
      </c>
      <c r="B98" s="57">
        <v>2</v>
      </c>
      <c r="C98" s="273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4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478</v>
      </c>
      <c r="BG98" s="68" t="s">
        <v>481</v>
      </c>
      <c r="BH98" s="68" t="s">
        <v>522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5">
      <c r="A99" s="56">
        <v>2021</v>
      </c>
      <c r="B99" s="57">
        <v>2</v>
      </c>
      <c r="C99" s="273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4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478</v>
      </c>
      <c r="BG99" s="68" t="s">
        <v>481</v>
      </c>
      <c r="BH99" s="68" t="s">
        <v>523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5">
      <c r="A100" s="56">
        <v>2021</v>
      </c>
      <c r="B100" s="57">
        <v>2</v>
      </c>
      <c r="C100" s="273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4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478</v>
      </c>
      <c r="BG100" s="68" t="s">
        <v>481</v>
      </c>
      <c r="BH100" s="68" t="s">
        <v>524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5">
      <c r="A101" s="56">
        <v>2021</v>
      </c>
      <c r="B101" s="57">
        <v>2</v>
      </c>
      <c r="C101" s="273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4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478</v>
      </c>
      <c r="BG101" s="68" t="s">
        <v>481</v>
      </c>
      <c r="BH101" s="68" t="s">
        <v>525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5">
      <c r="A102" s="56">
        <v>2021</v>
      </c>
      <c r="B102" s="57">
        <v>2</v>
      </c>
      <c r="C102" s="273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4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478</v>
      </c>
      <c r="BG102" s="68" t="s">
        <v>479</v>
      </c>
      <c r="BH102" s="68" t="s">
        <v>493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5">
      <c r="A103" s="56">
        <v>2021</v>
      </c>
      <c r="B103" s="57">
        <v>2</v>
      </c>
      <c r="C103" s="273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4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474</v>
      </c>
      <c r="BG103" s="68" t="s">
        <v>475</v>
      </c>
      <c r="BH103" s="68" t="s">
        <v>517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5">
      <c r="A104" s="56">
        <v>2021</v>
      </c>
      <c r="B104" s="57">
        <v>2</v>
      </c>
      <c r="C104" s="273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4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474</v>
      </c>
      <c r="BG104" s="68" t="s">
        <v>475</v>
      </c>
      <c r="BH104" s="68" t="s">
        <v>517</v>
      </c>
      <c r="BI104" s="68" t="s">
        <v>518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5">
      <c r="A105" s="56">
        <v>2021</v>
      </c>
      <c r="B105" s="57">
        <v>2</v>
      </c>
      <c r="C105" s="273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4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478</v>
      </c>
      <c r="BG105" s="68" t="s">
        <v>481</v>
      </c>
      <c r="BH105" s="68" t="s">
        <v>533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5">
      <c r="A106" s="56">
        <v>2021</v>
      </c>
      <c r="B106" s="57">
        <v>2</v>
      </c>
      <c r="C106" s="273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4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472</v>
      </c>
      <c r="BG106" s="68" t="s">
        <v>472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5">
      <c r="A107" s="56">
        <v>2021</v>
      </c>
      <c r="B107" s="57">
        <v>2</v>
      </c>
      <c r="C107" s="273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4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472</v>
      </c>
      <c r="BG107" s="68" t="s">
        <v>472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5">
      <c r="A108" s="56">
        <v>2021</v>
      </c>
      <c r="B108" s="57">
        <v>2</v>
      </c>
      <c r="C108" s="273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4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478</v>
      </c>
      <c r="BG108" s="68" t="s">
        <v>481</v>
      </c>
      <c r="BH108" s="68" t="s">
        <v>536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5">
      <c r="A109" s="56">
        <v>2021</v>
      </c>
      <c r="B109" s="57">
        <v>2</v>
      </c>
      <c r="C109" s="273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4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478</v>
      </c>
      <c r="BG109" s="68" t="s">
        <v>481</v>
      </c>
      <c r="BH109" s="68" t="s">
        <v>537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5">
      <c r="A110" s="56">
        <v>2021</v>
      </c>
      <c r="B110" s="57">
        <v>2</v>
      </c>
      <c r="C110" s="273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4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478</v>
      </c>
      <c r="BG110" s="68" t="s">
        <v>481</v>
      </c>
      <c r="BH110" s="68" t="s">
        <v>538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5">
      <c r="A111" s="56">
        <v>2021</v>
      </c>
      <c r="B111" s="57">
        <v>2</v>
      </c>
      <c r="C111" s="273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4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478</v>
      </c>
      <c r="BG111" s="68" t="s">
        <v>481</v>
      </c>
      <c r="BH111" s="68" t="s">
        <v>539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5">
      <c r="A112" s="56">
        <v>2021</v>
      </c>
      <c r="B112" s="57">
        <v>2</v>
      </c>
      <c r="C112" s="273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4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478</v>
      </c>
      <c r="BG112" s="68" t="s">
        <v>481</v>
      </c>
      <c r="BH112" s="68" t="s">
        <v>540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5">
      <c r="A113" s="56">
        <v>2021</v>
      </c>
      <c r="B113" s="57">
        <v>2</v>
      </c>
      <c r="C113" s="273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4"/>
      <c r="AZ113" s="67"/>
      <c r="BA113" s="66"/>
      <c r="BB113" s="66"/>
      <c r="BC113" s="66"/>
      <c r="BD113" s="66"/>
      <c r="BE113" s="66"/>
      <c r="BF113" s="24" t="s">
        <v>478</v>
      </c>
      <c r="BG113" s="68" t="s">
        <v>481</v>
      </c>
      <c r="BH113" s="68" t="s">
        <v>541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5">
      <c r="A114" s="56">
        <v>2021</v>
      </c>
      <c r="B114" s="57">
        <v>2</v>
      </c>
      <c r="C114" s="273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4"/>
      <c r="AZ114" s="67"/>
      <c r="BA114" s="66"/>
      <c r="BB114" s="66"/>
      <c r="BC114" s="66">
        <v>0.6</v>
      </c>
      <c r="BD114" s="66"/>
      <c r="BE114" s="66"/>
      <c r="BF114" s="24" t="s">
        <v>473</v>
      </c>
      <c r="BG114" s="68" t="s">
        <v>473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5">
      <c r="A115" s="56">
        <v>2021</v>
      </c>
      <c r="B115" s="57">
        <v>2</v>
      </c>
      <c r="C115" s="273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4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478</v>
      </c>
      <c r="BG115" s="68" t="s">
        <v>481</v>
      </c>
      <c r="BH115" s="68" t="s">
        <v>494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5">
      <c r="A116" s="56">
        <v>2021</v>
      </c>
      <c r="B116" s="57">
        <v>2</v>
      </c>
      <c r="C116" s="273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4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478</v>
      </c>
      <c r="BG116" s="68" t="s">
        <v>481</v>
      </c>
      <c r="BH116" s="68" t="s">
        <v>495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5">
      <c r="A117" s="56">
        <v>2021</v>
      </c>
      <c r="B117" s="57">
        <v>2</v>
      </c>
      <c r="C117" s="273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4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478</v>
      </c>
      <c r="BG117" s="68" t="s">
        <v>481</v>
      </c>
      <c r="BH117" s="68" t="s">
        <v>496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5">
      <c r="A118" s="56">
        <v>2021</v>
      </c>
      <c r="B118" s="57">
        <v>2</v>
      </c>
      <c r="C118" s="273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4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478</v>
      </c>
      <c r="BG118" s="68" t="s">
        <v>481</v>
      </c>
      <c r="BH118" s="68" t="s">
        <v>497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5">
      <c r="A119" s="56">
        <v>2021</v>
      </c>
      <c r="B119" s="57">
        <v>2</v>
      </c>
      <c r="C119" s="273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4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478</v>
      </c>
      <c r="BG119" s="68" t="s">
        <v>481</v>
      </c>
      <c r="BH119" s="68" t="s">
        <v>505</v>
      </c>
      <c r="BI119" s="68" t="s">
        <v>506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5">
      <c r="A120" s="56">
        <v>2021</v>
      </c>
      <c r="B120" s="57">
        <v>2</v>
      </c>
      <c r="C120" s="273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4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478</v>
      </c>
      <c r="BG120" s="68" t="s">
        <v>481</v>
      </c>
      <c r="BH120" s="68" t="s">
        <v>507</v>
      </c>
      <c r="BI120" s="68" t="s">
        <v>506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5">
      <c r="A121" s="56">
        <v>2021</v>
      </c>
      <c r="B121" s="57">
        <v>2</v>
      </c>
      <c r="C121" s="273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4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478</v>
      </c>
      <c r="BG121" s="68" t="s">
        <v>481</v>
      </c>
      <c r="BH121" s="68" t="s">
        <v>508</v>
      </c>
      <c r="BI121" s="68" t="s">
        <v>506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5">
      <c r="A122" s="56">
        <v>2021</v>
      </c>
      <c r="B122" s="57">
        <v>2</v>
      </c>
      <c r="C122" s="273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4"/>
      <c r="AZ122" s="67"/>
      <c r="BA122" s="66"/>
      <c r="BB122" s="66"/>
      <c r="BC122" s="66">
        <v>1.4</v>
      </c>
      <c r="BD122" s="66"/>
      <c r="BE122" s="66"/>
      <c r="BF122" s="24" t="s">
        <v>474</v>
      </c>
      <c r="BG122" s="68" t="s">
        <v>475</v>
      </c>
      <c r="BH122" s="68" t="s">
        <v>526</v>
      </c>
      <c r="BI122" s="68" t="s">
        <v>515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5">
      <c r="A123" s="56">
        <v>2021</v>
      </c>
      <c r="B123" s="57">
        <v>2</v>
      </c>
      <c r="C123" s="273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4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558</v>
      </c>
      <c r="BG123" s="68" t="s">
        <v>559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5">
      <c r="A124" s="56">
        <v>2021</v>
      </c>
      <c r="B124" s="57">
        <v>2</v>
      </c>
      <c r="C124" s="273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4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558</v>
      </c>
      <c r="BG124" s="68" t="s">
        <v>559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5">
      <c r="A125" s="56">
        <v>2021</v>
      </c>
      <c r="B125" s="57">
        <v>2</v>
      </c>
      <c r="C125" s="273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4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558</v>
      </c>
      <c r="BG125" s="68" t="s">
        <v>559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5">
      <c r="A126" s="56">
        <v>2021</v>
      </c>
      <c r="B126" s="57">
        <v>2</v>
      </c>
      <c r="C126" s="273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4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558</v>
      </c>
      <c r="BG126" s="68" t="s">
        <v>559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5">
      <c r="A127" s="56">
        <v>2021</v>
      </c>
      <c r="B127" s="57">
        <v>2</v>
      </c>
      <c r="C127" s="273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4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474</v>
      </c>
      <c r="BG127" s="68" t="s">
        <v>475</v>
      </c>
      <c r="BH127" s="68" t="s">
        <v>560</v>
      </c>
      <c r="BI127" s="68" t="s">
        <v>477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5">
      <c r="A128" s="56">
        <v>2021</v>
      </c>
      <c r="B128" s="57">
        <v>2</v>
      </c>
      <c r="C128" s="273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4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478</v>
      </c>
      <c r="BG128" s="68" t="s">
        <v>479</v>
      </c>
      <c r="BH128" s="68" t="s">
        <v>544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5">
      <c r="A129" s="56">
        <v>2021</v>
      </c>
      <c r="B129" s="57">
        <v>2</v>
      </c>
      <c r="C129" s="273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4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497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5">
      <c r="A130" s="56">
        <v>2021</v>
      </c>
      <c r="B130" s="57">
        <v>2</v>
      </c>
      <c r="C130" s="273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4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5">
      <c r="A131" s="56">
        <v>2021</v>
      </c>
      <c r="B131" s="57">
        <v>2</v>
      </c>
      <c r="C131" s="273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4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478</v>
      </c>
      <c r="BG131" s="68" t="s">
        <v>481</v>
      </c>
      <c r="BH131" s="68" t="s">
        <v>522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5">
      <c r="A132" s="56">
        <v>2021</v>
      </c>
      <c r="B132" s="57">
        <v>2</v>
      </c>
      <c r="C132" s="273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4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478</v>
      </c>
      <c r="BG132" s="68" t="s">
        <v>481</v>
      </c>
      <c r="BH132" s="68" t="s">
        <v>523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5">
      <c r="A133" s="56">
        <v>2021</v>
      </c>
      <c r="B133" s="57">
        <v>2</v>
      </c>
      <c r="C133" s="273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4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478</v>
      </c>
      <c r="BG133" s="68" t="s">
        <v>481</v>
      </c>
      <c r="BH133" s="68" t="s">
        <v>524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5">
      <c r="A134" s="56">
        <v>2021</v>
      </c>
      <c r="B134" s="57">
        <v>2</v>
      </c>
      <c r="C134" s="273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4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478</v>
      </c>
      <c r="BG134" s="68" t="s">
        <v>481</v>
      </c>
      <c r="BH134" s="68" t="s">
        <v>525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5">
      <c r="A135" s="56">
        <v>2021</v>
      </c>
      <c r="B135" s="57">
        <v>2</v>
      </c>
      <c r="C135" s="273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4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478</v>
      </c>
      <c r="BG135" s="68" t="s">
        <v>479</v>
      </c>
      <c r="BH135" s="68" t="s">
        <v>493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5">
      <c r="A136" s="56">
        <v>2021</v>
      </c>
      <c r="B136" s="57">
        <v>2</v>
      </c>
      <c r="C136" s="273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4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474</v>
      </c>
      <c r="BG136" s="68" t="s">
        <v>475</v>
      </c>
      <c r="BH136" s="68" t="s">
        <v>517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5">
      <c r="A137" s="56">
        <v>2021</v>
      </c>
      <c r="B137" s="57">
        <v>2</v>
      </c>
      <c r="C137" s="273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4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474</v>
      </c>
      <c r="BG137" s="68" t="s">
        <v>475</v>
      </c>
      <c r="BH137" s="68" t="s">
        <v>517</v>
      </c>
      <c r="BI137" s="68" t="s">
        <v>518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5">
      <c r="A138" s="56">
        <v>2021</v>
      </c>
      <c r="B138" s="57">
        <v>2</v>
      </c>
      <c r="C138" s="273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4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561</v>
      </c>
      <c r="BG138" s="68" t="s">
        <v>561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5">
      <c r="A139" s="56">
        <v>2021</v>
      </c>
      <c r="B139" s="57">
        <v>2</v>
      </c>
      <c r="C139" s="273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4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472</v>
      </c>
      <c r="BG139" s="68" t="s">
        <v>472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5">
      <c r="A140" s="56">
        <v>2021</v>
      </c>
      <c r="B140" s="57">
        <v>2</v>
      </c>
      <c r="C140" s="273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4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472</v>
      </c>
      <c r="BG140" s="68" t="s">
        <v>472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5">
      <c r="A141" s="56">
        <v>2021</v>
      </c>
      <c r="B141" s="57">
        <v>2</v>
      </c>
      <c r="C141" s="273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4"/>
      <c r="AZ141" s="67"/>
      <c r="BA141" s="66"/>
      <c r="BB141" s="66"/>
      <c r="BC141" s="66">
        <v>2.1</v>
      </c>
      <c r="BD141" s="66"/>
      <c r="BE141" s="66"/>
      <c r="BF141" s="24" t="s">
        <v>473</v>
      </c>
      <c r="BG141" s="68" t="s">
        <v>473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5">
      <c r="A142" s="56">
        <v>2021</v>
      </c>
      <c r="B142" s="57">
        <v>2</v>
      </c>
      <c r="C142" s="273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4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478</v>
      </c>
      <c r="BG142" s="68" t="s">
        <v>481</v>
      </c>
      <c r="BH142" s="68" t="s">
        <v>494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5">
      <c r="A143" s="56">
        <v>2021</v>
      </c>
      <c r="B143" s="57">
        <v>2</v>
      </c>
      <c r="C143" s="273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4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478</v>
      </c>
      <c r="BG143" s="68" t="s">
        <v>481</v>
      </c>
      <c r="BH143" s="68" t="s">
        <v>495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5">
      <c r="A144" s="56">
        <v>2021</v>
      </c>
      <c r="B144" s="57">
        <v>2</v>
      </c>
      <c r="C144" s="273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4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478</v>
      </c>
      <c r="BG144" s="68" t="s">
        <v>481</v>
      </c>
      <c r="BH144" s="68" t="s">
        <v>496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5">
      <c r="A145" s="56">
        <v>2021</v>
      </c>
      <c r="B145" s="57">
        <v>2</v>
      </c>
      <c r="C145" s="273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4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478</v>
      </c>
      <c r="BG145" s="68" t="s">
        <v>481</v>
      </c>
      <c r="BH145" s="68" t="s">
        <v>497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5">
      <c r="A146" s="56">
        <v>2021</v>
      </c>
      <c r="B146" s="57">
        <v>2</v>
      </c>
      <c r="C146" s="273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4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478</v>
      </c>
      <c r="BG146" s="68" t="s">
        <v>481</v>
      </c>
      <c r="BH146" s="68" t="s">
        <v>505</v>
      </c>
      <c r="BI146" s="68" t="s">
        <v>506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5">
      <c r="A147" s="56">
        <v>2021</v>
      </c>
      <c r="B147" s="57">
        <v>2</v>
      </c>
      <c r="C147" s="273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4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478</v>
      </c>
      <c r="BG147" s="68" t="s">
        <v>481</v>
      </c>
      <c r="BH147" s="68" t="s">
        <v>507</v>
      </c>
      <c r="BI147" s="68" t="s">
        <v>506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5">
      <c r="A148" s="56">
        <v>2021</v>
      </c>
      <c r="B148" s="57">
        <v>2</v>
      </c>
      <c r="C148" s="273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4"/>
      <c r="AZ148" s="67"/>
      <c r="BA148" s="66"/>
      <c r="BB148" s="66"/>
      <c r="BC148" s="66">
        <v>10.1</v>
      </c>
      <c r="BD148" s="66"/>
      <c r="BE148" s="66"/>
      <c r="BF148" s="24" t="s">
        <v>478</v>
      </c>
      <c r="BG148" s="68" t="s">
        <v>481</v>
      </c>
      <c r="BH148" s="68" t="s">
        <v>508</v>
      </c>
      <c r="BI148" s="68" t="s">
        <v>506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5">
      <c r="A149" s="56">
        <v>2021</v>
      </c>
      <c r="B149" s="57">
        <v>2</v>
      </c>
      <c r="C149" s="273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4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473</v>
      </c>
      <c r="BG149" s="68" t="s">
        <v>473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5">
      <c r="A150" s="56">
        <v>2021</v>
      </c>
      <c r="B150" s="57">
        <v>2</v>
      </c>
      <c r="C150" s="273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4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474</v>
      </c>
      <c r="BG150" s="68" t="s">
        <v>475</v>
      </c>
      <c r="BH150" s="68" t="s">
        <v>519</v>
      </c>
      <c r="BI150" s="68" t="s">
        <v>515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5">
      <c r="A151" s="56">
        <v>2021</v>
      </c>
      <c r="B151" s="57">
        <v>2</v>
      </c>
      <c r="C151" s="273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4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474</v>
      </c>
      <c r="BG151" s="68" t="s">
        <v>475</v>
      </c>
      <c r="BH151" s="68" t="s">
        <v>520</v>
      </c>
      <c r="BI151" s="68" t="s">
        <v>515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5">
      <c r="A152" s="56">
        <v>2021</v>
      </c>
      <c r="B152" s="57">
        <v>2</v>
      </c>
      <c r="C152" s="273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4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474</v>
      </c>
      <c r="BG152" s="68" t="s">
        <v>475</v>
      </c>
      <c r="BH152" s="68" t="s">
        <v>560</v>
      </c>
      <c r="BI152" s="68" t="s">
        <v>477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5">
      <c r="A153" s="56">
        <v>2021</v>
      </c>
      <c r="B153" s="57">
        <v>2</v>
      </c>
      <c r="C153" s="273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4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478</v>
      </c>
      <c r="BG153" s="68" t="s">
        <v>479</v>
      </c>
      <c r="BH153" s="68" t="s">
        <v>544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5">
      <c r="A154" s="56">
        <v>2021</v>
      </c>
      <c r="B154" s="57">
        <v>2</v>
      </c>
      <c r="C154" s="273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4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478</v>
      </c>
      <c r="BG154" s="68" t="s">
        <v>481</v>
      </c>
      <c r="BH154" s="68" t="s">
        <v>522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5">
      <c r="A155" s="56">
        <v>2021</v>
      </c>
      <c r="B155" s="57">
        <v>2</v>
      </c>
      <c r="C155" s="273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4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478</v>
      </c>
      <c r="BG155" s="68" t="s">
        <v>481</v>
      </c>
      <c r="BH155" s="68" t="s">
        <v>523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5">
      <c r="A156" s="56">
        <v>2021</v>
      </c>
      <c r="B156" s="57">
        <v>2</v>
      </c>
      <c r="C156" s="273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4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478</v>
      </c>
      <c r="BG156" s="68" t="s">
        <v>481</v>
      </c>
      <c r="BH156" s="68" t="s">
        <v>524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5">
      <c r="A157" s="56">
        <v>2021</v>
      </c>
      <c r="B157" s="57">
        <v>2</v>
      </c>
      <c r="C157" s="273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4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478</v>
      </c>
      <c r="BG157" s="68" t="s">
        <v>481</v>
      </c>
      <c r="BH157" s="68" t="s">
        <v>525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5">
      <c r="A158" s="56">
        <v>2021</v>
      </c>
      <c r="B158" s="57">
        <v>2</v>
      </c>
      <c r="C158" s="273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4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478</v>
      </c>
      <c r="BG158" s="68" t="s">
        <v>487</v>
      </c>
      <c r="BH158" s="68" t="s">
        <v>491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5">
      <c r="A159" s="56">
        <v>2021</v>
      </c>
      <c r="B159" s="57">
        <v>2</v>
      </c>
      <c r="C159" s="273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4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478</v>
      </c>
      <c r="BG159" s="68" t="s">
        <v>487</v>
      </c>
      <c r="BH159" s="68" t="s">
        <v>492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5">
      <c r="A160" s="56">
        <v>2021</v>
      </c>
      <c r="B160" s="57">
        <v>2</v>
      </c>
      <c r="C160" s="273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4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478</v>
      </c>
      <c r="BG160" s="68" t="s">
        <v>479</v>
      </c>
      <c r="BH160" s="68" t="s">
        <v>493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5">
      <c r="A161" s="56">
        <v>2021</v>
      </c>
      <c r="B161" s="57">
        <v>2</v>
      </c>
      <c r="C161" s="273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4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474</v>
      </c>
      <c r="BG161" s="68" t="s">
        <v>475</v>
      </c>
      <c r="BH161" s="68" t="s">
        <v>511</v>
      </c>
      <c r="BI161" s="68" t="s">
        <v>477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5">
      <c r="A162" s="56">
        <v>2021</v>
      </c>
      <c r="B162" s="57">
        <v>2</v>
      </c>
      <c r="C162" s="273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4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474</v>
      </c>
      <c r="BG162" s="68" t="s">
        <v>475</v>
      </c>
      <c r="BH162" s="68" t="s">
        <v>517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5">
      <c r="A163" s="56">
        <v>2021</v>
      </c>
      <c r="B163" s="57">
        <v>2</v>
      </c>
      <c r="C163" s="273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4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474</v>
      </c>
      <c r="BG163" s="68" t="s">
        <v>475</v>
      </c>
      <c r="BH163" s="68" t="s">
        <v>517</v>
      </c>
      <c r="BI163" s="68" t="s">
        <v>518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5">
      <c r="A164" s="56">
        <v>2021</v>
      </c>
      <c r="B164" s="57">
        <v>2</v>
      </c>
      <c r="C164" s="273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4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561</v>
      </c>
      <c r="BG164" s="68" t="s">
        <v>561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5">
      <c r="A165" s="56">
        <v>2021</v>
      </c>
      <c r="B165" s="57">
        <v>2</v>
      </c>
      <c r="C165" s="273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4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472</v>
      </c>
      <c r="BG165" s="68" t="s">
        <v>472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5">
      <c r="A166" s="56">
        <v>2021</v>
      </c>
      <c r="B166" s="57">
        <v>2</v>
      </c>
      <c r="C166" s="273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4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472</v>
      </c>
      <c r="BG166" s="68" t="s">
        <v>472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5">
      <c r="A167" s="56">
        <v>2021</v>
      </c>
      <c r="B167" s="57">
        <v>2</v>
      </c>
      <c r="C167" s="273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4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474</v>
      </c>
      <c r="BG167" s="68" t="s">
        <v>475</v>
      </c>
      <c r="BH167" s="68" t="s">
        <v>526</v>
      </c>
      <c r="BI167" s="68" t="s">
        <v>515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5">
      <c r="A168" s="56">
        <v>2021</v>
      </c>
      <c r="B168" s="57">
        <v>2</v>
      </c>
      <c r="C168" s="273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4"/>
      <c r="AZ168" s="67"/>
      <c r="BA168" s="66"/>
      <c r="BB168" s="66"/>
      <c r="BC168" s="66">
        <v>0.3</v>
      </c>
      <c r="BD168" s="66"/>
      <c r="BE168" s="66"/>
      <c r="BF168" s="24" t="s">
        <v>473</v>
      </c>
      <c r="BG168" s="68" t="s">
        <v>473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5">
      <c r="A169" s="56">
        <v>2021</v>
      </c>
      <c r="B169" s="57">
        <v>2</v>
      </c>
      <c r="C169" s="273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4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478</v>
      </c>
      <c r="BG169" s="68" t="s">
        <v>481</v>
      </c>
      <c r="BH169" s="68" t="s">
        <v>494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5">
      <c r="A170" s="56">
        <v>2021</v>
      </c>
      <c r="B170" s="57">
        <v>2</v>
      </c>
      <c r="C170" s="273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4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478</v>
      </c>
      <c r="BG170" s="68" t="s">
        <v>481</v>
      </c>
      <c r="BH170" s="68" t="s">
        <v>495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5">
      <c r="A171" s="56">
        <v>2021</v>
      </c>
      <c r="B171" s="57">
        <v>2</v>
      </c>
      <c r="C171" s="273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4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478</v>
      </c>
      <c r="BG171" s="68" t="s">
        <v>481</v>
      </c>
      <c r="BH171" s="68" t="s">
        <v>496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5">
      <c r="A172" s="56">
        <v>2021</v>
      </c>
      <c r="B172" s="57">
        <v>2</v>
      </c>
      <c r="C172" s="273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4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478</v>
      </c>
      <c r="BG172" s="68" t="s">
        <v>481</v>
      </c>
      <c r="BH172" s="68" t="s">
        <v>497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5">
      <c r="A173" s="56">
        <v>2021</v>
      </c>
      <c r="B173" s="57">
        <v>2</v>
      </c>
      <c r="C173" s="273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4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478</v>
      </c>
      <c r="BG173" s="68" t="s">
        <v>481</v>
      </c>
      <c r="BH173" s="68" t="s">
        <v>505</v>
      </c>
      <c r="BI173" s="68" t="s">
        <v>506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5">
      <c r="A174" s="56">
        <v>2021</v>
      </c>
      <c r="B174" s="57">
        <v>2</v>
      </c>
      <c r="C174" s="273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4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478</v>
      </c>
      <c r="BG174" s="68" t="s">
        <v>481</v>
      </c>
      <c r="BH174" s="68" t="s">
        <v>507</v>
      </c>
      <c r="BI174" s="68" t="s">
        <v>506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5">
      <c r="A175" s="56">
        <v>2021</v>
      </c>
      <c r="B175" s="57">
        <v>2</v>
      </c>
      <c r="C175" s="273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4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473</v>
      </c>
      <c r="BG175" s="68" t="s">
        <v>473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5">
      <c r="A176" s="56">
        <v>2021</v>
      </c>
      <c r="B176" s="57">
        <v>2</v>
      </c>
      <c r="C176" s="273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4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474</v>
      </c>
      <c r="BG176" s="68" t="s">
        <v>475</v>
      </c>
      <c r="BH176" s="68" t="s">
        <v>519</v>
      </c>
      <c r="BI176" s="68" t="s">
        <v>515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5">
      <c r="A177" s="56">
        <v>2021</v>
      </c>
      <c r="B177" s="57">
        <v>2</v>
      </c>
      <c r="C177" s="273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4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474</v>
      </c>
      <c r="BG177" s="68" t="s">
        <v>475</v>
      </c>
      <c r="BH177" s="68" t="s">
        <v>520</v>
      </c>
      <c r="BI177" s="68" t="s">
        <v>515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5">
      <c r="A178" s="56">
        <v>2021</v>
      </c>
      <c r="B178" s="57">
        <v>2</v>
      </c>
      <c r="C178" s="273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4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478</v>
      </c>
      <c r="BG178" s="68" t="s">
        <v>479</v>
      </c>
      <c r="BH178" s="68" t="s">
        <v>544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5">
      <c r="A179" s="56">
        <v>2021</v>
      </c>
      <c r="B179" s="57">
        <v>2</v>
      </c>
      <c r="C179" s="273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4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472</v>
      </c>
      <c r="BG179" s="68" t="s">
        <v>472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5">
      <c r="A180" s="56">
        <v>2021</v>
      </c>
      <c r="B180" s="57">
        <v>2</v>
      </c>
      <c r="C180" s="273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4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478</v>
      </c>
      <c r="BG180" s="68" t="s">
        <v>487</v>
      </c>
      <c r="BH180" s="68" t="s">
        <v>491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5">
      <c r="A181" s="56">
        <v>2021</v>
      </c>
      <c r="B181" s="57">
        <v>2</v>
      </c>
      <c r="C181" s="273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4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478</v>
      </c>
      <c r="BG181" s="68" t="s">
        <v>487</v>
      </c>
      <c r="BH181" s="68" t="s">
        <v>492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5">
      <c r="A182" s="56">
        <v>2021</v>
      </c>
      <c r="B182" s="57">
        <v>2</v>
      </c>
      <c r="C182" s="273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4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478</v>
      </c>
      <c r="BG182" s="68" t="s">
        <v>479</v>
      </c>
      <c r="BH182" s="68" t="s">
        <v>493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5">
      <c r="A183" s="56">
        <v>2021</v>
      </c>
      <c r="B183" s="57">
        <v>2</v>
      </c>
      <c r="C183" s="273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4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474</v>
      </c>
      <c r="BG183" s="68" t="s">
        <v>475</v>
      </c>
      <c r="BH183" s="68" t="s">
        <v>511</v>
      </c>
      <c r="BI183" s="68" t="s">
        <v>477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5">
      <c r="A184" s="56">
        <v>2021</v>
      </c>
      <c r="B184" s="57">
        <v>2</v>
      </c>
      <c r="C184" s="273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4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561</v>
      </c>
      <c r="BG184" s="68" t="s">
        <v>561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5">
      <c r="A185" s="56">
        <v>2021</v>
      </c>
      <c r="B185" s="57">
        <v>2</v>
      </c>
      <c r="C185" s="273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4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472</v>
      </c>
      <c r="BG185" s="68" t="s">
        <v>472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5">
      <c r="A186" s="56">
        <v>2021</v>
      </c>
      <c r="B186" s="57">
        <v>2</v>
      </c>
      <c r="C186" s="273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4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472</v>
      </c>
      <c r="BG186" s="68" t="s">
        <v>472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5">
      <c r="A187" s="56">
        <v>2021</v>
      </c>
      <c r="B187" s="57">
        <v>2</v>
      </c>
      <c r="C187" s="273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4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474</v>
      </c>
      <c r="BG187" s="68" t="s">
        <v>475</v>
      </c>
      <c r="BH187" s="68" t="s">
        <v>526</v>
      </c>
      <c r="BI187" s="68" t="s">
        <v>515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5">
      <c r="A188" s="56">
        <v>2021</v>
      </c>
      <c r="B188" s="57">
        <v>2</v>
      </c>
      <c r="C188" s="273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4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478</v>
      </c>
      <c r="BG188" s="68" t="s">
        <v>481</v>
      </c>
      <c r="BH188" s="68" t="s">
        <v>505</v>
      </c>
      <c r="BI188" s="68" t="s">
        <v>506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5">
      <c r="A189" s="56">
        <v>2021</v>
      </c>
      <c r="B189" s="57">
        <v>2</v>
      </c>
      <c r="C189" s="273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4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478</v>
      </c>
      <c r="BG189" s="68" t="s">
        <v>481</v>
      </c>
      <c r="BH189" s="68" t="s">
        <v>507</v>
      </c>
      <c r="BI189" s="68" t="s">
        <v>506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5">
      <c r="A190" s="56">
        <v>2021</v>
      </c>
      <c r="B190" s="57">
        <v>2</v>
      </c>
      <c r="C190" s="273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4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473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5">
      <c r="A191" s="56">
        <v>2021</v>
      </c>
      <c r="B191" s="57">
        <v>2</v>
      </c>
      <c r="C191" s="273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4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473</v>
      </c>
      <c r="BG191" s="68" t="s">
        <v>473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5">
      <c r="A192" s="56">
        <v>2021</v>
      </c>
      <c r="B192" s="57">
        <v>2</v>
      </c>
      <c r="C192" s="273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4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478</v>
      </c>
      <c r="BG192" s="68" t="s">
        <v>481</v>
      </c>
      <c r="BH192" s="68" t="s">
        <v>485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5">
      <c r="A193" s="56">
        <v>2021</v>
      </c>
      <c r="B193" s="57">
        <v>2</v>
      </c>
      <c r="C193" s="273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4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478</v>
      </c>
      <c r="BG193" s="68" t="s">
        <v>481</v>
      </c>
      <c r="BH193" s="68" t="s">
        <v>483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5">
      <c r="A194" s="56">
        <v>2021</v>
      </c>
      <c r="B194" s="57">
        <v>2</v>
      </c>
      <c r="C194" s="273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4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478</v>
      </c>
      <c r="BG194" s="68" t="s">
        <v>481</v>
      </c>
      <c r="BH194" s="68" t="s">
        <v>483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5">
      <c r="A195" s="56">
        <v>2021</v>
      </c>
      <c r="B195" s="57">
        <v>2</v>
      </c>
      <c r="C195" s="273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4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478</v>
      </c>
      <c r="BG195" s="68" t="s">
        <v>481</v>
      </c>
      <c r="BH195" s="68" t="s">
        <v>483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5">
      <c r="A196" s="56">
        <v>2021</v>
      </c>
      <c r="B196" s="57">
        <v>2</v>
      </c>
      <c r="C196" s="273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4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474</v>
      </c>
      <c r="BG196" s="68" t="s">
        <v>475</v>
      </c>
      <c r="BH196" s="68" t="s">
        <v>519</v>
      </c>
      <c r="BI196" s="68" t="s">
        <v>515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5">
      <c r="A197" s="56">
        <v>2021</v>
      </c>
      <c r="B197" s="57">
        <v>2</v>
      </c>
      <c r="C197" s="273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4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474</v>
      </c>
      <c r="BG197" s="68" t="s">
        <v>475</v>
      </c>
      <c r="BH197" s="68" t="s">
        <v>520</v>
      </c>
      <c r="BI197" s="68" t="s">
        <v>515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5">
      <c r="A198" s="56">
        <v>2021</v>
      </c>
      <c r="B198" s="57">
        <v>2</v>
      </c>
      <c r="C198" s="273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4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472</v>
      </c>
      <c r="BG198" s="68" t="s">
        <v>472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5">
      <c r="A199" s="56">
        <v>2021</v>
      </c>
      <c r="B199" s="57">
        <v>2</v>
      </c>
      <c r="C199" s="273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4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478</v>
      </c>
      <c r="BG199" s="68" t="s">
        <v>479</v>
      </c>
      <c r="BH199" s="68" t="s">
        <v>544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5">
      <c r="A200" s="56">
        <v>2021</v>
      </c>
      <c r="B200" s="57">
        <v>2</v>
      </c>
      <c r="C200" s="273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4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472</v>
      </c>
      <c r="BG200" s="68" t="s">
        <v>472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5">
      <c r="A201" s="56">
        <v>2021</v>
      </c>
      <c r="B201" s="57">
        <v>2</v>
      </c>
      <c r="C201" s="273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4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478</v>
      </c>
      <c r="BG201" s="68" t="s">
        <v>487</v>
      </c>
      <c r="BH201" s="68" t="s">
        <v>491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5">
      <c r="A202" s="56">
        <v>2021</v>
      </c>
      <c r="B202" s="57">
        <v>2</v>
      </c>
      <c r="C202" s="273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4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478</v>
      </c>
      <c r="BG202" s="68" t="s">
        <v>487</v>
      </c>
      <c r="BH202" s="68" t="s">
        <v>492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5">
      <c r="A203" s="56">
        <v>2021</v>
      </c>
      <c r="B203" s="57">
        <v>2</v>
      </c>
      <c r="C203" s="273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4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478</v>
      </c>
      <c r="BG203" s="68" t="s">
        <v>479</v>
      </c>
      <c r="BH203" s="68" t="s">
        <v>493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5">
      <c r="A204" s="56">
        <v>2021</v>
      </c>
      <c r="B204" s="57">
        <v>2</v>
      </c>
      <c r="C204" s="273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4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474</v>
      </c>
      <c r="BG204" s="68" t="s">
        <v>475</v>
      </c>
      <c r="BH204" s="68" t="s">
        <v>511</v>
      </c>
      <c r="BI204" s="68" t="s">
        <v>477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5">
      <c r="A205" s="56">
        <v>2021</v>
      </c>
      <c r="B205" s="57">
        <v>2</v>
      </c>
      <c r="C205" s="273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4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561</v>
      </c>
      <c r="BG205" s="68" t="s">
        <v>561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5">
      <c r="A206" s="56">
        <v>2021</v>
      </c>
      <c r="B206" s="57">
        <v>2</v>
      </c>
      <c r="C206" s="273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4"/>
      <c r="AZ206" s="67"/>
      <c r="BA206" s="66"/>
      <c r="BB206" s="66">
        <v>0.1</v>
      </c>
      <c r="BC206" s="66">
        <v>3.4</v>
      </c>
      <c r="BD206" s="66"/>
      <c r="BE206" s="66"/>
      <c r="BF206" s="24" t="s">
        <v>472</v>
      </c>
      <c r="BG206" s="68" t="s">
        <v>472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5">
      <c r="A207" s="56">
        <v>2021</v>
      </c>
      <c r="B207" s="57">
        <v>2</v>
      </c>
      <c r="C207" s="273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4"/>
      <c r="AZ207" s="67"/>
      <c r="BA207" s="66"/>
      <c r="BB207" s="66">
        <v>0.1</v>
      </c>
      <c r="BC207" s="66">
        <v>3.3</v>
      </c>
      <c r="BD207" s="66"/>
      <c r="BE207" s="66"/>
      <c r="BF207" s="24" t="s">
        <v>472</v>
      </c>
      <c r="BG207" s="68" t="s">
        <v>472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5">
      <c r="A208" s="56">
        <v>2021</v>
      </c>
      <c r="B208" s="57">
        <v>2</v>
      </c>
      <c r="C208" s="273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4"/>
      <c r="AZ208" s="67"/>
      <c r="BA208" s="66"/>
      <c r="BB208" s="66"/>
      <c r="BC208" s="66"/>
      <c r="BD208" s="66"/>
      <c r="BE208" s="66"/>
      <c r="BF208" s="24" t="s">
        <v>558</v>
      </c>
      <c r="BG208" s="68" t="s">
        <v>559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5">
      <c r="A209" s="56">
        <v>2021</v>
      </c>
      <c r="B209" s="57">
        <v>2</v>
      </c>
      <c r="C209" s="273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4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474</v>
      </c>
      <c r="BG209" s="68" t="s">
        <v>475</v>
      </c>
      <c r="BH209" s="68" t="s">
        <v>526</v>
      </c>
      <c r="BI209" s="68" t="s">
        <v>515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5">
      <c r="A210" s="56">
        <v>2021</v>
      </c>
      <c r="B210" s="57">
        <v>2</v>
      </c>
      <c r="C210" s="273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4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473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5">
      <c r="A211" s="56">
        <v>2021</v>
      </c>
      <c r="B211" s="57">
        <v>2</v>
      </c>
      <c r="C211" s="273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4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478</v>
      </c>
      <c r="BG211" s="68" t="s">
        <v>481</v>
      </c>
      <c r="BH211" s="68" t="s">
        <v>485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5">
      <c r="A212" s="56">
        <v>2021</v>
      </c>
      <c r="B212" s="57">
        <v>2</v>
      </c>
      <c r="C212" s="273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4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478</v>
      </c>
      <c r="BG212" s="68" t="s">
        <v>481</v>
      </c>
      <c r="BH212" s="68" t="s">
        <v>483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5">
      <c r="A213" s="56">
        <v>2021</v>
      </c>
      <c r="B213" s="57">
        <v>2</v>
      </c>
      <c r="C213" s="273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4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478</v>
      </c>
      <c r="BG213" s="68" t="s">
        <v>481</v>
      </c>
      <c r="BH213" s="68" t="s">
        <v>483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5">
      <c r="A214" s="56">
        <v>2021</v>
      </c>
      <c r="B214" s="57">
        <v>2</v>
      </c>
      <c r="C214" s="273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4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478</v>
      </c>
      <c r="BG214" s="68" t="s">
        <v>481</v>
      </c>
      <c r="BH214" s="68" t="s">
        <v>483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5">
      <c r="A215" s="56">
        <v>2021</v>
      </c>
      <c r="B215" s="57">
        <v>2</v>
      </c>
      <c r="C215" s="273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4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474</v>
      </c>
      <c r="BG215" s="68" t="s">
        <v>475</v>
      </c>
      <c r="BH215" s="68" t="s">
        <v>519</v>
      </c>
      <c r="BI215" s="68" t="s">
        <v>515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5">
      <c r="A216" s="56">
        <v>2021</v>
      </c>
      <c r="B216" s="57">
        <v>2</v>
      </c>
      <c r="C216" s="273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4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474</v>
      </c>
      <c r="BG216" s="68" t="s">
        <v>475</v>
      </c>
      <c r="BH216" s="68" t="s">
        <v>520</v>
      </c>
      <c r="BI216" s="68" t="s">
        <v>515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5">
      <c r="A217" s="56">
        <v>2021</v>
      </c>
      <c r="B217" s="57">
        <v>2</v>
      </c>
      <c r="C217" s="273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4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472</v>
      </c>
      <c r="BG217" s="68" t="s">
        <v>472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5">
      <c r="A218" s="56">
        <v>2021</v>
      </c>
      <c r="B218" s="57">
        <v>2</v>
      </c>
      <c r="C218" s="273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4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478</v>
      </c>
      <c r="BG218" s="68" t="s">
        <v>479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5">
      <c r="A219" s="56">
        <v>2021</v>
      </c>
      <c r="B219" s="57">
        <v>2</v>
      </c>
      <c r="C219" s="273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4"/>
      <c r="AZ219" s="67"/>
      <c r="BA219" s="66"/>
      <c r="BB219" s="66"/>
      <c r="BC219" s="66">
        <v>3.5</v>
      </c>
      <c r="BD219" s="66"/>
      <c r="BE219" s="66"/>
      <c r="BF219" s="24" t="s">
        <v>478</v>
      </c>
      <c r="BG219" s="68" t="s">
        <v>479</v>
      </c>
      <c r="BH219" s="68" t="s">
        <v>544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5">
      <c r="A220" s="56">
        <v>2021</v>
      </c>
      <c r="B220" s="57">
        <v>2</v>
      </c>
      <c r="C220" s="273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4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472</v>
      </c>
      <c r="BG220" s="68" t="s">
        <v>472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5">
      <c r="A221" s="56">
        <v>2021</v>
      </c>
      <c r="B221" s="57">
        <v>2</v>
      </c>
      <c r="C221" s="273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4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478</v>
      </c>
      <c r="BG221" s="68" t="s">
        <v>479</v>
      </c>
      <c r="BH221" s="68" t="s">
        <v>493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5">
      <c r="A222" s="56">
        <v>2021</v>
      </c>
      <c r="B222" s="57">
        <v>2</v>
      </c>
      <c r="C222" s="273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4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474</v>
      </c>
      <c r="BG222" s="68" t="s">
        <v>475</v>
      </c>
      <c r="BH222" s="68" t="s">
        <v>511</v>
      </c>
      <c r="BI222" s="68" t="s">
        <v>477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5">
      <c r="A223" s="56">
        <v>2021</v>
      </c>
      <c r="B223" s="57">
        <v>2</v>
      </c>
      <c r="C223" s="273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4"/>
      <c r="AZ223" s="67"/>
      <c r="BA223" s="66"/>
      <c r="BB223" s="66"/>
      <c r="BC223" s="66">
        <v>0.4</v>
      </c>
      <c r="BD223" s="66"/>
      <c r="BE223" s="66"/>
      <c r="BF223" s="24" t="s">
        <v>561</v>
      </c>
      <c r="BG223" s="68" t="s">
        <v>561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5">
      <c r="A224" s="56">
        <v>2021</v>
      </c>
      <c r="B224" s="57">
        <v>2</v>
      </c>
      <c r="C224" s="273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4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478</v>
      </c>
      <c r="BG224" s="68" t="s">
        <v>481</v>
      </c>
      <c r="BH224" s="68" t="s">
        <v>482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5">
      <c r="A225" s="56">
        <v>2021</v>
      </c>
      <c r="B225" s="57">
        <v>2</v>
      </c>
      <c r="C225" s="273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4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478</v>
      </c>
      <c r="BG225" s="68" t="s">
        <v>481</v>
      </c>
      <c r="BH225" s="68" t="s">
        <v>483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5">
      <c r="A226" s="56">
        <v>2021</v>
      </c>
      <c r="B226" s="57">
        <v>2</v>
      </c>
      <c r="C226" s="273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4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478</v>
      </c>
      <c r="BG226" s="68" t="s">
        <v>481</v>
      </c>
      <c r="BH226" s="68" t="s">
        <v>483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5">
      <c r="A227" s="56">
        <v>2021</v>
      </c>
      <c r="B227" s="57">
        <v>2</v>
      </c>
      <c r="C227" s="273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4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478</v>
      </c>
      <c r="BG227" s="68" t="s">
        <v>481</v>
      </c>
      <c r="BH227" s="68" t="s">
        <v>483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5">
      <c r="A228" s="56">
        <v>2021</v>
      </c>
      <c r="B228" s="57">
        <v>2</v>
      </c>
      <c r="C228" s="273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4"/>
      <c r="AZ228" s="67"/>
      <c r="BA228" s="66"/>
      <c r="BB228" s="66"/>
      <c r="BC228" s="66"/>
      <c r="BD228" s="66"/>
      <c r="BE228" s="66"/>
      <c r="BF228" s="24" t="s">
        <v>472</v>
      </c>
      <c r="BG228" s="68" t="s">
        <v>472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5">
      <c r="A229" s="56">
        <v>2021</v>
      </c>
      <c r="B229" s="57">
        <v>2</v>
      </c>
      <c r="C229" s="273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4"/>
      <c r="AZ229" s="67"/>
      <c r="BA229" s="66"/>
      <c r="BB229" s="66"/>
      <c r="BC229" s="66"/>
      <c r="BD229" s="66"/>
      <c r="BE229" s="66"/>
      <c r="BF229" s="24" t="s">
        <v>558</v>
      </c>
      <c r="BG229" s="68" t="s">
        <v>559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5">
      <c r="A230" s="56">
        <v>2021</v>
      </c>
      <c r="B230" s="57">
        <v>2</v>
      </c>
      <c r="C230" s="273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4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474</v>
      </c>
      <c r="BG230" s="68" t="s">
        <v>475</v>
      </c>
      <c r="BH230" s="68" t="s">
        <v>526</v>
      </c>
      <c r="BI230" s="68" t="s">
        <v>515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5">
      <c r="A231" s="56">
        <v>2021</v>
      </c>
      <c r="B231" s="57">
        <v>2</v>
      </c>
      <c r="C231" s="273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4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473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5">
      <c r="A232" s="56">
        <v>2021</v>
      </c>
      <c r="B232" s="57">
        <v>2</v>
      </c>
      <c r="C232" s="273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4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562</v>
      </c>
      <c r="BG232" s="68" t="s">
        <v>562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5">
      <c r="A233" s="56">
        <v>2021</v>
      </c>
      <c r="B233" s="57">
        <v>2</v>
      </c>
      <c r="C233" s="273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4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474</v>
      </c>
      <c r="BG233" s="68" t="s">
        <v>475</v>
      </c>
      <c r="BH233" s="68" t="s">
        <v>519</v>
      </c>
      <c r="BI233" s="68" t="s">
        <v>515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5">
      <c r="A234" s="56">
        <v>2021</v>
      </c>
      <c r="B234" s="57">
        <v>2</v>
      </c>
      <c r="C234" s="273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4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474</v>
      </c>
      <c r="BG234" s="68" t="s">
        <v>475</v>
      </c>
      <c r="BH234" s="68" t="s">
        <v>520</v>
      </c>
      <c r="BI234" s="68" t="s">
        <v>515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5">
      <c r="A235" s="56">
        <v>2021</v>
      </c>
      <c r="B235" s="57">
        <v>2</v>
      </c>
      <c r="C235" s="273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4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474</v>
      </c>
      <c r="BG235" s="68" t="s">
        <v>475</v>
      </c>
      <c r="BH235" s="68" t="s">
        <v>484</v>
      </c>
      <c r="BI235" s="68" t="s">
        <v>477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5">
      <c r="A236" s="56">
        <v>2021</v>
      </c>
      <c r="B236" s="57">
        <v>2</v>
      </c>
      <c r="C236" s="273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4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472</v>
      </c>
      <c r="BG236" s="68" t="s">
        <v>472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5">
      <c r="A237" s="56">
        <v>2021</v>
      </c>
      <c r="B237" s="57">
        <v>2</v>
      </c>
      <c r="C237" s="273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4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478</v>
      </c>
      <c r="BG237" s="68" t="s">
        <v>479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5">
      <c r="A238" s="56">
        <v>2021</v>
      </c>
      <c r="B238" s="57">
        <v>2</v>
      </c>
      <c r="C238" s="273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4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472</v>
      </c>
      <c r="BG238" s="68" t="s">
        <v>472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5">
      <c r="A239" s="56">
        <v>2021</v>
      </c>
      <c r="B239" s="57">
        <v>2</v>
      </c>
      <c r="C239" s="273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4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478</v>
      </c>
      <c r="BG239" s="68" t="s">
        <v>479</v>
      </c>
      <c r="BH239" s="68" t="s">
        <v>493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5">
      <c r="A240" s="56">
        <v>2021</v>
      </c>
      <c r="B240" s="57">
        <v>2</v>
      </c>
      <c r="C240" s="273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4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473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5">
      <c r="A241" s="56">
        <v>2021</v>
      </c>
      <c r="B241" s="57">
        <v>2</v>
      </c>
      <c r="C241" s="273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4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474</v>
      </c>
      <c r="BG241" s="68" t="s">
        <v>475</v>
      </c>
      <c r="BH241" s="68" t="s">
        <v>511</v>
      </c>
      <c r="BI241" s="68" t="s">
        <v>477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5">
      <c r="A242" s="56">
        <v>2021</v>
      </c>
      <c r="B242" s="57">
        <v>2</v>
      </c>
      <c r="C242" s="273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4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478</v>
      </c>
      <c r="BG242" s="68" t="s">
        <v>481</v>
      </c>
      <c r="BH242" s="68" t="s">
        <v>482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5">
      <c r="A243" s="56">
        <v>2021</v>
      </c>
      <c r="B243" s="57">
        <v>2</v>
      </c>
      <c r="C243" s="273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4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478</v>
      </c>
      <c r="BG243" s="68" t="s">
        <v>481</v>
      </c>
      <c r="BH243" s="68" t="s">
        <v>483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5">
      <c r="A244" s="56">
        <v>2021</v>
      </c>
      <c r="B244" s="57">
        <v>2</v>
      </c>
      <c r="C244" s="273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4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478</v>
      </c>
      <c r="BG244" s="68" t="s">
        <v>481</v>
      </c>
      <c r="BH244" s="68" t="s">
        <v>483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5">
      <c r="A245" s="56">
        <v>2021</v>
      </c>
      <c r="B245" s="57">
        <v>2</v>
      </c>
      <c r="C245" s="273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4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478</v>
      </c>
      <c r="BG245" s="68" t="s">
        <v>481</v>
      </c>
      <c r="BH245" s="68" t="s">
        <v>483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5">
      <c r="A246" s="56">
        <v>2021</v>
      </c>
      <c r="B246" s="57">
        <v>2</v>
      </c>
      <c r="C246" s="273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4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480</v>
      </c>
      <c r="BG246" s="68" t="s">
        <v>480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5">
      <c r="A247" s="56">
        <v>2021</v>
      </c>
      <c r="B247" s="57">
        <v>2</v>
      </c>
      <c r="C247" s="273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4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480</v>
      </c>
      <c r="BG247" s="68" t="s">
        <v>480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5">
      <c r="A248" s="56">
        <v>2021</v>
      </c>
      <c r="B248" s="57">
        <v>2</v>
      </c>
      <c r="C248" s="273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4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480</v>
      </c>
      <c r="BG248" s="68" t="s">
        <v>480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5">
      <c r="A249" s="56">
        <v>2021</v>
      </c>
      <c r="B249" s="57">
        <v>2</v>
      </c>
      <c r="C249" s="273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4"/>
      <c r="AZ249" s="67"/>
      <c r="BA249" s="66"/>
      <c r="BB249" s="66"/>
      <c r="BC249" s="66"/>
      <c r="BD249" s="66"/>
      <c r="BE249" s="66"/>
      <c r="BF249" s="24" t="s">
        <v>558</v>
      </c>
      <c r="BG249" s="68" t="s">
        <v>559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5">
      <c r="A250" s="56">
        <v>2021</v>
      </c>
      <c r="B250" s="57">
        <v>2</v>
      </c>
      <c r="C250" s="273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4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474</v>
      </c>
      <c r="BG250" s="68" t="s">
        <v>475</v>
      </c>
      <c r="BH250" s="68" t="s">
        <v>526</v>
      </c>
      <c r="BI250" s="68" t="s">
        <v>515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5">
      <c r="A251" s="56">
        <v>2021</v>
      </c>
      <c r="B251" s="57">
        <v>2</v>
      </c>
      <c r="C251" s="273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4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473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5">
      <c r="A252" s="56">
        <v>2021</v>
      </c>
      <c r="B252" s="57">
        <v>2</v>
      </c>
      <c r="C252" s="273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4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478</v>
      </c>
      <c r="BG252" s="68" t="s">
        <v>479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5">
      <c r="A253" s="56">
        <v>2021</v>
      </c>
      <c r="B253" s="57">
        <v>2</v>
      </c>
      <c r="C253" s="273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4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562</v>
      </c>
      <c r="BG253" s="68" t="s">
        <v>562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5">
      <c r="A254" s="56">
        <v>2021</v>
      </c>
      <c r="B254" s="57">
        <v>2</v>
      </c>
      <c r="C254" s="273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4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478</v>
      </c>
      <c r="BG254" s="68" t="s">
        <v>487</v>
      </c>
      <c r="BH254" s="68" t="s">
        <v>504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5">
      <c r="A255" s="56">
        <v>2021</v>
      </c>
      <c r="B255" s="57">
        <v>2</v>
      </c>
      <c r="C255" s="273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4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474</v>
      </c>
      <c r="BG255" s="68" t="s">
        <v>475</v>
      </c>
      <c r="BH255" s="68" t="s">
        <v>484</v>
      </c>
      <c r="BI255" s="68" t="s">
        <v>477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5">
      <c r="A256" s="56">
        <v>2021</v>
      </c>
      <c r="B256" s="57">
        <v>2</v>
      </c>
      <c r="C256" s="273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4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472</v>
      </c>
      <c r="BG256" s="68" t="s">
        <v>472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5">
      <c r="A257" s="56">
        <v>2021</v>
      </c>
      <c r="B257" s="57">
        <v>2</v>
      </c>
      <c r="C257" s="273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4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478</v>
      </c>
      <c r="BG257" s="68" t="s">
        <v>479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5">
      <c r="A258" s="56">
        <v>2021</v>
      </c>
      <c r="B258" s="57">
        <v>2</v>
      </c>
      <c r="C258" s="273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4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472</v>
      </c>
      <c r="BG258" s="68" t="s">
        <v>472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5">
      <c r="A259" s="56">
        <v>2021</v>
      </c>
      <c r="B259" s="57">
        <v>2</v>
      </c>
      <c r="C259" s="273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4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478</v>
      </c>
      <c r="BG259" s="68" t="s">
        <v>479</v>
      </c>
      <c r="BH259" s="68" t="s">
        <v>493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5">
      <c r="A260" s="56">
        <v>2021</v>
      </c>
      <c r="B260" s="57">
        <v>2</v>
      </c>
      <c r="C260" s="273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4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473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5">
      <c r="A261" s="56">
        <v>2021</v>
      </c>
      <c r="B261" s="57">
        <v>2</v>
      </c>
      <c r="C261" s="273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4"/>
      <c r="AZ261" s="67"/>
      <c r="BA261" s="66"/>
      <c r="BB261" s="66">
        <v>0</v>
      </c>
      <c r="BC261" s="66">
        <v>0.1</v>
      </c>
      <c r="BD261" s="66"/>
      <c r="BE261" s="66"/>
      <c r="BF261" s="24" t="s">
        <v>478</v>
      </c>
      <c r="BG261" s="68" t="s">
        <v>481</v>
      </c>
      <c r="BH261" s="68" t="s">
        <v>482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5">
      <c r="A262" s="56">
        <v>2021</v>
      </c>
      <c r="B262" s="57">
        <v>2</v>
      </c>
      <c r="C262" s="273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4"/>
      <c r="AZ262" s="67"/>
      <c r="BA262" s="66"/>
      <c r="BB262" s="66">
        <v>0</v>
      </c>
      <c r="BC262" s="66">
        <v>0.2</v>
      </c>
      <c r="BD262" s="66"/>
      <c r="BE262" s="66"/>
      <c r="BF262" s="24" t="s">
        <v>478</v>
      </c>
      <c r="BG262" s="68" t="s">
        <v>481</v>
      </c>
      <c r="BH262" s="68" t="s">
        <v>483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5">
      <c r="A263" s="56">
        <v>2021</v>
      </c>
      <c r="B263" s="57">
        <v>2</v>
      </c>
      <c r="C263" s="273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4"/>
      <c r="AZ263" s="67"/>
      <c r="BA263" s="66"/>
      <c r="BB263" s="66">
        <v>0</v>
      </c>
      <c r="BC263" s="66">
        <v>0.5</v>
      </c>
      <c r="BD263" s="66"/>
      <c r="BE263" s="66"/>
      <c r="BF263" s="24" t="s">
        <v>478</v>
      </c>
      <c r="BG263" s="68" t="s">
        <v>481</v>
      </c>
      <c r="BH263" s="68" t="s">
        <v>483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5">
      <c r="A264" s="56">
        <v>2021</v>
      </c>
      <c r="B264" s="57">
        <v>2</v>
      </c>
      <c r="C264" s="273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4"/>
      <c r="AZ264" s="67"/>
      <c r="BA264" s="66"/>
      <c r="BB264" s="66">
        <v>0</v>
      </c>
      <c r="BC264" s="66">
        <v>0.5</v>
      </c>
      <c r="BD264" s="66"/>
      <c r="BE264" s="66"/>
      <c r="BF264" s="24" t="s">
        <v>478</v>
      </c>
      <c r="BG264" s="68" t="s">
        <v>481</v>
      </c>
      <c r="BH264" s="68" t="s">
        <v>483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5">
      <c r="A265" s="56">
        <v>2021</v>
      </c>
      <c r="B265" s="57">
        <v>2</v>
      </c>
      <c r="C265" s="273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4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474</v>
      </c>
      <c r="BG265" s="68" t="s">
        <v>475</v>
      </c>
      <c r="BH265" s="68"/>
      <c r="BI265" s="68" t="s">
        <v>477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5">
      <c r="A266" s="56">
        <v>2021</v>
      </c>
      <c r="B266" s="57">
        <v>2</v>
      </c>
      <c r="C266" s="273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4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480</v>
      </c>
      <c r="BG266" s="68" t="s">
        <v>480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5">
      <c r="A267" s="56">
        <v>2021</v>
      </c>
      <c r="B267" s="57">
        <v>2</v>
      </c>
      <c r="C267" s="273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4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480</v>
      </c>
      <c r="BG267" s="68" t="s">
        <v>480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5">
      <c r="A268" s="56">
        <v>2021</v>
      </c>
      <c r="B268" s="57">
        <v>2</v>
      </c>
      <c r="C268" s="273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4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480</v>
      </c>
      <c r="BG268" s="68" t="s">
        <v>480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5">
      <c r="A269" s="56">
        <v>2021</v>
      </c>
      <c r="B269" s="57">
        <v>2</v>
      </c>
      <c r="C269" s="273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4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474</v>
      </c>
      <c r="BG269" s="68" t="s">
        <v>475</v>
      </c>
      <c r="BH269" s="68" t="s">
        <v>526</v>
      </c>
      <c r="BI269" s="68" t="s">
        <v>515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5">
      <c r="A270" s="56">
        <v>2021</v>
      </c>
      <c r="B270" s="57">
        <v>2</v>
      </c>
      <c r="C270" s="273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4"/>
      <c r="AZ270" s="67"/>
      <c r="BA270" s="66"/>
      <c r="BB270" s="66"/>
      <c r="BC270" s="66"/>
      <c r="BD270" s="66"/>
      <c r="BE270" s="66"/>
      <c r="BF270" s="24" t="s">
        <v>558</v>
      </c>
      <c r="BG270" s="68" t="s">
        <v>559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5">
      <c r="A271" s="56">
        <v>2021</v>
      </c>
      <c r="B271" s="57">
        <v>2</v>
      </c>
      <c r="C271" s="273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4"/>
      <c r="AZ271" s="67"/>
      <c r="BA271" s="66"/>
      <c r="BB271" s="66"/>
      <c r="BC271" s="66"/>
      <c r="BD271" s="66"/>
      <c r="BE271" s="66"/>
      <c r="BF271" s="24" t="s">
        <v>558</v>
      </c>
      <c r="BG271" s="68" t="s">
        <v>559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5">
      <c r="A272" s="56">
        <v>2021</v>
      </c>
      <c r="B272" s="57">
        <v>2</v>
      </c>
      <c r="C272" s="273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4"/>
      <c r="AZ272" s="67"/>
      <c r="BA272" s="66"/>
      <c r="BB272" s="66"/>
      <c r="BC272" s="66"/>
      <c r="BD272" s="66"/>
      <c r="BE272" s="66"/>
      <c r="BF272" s="24" t="s">
        <v>558</v>
      </c>
      <c r="BG272" s="68" t="s">
        <v>559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5">
      <c r="A273" s="56">
        <v>2021</v>
      </c>
      <c r="B273" s="57">
        <v>2</v>
      </c>
      <c r="C273" s="273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4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478</v>
      </c>
      <c r="BG273" s="68" t="s">
        <v>479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5">
      <c r="A274" s="56">
        <v>2021</v>
      </c>
      <c r="B274" s="57">
        <v>2</v>
      </c>
      <c r="C274" s="273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4"/>
      <c r="AZ274" s="67"/>
      <c r="BA274" s="66"/>
      <c r="BB274" s="66"/>
      <c r="BC274" s="66"/>
      <c r="BD274" s="66"/>
      <c r="BE274" s="66"/>
      <c r="BF274" s="24" t="s">
        <v>474</v>
      </c>
      <c r="BG274" s="68" t="s">
        <v>475</v>
      </c>
      <c r="BH274" s="68" t="s">
        <v>516</v>
      </c>
      <c r="BI274" s="68" t="s">
        <v>477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5">
      <c r="A275" s="56">
        <v>2021</v>
      </c>
      <c r="B275" s="57">
        <v>2</v>
      </c>
      <c r="C275" s="273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4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562</v>
      </c>
      <c r="BG275" s="68" t="s">
        <v>562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5">
      <c r="A276" s="56">
        <v>2021</v>
      </c>
      <c r="B276" s="57">
        <v>2</v>
      </c>
      <c r="C276" s="273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4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478</v>
      </c>
      <c r="BG276" s="68" t="s">
        <v>487</v>
      </c>
      <c r="BH276" s="68" t="s">
        <v>504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5">
      <c r="A277" s="56">
        <v>2021</v>
      </c>
      <c r="B277" s="57">
        <v>2</v>
      </c>
      <c r="C277" s="273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4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472</v>
      </c>
      <c r="BG277" s="68" t="s">
        <v>472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5">
      <c r="A278" s="56">
        <v>2021</v>
      </c>
      <c r="B278" s="57">
        <v>2</v>
      </c>
      <c r="C278" s="273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4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478</v>
      </c>
      <c r="BG278" s="68" t="s">
        <v>479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5">
      <c r="A279" s="56">
        <v>2021</v>
      </c>
      <c r="B279" s="57">
        <v>2</v>
      </c>
      <c r="C279" s="273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4"/>
      <c r="AZ279" s="67"/>
      <c r="BA279" s="66"/>
      <c r="BB279" s="66"/>
      <c r="BC279" s="66"/>
      <c r="BD279" s="66"/>
      <c r="BE279" s="66"/>
      <c r="BF279" s="24" t="s">
        <v>472</v>
      </c>
      <c r="BG279" s="68" t="s">
        <v>472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5">
      <c r="A280" s="56">
        <v>2021</v>
      </c>
      <c r="B280" s="57">
        <v>2</v>
      </c>
      <c r="C280" s="273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4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478</v>
      </c>
      <c r="BG280" s="68" t="s">
        <v>479</v>
      </c>
      <c r="BH280" s="68" t="s">
        <v>493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5">
      <c r="A281" s="56">
        <v>2021</v>
      </c>
      <c r="B281" s="57">
        <v>2</v>
      </c>
      <c r="C281" s="273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4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473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5">
      <c r="A282" s="56">
        <v>2021</v>
      </c>
      <c r="B282" s="57">
        <v>2</v>
      </c>
      <c r="C282" s="273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4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474</v>
      </c>
      <c r="BG282" s="68" t="s">
        <v>475</v>
      </c>
      <c r="BH282" s="68" t="s">
        <v>529</v>
      </c>
      <c r="BI282" s="68" t="s">
        <v>477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5">
      <c r="A283" s="56">
        <v>2021</v>
      </c>
      <c r="B283" s="57">
        <v>2</v>
      </c>
      <c r="C283" s="273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4"/>
      <c r="AZ283" s="67"/>
      <c r="BA283" s="66"/>
      <c r="BB283" s="66"/>
      <c r="BC283" s="66">
        <v>0.1</v>
      </c>
      <c r="BD283" s="66"/>
      <c r="BE283" s="66"/>
      <c r="BF283" s="24" t="s">
        <v>474</v>
      </c>
      <c r="BG283" s="68" t="s">
        <v>475</v>
      </c>
      <c r="BH283" s="68"/>
      <c r="BI283" s="68" t="s">
        <v>477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5">
      <c r="A284" s="56">
        <v>2021</v>
      </c>
      <c r="B284" s="57">
        <v>2</v>
      </c>
      <c r="C284" s="273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4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472</v>
      </c>
      <c r="BG284" s="68" t="s">
        <v>472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5">
      <c r="A285" s="56">
        <v>2021</v>
      </c>
      <c r="B285" s="57">
        <v>2</v>
      </c>
      <c r="C285" s="273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4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472</v>
      </c>
      <c r="BG285" s="68" t="s">
        <v>472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5">
      <c r="A286" s="56">
        <v>2021</v>
      </c>
      <c r="B286" s="57">
        <v>2</v>
      </c>
      <c r="C286" s="273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4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480</v>
      </c>
      <c r="BG286" s="68" t="s">
        <v>480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5">
      <c r="A287" s="56">
        <v>2021</v>
      </c>
      <c r="B287" s="57">
        <v>2</v>
      </c>
      <c r="C287" s="273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4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480</v>
      </c>
      <c r="BG287" s="68" t="s">
        <v>480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5">
      <c r="A288" s="56">
        <v>2021</v>
      </c>
      <c r="B288" s="57">
        <v>2</v>
      </c>
      <c r="C288" s="273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4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480</v>
      </c>
      <c r="BG288" s="68" t="s">
        <v>480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5">
      <c r="A289" s="56">
        <v>2021</v>
      </c>
      <c r="B289" s="57">
        <v>2</v>
      </c>
      <c r="C289" s="273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4"/>
      <c r="AZ289" s="67"/>
      <c r="BA289" s="66"/>
      <c r="BB289" s="66"/>
      <c r="BC289" s="66">
        <v>1.1000000000000001</v>
      </c>
      <c r="BD289" s="66"/>
      <c r="BE289" s="66"/>
      <c r="BF289" s="24" t="s">
        <v>474</v>
      </c>
      <c r="BG289" s="68" t="s">
        <v>475</v>
      </c>
      <c r="BH289" s="68" t="s">
        <v>526</v>
      </c>
      <c r="BI289" s="68" t="s">
        <v>515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5">
      <c r="A290" s="56">
        <v>2021</v>
      </c>
      <c r="B290" s="57">
        <v>2</v>
      </c>
      <c r="C290" s="273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4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558</v>
      </c>
      <c r="BG290" s="68" t="s">
        <v>559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5">
      <c r="A291" s="56">
        <v>2021</v>
      </c>
      <c r="B291" s="57">
        <v>2</v>
      </c>
      <c r="C291" s="273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4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558</v>
      </c>
      <c r="BG291" s="68" t="s">
        <v>559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5">
      <c r="A292" s="56">
        <v>2021</v>
      </c>
      <c r="B292" s="57">
        <v>2</v>
      </c>
      <c r="C292" s="273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4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558</v>
      </c>
      <c r="BG292" s="68" t="s">
        <v>559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5">
      <c r="A293" s="56">
        <v>2021</v>
      </c>
      <c r="B293" s="57">
        <v>2</v>
      </c>
      <c r="C293" s="273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4"/>
      <c r="AZ293" s="67"/>
      <c r="BA293" s="66"/>
      <c r="BB293" s="66"/>
      <c r="BC293" s="66"/>
      <c r="BD293" s="66"/>
      <c r="BE293" s="66"/>
      <c r="BF293" s="24" t="s">
        <v>558</v>
      </c>
      <c r="BG293" s="68" t="s">
        <v>559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5">
      <c r="A294" s="56">
        <v>2021</v>
      </c>
      <c r="B294" s="57">
        <v>2</v>
      </c>
      <c r="C294" s="273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4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474</v>
      </c>
      <c r="BG294" s="68" t="s">
        <v>475</v>
      </c>
      <c r="BH294" s="68" t="s">
        <v>516</v>
      </c>
      <c r="BI294" s="68" t="s">
        <v>477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5">
      <c r="A295" s="56">
        <v>2021</v>
      </c>
      <c r="B295" s="57">
        <v>2</v>
      </c>
      <c r="C295" s="273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4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473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5">
      <c r="A296" s="56">
        <v>2021</v>
      </c>
      <c r="B296" s="57">
        <v>2</v>
      </c>
      <c r="C296" s="273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4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562</v>
      </c>
      <c r="BG296" s="68" t="s">
        <v>562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5">
      <c r="A297" s="56">
        <v>2021</v>
      </c>
      <c r="B297" s="57">
        <v>2</v>
      </c>
      <c r="C297" s="273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4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474</v>
      </c>
      <c r="BG297" s="68" t="s">
        <v>475</v>
      </c>
      <c r="BH297" s="68" t="s">
        <v>512</v>
      </c>
      <c r="BI297" s="68" t="s">
        <v>477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5">
      <c r="A298" s="56">
        <v>2021</v>
      </c>
      <c r="B298" s="57">
        <v>2</v>
      </c>
      <c r="C298" s="273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4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478</v>
      </c>
      <c r="BG298" s="68" t="s">
        <v>487</v>
      </c>
      <c r="BH298" s="68" t="s">
        <v>504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5">
      <c r="A299" s="56">
        <v>2021</v>
      </c>
      <c r="B299" s="57">
        <v>2</v>
      </c>
      <c r="C299" s="273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4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472</v>
      </c>
      <c r="BG299" s="68" t="s">
        <v>472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5">
      <c r="A300" s="56">
        <v>2021</v>
      </c>
      <c r="B300" s="57">
        <v>2</v>
      </c>
      <c r="C300" s="273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4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472</v>
      </c>
      <c r="BG300" s="68" t="s">
        <v>472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5">
      <c r="A301" s="56">
        <v>2021</v>
      </c>
      <c r="B301" s="57">
        <v>2</v>
      </c>
      <c r="C301" s="273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4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478</v>
      </c>
      <c r="BG301" s="68" t="s">
        <v>479</v>
      </c>
      <c r="BH301" s="68" t="s">
        <v>493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5">
      <c r="A302" s="56">
        <v>2021</v>
      </c>
      <c r="B302" s="57">
        <v>2</v>
      </c>
      <c r="C302" s="273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4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473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5">
      <c r="A303" s="56">
        <v>2021</v>
      </c>
      <c r="B303" s="57">
        <v>2</v>
      </c>
      <c r="C303" s="273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4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474</v>
      </c>
      <c r="BG303" s="68" t="s">
        <v>475</v>
      </c>
      <c r="BH303" s="68" t="s">
        <v>529</v>
      </c>
      <c r="BI303" s="68" t="s">
        <v>477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5">
      <c r="A304" s="56">
        <v>2021</v>
      </c>
      <c r="B304" s="57">
        <v>2</v>
      </c>
      <c r="C304" s="273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4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472</v>
      </c>
      <c r="BG304" s="68" t="s">
        <v>472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5">
      <c r="A305" s="56">
        <v>2021</v>
      </c>
      <c r="B305" s="57">
        <v>2</v>
      </c>
      <c r="C305" s="273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4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472</v>
      </c>
      <c r="BG305" s="68" t="s">
        <v>472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5">
      <c r="A306" s="56">
        <v>2021</v>
      </c>
      <c r="B306" s="57">
        <v>2</v>
      </c>
      <c r="C306" s="273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4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473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5">
      <c r="A307" s="56">
        <v>2021</v>
      </c>
      <c r="B307" s="57">
        <v>2</v>
      </c>
      <c r="C307" s="273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4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558</v>
      </c>
      <c r="BG307" s="68" t="s">
        <v>559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5">
      <c r="A308" s="56">
        <v>2021</v>
      </c>
      <c r="B308" s="57">
        <v>2</v>
      </c>
      <c r="C308" s="273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4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558</v>
      </c>
      <c r="BG308" s="68" t="s">
        <v>559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5">
      <c r="A309" s="56">
        <v>2021</v>
      </c>
      <c r="B309" s="57">
        <v>2</v>
      </c>
      <c r="C309" s="273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4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558</v>
      </c>
      <c r="BG309" s="68" t="s">
        <v>559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5">
      <c r="A310" s="56">
        <v>2021</v>
      </c>
      <c r="B310" s="57">
        <v>2</v>
      </c>
      <c r="C310" s="273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4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474</v>
      </c>
      <c r="BG310" s="68" t="s">
        <v>475</v>
      </c>
      <c r="BH310" s="68" t="s">
        <v>563</v>
      </c>
      <c r="BI310" s="68" t="s">
        <v>477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5">
      <c r="A311" s="56">
        <v>2021</v>
      </c>
      <c r="B311" s="57">
        <v>2</v>
      </c>
      <c r="C311" s="273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4"/>
      <c r="AZ311" s="67"/>
      <c r="BA311" s="66"/>
      <c r="BB311" s="66"/>
      <c r="BC311" s="66"/>
      <c r="BD311" s="66"/>
      <c r="BE311" s="66"/>
      <c r="BF311" s="24" t="s">
        <v>474</v>
      </c>
      <c r="BG311" s="68" t="s">
        <v>475</v>
      </c>
      <c r="BH311" s="68" t="s">
        <v>503</v>
      </c>
      <c r="BI311" s="68" t="s">
        <v>477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5">
      <c r="A312" s="56">
        <v>2021</v>
      </c>
      <c r="B312" s="57">
        <v>2</v>
      </c>
      <c r="C312" s="273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4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474</v>
      </c>
      <c r="BG312" s="68" t="s">
        <v>475</v>
      </c>
      <c r="BH312" s="68" t="s">
        <v>516</v>
      </c>
      <c r="BI312" s="68" t="s">
        <v>477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5">
      <c r="A313" s="56">
        <v>2021</v>
      </c>
      <c r="B313" s="57">
        <v>2</v>
      </c>
      <c r="C313" s="273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4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473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5">
      <c r="A314" s="56">
        <v>2021</v>
      </c>
      <c r="B314" s="57">
        <v>2</v>
      </c>
      <c r="C314" s="273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4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478</v>
      </c>
      <c r="BG314" s="68" t="s">
        <v>487</v>
      </c>
      <c r="BH314" s="68" t="s">
        <v>504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5">
      <c r="A315" s="56">
        <v>2021</v>
      </c>
      <c r="B315" s="57">
        <v>2</v>
      </c>
      <c r="C315" s="273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4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472</v>
      </c>
      <c r="BG315" s="68" t="s">
        <v>472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5">
      <c r="A316" s="56">
        <v>2021</v>
      </c>
      <c r="B316" s="57">
        <v>2</v>
      </c>
      <c r="C316" s="273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4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478</v>
      </c>
      <c r="BG316" s="68" t="s">
        <v>479</v>
      </c>
      <c r="BH316" s="68" t="s">
        <v>493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5">
      <c r="A317" s="56">
        <v>2021</v>
      </c>
      <c r="B317" s="57">
        <v>2</v>
      </c>
      <c r="C317" s="273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4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473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5">
      <c r="A318" s="56">
        <v>2021</v>
      </c>
      <c r="B318" s="57">
        <v>2</v>
      </c>
      <c r="C318" s="273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4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473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5">
      <c r="A319" s="56">
        <v>2021</v>
      </c>
      <c r="B319" s="57">
        <v>2</v>
      </c>
      <c r="C319" s="273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4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561</v>
      </c>
      <c r="BG319" s="68" t="s">
        <v>561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5">
      <c r="A320" s="56">
        <v>2021</v>
      </c>
      <c r="B320" s="57">
        <v>2</v>
      </c>
      <c r="C320" s="273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4"/>
      <c r="AZ320" s="67"/>
      <c r="BA320" s="66"/>
      <c r="BB320" s="66">
        <v>0</v>
      </c>
      <c r="BC320" s="66">
        <v>0</v>
      </c>
      <c r="BD320" s="66"/>
      <c r="BE320" s="66"/>
      <c r="BF320" s="24" t="s">
        <v>474</v>
      </c>
      <c r="BG320" s="68" t="s">
        <v>475</v>
      </c>
      <c r="BH320" s="68" t="s">
        <v>529</v>
      </c>
      <c r="BI320" s="68" t="s">
        <v>477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5">
      <c r="A321" s="56">
        <v>2021</v>
      </c>
      <c r="B321" s="57">
        <v>2</v>
      </c>
      <c r="C321" s="273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4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472</v>
      </c>
      <c r="BG321" s="68" t="s">
        <v>472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5">
      <c r="A322" s="56">
        <v>2021</v>
      </c>
      <c r="B322" s="57">
        <v>2</v>
      </c>
      <c r="C322" s="273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4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472</v>
      </c>
      <c r="BG322" s="68" t="s">
        <v>472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5">
      <c r="A323" s="56">
        <v>2021</v>
      </c>
      <c r="B323" s="57">
        <v>2</v>
      </c>
      <c r="C323" s="273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4"/>
      <c r="AZ323" s="67"/>
      <c r="BA323" s="66"/>
      <c r="BB323" s="66"/>
      <c r="BC323" s="66">
        <v>7.1</v>
      </c>
      <c r="BD323" s="66"/>
      <c r="BE323" s="66"/>
      <c r="BF323" s="24" t="s">
        <v>474</v>
      </c>
      <c r="BG323" s="68" t="s">
        <v>475</v>
      </c>
      <c r="BH323" s="68" t="s">
        <v>526</v>
      </c>
      <c r="BI323" s="68" t="s">
        <v>515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5">
      <c r="A324" s="56">
        <v>2021</v>
      </c>
      <c r="B324" s="57">
        <v>2</v>
      </c>
      <c r="C324" s="273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4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473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5">
      <c r="A325" s="56">
        <v>2021</v>
      </c>
      <c r="B325" s="57">
        <v>2</v>
      </c>
      <c r="C325" s="273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4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478</v>
      </c>
      <c r="BG325" s="68" t="s">
        <v>479</v>
      </c>
      <c r="BH325" s="68" t="s">
        <v>493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5">
      <c r="A326" s="56">
        <v>2021</v>
      </c>
      <c r="B326" s="57">
        <v>2</v>
      </c>
      <c r="C326" s="273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4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474</v>
      </c>
      <c r="BG326" s="68" t="s">
        <v>475</v>
      </c>
      <c r="BH326" s="68" t="s">
        <v>503</v>
      </c>
      <c r="BI326" s="68" t="s">
        <v>477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5">
      <c r="A327" s="56">
        <v>2021</v>
      </c>
      <c r="B327" s="57">
        <v>2</v>
      </c>
      <c r="C327" s="273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4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473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5">
      <c r="A328" s="56">
        <v>2021</v>
      </c>
      <c r="B328" s="57">
        <v>2</v>
      </c>
      <c r="C328" s="273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4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478</v>
      </c>
      <c r="BG328" s="68" t="s">
        <v>487</v>
      </c>
      <c r="BH328" s="68" t="s">
        <v>504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5">
      <c r="A329" s="56">
        <v>2021</v>
      </c>
      <c r="B329" s="57">
        <v>2</v>
      </c>
      <c r="C329" s="273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4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472</v>
      </c>
      <c r="BG329" s="68" t="s">
        <v>472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5">
      <c r="A330" s="56">
        <v>2021</v>
      </c>
      <c r="B330" s="57">
        <v>2</v>
      </c>
      <c r="C330" s="273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4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478</v>
      </c>
      <c r="BG330" s="68" t="s">
        <v>487</v>
      </c>
      <c r="BH330" s="68" t="s">
        <v>530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5">
      <c r="A331" s="56">
        <v>2021</v>
      </c>
      <c r="B331" s="57">
        <v>2</v>
      </c>
      <c r="C331" s="273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4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478</v>
      </c>
      <c r="BG331" s="68" t="s">
        <v>479</v>
      </c>
      <c r="BH331" s="68" t="s">
        <v>493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5">
      <c r="A332" s="56">
        <v>2021</v>
      </c>
      <c r="B332" s="57">
        <v>2</v>
      </c>
      <c r="C332" s="273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4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473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5">
      <c r="A333" s="56">
        <v>2021</v>
      </c>
      <c r="B333" s="57">
        <v>2</v>
      </c>
      <c r="C333" s="273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4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474</v>
      </c>
      <c r="BG333" s="68" t="s">
        <v>475</v>
      </c>
      <c r="BH333" s="68" t="s">
        <v>521</v>
      </c>
      <c r="BI333" s="68" t="s">
        <v>477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5">
      <c r="A334" s="56">
        <v>2021</v>
      </c>
      <c r="B334" s="57">
        <v>2</v>
      </c>
      <c r="C334" s="273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4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561</v>
      </c>
      <c r="BG334" s="68" t="s">
        <v>561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5">
      <c r="A335" s="56">
        <v>2021</v>
      </c>
      <c r="B335" s="57">
        <v>2</v>
      </c>
      <c r="C335" s="273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4"/>
      <c r="AZ335" s="67"/>
      <c r="BA335" s="66"/>
      <c r="BB335" s="66"/>
      <c r="BC335" s="66">
        <v>2.6</v>
      </c>
      <c r="BD335" s="66"/>
      <c r="BE335" s="66"/>
      <c r="BF335" s="24" t="s">
        <v>474</v>
      </c>
      <c r="BG335" s="68" t="s">
        <v>475</v>
      </c>
      <c r="BH335" s="68" t="s">
        <v>529</v>
      </c>
      <c r="BI335" s="68" t="s">
        <v>477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5">
      <c r="A336" s="56">
        <v>2021</v>
      </c>
      <c r="B336" s="57">
        <v>2</v>
      </c>
      <c r="C336" s="273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4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472</v>
      </c>
      <c r="BG336" s="68" t="s">
        <v>472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5">
      <c r="A337" s="56">
        <v>2021</v>
      </c>
      <c r="B337" s="57">
        <v>2</v>
      </c>
      <c r="C337" s="273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4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472</v>
      </c>
      <c r="BG337" s="68" t="s">
        <v>472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5">
      <c r="A338" s="56">
        <v>2021</v>
      </c>
      <c r="B338" s="57">
        <v>2</v>
      </c>
      <c r="C338" s="273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4"/>
      <c r="AZ338" s="67"/>
      <c r="BA338" s="66"/>
      <c r="BB338" s="66"/>
      <c r="BC338" s="66">
        <v>14.4</v>
      </c>
      <c r="BD338" s="66"/>
      <c r="BE338" s="66"/>
      <c r="BF338" s="24" t="s">
        <v>480</v>
      </c>
      <c r="BG338" s="68" t="s">
        <v>480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5">
      <c r="A339" s="56">
        <v>2021</v>
      </c>
      <c r="B339" s="57">
        <v>2</v>
      </c>
      <c r="C339" s="273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4"/>
      <c r="AZ339" s="67"/>
      <c r="BA339" s="66"/>
      <c r="BB339" s="66"/>
      <c r="BC339" s="66">
        <v>15.7</v>
      </c>
      <c r="BD339" s="66"/>
      <c r="BE339" s="66"/>
      <c r="BF339" s="24" t="s">
        <v>480</v>
      </c>
      <c r="BG339" s="68" t="s">
        <v>480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5">
      <c r="A340" s="56">
        <v>2021</v>
      </c>
      <c r="B340" s="57">
        <v>2</v>
      </c>
      <c r="C340" s="273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4"/>
      <c r="AZ340" s="67"/>
      <c r="BA340" s="66"/>
      <c r="BB340" s="66"/>
      <c r="BC340" s="66">
        <v>34.6</v>
      </c>
      <c r="BD340" s="66"/>
      <c r="BE340" s="66"/>
      <c r="BF340" s="24" t="s">
        <v>480</v>
      </c>
      <c r="BG340" s="68" t="s">
        <v>480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5">
      <c r="A341" s="56">
        <v>2021</v>
      </c>
      <c r="B341" s="57">
        <v>2</v>
      </c>
      <c r="C341" s="273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4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473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5">
      <c r="A342" s="56">
        <v>2021</v>
      </c>
      <c r="B342" s="57">
        <v>2</v>
      </c>
      <c r="C342" s="273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4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473</v>
      </c>
      <c r="BG342" s="68" t="s">
        <v>473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5">
      <c r="A343" s="56">
        <v>2021</v>
      </c>
      <c r="B343" s="57">
        <v>2</v>
      </c>
      <c r="C343" s="273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4"/>
      <c r="AZ343" s="67"/>
      <c r="BA343" s="66"/>
      <c r="BB343" s="66"/>
      <c r="BC343" s="66">
        <v>0.3</v>
      </c>
      <c r="BD343" s="66"/>
      <c r="BE343" s="66"/>
      <c r="BF343" s="24" t="s">
        <v>474</v>
      </c>
      <c r="BG343" s="68" t="s">
        <v>475</v>
      </c>
      <c r="BH343" s="68" t="s">
        <v>563</v>
      </c>
      <c r="BI343" s="68" t="s">
        <v>477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5">
      <c r="A344" s="56">
        <v>2021</v>
      </c>
      <c r="B344" s="57">
        <v>2</v>
      </c>
      <c r="C344" s="273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4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478</v>
      </c>
      <c r="BG344" s="68" t="s">
        <v>479</v>
      </c>
      <c r="BH344" s="68" t="s">
        <v>493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5">
      <c r="A345" s="56">
        <v>2021</v>
      </c>
      <c r="B345" s="57">
        <v>2</v>
      </c>
      <c r="C345" s="273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4"/>
      <c r="AZ345" s="67"/>
      <c r="BA345" s="66"/>
      <c r="BB345" s="66"/>
      <c r="BC345" s="66">
        <v>58.3</v>
      </c>
      <c r="BD345" s="66"/>
      <c r="BE345" s="66"/>
      <c r="BF345" s="24" t="s">
        <v>474</v>
      </c>
      <c r="BG345" s="68" t="s">
        <v>475</v>
      </c>
      <c r="BH345" s="68" t="s">
        <v>503</v>
      </c>
      <c r="BI345" s="68" t="s">
        <v>477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5">
      <c r="A346" s="56">
        <v>2021</v>
      </c>
      <c r="B346" s="57">
        <v>2</v>
      </c>
      <c r="C346" s="273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4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473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5">
      <c r="A347" s="56">
        <v>2021</v>
      </c>
      <c r="B347" s="57">
        <v>2</v>
      </c>
      <c r="C347" s="273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4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473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5">
      <c r="A348" s="56">
        <v>2021</v>
      </c>
      <c r="B348" s="57">
        <v>2</v>
      </c>
      <c r="C348" s="273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4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478</v>
      </c>
      <c r="BG348" s="68" t="s">
        <v>481</v>
      </c>
      <c r="BH348" s="68" t="s">
        <v>534</v>
      </c>
      <c r="BI348" s="68" t="s">
        <v>506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5">
      <c r="A349" s="56">
        <v>2021</v>
      </c>
      <c r="B349" s="57">
        <v>2</v>
      </c>
      <c r="C349" s="273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4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478</v>
      </c>
      <c r="BG349" s="68" t="s">
        <v>481</v>
      </c>
      <c r="BH349" s="68" t="s">
        <v>535</v>
      </c>
      <c r="BI349" s="68" t="s">
        <v>506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5">
      <c r="A350" s="56">
        <v>2021</v>
      </c>
      <c r="B350" s="57">
        <v>2</v>
      </c>
      <c r="C350" s="273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4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478</v>
      </c>
      <c r="BG350" s="68" t="s">
        <v>487</v>
      </c>
      <c r="BH350" s="68" t="s">
        <v>504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5">
      <c r="A351" s="56">
        <v>2021</v>
      </c>
      <c r="B351" s="57">
        <v>2</v>
      </c>
      <c r="C351" s="273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4"/>
      <c r="AZ351" s="67"/>
      <c r="BA351" s="66"/>
      <c r="BB351" s="66"/>
      <c r="BC351" s="66">
        <v>333.3</v>
      </c>
      <c r="BD351" s="66"/>
      <c r="BE351" s="66"/>
      <c r="BF351" s="24" t="s">
        <v>472</v>
      </c>
      <c r="BG351" s="68" t="s">
        <v>472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5">
      <c r="A352" s="56">
        <v>2021</v>
      </c>
      <c r="B352" s="57">
        <v>2</v>
      </c>
      <c r="C352" s="273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4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478</v>
      </c>
      <c r="BG352" s="68" t="s">
        <v>487</v>
      </c>
      <c r="BH352" s="68" t="s">
        <v>564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5">
      <c r="A353" s="56">
        <v>2021</v>
      </c>
      <c r="B353" s="57">
        <v>2</v>
      </c>
      <c r="C353" s="273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4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478</v>
      </c>
      <c r="BG353" s="68" t="s">
        <v>487</v>
      </c>
      <c r="BH353" s="68" t="s">
        <v>530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5">
      <c r="A354" s="56">
        <v>2021</v>
      </c>
      <c r="B354" s="57">
        <v>2</v>
      </c>
      <c r="C354" s="273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4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478</v>
      </c>
      <c r="BG354" s="68" t="s">
        <v>479</v>
      </c>
      <c r="BH354" s="68" t="s">
        <v>493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5">
      <c r="A355" s="56"/>
      <c r="B355" s="57"/>
      <c r="C355" s="273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4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5">
      <c r="A356" s="56"/>
      <c r="B356" s="57"/>
      <c r="C356" s="273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4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5">
      <c r="A357" s="56"/>
      <c r="B357" s="57"/>
      <c r="C357" s="273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4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5">
      <c r="A358" s="56"/>
      <c r="B358" s="57"/>
      <c r="C358" s="273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4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5">
      <c r="A359" s="56"/>
      <c r="B359" s="57"/>
      <c r="C359" s="273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4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5">
      <c r="A360" s="56"/>
      <c r="B360" s="57"/>
      <c r="C360" s="273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4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5">
      <c r="A361" s="56"/>
      <c r="B361" s="57"/>
      <c r="C361" s="273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4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5">
      <c r="A362" s="56"/>
      <c r="B362" s="57"/>
      <c r="C362" s="273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4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5">
      <c r="A363" s="56"/>
      <c r="B363" s="57"/>
      <c r="C363" s="273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4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5">
      <c r="A364" s="56"/>
      <c r="B364" s="57"/>
      <c r="C364" s="273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4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5">
      <c r="A365" s="56"/>
      <c r="B365" s="57"/>
      <c r="C365" s="273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4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5">
      <c r="A366" s="56"/>
      <c r="B366" s="57"/>
      <c r="C366" s="273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4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5">
      <c r="A367" s="56"/>
      <c r="B367" s="57"/>
      <c r="C367" s="273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4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5">
      <c r="A368" s="56"/>
      <c r="B368" s="57"/>
      <c r="C368" s="273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4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5">
      <c r="A369" s="56"/>
      <c r="B369" s="57"/>
      <c r="C369" s="273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4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5">
      <c r="A370" s="56"/>
      <c r="B370" s="57"/>
      <c r="C370" s="273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4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5">
      <c r="A371" s="56"/>
      <c r="B371" s="57"/>
      <c r="C371" s="273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4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5">
      <c r="A372" s="56"/>
      <c r="B372" s="57"/>
      <c r="C372" s="273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4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5">
      <c r="A373" s="56"/>
      <c r="B373" s="57"/>
      <c r="C373" s="273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4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5">
      <c r="A374" s="56"/>
      <c r="B374" s="57"/>
      <c r="C374" s="273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4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5">
      <c r="A375" s="56"/>
      <c r="B375" s="57"/>
      <c r="C375" s="273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4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5">
      <c r="A376" s="56"/>
      <c r="B376" s="57"/>
      <c r="C376" s="273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4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5">
      <c r="A377" s="56"/>
      <c r="B377" s="57"/>
      <c r="C377" s="273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4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5">
      <c r="A378" s="56"/>
      <c r="B378" s="57"/>
      <c r="C378" s="273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4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5">
      <c r="A379" s="56"/>
      <c r="B379" s="57"/>
      <c r="C379" s="273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4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5">
      <c r="A380" s="56"/>
      <c r="B380" s="57"/>
      <c r="C380" s="273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4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5">
      <c r="A381" s="56"/>
      <c r="B381" s="57"/>
      <c r="C381" s="273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4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5">
      <c r="A382" s="56"/>
      <c r="B382" s="57"/>
      <c r="C382" s="273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4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5">
      <c r="A383" s="56"/>
      <c r="B383" s="57"/>
      <c r="C383" s="273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4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5">
      <c r="A384" s="56"/>
      <c r="B384" s="57"/>
      <c r="C384" s="273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4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5">
      <c r="A385" s="56"/>
      <c r="B385" s="57"/>
      <c r="C385" s="273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4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5">
      <c r="A386" s="56"/>
      <c r="B386" s="57"/>
      <c r="C386" s="273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4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5">
      <c r="A387" s="56"/>
      <c r="B387" s="57"/>
      <c r="C387" s="273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4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5">
      <c r="A388" s="56"/>
      <c r="B388" s="57"/>
      <c r="C388" s="273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4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5">
      <c r="A389" s="56"/>
      <c r="B389" s="57"/>
      <c r="C389" s="273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4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5">
      <c r="A390" s="56"/>
      <c r="B390" s="57"/>
      <c r="C390" s="273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4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5">
      <c r="A391" s="56"/>
      <c r="B391" s="57"/>
      <c r="C391" s="273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4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5">
      <c r="A392" s="56"/>
      <c r="B392" s="57"/>
      <c r="C392" s="273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4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5">
      <c r="A393" s="56"/>
      <c r="B393" s="57"/>
      <c r="C393" s="273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4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5">
      <c r="A394" s="56"/>
      <c r="B394" s="57"/>
      <c r="C394" s="273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4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5">
      <c r="A395" s="56"/>
      <c r="B395" s="57"/>
      <c r="C395" s="273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4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5">
      <c r="A396" s="56"/>
      <c r="B396" s="57"/>
      <c r="C396" s="273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4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5">
      <c r="A397" s="56"/>
      <c r="B397" s="57"/>
      <c r="C397" s="273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4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5">
      <c r="A398" s="56"/>
      <c r="B398" s="57"/>
      <c r="C398" s="273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4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5">
      <c r="A399" s="56"/>
      <c r="B399" s="57"/>
      <c r="C399" s="273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4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5">
      <c r="A400" s="56"/>
      <c r="B400" s="57"/>
      <c r="C400" s="273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4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5">
      <c r="A401" s="56"/>
      <c r="B401" s="57"/>
      <c r="C401" s="273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4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5">
      <c r="A402" s="56"/>
      <c r="B402" s="57"/>
      <c r="C402" s="273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4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5">
      <c r="A403" s="56"/>
      <c r="B403" s="57"/>
      <c r="C403" s="273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4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5">
      <c r="A404" s="56"/>
      <c r="B404" s="57"/>
      <c r="C404" s="273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4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5">
      <c r="A405" s="56"/>
      <c r="B405" s="57"/>
      <c r="C405" s="273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4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5">
      <c r="A406" s="56"/>
      <c r="B406" s="57"/>
      <c r="C406" s="273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4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5">
      <c r="A407" s="56"/>
      <c r="B407" s="57"/>
      <c r="C407" s="273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4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5">
      <c r="A408" s="56"/>
      <c r="B408" s="57"/>
      <c r="C408" s="273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4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5">
      <c r="A409" s="56"/>
      <c r="B409" s="57"/>
      <c r="C409" s="273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4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5">
      <c r="A410" s="56"/>
      <c r="B410" s="57"/>
      <c r="C410" s="273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4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5">
      <c r="A411" s="56"/>
      <c r="B411" s="57"/>
      <c r="C411" s="273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4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5">
      <c r="A412" s="56"/>
      <c r="B412" s="57"/>
      <c r="C412" s="273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4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5">
      <c r="A413" s="56"/>
      <c r="B413" s="57"/>
      <c r="C413" s="273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4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5">
      <c r="A414" s="56"/>
      <c r="B414" s="57"/>
      <c r="C414" s="273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4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5">
      <c r="A415" s="56"/>
      <c r="B415" s="57"/>
      <c r="C415" s="273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4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5">
      <c r="A416" s="56"/>
      <c r="B416" s="57"/>
      <c r="C416" s="273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4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5">
      <c r="A417" s="56"/>
      <c r="B417" s="57"/>
      <c r="C417" s="273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4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5">
      <c r="A418" s="56"/>
      <c r="B418" s="57"/>
      <c r="C418" s="273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4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5">
      <c r="A419" s="56"/>
      <c r="B419" s="57"/>
      <c r="C419" s="273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4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5">
      <c r="A420" s="56"/>
      <c r="B420" s="57"/>
      <c r="C420" s="273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4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5">
      <c r="A421" s="56"/>
      <c r="B421" s="57"/>
      <c r="C421" s="273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4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5">
      <c r="A422" s="56"/>
      <c r="B422" s="57"/>
      <c r="C422" s="273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4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5">
      <c r="A423" s="56"/>
      <c r="B423" s="57"/>
      <c r="C423" s="273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4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5">
      <c r="A424" s="56"/>
      <c r="B424" s="57"/>
      <c r="C424" s="273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4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5">
      <c r="A425" s="56"/>
      <c r="B425" s="57"/>
      <c r="C425" s="273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4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5">
      <c r="A426" s="56"/>
      <c r="B426" s="57"/>
      <c r="C426" s="273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4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5">
      <c r="A427" s="56"/>
      <c r="B427" s="57"/>
      <c r="C427" s="273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4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5">
      <c r="A428" s="56"/>
      <c r="B428" s="57"/>
      <c r="C428" s="273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4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5">
      <c r="A429" s="56"/>
      <c r="B429" s="57"/>
      <c r="C429" s="273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4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5">
      <c r="A430" s="56"/>
      <c r="B430" s="57"/>
      <c r="C430" s="273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4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5">
      <c r="A431" s="56"/>
      <c r="B431" s="57"/>
      <c r="C431" s="273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4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5">
      <c r="A432" s="56"/>
      <c r="B432" s="57"/>
      <c r="C432" s="273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4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5">
      <c r="A433" s="56"/>
      <c r="B433" s="57"/>
      <c r="C433" s="273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4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5">
      <c r="A434" s="56"/>
      <c r="B434" s="57"/>
      <c r="C434" s="273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4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5">
      <c r="A435" s="56"/>
      <c r="B435" s="57"/>
      <c r="C435" s="273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4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5">
      <c r="A436" s="56"/>
      <c r="B436" s="57"/>
      <c r="C436" s="273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4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5">
      <c r="A437" s="56"/>
      <c r="B437" s="57"/>
      <c r="C437" s="273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4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5">
      <c r="A438" s="56"/>
      <c r="B438" s="57"/>
      <c r="C438" s="273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4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5">
      <c r="A439" s="56"/>
      <c r="B439" s="57"/>
      <c r="C439" s="273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4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5">
      <c r="A440" s="56"/>
      <c r="B440" s="57"/>
      <c r="C440" s="273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4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5">
      <c r="A441" s="56"/>
      <c r="B441" s="57"/>
      <c r="C441" s="273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4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5">
      <c r="A442" s="56"/>
      <c r="B442" s="57"/>
      <c r="C442" s="273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4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5">
      <c r="A443" s="56"/>
      <c r="B443" s="57"/>
      <c r="C443" s="273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4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5">
      <c r="A444" s="56"/>
      <c r="B444" s="57"/>
      <c r="C444" s="273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4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5">
      <c r="A445" s="56"/>
      <c r="B445" s="57"/>
      <c r="C445" s="273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4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5">
      <c r="A446" s="56"/>
      <c r="B446" s="57"/>
      <c r="C446" s="273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4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5">
      <c r="A447" s="56"/>
      <c r="B447" s="57"/>
      <c r="C447" s="273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4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5">
      <c r="A448" s="56"/>
      <c r="B448" s="57"/>
      <c r="C448" s="273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4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5">
      <c r="A449" s="56"/>
      <c r="B449" s="57"/>
      <c r="C449" s="273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4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5">
      <c r="A450" s="56"/>
      <c r="B450" s="57"/>
      <c r="C450" s="273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4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5">
      <c r="A451" s="56"/>
      <c r="B451" s="57"/>
      <c r="C451" s="273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4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5">
      <c r="A452" s="56"/>
      <c r="B452" s="57"/>
      <c r="C452" s="273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4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5">
      <c r="A453" s="56"/>
      <c r="B453" s="57"/>
      <c r="C453" s="273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4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5">
      <c r="A454" s="56"/>
      <c r="B454" s="57"/>
      <c r="C454" s="273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4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5">
      <c r="A455" s="56"/>
      <c r="B455" s="57"/>
      <c r="C455" s="273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4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5">
      <c r="A456" s="56"/>
      <c r="B456" s="57"/>
      <c r="C456" s="273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4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5">
      <c r="A457" s="56"/>
      <c r="B457" s="57"/>
      <c r="C457" s="273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4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5">
      <c r="A458" s="56"/>
      <c r="B458" s="57"/>
      <c r="C458" s="273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4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5">
      <c r="A459" s="56"/>
      <c r="B459" s="57"/>
      <c r="C459" s="273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4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5">
      <c r="A460" s="56"/>
      <c r="B460" s="57"/>
      <c r="C460" s="273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4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5">
      <c r="A461" s="56"/>
      <c r="B461" s="57"/>
      <c r="C461" s="273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4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5">
      <c r="A462" s="56"/>
      <c r="B462" s="57"/>
      <c r="C462" s="273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4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5">
      <c r="A463" s="56"/>
      <c r="B463" s="57"/>
      <c r="C463" s="273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4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5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4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5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4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5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4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5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4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5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4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5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4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5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4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5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4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5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4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5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4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5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4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5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4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5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4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5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4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5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4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5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4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5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4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5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4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5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4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5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4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5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4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5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4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5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4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5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4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5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4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5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4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5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4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5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4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5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4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5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4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5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4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5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4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5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4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5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4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5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4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5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4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5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4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5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4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5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4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5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4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5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4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5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4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5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4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5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4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5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4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5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4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5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4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5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4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5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4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5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4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5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4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5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4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5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4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5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4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5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4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5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4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5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4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5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4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5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4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5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4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5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4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5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4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5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4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5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4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5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4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5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4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5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4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5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4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5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4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5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4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5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4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5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4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5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4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5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4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5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4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5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4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5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4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5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4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5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4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5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4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5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4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5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4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5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4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5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4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5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4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5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4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5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4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5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4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5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4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5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4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5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4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5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4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5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4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5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4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5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4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5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4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5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4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5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4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5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4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5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4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5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4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5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4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5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4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5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4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5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4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5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4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5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4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5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4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5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4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5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4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5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4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5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4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5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4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5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4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5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4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5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4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5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4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5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4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5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4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5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4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5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4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5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4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5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4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5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4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5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4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5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4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5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4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5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4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5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4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5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4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5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4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5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4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5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4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5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4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5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4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5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4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5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4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5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4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5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4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5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4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5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4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5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4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5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4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5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4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5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4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5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4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5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4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5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4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5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4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5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4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5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4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5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4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5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4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5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4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5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4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5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4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5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4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5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4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5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4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5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4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5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4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5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4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5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4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5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4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5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4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5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4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5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4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5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4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5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4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5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4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5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4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5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4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5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4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5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4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5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4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5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4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5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4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5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4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5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4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5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4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5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4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5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4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5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4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5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4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5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4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5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4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5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4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5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4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5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4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5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4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5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4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5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4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5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4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.75" x14ac:dyDescent="0.25"/>
  <cols>
    <col min="1" max="1" width="5" style="264" hidden="1" customWidth="1"/>
    <col min="2" max="2" width="5.140625" style="264" hidden="1" customWidth="1"/>
    <col min="3" max="3" width="8.28515625" style="264" hidden="1" customWidth="1"/>
    <col min="4" max="4" width="7.85546875" style="264" hidden="1" customWidth="1"/>
    <col min="5" max="5" width="16.42578125" style="264" customWidth="1"/>
    <col min="6" max="6" width="19.5703125" style="264" customWidth="1"/>
    <col min="7" max="7" width="10.28515625" style="138" customWidth="1"/>
    <col min="8" max="8" width="14.28515625" style="138" customWidth="1"/>
    <col min="9" max="9" width="10.5703125" style="138" customWidth="1"/>
    <col min="10" max="16" width="12.140625" style="264" customWidth="1"/>
    <col min="17" max="25" width="12.140625" style="264" hidden="1" customWidth="1"/>
    <col min="26" max="26" width="12.140625" style="95" customWidth="1"/>
    <col min="27" max="28" width="12.140625" style="264" customWidth="1"/>
    <col min="33" max="34" width="12.140625" style="264" customWidth="1"/>
    <col min="35" max="35" width="12.140625" style="269" customWidth="1"/>
    <col min="36" max="36" width="24" style="92" customWidth="1"/>
    <col min="37" max="38" width="23.140625" style="57" customWidth="1"/>
    <col min="39" max="39" width="12.140625" style="275" customWidth="1"/>
    <col min="40" max="40" width="9.140625" style="257" hidden="1" customWidth="1"/>
  </cols>
  <sheetData>
    <row r="1" spans="1:40" ht="15" customHeight="1" x14ac:dyDescent="0.25">
      <c r="G1" s="264" t="s">
        <v>438</v>
      </c>
      <c r="I1" s="264" t="s">
        <v>565</v>
      </c>
      <c r="M1" s="138" t="s">
        <v>81</v>
      </c>
      <c r="N1" s="12"/>
      <c r="O1" s="138" t="s">
        <v>440</v>
      </c>
      <c r="P1" s="12"/>
      <c r="AA1" s="50" t="s">
        <v>95</v>
      </c>
      <c r="AJ1" s="178" t="s">
        <v>441</v>
      </c>
      <c r="AK1" s="68"/>
      <c r="AL1" s="68"/>
    </row>
    <row r="2" spans="1:40" s="1" customFormat="1" ht="43.5" customHeight="1" x14ac:dyDescent="0.25">
      <c r="A2" s="2" t="s">
        <v>566</v>
      </c>
      <c r="B2" s="2" t="s">
        <v>567</v>
      </c>
      <c r="C2" s="2" t="s">
        <v>442</v>
      </c>
      <c r="D2" s="2" t="s">
        <v>104</v>
      </c>
      <c r="E2" s="2" t="s">
        <v>568</v>
      </c>
      <c r="F2" s="2" t="s">
        <v>569</v>
      </c>
      <c r="G2" s="139" t="s">
        <v>570</v>
      </c>
      <c r="H2" s="139" t="s">
        <v>571</v>
      </c>
      <c r="I2" s="139" t="s">
        <v>572</v>
      </c>
      <c r="J2" s="2" t="s">
        <v>455</v>
      </c>
      <c r="K2" s="2" t="s">
        <v>456</v>
      </c>
      <c r="L2" s="2" t="s">
        <v>75</v>
      </c>
      <c r="M2" s="2" t="s">
        <v>573</v>
      </c>
      <c r="N2" s="2" t="s">
        <v>574</v>
      </c>
      <c r="O2" s="2" t="s">
        <v>575</v>
      </c>
      <c r="P2" s="2" t="s">
        <v>576</v>
      </c>
      <c r="Q2" s="2" t="s">
        <v>577</v>
      </c>
      <c r="R2" s="2" t="s">
        <v>578</v>
      </c>
      <c r="S2" s="2" t="s">
        <v>579</v>
      </c>
      <c r="T2" s="2" t="s">
        <v>580</v>
      </c>
      <c r="U2" s="2" t="s">
        <v>581</v>
      </c>
      <c r="V2" s="2" t="s">
        <v>582</v>
      </c>
      <c r="W2" s="2" t="s">
        <v>583</v>
      </c>
      <c r="X2" s="2" t="s">
        <v>584</v>
      </c>
      <c r="Y2" s="2" t="s">
        <v>585</v>
      </c>
      <c r="Z2" s="2" t="s">
        <v>586</v>
      </c>
      <c r="AA2" s="2" t="s">
        <v>587</v>
      </c>
      <c r="AB2" s="2" t="s">
        <v>588</v>
      </c>
      <c r="AC2" s="2" t="s">
        <v>462</v>
      </c>
      <c r="AD2" s="2" t="s">
        <v>463</v>
      </c>
      <c r="AE2" s="2" t="s">
        <v>464</v>
      </c>
      <c r="AF2" s="2" t="s">
        <v>465</v>
      </c>
      <c r="AG2" s="2" t="s">
        <v>589</v>
      </c>
      <c r="AH2" s="2" t="s">
        <v>590</v>
      </c>
      <c r="AI2" s="2" t="s">
        <v>71</v>
      </c>
      <c r="AJ2" s="2" t="s">
        <v>591</v>
      </c>
      <c r="AK2" s="2" t="s">
        <v>592</v>
      </c>
      <c r="AL2" s="2" t="s">
        <v>593</v>
      </c>
      <c r="AM2" s="276" t="s">
        <v>594</v>
      </c>
      <c r="AN2" s="1" t="s">
        <v>595</v>
      </c>
    </row>
    <row r="3" spans="1:40" ht="21" customHeight="1" x14ac:dyDescent="0.35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7" t="str">
        <f t="shared" ref="AM3:AM34" si="0">IFERROR(AA3/AB3,"")</f>
        <v/>
      </c>
    </row>
    <row r="4" spans="1:40" ht="21" customHeight="1" x14ac:dyDescent="0.35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69"/>
      <c r="AJ4" s="24"/>
      <c r="AK4" s="68"/>
      <c r="AL4" s="68"/>
      <c r="AM4" s="277" t="str">
        <f t="shared" si="0"/>
        <v/>
      </c>
      <c r="AN4">
        <f t="shared" ref="AN4:AN28" si="1">IFERROR(IF(AM4&gt;Z4,0,1),"")</f>
        <v>1</v>
      </c>
    </row>
    <row r="5" spans="1:40" ht="21" customHeight="1" x14ac:dyDescent="0.35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7" t="str">
        <f t="shared" si="0"/>
        <v/>
      </c>
      <c r="AN5">
        <f t="shared" si="1"/>
        <v>1</v>
      </c>
    </row>
    <row r="6" spans="1:40" ht="21" customHeight="1" x14ac:dyDescent="0.35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7" t="str">
        <f t="shared" si="0"/>
        <v/>
      </c>
      <c r="AN6">
        <f t="shared" si="1"/>
        <v>1</v>
      </c>
    </row>
    <row r="7" spans="1:40" ht="21" customHeight="1" x14ac:dyDescent="0.35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7" t="str">
        <f t="shared" si="0"/>
        <v/>
      </c>
      <c r="AN7">
        <f t="shared" si="1"/>
        <v>1</v>
      </c>
    </row>
    <row r="8" spans="1:40" ht="21" customHeight="1" x14ac:dyDescent="0.35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7" t="str">
        <f t="shared" si="0"/>
        <v/>
      </c>
      <c r="AN8">
        <f t="shared" si="1"/>
        <v>1</v>
      </c>
    </row>
    <row r="9" spans="1:40" ht="21" customHeight="1" x14ac:dyDescent="0.35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7" t="str">
        <f t="shared" si="0"/>
        <v/>
      </c>
      <c r="AN9">
        <f t="shared" si="1"/>
        <v>1</v>
      </c>
    </row>
    <row r="10" spans="1:40" ht="21" customHeight="1" x14ac:dyDescent="0.35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7" t="str">
        <f t="shared" si="0"/>
        <v/>
      </c>
      <c r="AN10">
        <f t="shared" si="1"/>
        <v>1</v>
      </c>
    </row>
    <row r="11" spans="1:40" ht="21" customHeight="1" x14ac:dyDescent="0.35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7" t="str">
        <f t="shared" si="0"/>
        <v/>
      </c>
      <c r="AN11">
        <f t="shared" si="1"/>
        <v>1</v>
      </c>
    </row>
    <row r="12" spans="1:40" ht="21" customHeight="1" x14ac:dyDescent="0.35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7" t="str">
        <f t="shared" si="0"/>
        <v/>
      </c>
      <c r="AN12">
        <f t="shared" si="1"/>
        <v>1</v>
      </c>
    </row>
    <row r="13" spans="1:40" ht="21" customHeight="1" x14ac:dyDescent="0.35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7" t="str">
        <f t="shared" si="0"/>
        <v/>
      </c>
      <c r="AN13">
        <f t="shared" si="1"/>
        <v>1</v>
      </c>
    </row>
    <row r="14" spans="1:40" ht="21" customHeight="1" x14ac:dyDescent="0.35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7" t="str">
        <f t="shared" si="0"/>
        <v/>
      </c>
      <c r="AN14">
        <f t="shared" si="1"/>
        <v>1</v>
      </c>
    </row>
    <row r="15" spans="1:40" ht="21" customHeight="1" x14ac:dyDescent="0.35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7" t="str">
        <f t="shared" si="0"/>
        <v/>
      </c>
      <c r="AN15">
        <f t="shared" si="1"/>
        <v>1</v>
      </c>
    </row>
    <row r="16" spans="1:40" ht="21" customHeight="1" x14ac:dyDescent="0.35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7" t="str">
        <f t="shared" si="0"/>
        <v/>
      </c>
      <c r="AN16">
        <f t="shared" si="1"/>
        <v>1</v>
      </c>
    </row>
    <row r="17" spans="1:40" ht="21" customHeight="1" x14ac:dyDescent="0.35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7" t="str">
        <f t="shared" si="0"/>
        <v/>
      </c>
      <c r="AN17">
        <f t="shared" si="1"/>
        <v>1</v>
      </c>
    </row>
    <row r="18" spans="1:40" ht="21" customHeight="1" x14ac:dyDescent="0.35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7" t="str">
        <f t="shared" si="0"/>
        <v/>
      </c>
      <c r="AN18">
        <f t="shared" si="1"/>
        <v>1</v>
      </c>
    </row>
    <row r="19" spans="1:40" ht="21" customHeight="1" x14ac:dyDescent="0.35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7" t="str">
        <f t="shared" si="0"/>
        <v/>
      </c>
      <c r="AN19">
        <f t="shared" si="1"/>
        <v>1</v>
      </c>
    </row>
    <row r="20" spans="1:40" ht="21" customHeight="1" x14ac:dyDescent="0.35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7" t="str">
        <f t="shared" si="0"/>
        <v/>
      </c>
      <c r="AN20">
        <f t="shared" si="1"/>
        <v>1</v>
      </c>
    </row>
    <row r="21" spans="1:40" ht="21" customHeight="1" x14ac:dyDescent="0.35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7" t="str">
        <f t="shared" si="0"/>
        <v/>
      </c>
      <c r="AN21">
        <f t="shared" si="1"/>
        <v>1</v>
      </c>
    </row>
    <row r="22" spans="1:40" ht="21" customHeight="1" x14ac:dyDescent="0.35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7" t="str">
        <f t="shared" si="0"/>
        <v/>
      </c>
      <c r="AN22">
        <f t="shared" si="1"/>
        <v>1</v>
      </c>
    </row>
    <row r="23" spans="1:40" ht="21" customHeight="1" x14ac:dyDescent="0.35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7" t="str">
        <f t="shared" si="0"/>
        <v/>
      </c>
      <c r="AN23">
        <f t="shared" si="1"/>
        <v>1</v>
      </c>
    </row>
    <row r="24" spans="1:40" ht="21" customHeight="1" x14ac:dyDescent="0.35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7" t="str">
        <f t="shared" si="0"/>
        <v/>
      </c>
      <c r="AN24">
        <f t="shared" si="1"/>
        <v>1</v>
      </c>
    </row>
    <row r="25" spans="1:40" ht="21" customHeight="1" x14ac:dyDescent="0.35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7" t="str">
        <f t="shared" si="0"/>
        <v/>
      </c>
      <c r="AN25">
        <f t="shared" si="1"/>
        <v>1</v>
      </c>
    </row>
    <row r="26" spans="1:40" ht="21" customHeight="1" x14ac:dyDescent="0.35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7" t="str">
        <f t="shared" si="0"/>
        <v/>
      </c>
      <c r="AN26">
        <f t="shared" si="1"/>
        <v>1</v>
      </c>
    </row>
    <row r="27" spans="1:40" ht="21" customHeight="1" x14ac:dyDescent="0.35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7" t="str">
        <f t="shared" si="0"/>
        <v/>
      </c>
      <c r="AN27">
        <f t="shared" si="1"/>
        <v>1</v>
      </c>
    </row>
    <row r="28" spans="1:40" ht="21" customHeight="1" x14ac:dyDescent="0.35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7" t="str">
        <f t="shared" si="0"/>
        <v/>
      </c>
      <c r="AN28">
        <f t="shared" si="1"/>
        <v>1</v>
      </c>
    </row>
    <row r="29" spans="1:40" ht="21" customHeight="1" x14ac:dyDescent="0.35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7" t="str">
        <f t="shared" si="0"/>
        <v/>
      </c>
    </row>
    <row r="30" spans="1:40" ht="21" customHeight="1" x14ac:dyDescent="0.35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7" t="str">
        <f t="shared" si="0"/>
        <v/>
      </c>
    </row>
    <row r="31" spans="1:40" ht="21" customHeight="1" x14ac:dyDescent="0.35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7" t="str">
        <f t="shared" si="0"/>
        <v/>
      </c>
      <c r="AN31">
        <f>IFERROR(IF(AM31&gt;Z31,0,1),"")</f>
        <v>1</v>
      </c>
    </row>
    <row r="32" spans="1:40" ht="21" customHeight="1" x14ac:dyDescent="0.35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7" t="str">
        <f t="shared" si="0"/>
        <v/>
      </c>
    </row>
    <row r="33" spans="1:40" ht="21" customHeight="1" x14ac:dyDescent="0.35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7" t="str">
        <f t="shared" si="0"/>
        <v/>
      </c>
      <c r="AN33">
        <f t="shared" ref="AN33:AN68" si="2">IFERROR(IF(AM33&gt;Z33,0,1),"")</f>
        <v>1</v>
      </c>
    </row>
    <row r="34" spans="1:40" ht="21" customHeight="1" x14ac:dyDescent="0.35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7" t="str">
        <f t="shared" si="0"/>
        <v/>
      </c>
      <c r="AN34">
        <f t="shared" si="2"/>
        <v>1</v>
      </c>
    </row>
    <row r="35" spans="1:40" ht="21" customHeight="1" x14ac:dyDescent="0.35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7" t="str">
        <f t="shared" ref="AM35:AM66" si="3">IFERROR(AA35/AB35,"")</f>
        <v/>
      </c>
      <c r="AN35">
        <f t="shared" si="2"/>
        <v>1</v>
      </c>
    </row>
    <row r="36" spans="1:40" ht="21" customHeight="1" x14ac:dyDescent="0.35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7" t="str">
        <f t="shared" si="3"/>
        <v/>
      </c>
      <c r="AN36">
        <f t="shared" si="2"/>
        <v>1</v>
      </c>
    </row>
    <row r="37" spans="1:40" ht="21" customHeight="1" x14ac:dyDescent="0.35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7" t="str">
        <f t="shared" si="3"/>
        <v/>
      </c>
      <c r="AN37">
        <f t="shared" si="2"/>
        <v>1</v>
      </c>
    </row>
    <row r="38" spans="1:40" ht="21" customHeight="1" x14ac:dyDescent="0.35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7" t="str">
        <f t="shared" si="3"/>
        <v/>
      </c>
      <c r="AN38">
        <f t="shared" si="2"/>
        <v>1</v>
      </c>
    </row>
    <row r="39" spans="1:40" ht="21" customHeight="1" x14ac:dyDescent="0.35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7" t="str">
        <f t="shared" si="3"/>
        <v/>
      </c>
      <c r="AN39">
        <f t="shared" si="2"/>
        <v>1</v>
      </c>
    </row>
    <row r="40" spans="1:40" ht="21" customHeight="1" x14ac:dyDescent="0.35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7" t="str">
        <f t="shared" si="3"/>
        <v/>
      </c>
      <c r="AN40">
        <f t="shared" si="2"/>
        <v>1</v>
      </c>
    </row>
    <row r="41" spans="1:40" ht="21" customHeight="1" x14ac:dyDescent="0.35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7" t="str">
        <f t="shared" si="3"/>
        <v/>
      </c>
      <c r="AN41">
        <f t="shared" si="2"/>
        <v>1</v>
      </c>
    </row>
    <row r="42" spans="1:40" ht="21" customHeight="1" x14ac:dyDescent="0.35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7" t="str">
        <f t="shared" si="3"/>
        <v/>
      </c>
      <c r="AN42">
        <f t="shared" si="2"/>
        <v>1</v>
      </c>
    </row>
    <row r="43" spans="1:40" ht="21" customHeight="1" x14ac:dyDescent="0.35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7" t="str">
        <f t="shared" si="3"/>
        <v/>
      </c>
      <c r="AN43">
        <f t="shared" si="2"/>
        <v>1</v>
      </c>
    </row>
    <row r="44" spans="1:40" ht="21" customHeight="1" x14ac:dyDescent="0.35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7" t="str">
        <f t="shared" si="3"/>
        <v/>
      </c>
      <c r="AN44">
        <f t="shared" si="2"/>
        <v>1</v>
      </c>
    </row>
    <row r="45" spans="1:40" ht="21" customHeight="1" x14ac:dyDescent="0.35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7" t="str">
        <f t="shared" si="3"/>
        <v/>
      </c>
      <c r="AN45">
        <f t="shared" si="2"/>
        <v>1</v>
      </c>
    </row>
    <row r="46" spans="1:40" ht="21" customHeight="1" x14ac:dyDescent="0.35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7" t="str">
        <f t="shared" si="3"/>
        <v/>
      </c>
      <c r="AN46">
        <f t="shared" si="2"/>
        <v>1</v>
      </c>
    </row>
    <row r="47" spans="1:40" ht="21" customHeight="1" x14ac:dyDescent="0.35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7" t="str">
        <f t="shared" si="3"/>
        <v/>
      </c>
      <c r="AN47">
        <f t="shared" si="2"/>
        <v>1</v>
      </c>
    </row>
    <row r="48" spans="1:40" ht="21" customHeight="1" x14ac:dyDescent="0.35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7" t="str">
        <f t="shared" si="3"/>
        <v/>
      </c>
      <c r="AN48">
        <f t="shared" si="2"/>
        <v>1</v>
      </c>
    </row>
    <row r="49" spans="1:40" ht="21" customHeight="1" x14ac:dyDescent="0.35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7" t="str">
        <f t="shared" si="3"/>
        <v/>
      </c>
      <c r="AN49">
        <f t="shared" si="2"/>
        <v>1</v>
      </c>
    </row>
    <row r="50" spans="1:40" ht="21" customHeight="1" x14ac:dyDescent="0.35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7" t="str">
        <f t="shared" si="3"/>
        <v/>
      </c>
      <c r="AN50">
        <f t="shared" si="2"/>
        <v>1</v>
      </c>
    </row>
    <row r="51" spans="1:40" ht="21" customHeight="1" x14ac:dyDescent="0.35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7" t="str">
        <f t="shared" si="3"/>
        <v/>
      </c>
      <c r="AN51">
        <f t="shared" si="2"/>
        <v>1</v>
      </c>
    </row>
    <row r="52" spans="1:40" ht="21" customHeight="1" x14ac:dyDescent="0.35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7" t="str">
        <f t="shared" si="3"/>
        <v/>
      </c>
      <c r="AN52">
        <f t="shared" si="2"/>
        <v>1</v>
      </c>
    </row>
    <row r="53" spans="1:40" ht="21" customHeight="1" x14ac:dyDescent="0.35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7" t="str">
        <f t="shared" si="3"/>
        <v/>
      </c>
      <c r="AN53">
        <f t="shared" si="2"/>
        <v>1</v>
      </c>
    </row>
    <row r="54" spans="1:40" ht="21" customHeight="1" x14ac:dyDescent="0.35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7" t="str">
        <f t="shared" si="3"/>
        <v/>
      </c>
      <c r="AN54">
        <f t="shared" si="2"/>
        <v>1</v>
      </c>
    </row>
    <row r="55" spans="1:40" ht="21" customHeight="1" x14ac:dyDescent="0.35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7" t="str">
        <f t="shared" si="3"/>
        <v/>
      </c>
      <c r="AN55">
        <f t="shared" si="2"/>
        <v>1</v>
      </c>
    </row>
    <row r="56" spans="1:40" ht="21" customHeight="1" x14ac:dyDescent="0.35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7" t="str">
        <f t="shared" si="3"/>
        <v/>
      </c>
      <c r="AN56">
        <f t="shared" si="2"/>
        <v>1</v>
      </c>
    </row>
    <row r="57" spans="1:40" ht="21" customHeight="1" x14ac:dyDescent="0.35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7" t="str">
        <f t="shared" si="3"/>
        <v/>
      </c>
      <c r="AN57">
        <f t="shared" si="2"/>
        <v>1</v>
      </c>
    </row>
    <row r="58" spans="1:40" ht="21" customHeight="1" x14ac:dyDescent="0.35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7" t="str">
        <f t="shared" si="3"/>
        <v/>
      </c>
      <c r="AN58">
        <f t="shared" si="2"/>
        <v>1</v>
      </c>
    </row>
    <row r="59" spans="1:40" ht="21" customHeight="1" x14ac:dyDescent="0.35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69"/>
      <c r="AJ59" s="24"/>
      <c r="AK59" s="68"/>
      <c r="AL59" s="68"/>
      <c r="AM59" s="277" t="str">
        <f t="shared" si="3"/>
        <v/>
      </c>
      <c r="AN59">
        <f t="shared" si="2"/>
        <v>1</v>
      </c>
    </row>
    <row r="60" spans="1:40" ht="21" customHeight="1" x14ac:dyDescent="0.35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7" t="str">
        <f t="shared" si="3"/>
        <v/>
      </c>
      <c r="AN60">
        <f t="shared" si="2"/>
        <v>1</v>
      </c>
    </row>
    <row r="61" spans="1:40" ht="21" customHeight="1" x14ac:dyDescent="0.35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7" t="str">
        <f t="shared" si="3"/>
        <v/>
      </c>
      <c r="AN61">
        <f t="shared" si="2"/>
        <v>1</v>
      </c>
    </row>
    <row r="62" spans="1:40" ht="21" customHeight="1" x14ac:dyDescent="0.35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7" t="str">
        <f t="shared" si="3"/>
        <v/>
      </c>
      <c r="AN62">
        <f t="shared" si="2"/>
        <v>1</v>
      </c>
    </row>
    <row r="63" spans="1:40" ht="21" customHeight="1" x14ac:dyDescent="0.35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7" t="str">
        <f t="shared" si="3"/>
        <v/>
      </c>
      <c r="AN63">
        <f t="shared" si="2"/>
        <v>1</v>
      </c>
    </row>
    <row r="64" spans="1:40" ht="21" customHeight="1" x14ac:dyDescent="0.35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7" t="str">
        <f t="shared" si="3"/>
        <v/>
      </c>
      <c r="AN64">
        <f t="shared" si="2"/>
        <v>1</v>
      </c>
    </row>
    <row r="65" spans="1:40" ht="21" customHeight="1" x14ac:dyDescent="0.35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7" t="str">
        <f t="shared" si="3"/>
        <v/>
      </c>
      <c r="AN65">
        <f t="shared" si="2"/>
        <v>1</v>
      </c>
    </row>
    <row r="66" spans="1:40" ht="21" customHeight="1" x14ac:dyDescent="0.35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7" t="str">
        <f t="shared" si="3"/>
        <v/>
      </c>
      <c r="AN66">
        <f t="shared" si="2"/>
        <v>1</v>
      </c>
    </row>
    <row r="67" spans="1:40" ht="21" customHeight="1" x14ac:dyDescent="0.35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7" t="str">
        <f t="shared" ref="AM67:AM98" si="4">IFERROR(AA67/AB67,"")</f>
        <v/>
      </c>
      <c r="AN67">
        <f t="shared" si="2"/>
        <v>1</v>
      </c>
    </row>
    <row r="68" spans="1:40" ht="21" customHeight="1" x14ac:dyDescent="0.35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7" t="str">
        <f t="shared" si="4"/>
        <v/>
      </c>
      <c r="AN68">
        <f t="shared" si="2"/>
        <v>1</v>
      </c>
    </row>
    <row r="69" spans="1:40" ht="21" customHeight="1" x14ac:dyDescent="0.35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7" t="str">
        <f t="shared" si="4"/>
        <v/>
      </c>
    </row>
    <row r="70" spans="1:40" ht="21" customHeight="1" x14ac:dyDescent="0.35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7" t="str">
        <f t="shared" si="4"/>
        <v/>
      </c>
    </row>
    <row r="71" spans="1:40" ht="21" customHeight="1" x14ac:dyDescent="0.35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7" t="str">
        <f t="shared" si="4"/>
        <v/>
      </c>
    </row>
    <row r="72" spans="1:40" ht="21" customHeight="1" x14ac:dyDescent="0.35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7" t="str">
        <f t="shared" si="4"/>
        <v/>
      </c>
    </row>
    <row r="73" spans="1:40" ht="21" customHeight="1" x14ac:dyDescent="0.35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7" t="str">
        <f t="shared" si="4"/>
        <v/>
      </c>
    </row>
    <row r="74" spans="1:40" ht="21" customHeight="1" x14ac:dyDescent="0.35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7" t="str">
        <f t="shared" si="4"/>
        <v/>
      </c>
    </row>
    <row r="75" spans="1:40" ht="21" customHeight="1" x14ac:dyDescent="0.35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7" t="str">
        <f t="shared" si="4"/>
        <v/>
      </c>
      <c r="AN75">
        <f>IFERROR(IF(AM75&gt;Z75,0,1),"")</f>
        <v>1</v>
      </c>
    </row>
    <row r="76" spans="1:40" ht="21" customHeight="1" x14ac:dyDescent="0.35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7" t="str">
        <f t="shared" si="4"/>
        <v/>
      </c>
      <c r="AN76">
        <f>IFERROR(IF(AM76&gt;Z76,0,1),"")</f>
        <v>1</v>
      </c>
    </row>
    <row r="77" spans="1:40" ht="21" customHeight="1" x14ac:dyDescent="0.35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7" t="str">
        <f t="shared" si="4"/>
        <v/>
      </c>
    </row>
    <row r="78" spans="1:40" ht="21" customHeight="1" x14ac:dyDescent="0.35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7" t="str">
        <f t="shared" si="4"/>
        <v/>
      </c>
    </row>
    <row r="79" spans="1:40" ht="21" customHeight="1" x14ac:dyDescent="0.35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7" t="str">
        <f t="shared" si="4"/>
        <v/>
      </c>
    </row>
    <row r="80" spans="1:40" ht="21" customHeight="1" x14ac:dyDescent="0.35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7" t="str">
        <f t="shared" si="4"/>
        <v/>
      </c>
    </row>
    <row r="81" spans="1:40" ht="21" customHeight="1" x14ac:dyDescent="0.35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7" t="str">
        <f t="shared" si="4"/>
        <v/>
      </c>
    </row>
    <row r="82" spans="1:40" ht="21" customHeight="1" x14ac:dyDescent="0.35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7" t="str">
        <f t="shared" si="4"/>
        <v/>
      </c>
    </row>
    <row r="83" spans="1:40" ht="21" customHeight="1" x14ac:dyDescent="0.35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7" t="str">
        <f t="shared" si="4"/>
        <v/>
      </c>
    </row>
    <row r="84" spans="1:40" ht="21" customHeight="1" x14ac:dyDescent="0.35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7" t="str">
        <f t="shared" si="4"/>
        <v/>
      </c>
    </row>
    <row r="85" spans="1:40" ht="21" customHeight="1" x14ac:dyDescent="0.35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7" t="str">
        <f t="shared" si="4"/>
        <v/>
      </c>
    </row>
    <row r="86" spans="1:40" ht="21" customHeight="1" x14ac:dyDescent="0.35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7" t="str">
        <f t="shared" si="4"/>
        <v/>
      </c>
    </row>
    <row r="87" spans="1:40" ht="21" customHeight="1" x14ac:dyDescent="0.35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7" t="str">
        <f t="shared" si="4"/>
        <v/>
      </c>
    </row>
    <row r="88" spans="1:40" ht="21" customHeight="1" x14ac:dyDescent="0.35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7" t="str">
        <f t="shared" si="4"/>
        <v/>
      </c>
    </row>
    <row r="89" spans="1:40" ht="21" customHeight="1" x14ac:dyDescent="0.35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7" t="str">
        <f t="shared" si="4"/>
        <v/>
      </c>
    </row>
    <row r="90" spans="1:40" ht="21" customHeight="1" x14ac:dyDescent="0.35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7" t="str">
        <f t="shared" si="4"/>
        <v/>
      </c>
      <c r="AN90">
        <f>IFERROR(IF(AM90&gt;Z90,0,1),"")</f>
        <v>1</v>
      </c>
    </row>
    <row r="91" spans="1:40" ht="21" customHeight="1" x14ac:dyDescent="0.35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7" t="str">
        <f t="shared" si="4"/>
        <v/>
      </c>
    </row>
    <row r="92" spans="1:40" ht="21" customHeight="1" x14ac:dyDescent="0.35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7" t="str">
        <f t="shared" si="4"/>
        <v/>
      </c>
    </row>
    <row r="93" spans="1:40" ht="21" customHeight="1" x14ac:dyDescent="0.35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7" t="str">
        <f t="shared" si="4"/>
        <v/>
      </c>
    </row>
    <row r="94" spans="1:40" ht="21" customHeight="1" x14ac:dyDescent="0.35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7" t="str">
        <f t="shared" si="4"/>
        <v/>
      </c>
    </row>
    <row r="95" spans="1:40" ht="21" customHeight="1" x14ac:dyDescent="0.35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7" t="str">
        <f t="shared" si="4"/>
        <v/>
      </c>
      <c r="AN95">
        <f>IFERROR(IF(AM95&gt;Z95,0,1),"")</f>
        <v>1</v>
      </c>
    </row>
    <row r="96" spans="1:40" ht="21" customHeight="1" x14ac:dyDescent="0.35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7" t="str">
        <f t="shared" si="4"/>
        <v/>
      </c>
    </row>
    <row r="97" spans="1:39" ht="21" customHeight="1" x14ac:dyDescent="0.35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7" t="str">
        <f t="shared" si="4"/>
        <v/>
      </c>
    </row>
    <row r="98" spans="1:39" ht="21" customHeight="1" x14ac:dyDescent="0.35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7" t="str">
        <f t="shared" si="4"/>
        <v/>
      </c>
    </row>
    <row r="99" spans="1:39" ht="21" customHeight="1" x14ac:dyDescent="0.35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7" t="str">
        <f t="shared" ref="AM99:AM135" si="5">IFERROR(AA99/AB99,"")</f>
        <v/>
      </c>
    </row>
    <row r="100" spans="1:39" ht="21" customHeight="1" x14ac:dyDescent="0.35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7" t="str">
        <f t="shared" si="5"/>
        <v/>
      </c>
    </row>
    <row r="101" spans="1:39" ht="21" customHeight="1" x14ac:dyDescent="0.35">
      <c r="J101" s="140"/>
      <c r="K101" s="140"/>
      <c r="L101" s="162"/>
      <c r="O101" s="123"/>
      <c r="P101" s="123"/>
      <c r="AJ101" s="24"/>
      <c r="AK101" s="68"/>
      <c r="AL101" s="68"/>
      <c r="AM101" s="277" t="str">
        <f t="shared" si="5"/>
        <v/>
      </c>
    </row>
    <row r="102" spans="1:39" ht="21" customHeight="1" x14ac:dyDescent="0.35">
      <c r="J102" s="140"/>
      <c r="K102" s="140"/>
      <c r="L102" s="162"/>
      <c r="O102" s="123"/>
      <c r="P102" s="123"/>
      <c r="AJ102" s="24"/>
      <c r="AK102" s="68"/>
      <c r="AL102" s="68"/>
      <c r="AM102" s="277" t="str">
        <f t="shared" si="5"/>
        <v/>
      </c>
    </row>
    <row r="103" spans="1:39" ht="21" customHeight="1" x14ac:dyDescent="0.35">
      <c r="J103" s="140"/>
      <c r="K103" s="140"/>
      <c r="L103" s="162"/>
      <c r="O103" s="123"/>
      <c r="P103" s="123"/>
      <c r="AJ103" s="24"/>
      <c r="AK103" s="68"/>
      <c r="AL103" s="68"/>
      <c r="AM103" s="277" t="str">
        <f t="shared" si="5"/>
        <v/>
      </c>
    </row>
    <row r="104" spans="1:39" ht="21" customHeight="1" x14ac:dyDescent="0.35">
      <c r="J104" s="140"/>
      <c r="K104" s="140"/>
      <c r="L104" s="162"/>
      <c r="O104" s="123"/>
      <c r="P104" s="123"/>
      <c r="AJ104" s="24"/>
      <c r="AK104" s="68"/>
      <c r="AL104" s="68"/>
      <c r="AM104" s="277" t="str">
        <f t="shared" si="5"/>
        <v/>
      </c>
    </row>
    <row r="105" spans="1:39" ht="21" customHeight="1" x14ac:dyDescent="0.35">
      <c r="J105" s="140"/>
      <c r="K105" s="140"/>
      <c r="L105" s="162"/>
      <c r="O105" s="123"/>
      <c r="P105" s="123"/>
      <c r="AJ105" s="24"/>
      <c r="AK105" s="68"/>
      <c r="AL105" s="68"/>
      <c r="AM105" s="277" t="str">
        <f t="shared" si="5"/>
        <v/>
      </c>
    </row>
    <row r="106" spans="1:39" ht="21" customHeight="1" x14ac:dyDescent="0.35">
      <c r="J106" s="140"/>
      <c r="K106" s="140"/>
      <c r="L106" s="162"/>
      <c r="O106" s="123"/>
      <c r="P106" s="123"/>
      <c r="AJ106" s="24"/>
      <c r="AK106" s="68"/>
      <c r="AL106" s="68"/>
      <c r="AM106" s="277" t="str">
        <f t="shared" si="5"/>
        <v/>
      </c>
    </row>
    <row r="107" spans="1:39" ht="21" customHeight="1" x14ac:dyDescent="0.35">
      <c r="J107" s="140"/>
      <c r="K107" s="140"/>
      <c r="L107" s="162"/>
      <c r="O107" s="123"/>
      <c r="P107" s="123"/>
      <c r="AJ107" s="24"/>
      <c r="AK107" s="68"/>
      <c r="AL107" s="68"/>
      <c r="AM107" s="277" t="str">
        <f t="shared" si="5"/>
        <v/>
      </c>
    </row>
    <row r="108" spans="1:39" ht="21" customHeight="1" x14ac:dyDescent="0.35">
      <c r="J108" s="140"/>
      <c r="K108" s="140"/>
      <c r="L108" s="162"/>
      <c r="O108" s="123"/>
      <c r="P108" s="123"/>
      <c r="AJ108" s="24"/>
      <c r="AK108" s="68"/>
      <c r="AL108" s="68"/>
      <c r="AM108" s="277" t="str">
        <f t="shared" si="5"/>
        <v/>
      </c>
    </row>
    <row r="109" spans="1:39" ht="21" customHeight="1" x14ac:dyDescent="0.35">
      <c r="J109" s="140"/>
      <c r="K109" s="140"/>
      <c r="L109" s="162"/>
      <c r="O109" s="123"/>
      <c r="P109" s="123"/>
      <c r="AJ109" s="24"/>
      <c r="AK109" s="68"/>
      <c r="AL109" s="68"/>
      <c r="AM109" s="277" t="str">
        <f t="shared" si="5"/>
        <v/>
      </c>
    </row>
    <row r="110" spans="1:39" ht="21" customHeight="1" x14ac:dyDescent="0.35">
      <c r="J110" s="140"/>
      <c r="K110" s="140"/>
      <c r="L110" s="162"/>
      <c r="O110" s="123"/>
      <c r="P110" s="123"/>
      <c r="AJ110" s="24"/>
      <c r="AK110" s="68"/>
      <c r="AL110" s="68"/>
      <c r="AM110" s="277" t="str">
        <f t="shared" si="5"/>
        <v/>
      </c>
    </row>
    <row r="111" spans="1:39" ht="21" customHeight="1" x14ac:dyDescent="0.35">
      <c r="J111" s="140"/>
      <c r="K111" s="140"/>
      <c r="L111" s="162"/>
      <c r="O111" s="123"/>
      <c r="P111" s="123"/>
      <c r="AJ111" s="24"/>
      <c r="AK111" s="68"/>
      <c r="AL111" s="68"/>
      <c r="AM111" s="277" t="str">
        <f t="shared" si="5"/>
        <v/>
      </c>
    </row>
    <row r="112" spans="1:39" ht="21" customHeight="1" x14ac:dyDescent="0.35">
      <c r="J112" s="140"/>
      <c r="K112" s="140"/>
      <c r="L112" s="162"/>
      <c r="O112" s="123"/>
      <c r="P112" s="123"/>
      <c r="AJ112" s="24"/>
      <c r="AK112" s="68"/>
      <c r="AL112" s="68"/>
      <c r="AM112" s="277" t="str">
        <f t="shared" si="5"/>
        <v/>
      </c>
    </row>
    <row r="113" spans="10:39" ht="21" customHeight="1" x14ac:dyDescent="0.35">
      <c r="J113" s="140"/>
      <c r="K113" s="140"/>
      <c r="L113" s="162"/>
      <c r="O113" s="123"/>
      <c r="P113" s="123"/>
      <c r="AJ113" s="24"/>
      <c r="AK113" s="68"/>
      <c r="AL113" s="68"/>
      <c r="AM113" s="277" t="str">
        <f t="shared" si="5"/>
        <v/>
      </c>
    </row>
    <row r="114" spans="10:39" ht="21" customHeight="1" x14ac:dyDescent="0.35">
      <c r="J114" s="140"/>
      <c r="K114" s="140"/>
      <c r="L114" s="162"/>
      <c r="O114" s="123"/>
      <c r="P114" s="123"/>
      <c r="AJ114" s="24"/>
      <c r="AK114" s="68"/>
      <c r="AL114" s="68"/>
      <c r="AM114" s="277" t="str">
        <f t="shared" si="5"/>
        <v/>
      </c>
    </row>
    <row r="115" spans="10:39" ht="21" customHeight="1" x14ac:dyDescent="0.35">
      <c r="J115" s="140"/>
      <c r="K115" s="140"/>
      <c r="L115" s="162"/>
      <c r="O115" s="123"/>
      <c r="P115" s="123"/>
      <c r="AJ115" s="24"/>
      <c r="AK115" s="68"/>
      <c r="AL115" s="68"/>
      <c r="AM115" s="277" t="str">
        <f t="shared" si="5"/>
        <v/>
      </c>
    </row>
    <row r="116" spans="10:39" ht="21" customHeight="1" x14ac:dyDescent="0.35">
      <c r="J116" s="140"/>
      <c r="K116" s="140"/>
      <c r="L116" s="162"/>
      <c r="O116" s="123"/>
      <c r="P116" s="123"/>
      <c r="AJ116" s="24"/>
      <c r="AK116" s="68"/>
      <c r="AL116" s="68"/>
      <c r="AM116" s="277" t="str">
        <f t="shared" si="5"/>
        <v/>
      </c>
    </row>
    <row r="117" spans="10:39" ht="21" customHeight="1" x14ac:dyDescent="0.35">
      <c r="J117" s="140"/>
      <c r="K117" s="140"/>
      <c r="L117" s="162"/>
      <c r="O117" s="123"/>
      <c r="P117" s="123"/>
      <c r="AJ117" s="24"/>
      <c r="AK117" s="68"/>
      <c r="AL117" s="68"/>
      <c r="AM117" s="277" t="str">
        <f t="shared" si="5"/>
        <v/>
      </c>
    </row>
    <row r="118" spans="10:39" ht="21" customHeight="1" x14ac:dyDescent="0.35">
      <c r="O118" s="123"/>
      <c r="P118" s="123"/>
      <c r="AJ118" s="24"/>
      <c r="AK118" s="68"/>
      <c r="AL118" s="68"/>
      <c r="AM118" s="277" t="str">
        <f t="shared" si="5"/>
        <v/>
      </c>
    </row>
    <row r="119" spans="10:39" ht="21" customHeight="1" x14ac:dyDescent="0.35">
      <c r="O119" s="123"/>
      <c r="P119" s="123"/>
      <c r="AJ119" s="24"/>
      <c r="AK119" s="68"/>
      <c r="AL119" s="68"/>
      <c r="AM119" s="277" t="str">
        <f t="shared" si="5"/>
        <v/>
      </c>
    </row>
    <row r="120" spans="10:39" ht="21" customHeight="1" x14ac:dyDescent="0.35">
      <c r="O120" s="123"/>
      <c r="P120" s="123"/>
      <c r="AJ120" s="24"/>
      <c r="AK120" s="68"/>
      <c r="AL120" s="68"/>
      <c r="AM120" s="277" t="str">
        <f t="shared" si="5"/>
        <v/>
      </c>
    </row>
    <row r="121" spans="10:39" ht="21" customHeight="1" x14ac:dyDescent="0.35">
      <c r="O121" s="123"/>
      <c r="P121" s="123"/>
      <c r="AJ121" s="24"/>
      <c r="AK121" s="68"/>
      <c r="AL121" s="68"/>
      <c r="AM121" s="277" t="str">
        <f t="shared" si="5"/>
        <v/>
      </c>
    </row>
    <row r="122" spans="10:39" ht="21" customHeight="1" x14ac:dyDescent="0.35">
      <c r="O122" s="123"/>
      <c r="P122" s="123"/>
      <c r="AJ122" s="24"/>
      <c r="AK122" s="68"/>
      <c r="AL122" s="68"/>
      <c r="AM122" s="277" t="str">
        <f t="shared" si="5"/>
        <v/>
      </c>
    </row>
    <row r="123" spans="10:39" ht="21" customHeight="1" x14ac:dyDescent="0.35">
      <c r="O123" s="123"/>
      <c r="P123" s="123"/>
      <c r="AJ123" s="24"/>
      <c r="AK123" s="68"/>
      <c r="AL123" s="68"/>
      <c r="AM123" s="277" t="str">
        <f t="shared" si="5"/>
        <v/>
      </c>
    </row>
    <row r="124" spans="10:39" ht="21" customHeight="1" x14ac:dyDescent="0.35">
      <c r="O124" s="123"/>
      <c r="P124" s="123"/>
      <c r="AJ124" s="24"/>
      <c r="AK124" s="68"/>
      <c r="AL124" s="68"/>
      <c r="AM124" s="277" t="str">
        <f t="shared" si="5"/>
        <v/>
      </c>
    </row>
    <row r="125" spans="10:39" ht="21" customHeight="1" x14ac:dyDescent="0.35">
      <c r="O125" s="123"/>
      <c r="P125" s="123"/>
      <c r="AJ125" s="24"/>
      <c r="AK125" s="68"/>
      <c r="AL125" s="68"/>
      <c r="AM125" s="277" t="str">
        <f t="shared" si="5"/>
        <v/>
      </c>
    </row>
    <row r="126" spans="10:39" ht="21" customHeight="1" x14ac:dyDescent="0.35">
      <c r="O126" s="123"/>
      <c r="P126" s="123"/>
      <c r="AJ126" s="24"/>
      <c r="AK126" s="68"/>
      <c r="AL126" s="68"/>
      <c r="AM126" s="277" t="str">
        <f t="shared" si="5"/>
        <v/>
      </c>
    </row>
    <row r="127" spans="10:39" ht="21" customHeight="1" x14ac:dyDescent="0.35">
      <c r="O127" s="123"/>
      <c r="P127" s="123"/>
      <c r="AJ127" s="24"/>
      <c r="AK127" s="68"/>
      <c r="AL127" s="68"/>
      <c r="AM127" s="277" t="str">
        <f t="shared" si="5"/>
        <v/>
      </c>
    </row>
    <row r="128" spans="10:39" ht="21" customHeight="1" x14ac:dyDescent="0.35">
      <c r="O128" s="123"/>
      <c r="P128" s="123"/>
      <c r="AJ128" s="24"/>
      <c r="AK128" s="68"/>
      <c r="AL128" s="68"/>
      <c r="AM128" s="277" t="str">
        <f t="shared" si="5"/>
        <v/>
      </c>
    </row>
    <row r="129" spans="15:39" ht="21" customHeight="1" x14ac:dyDescent="0.35">
      <c r="O129" s="123"/>
      <c r="P129" s="123"/>
      <c r="AJ129" s="24"/>
      <c r="AK129" s="68"/>
      <c r="AL129" s="68"/>
      <c r="AM129" s="277" t="str">
        <f t="shared" si="5"/>
        <v/>
      </c>
    </row>
    <row r="130" spans="15:39" ht="21" customHeight="1" x14ac:dyDescent="0.35">
      <c r="O130" s="123"/>
      <c r="P130" s="123"/>
      <c r="AJ130" s="24"/>
      <c r="AK130" s="68"/>
      <c r="AL130" s="68"/>
      <c r="AM130" s="277" t="str">
        <f t="shared" si="5"/>
        <v/>
      </c>
    </row>
    <row r="131" spans="15:39" ht="21" customHeight="1" x14ac:dyDescent="0.35">
      <c r="O131" s="123"/>
      <c r="P131" s="123"/>
      <c r="AJ131" s="24"/>
      <c r="AK131" s="68"/>
      <c r="AL131" s="68"/>
      <c r="AM131" s="277" t="str">
        <f t="shared" si="5"/>
        <v/>
      </c>
    </row>
    <row r="132" spans="15:39" ht="21" customHeight="1" x14ac:dyDescent="0.35">
      <c r="O132" s="123"/>
      <c r="P132" s="123"/>
      <c r="AJ132" s="24"/>
      <c r="AK132" s="68"/>
      <c r="AL132" s="68"/>
      <c r="AM132" s="277" t="str">
        <f t="shared" si="5"/>
        <v/>
      </c>
    </row>
    <row r="133" spans="15:39" ht="21" customHeight="1" x14ac:dyDescent="0.35">
      <c r="O133" s="123"/>
      <c r="P133" s="123"/>
      <c r="AJ133" s="24"/>
      <c r="AK133" s="68"/>
      <c r="AL133" s="68"/>
      <c r="AM133" s="277" t="str">
        <f t="shared" si="5"/>
        <v/>
      </c>
    </row>
    <row r="134" spans="15:39" ht="21" customHeight="1" x14ac:dyDescent="0.35">
      <c r="O134" s="123"/>
      <c r="P134" s="123"/>
      <c r="AJ134" s="24"/>
      <c r="AK134" s="68"/>
      <c r="AL134" s="68"/>
      <c r="AM134" s="277" t="str">
        <f t="shared" si="5"/>
        <v/>
      </c>
    </row>
    <row r="135" spans="15:39" ht="21" customHeight="1" x14ac:dyDescent="0.35">
      <c r="O135" s="123"/>
      <c r="P135" s="123"/>
      <c r="AJ135" s="24"/>
      <c r="AK135" s="68"/>
      <c r="AL135" s="68"/>
      <c r="AM135" s="277" t="str">
        <f t="shared" si="5"/>
        <v/>
      </c>
    </row>
    <row r="136" spans="15:39" ht="21" customHeight="1" x14ac:dyDescent="0.35">
      <c r="AJ136" s="24"/>
      <c r="AK136" s="68"/>
      <c r="AL136" s="68"/>
    </row>
    <row r="137" spans="15:39" ht="21" customHeight="1" x14ac:dyDescent="0.35">
      <c r="AJ137" s="24"/>
      <c r="AK137" s="68"/>
      <c r="AL137" s="68"/>
    </row>
    <row r="138" spans="15:39" ht="21" customHeight="1" x14ac:dyDescent="0.35">
      <c r="AJ138" s="24"/>
      <c r="AK138" s="68"/>
      <c r="AL138" s="68"/>
    </row>
    <row r="139" spans="15:39" ht="21" customHeight="1" x14ac:dyDescent="0.35">
      <c r="AJ139" s="24"/>
      <c r="AK139" s="68"/>
      <c r="AL139" s="68"/>
    </row>
    <row r="140" spans="15:39" ht="21" customHeight="1" x14ac:dyDescent="0.35">
      <c r="AJ140" s="24"/>
      <c r="AK140" s="68"/>
      <c r="AL140" s="68"/>
    </row>
    <row r="141" spans="15:39" ht="21" customHeight="1" x14ac:dyDescent="0.35">
      <c r="AJ141" s="24"/>
      <c r="AK141" s="68"/>
      <c r="AL141" s="68"/>
    </row>
    <row r="142" spans="15:39" ht="21" customHeight="1" x14ac:dyDescent="0.35">
      <c r="AJ142" s="24"/>
      <c r="AK142" s="68"/>
      <c r="AL142" s="68"/>
    </row>
    <row r="143" spans="15:39" ht="21" customHeight="1" x14ac:dyDescent="0.35">
      <c r="AJ143" s="24"/>
      <c r="AK143" s="68"/>
      <c r="AL143" s="68"/>
    </row>
    <row r="144" spans="15:39" ht="21" customHeight="1" x14ac:dyDescent="0.35">
      <c r="AJ144" s="24"/>
      <c r="AK144" s="68"/>
      <c r="AL144" s="68"/>
    </row>
    <row r="145" spans="36:38" ht="21" customHeight="1" x14ac:dyDescent="0.35">
      <c r="AJ145" s="24"/>
      <c r="AK145" s="68"/>
      <c r="AL145" s="68"/>
    </row>
    <row r="146" spans="36:38" ht="21" customHeight="1" x14ac:dyDescent="0.35">
      <c r="AJ146" s="24"/>
      <c r="AK146" s="68"/>
      <c r="AL146" s="68"/>
    </row>
    <row r="147" spans="36:38" ht="21" customHeight="1" x14ac:dyDescent="0.35">
      <c r="AJ147" s="24"/>
      <c r="AK147" s="68"/>
      <c r="AL147" s="68"/>
    </row>
    <row r="148" spans="36:38" ht="21" customHeight="1" x14ac:dyDescent="0.35">
      <c r="AJ148" s="24"/>
      <c r="AK148" s="68"/>
      <c r="AL148" s="68"/>
    </row>
    <row r="149" spans="36:38" ht="21" customHeight="1" x14ac:dyDescent="0.35">
      <c r="AJ149" s="24"/>
      <c r="AK149" s="68"/>
      <c r="AL149" s="68"/>
    </row>
    <row r="150" spans="36:38" ht="21" customHeight="1" x14ac:dyDescent="0.35">
      <c r="AJ150" s="24"/>
      <c r="AK150" s="68"/>
      <c r="AL150" s="68"/>
    </row>
    <row r="151" spans="36:38" ht="21" customHeight="1" x14ac:dyDescent="0.35">
      <c r="AJ151" s="24"/>
      <c r="AK151" s="68"/>
      <c r="AL151" s="68"/>
    </row>
    <row r="152" spans="36:38" ht="21" customHeight="1" x14ac:dyDescent="0.35">
      <c r="AJ152" s="24"/>
      <c r="AK152" s="68"/>
      <c r="AL152" s="68"/>
    </row>
    <row r="153" spans="36:38" ht="21" customHeight="1" x14ac:dyDescent="0.35">
      <c r="AJ153" s="24"/>
      <c r="AK153" s="68"/>
      <c r="AL153" s="68"/>
    </row>
    <row r="154" spans="36:38" ht="21" customHeight="1" x14ac:dyDescent="0.35">
      <c r="AJ154" s="24"/>
      <c r="AK154" s="68"/>
      <c r="AL154" s="68"/>
    </row>
    <row r="155" spans="36:38" ht="21" customHeight="1" x14ac:dyDescent="0.35">
      <c r="AJ155" s="24"/>
      <c r="AK155" s="68"/>
      <c r="AL155" s="68"/>
    </row>
    <row r="156" spans="36:38" ht="21" customHeight="1" x14ac:dyDescent="0.35">
      <c r="AJ156" s="24"/>
      <c r="AK156" s="68"/>
      <c r="AL156" s="68"/>
    </row>
    <row r="157" spans="36:38" ht="21" customHeight="1" x14ac:dyDescent="0.35">
      <c r="AJ157" s="24"/>
      <c r="AK157" s="68"/>
      <c r="AL157" s="68"/>
    </row>
    <row r="158" spans="36:38" ht="21" customHeight="1" x14ac:dyDescent="0.35">
      <c r="AJ158" s="24"/>
      <c r="AK158" s="68"/>
      <c r="AL158" s="68"/>
    </row>
    <row r="159" spans="36:38" ht="21" customHeight="1" x14ac:dyDescent="0.35">
      <c r="AJ159" s="24"/>
      <c r="AK159" s="68"/>
      <c r="AL159" s="68"/>
    </row>
    <row r="160" spans="36:38" ht="21" customHeight="1" x14ac:dyDescent="0.35">
      <c r="AJ160" s="24"/>
      <c r="AK160" s="68"/>
      <c r="AL160" s="68"/>
    </row>
    <row r="161" spans="36:38" ht="21" customHeight="1" x14ac:dyDescent="0.35">
      <c r="AJ161" s="24"/>
      <c r="AK161" s="68"/>
      <c r="AL161" s="68"/>
    </row>
    <row r="162" spans="36:38" ht="21" customHeight="1" x14ac:dyDescent="0.35">
      <c r="AJ162" s="24"/>
      <c r="AK162" s="68"/>
      <c r="AL162" s="68"/>
    </row>
    <row r="163" spans="36:38" ht="21" customHeight="1" x14ac:dyDescent="0.35">
      <c r="AJ163" s="24"/>
      <c r="AK163" s="68"/>
      <c r="AL163" s="68"/>
    </row>
    <row r="164" spans="36:38" ht="21" customHeight="1" x14ac:dyDescent="0.35">
      <c r="AJ164" s="24"/>
      <c r="AK164" s="68"/>
      <c r="AL164" s="68"/>
    </row>
    <row r="165" spans="36:38" ht="21" customHeight="1" x14ac:dyDescent="0.35">
      <c r="AJ165" s="24"/>
      <c r="AK165" s="68"/>
      <c r="AL165" s="68"/>
    </row>
    <row r="166" spans="36:38" ht="21" customHeight="1" x14ac:dyDescent="0.35">
      <c r="AJ166" s="24"/>
      <c r="AK166" s="68"/>
      <c r="AL166" s="68"/>
    </row>
    <row r="167" spans="36:38" ht="21" customHeight="1" x14ac:dyDescent="0.35">
      <c r="AJ167" s="24"/>
      <c r="AK167" s="68"/>
      <c r="AL167" s="68"/>
    </row>
    <row r="168" spans="36:38" ht="21" customHeight="1" x14ac:dyDescent="0.35">
      <c r="AJ168" s="24"/>
      <c r="AK168" s="68"/>
      <c r="AL168" s="68"/>
    </row>
    <row r="169" spans="36:38" ht="21" customHeight="1" x14ac:dyDescent="0.35">
      <c r="AJ169" s="24"/>
      <c r="AK169" s="68"/>
      <c r="AL169" s="68"/>
    </row>
    <row r="170" spans="36:38" ht="21" customHeight="1" x14ac:dyDescent="0.35">
      <c r="AJ170" s="24"/>
      <c r="AK170" s="68"/>
      <c r="AL170" s="68"/>
    </row>
    <row r="171" spans="36:38" ht="21" customHeight="1" x14ac:dyDescent="0.35">
      <c r="AJ171" s="24"/>
      <c r="AK171" s="68"/>
      <c r="AL171" s="68"/>
    </row>
    <row r="172" spans="36:38" ht="21" customHeight="1" x14ac:dyDescent="0.35">
      <c r="AJ172" s="24"/>
      <c r="AK172" s="68"/>
      <c r="AL172" s="68"/>
    </row>
    <row r="173" spans="36:38" ht="21" customHeight="1" x14ac:dyDescent="0.35">
      <c r="AJ173" s="24"/>
      <c r="AK173" s="68"/>
      <c r="AL173" s="68"/>
    </row>
    <row r="174" spans="36:38" ht="21" customHeight="1" x14ac:dyDescent="0.35">
      <c r="AJ174" s="24"/>
      <c r="AK174" s="68"/>
      <c r="AL174" s="68"/>
    </row>
    <row r="175" spans="36:38" ht="21" customHeight="1" x14ac:dyDescent="0.35">
      <c r="AJ175" s="24"/>
      <c r="AK175" s="68"/>
      <c r="AL175" s="68"/>
    </row>
    <row r="176" spans="36:38" ht="21" customHeight="1" x14ac:dyDescent="0.35">
      <c r="AJ176" s="24"/>
      <c r="AK176" s="68"/>
      <c r="AL176" s="68"/>
    </row>
    <row r="177" spans="36:38" ht="21" customHeight="1" x14ac:dyDescent="0.35">
      <c r="AJ177" s="24"/>
      <c r="AK177" s="68"/>
      <c r="AL177" s="68"/>
    </row>
    <row r="178" spans="36:38" ht="21" customHeight="1" x14ac:dyDescent="0.35">
      <c r="AJ178" s="24"/>
      <c r="AK178" s="68"/>
      <c r="AL178" s="68"/>
    </row>
    <row r="179" spans="36:38" ht="21" customHeight="1" x14ac:dyDescent="0.35">
      <c r="AJ179" s="24"/>
      <c r="AK179" s="68"/>
      <c r="AL179" s="68"/>
    </row>
    <row r="180" spans="36:38" ht="21" customHeight="1" x14ac:dyDescent="0.35">
      <c r="AJ180" s="24"/>
      <c r="AK180" s="68"/>
      <c r="AL180" s="68"/>
    </row>
    <row r="181" spans="36:38" ht="21" customHeight="1" x14ac:dyDescent="0.35">
      <c r="AJ181" s="24"/>
      <c r="AK181" s="68"/>
      <c r="AL181" s="68"/>
    </row>
    <row r="182" spans="36:38" ht="21" customHeight="1" x14ac:dyDescent="0.35">
      <c r="AJ182" s="24"/>
      <c r="AK182" s="68"/>
      <c r="AL182" s="68"/>
    </row>
    <row r="183" spans="36:38" ht="21" customHeight="1" x14ac:dyDescent="0.35">
      <c r="AJ183" s="24"/>
      <c r="AK183" s="68"/>
      <c r="AL183" s="68"/>
    </row>
    <row r="184" spans="36:38" ht="21" customHeight="1" x14ac:dyDescent="0.35">
      <c r="AJ184" s="24"/>
      <c r="AK184" s="68"/>
      <c r="AL184" s="68"/>
    </row>
    <row r="185" spans="36:38" ht="21" customHeight="1" x14ac:dyDescent="0.35">
      <c r="AJ185" s="24"/>
      <c r="AK185" s="68"/>
      <c r="AL185" s="68"/>
    </row>
    <row r="186" spans="36:38" ht="21" customHeight="1" x14ac:dyDescent="0.35">
      <c r="AJ186" s="24"/>
      <c r="AK186" s="68"/>
      <c r="AL186" s="68"/>
    </row>
    <row r="187" spans="36:38" ht="21" customHeight="1" x14ac:dyDescent="0.35">
      <c r="AJ187" s="24"/>
      <c r="AK187" s="68"/>
      <c r="AL187" s="68"/>
    </row>
    <row r="188" spans="36:38" ht="21" customHeight="1" x14ac:dyDescent="0.35">
      <c r="AJ188" s="24"/>
      <c r="AK188" s="68"/>
      <c r="AL188" s="68"/>
    </row>
    <row r="189" spans="36:38" ht="21" customHeight="1" x14ac:dyDescent="0.35">
      <c r="AJ189" s="24"/>
      <c r="AK189" s="68"/>
      <c r="AL189" s="68"/>
    </row>
    <row r="190" spans="36:38" ht="21" customHeight="1" x14ac:dyDescent="0.35">
      <c r="AJ190" s="24"/>
      <c r="AK190" s="68"/>
      <c r="AL190" s="68"/>
    </row>
    <row r="191" spans="36:38" ht="21" customHeight="1" x14ac:dyDescent="0.35">
      <c r="AJ191" s="24"/>
      <c r="AK191" s="68"/>
      <c r="AL191" s="68"/>
    </row>
    <row r="192" spans="36:38" ht="21" customHeight="1" x14ac:dyDescent="0.35">
      <c r="AJ192" s="24"/>
      <c r="AK192" s="68"/>
      <c r="AL192" s="68"/>
    </row>
    <row r="193" spans="36:38" ht="21" customHeight="1" x14ac:dyDescent="0.35">
      <c r="AJ193" s="24"/>
      <c r="AK193" s="68"/>
      <c r="AL193" s="68"/>
    </row>
    <row r="194" spans="36:38" ht="21" customHeight="1" x14ac:dyDescent="0.35">
      <c r="AJ194" s="24"/>
      <c r="AK194" s="68"/>
      <c r="AL194" s="68"/>
    </row>
    <row r="195" spans="36:38" ht="21" customHeight="1" x14ac:dyDescent="0.35">
      <c r="AJ195" s="24"/>
      <c r="AK195" s="68"/>
      <c r="AL195" s="68"/>
    </row>
    <row r="196" spans="36:38" ht="21" customHeight="1" x14ac:dyDescent="0.35">
      <c r="AJ196" s="24"/>
      <c r="AK196" s="68"/>
      <c r="AL196" s="68"/>
    </row>
    <row r="197" spans="36:38" ht="21" customHeight="1" x14ac:dyDescent="0.35">
      <c r="AJ197" s="24"/>
      <c r="AK197" s="68"/>
      <c r="AL197" s="68"/>
    </row>
    <row r="198" spans="36:38" ht="21" customHeight="1" x14ac:dyDescent="0.35">
      <c r="AJ198" s="24"/>
      <c r="AK198" s="68"/>
      <c r="AL198" s="68"/>
    </row>
    <row r="199" spans="36:38" ht="21" customHeight="1" x14ac:dyDescent="0.35">
      <c r="AJ199" s="24"/>
      <c r="AK199" s="68"/>
      <c r="AL199" s="68"/>
    </row>
    <row r="200" spans="36:38" ht="21" customHeight="1" x14ac:dyDescent="0.35">
      <c r="AJ200" s="24"/>
      <c r="AK200" s="68"/>
      <c r="AL200" s="68"/>
    </row>
    <row r="201" spans="36:38" ht="21" customHeight="1" x14ac:dyDescent="0.35">
      <c r="AJ201" s="24"/>
      <c r="AK201" s="68"/>
      <c r="AL201" s="68"/>
    </row>
    <row r="202" spans="36:38" ht="21" customHeight="1" x14ac:dyDescent="0.35">
      <c r="AJ202" s="24"/>
      <c r="AK202" s="68"/>
      <c r="AL202" s="68"/>
    </row>
    <row r="203" spans="36:38" ht="21" customHeight="1" x14ac:dyDescent="0.35">
      <c r="AJ203" s="24"/>
      <c r="AK203" s="68"/>
      <c r="AL203" s="68"/>
    </row>
    <row r="204" spans="36:38" ht="21" customHeight="1" x14ac:dyDescent="0.35">
      <c r="AJ204" s="24"/>
      <c r="AK204" s="68"/>
      <c r="AL204" s="68"/>
    </row>
    <row r="205" spans="36:38" ht="21" customHeight="1" x14ac:dyDescent="0.35">
      <c r="AJ205" s="24"/>
      <c r="AK205" s="68"/>
      <c r="AL205" s="68"/>
    </row>
    <row r="206" spans="36:38" ht="21" customHeight="1" x14ac:dyDescent="0.35">
      <c r="AJ206" s="24"/>
      <c r="AK206" s="68"/>
      <c r="AL206" s="68"/>
    </row>
    <row r="207" spans="36:38" ht="21" customHeight="1" x14ac:dyDescent="0.35">
      <c r="AJ207" s="24"/>
      <c r="AK207" s="68"/>
      <c r="AL207" s="68"/>
    </row>
    <row r="208" spans="36:38" ht="21" customHeight="1" x14ac:dyDescent="0.35">
      <c r="AJ208" s="24"/>
      <c r="AK208" s="68"/>
      <c r="AL208" s="68"/>
    </row>
    <row r="209" spans="36:38" ht="21" customHeight="1" x14ac:dyDescent="0.35">
      <c r="AJ209" s="24"/>
      <c r="AK209" s="68"/>
      <c r="AL209" s="68"/>
    </row>
    <row r="210" spans="36:38" ht="21" customHeight="1" x14ac:dyDescent="0.35">
      <c r="AJ210" s="24"/>
      <c r="AK210" s="68"/>
      <c r="AL210" s="68"/>
    </row>
    <row r="211" spans="36:38" ht="21" customHeight="1" x14ac:dyDescent="0.35">
      <c r="AJ211" s="24"/>
      <c r="AK211" s="68"/>
      <c r="AL211" s="68"/>
    </row>
    <row r="212" spans="36:38" ht="21" customHeight="1" x14ac:dyDescent="0.35">
      <c r="AJ212" s="24"/>
      <c r="AK212" s="68"/>
      <c r="AL212" s="68"/>
    </row>
    <row r="213" spans="36:38" ht="21" customHeight="1" x14ac:dyDescent="0.35">
      <c r="AJ213" s="24"/>
      <c r="AK213" s="68"/>
      <c r="AL213" s="68"/>
    </row>
    <row r="214" spans="36:38" ht="21" customHeight="1" x14ac:dyDescent="0.35">
      <c r="AJ214" s="24"/>
      <c r="AK214" s="68"/>
      <c r="AL214" s="68"/>
    </row>
    <row r="215" spans="36:38" ht="21" customHeight="1" x14ac:dyDescent="0.35">
      <c r="AJ215" s="24"/>
      <c r="AK215" s="68"/>
      <c r="AL215" s="68"/>
    </row>
    <row r="216" spans="36:38" ht="21" customHeight="1" x14ac:dyDescent="0.35">
      <c r="AJ216" s="24"/>
      <c r="AK216" s="68"/>
      <c r="AL216" s="68"/>
    </row>
    <row r="217" spans="36:38" ht="21" customHeight="1" x14ac:dyDescent="0.35">
      <c r="AJ217" s="24"/>
      <c r="AK217" s="68"/>
      <c r="AL217" s="68"/>
    </row>
    <row r="218" spans="36:38" ht="21" customHeight="1" x14ac:dyDescent="0.35">
      <c r="AJ218" s="24"/>
      <c r="AK218" s="68"/>
      <c r="AL218" s="68"/>
    </row>
    <row r="219" spans="36:38" ht="21" customHeight="1" x14ac:dyDescent="0.35">
      <c r="AJ219" s="24"/>
      <c r="AK219" s="68"/>
      <c r="AL219" s="68"/>
    </row>
    <row r="220" spans="36:38" ht="21" customHeight="1" x14ac:dyDescent="0.35">
      <c r="AJ220" s="24"/>
      <c r="AK220" s="68"/>
      <c r="AL220" s="68"/>
    </row>
    <row r="221" spans="36:38" ht="21" customHeight="1" x14ac:dyDescent="0.35">
      <c r="AJ221" s="24"/>
      <c r="AK221" s="68"/>
      <c r="AL221" s="68"/>
    </row>
    <row r="222" spans="36:38" ht="21" customHeight="1" x14ac:dyDescent="0.35">
      <c r="AJ222" s="24"/>
      <c r="AK222" s="68"/>
      <c r="AL222" s="68"/>
    </row>
    <row r="223" spans="36:38" ht="21" customHeight="1" x14ac:dyDescent="0.35">
      <c r="AJ223" s="24"/>
      <c r="AK223" s="68"/>
      <c r="AL223" s="68"/>
    </row>
    <row r="224" spans="36:38" ht="21" customHeight="1" x14ac:dyDescent="0.35">
      <c r="AJ224" s="24"/>
      <c r="AK224" s="68"/>
      <c r="AL224" s="68"/>
    </row>
    <row r="225" spans="36:38" ht="21" customHeight="1" x14ac:dyDescent="0.35">
      <c r="AJ225" s="24"/>
      <c r="AK225" s="68"/>
      <c r="AL225" s="68"/>
    </row>
    <row r="226" spans="36:38" ht="21" customHeight="1" x14ac:dyDescent="0.35">
      <c r="AJ226" s="24"/>
      <c r="AK226" s="68"/>
      <c r="AL226" s="68"/>
    </row>
    <row r="227" spans="36:38" ht="21" customHeight="1" x14ac:dyDescent="0.35">
      <c r="AJ227" s="24"/>
      <c r="AK227" s="68"/>
      <c r="AL227" s="68"/>
    </row>
    <row r="228" spans="36:38" ht="21" customHeight="1" x14ac:dyDescent="0.35">
      <c r="AJ228" s="24"/>
      <c r="AK228" s="68"/>
      <c r="AL228" s="68"/>
    </row>
    <row r="229" spans="36:38" ht="21" customHeight="1" x14ac:dyDescent="0.35">
      <c r="AJ229" s="24"/>
      <c r="AK229" s="68"/>
      <c r="AL229" s="68"/>
    </row>
    <row r="230" spans="36:38" ht="21" customHeight="1" x14ac:dyDescent="0.35">
      <c r="AJ230" s="24"/>
      <c r="AK230" s="68"/>
      <c r="AL230" s="68"/>
    </row>
    <row r="231" spans="36:38" ht="21" customHeight="1" x14ac:dyDescent="0.35">
      <c r="AJ231" s="24"/>
      <c r="AK231" s="68"/>
      <c r="AL231" s="68"/>
    </row>
    <row r="232" spans="36:38" ht="21" customHeight="1" x14ac:dyDescent="0.35">
      <c r="AJ232" s="24"/>
      <c r="AK232" s="68"/>
      <c r="AL232" s="68"/>
    </row>
    <row r="233" spans="36:38" ht="21" customHeight="1" x14ac:dyDescent="0.35">
      <c r="AJ233" s="24"/>
      <c r="AK233" s="68"/>
      <c r="AL233" s="68"/>
    </row>
    <row r="234" spans="36:38" ht="21" customHeight="1" x14ac:dyDescent="0.35">
      <c r="AJ234" s="24"/>
      <c r="AK234" s="68"/>
      <c r="AL234" s="68"/>
    </row>
    <row r="235" spans="36:38" ht="21" customHeight="1" x14ac:dyDescent="0.35">
      <c r="AJ235" s="24"/>
      <c r="AK235" s="68"/>
      <c r="AL235" s="68"/>
    </row>
    <row r="236" spans="36:38" ht="21" customHeight="1" x14ac:dyDescent="0.35">
      <c r="AJ236" s="24"/>
      <c r="AK236" s="68"/>
      <c r="AL236" s="68"/>
    </row>
    <row r="237" spans="36:38" ht="21" customHeight="1" x14ac:dyDescent="0.35">
      <c r="AJ237" s="24"/>
      <c r="AK237" s="68"/>
      <c r="AL237" s="68"/>
    </row>
    <row r="238" spans="36:38" ht="21" customHeight="1" x14ac:dyDescent="0.35">
      <c r="AJ238" s="24"/>
      <c r="AK238" s="68"/>
      <c r="AL238" s="68"/>
    </row>
    <row r="239" spans="36:38" ht="21" customHeight="1" x14ac:dyDescent="0.35">
      <c r="AJ239" s="24"/>
      <c r="AK239" s="68"/>
      <c r="AL239" s="68"/>
    </row>
    <row r="240" spans="36:38" ht="21" customHeight="1" x14ac:dyDescent="0.35">
      <c r="AJ240" s="24"/>
      <c r="AK240" s="68"/>
      <c r="AL240" s="68"/>
    </row>
    <row r="241" spans="36:38" ht="21" customHeight="1" x14ac:dyDescent="0.35">
      <c r="AJ241" s="24"/>
      <c r="AK241" s="68"/>
      <c r="AL241" s="68"/>
    </row>
    <row r="242" spans="36:38" ht="21" customHeight="1" x14ac:dyDescent="0.35">
      <c r="AJ242" s="24"/>
      <c r="AK242" s="68"/>
      <c r="AL242" s="68"/>
    </row>
    <row r="243" spans="36:38" ht="21" customHeight="1" x14ac:dyDescent="0.35">
      <c r="AJ243" s="24"/>
      <c r="AK243" s="68"/>
      <c r="AL243" s="68"/>
    </row>
    <row r="244" spans="36:38" ht="21" customHeight="1" x14ac:dyDescent="0.35">
      <c r="AJ244" s="24"/>
      <c r="AK244" s="68"/>
      <c r="AL244" s="68"/>
    </row>
    <row r="245" spans="36:38" ht="21" customHeight="1" x14ac:dyDescent="0.35">
      <c r="AJ245" s="24"/>
      <c r="AK245" s="68"/>
      <c r="AL245" s="68"/>
    </row>
    <row r="246" spans="36:38" ht="21" customHeight="1" x14ac:dyDescent="0.35">
      <c r="AJ246" s="24"/>
      <c r="AK246" s="68"/>
      <c r="AL246" s="68"/>
    </row>
    <row r="247" spans="36:38" ht="21" customHeight="1" x14ac:dyDescent="0.35">
      <c r="AJ247" s="24"/>
      <c r="AK247" s="68"/>
      <c r="AL247" s="68"/>
    </row>
    <row r="248" spans="36:38" ht="21" customHeight="1" x14ac:dyDescent="0.35">
      <c r="AJ248" s="24"/>
      <c r="AK248" s="68"/>
      <c r="AL248" s="68"/>
    </row>
    <row r="249" spans="36:38" ht="21" customHeight="1" x14ac:dyDescent="0.35">
      <c r="AJ249" s="24"/>
      <c r="AK249" s="68"/>
      <c r="AL249" s="68"/>
    </row>
    <row r="250" spans="36:38" ht="21" customHeight="1" x14ac:dyDescent="0.35">
      <c r="AJ250" s="24"/>
      <c r="AK250" s="68"/>
      <c r="AL250" s="68"/>
    </row>
    <row r="251" spans="36:38" ht="21" customHeight="1" x14ac:dyDescent="0.35">
      <c r="AJ251" s="24"/>
      <c r="AK251" s="68"/>
      <c r="AL251" s="68"/>
    </row>
    <row r="252" spans="36:38" ht="21" customHeight="1" x14ac:dyDescent="0.35">
      <c r="AJ252" s="24"/>
      <c r="AK252" s="68"/>
      <c r="AL252" s="68"/>
    </row>
    <row r="253" spans="36:38" ht="21" customHeight="1" x14ac:dyDescent="0.35">
      <c r="AJ253" s="24"/>
      <c r="AK253" s="68"/>
      <c r="AL253" s="68"/>
    </row>
    <row r="254" spans="36:38" ht="21" customHeight="1" x14ac:dyDescent="0.35">
      <c r="AJ254" s="24"/>
      <c r="AK254" s="68"/>
      <c r="AL254" s="68"/>
    </row>
    <row r="255" spans="36:38" ht="21" customHeight="1" x14ac:dyDescent="0.35">
      <c r="AJ255" s="24"/>
      <c r="AK255" s="68"/>
      <c r="AL255" s="68"/>
    </row>
    <row r="256" spans="36:38" ht="21" customHeight="1" x14ac:dyDescent="0.35">
      <c r="AJ256" s="24"/>
      <c r="AK256" s="68"/>
      <c r="AL256" s="68"/>
    </row>
    <row r="257" spans="36:38" ht="21" customHeight="1" x14ac:dyDescent="0.35">
      <c r="AJ257" s="24"/>
      <c r="AK257" s="68"/>
      <c r="AL257" s="68"/>
    </row>
    <row r="258" spans="36:38" ht="21" customHeight="1" x14ac:dyDescent="0.35">
      <c r="AJ258" s="24"/>
      <c r="AK258" s="68"/>
      <c r="AL258" s="68"/>
    </row>
    <row r="259" spans="36:38" ht="21" customHeight="1" x14ac:dyDescent="0.35">
      <c r="AJ259" s="24"/>
      <c r="AK259" s="68"/>
      <c r="AL259" s="68"/>
    </row>
    <row r="260" spans="36:38" ht="21" customHeight="1" x14ac:dyDescent="0.35">
      <c r="AJ260" s="24"/>
      <c r="AK260" s="68"/>
      <c r="AL260" s="68"/>
    </row>
    <row r="261" spans="36:38" ht="21" customHeight="1" x14ac:dyDescent="0.35">
      <c r="AJ261" s="24"/>
      <c r="AK261" s="68"/>
      <c r="AL261" s="68"/>
    </row>
    <row r="262" spans="36:38" ht="21" customHeight="1" x14ac:dyDescent="0.35">
      <c r="AJ262" s="24"/>
      <c r="AK262" s="68"/>
      <c r="AL262" s="68"/>
    </row>
    <row r="263" spans="36:38" ht="21" customHeight="1" x14ac:dyDescent="0.35">
      <c r="AJ263" s="24"/>
      <c r="AK263" s="68"/>
      <c r="AL263" s="68"/>
    </row>
    <row r="264" spans="36:38" ht="21" customHeight="1" x14ac:dyDescent="0.35">
      <c r="AJ264" s="24"/>
      <c r="AK264" s="68"/>
      <c r="AL264" s="68"/>
    </row>
    <row r="265" spans="36:38" ht="21" customHeight="1" x14ac:dyDescent="0.35">
      <c r="AJ265" s="24"/>
      <c r="AK265" s="68"/>
      <c r="AL265" s="68"/>
    </row>
    <row r="266" spans="36:38" ht="21" customHeight="1" x14ac:dyDescent="0.35">
      <c r="AJ266" s="24"/>
      <c r="AK266" s="68"/>
      <c r="AL266" s="68"/>
    </row>
    <row r="267" spans="36:38" ht="21" customHeight="1" x14ac:dyDescent="0.35">
      <c r="AJ267" s="24"/>
      <c r="AK267" s="68"/>
      <c r="AL267" s="68"/>
    </row>
    <row r="268" spans="36:38" ht="21" customHeight="1" x14ac:dyDescent="0.35">
      <c r="AJ268" s="24"/>
      <c r="AK268" s="68"/>
      <c r="AL268" s="68"/>
    </row>
    <row r="269" spans="36:38" ht="21" customHeight="1" x14ac:dyDescent="0.35">
      <c r="AJ269" s="24"/>
      <c r="AK269" s="68"/>
      <c r="AL269" s="68"/>
    </row>
    <row r="270" spans="36:38" ht="21" customHeight="1" x14ac:dyDescent="0.35">
      <c r="AJ270" s="24"/>
      <c r="AK270" s="68"/>
      <c r="AL270" s="68"/>
    </row>
    <row r="271" spans="36:38" ht="21" customHeight="1" x14ac:dyDescent="0.35">
      <c r="AJ271" s="24"/>
      <c r="AK271" s="68"/>
      <c r="AL271" s="68"/>
    </row>
    <row r="272" spans="36:38" ht="21" customHeight="1" x14ac:dyDescent="0.35">
      <c r="AJ272" s="24"/>
      <c r="AK272" s="68"/>
      <c r="AL272" s="68"/>
    </row>
    <row r="273" spans="36:38" ht="21" customHeight="1" x14ac:dyDescent="0.35">
      <c r="AJ273" s="24"/>
      <c r="AK273" s="68"/>
      <c r="AL273" s="68"/>
    </row>
    <row r="274" spans="36:38" ht="21" customHeight="1" x14ac:dyDescent="0.35">
      <c r="AJ274" s="24"/>
      <c r="AK274" s="68"/>
      <c r="AL274" s="68"/>
    </row>
    <row r="275" spans="36:38" ht="21" customHeight="1" x14ac:dyDescent="0.35">
      <c r="AJ275" s="24"/>
      <c r="AK275" s="68"/>
      <c r="AL275" s="68"/>
    </row>
    <row r="276" spans="36:38" ht="21" customHeight="1" x14ac:dyDescent="0.35">
      <c r="AJ276" s="24"/>
      <c r="AK276" s="68"/>
      <c r="AL276" s="68"/>
    </row>
    <row r="277" spans="36:38" ht="21" customHeight="1" x14ac:dyDescent="0.35">
      <c r="AJ277" s="24"/>
      <c r="AK277" s="68"/>
      <c r="AL277" s="68"/>
    </row>
    <row r="278" spans="36:38" ht="21" customHeight="1" x14ac:dyDescent="0.35">
      <c r="AJ278" s="24"/>
      <c r="AK278" s="68"/>
      <c r="AL278" s="68"/>
    </row>
    <row r="279" spans="36:38" ht="21" customHeight="1" x14ac:dyDescent="0.35">
      <c r="AJ279" s="24"/>
      <c r="AK279" s="68"/>
      <c r="AL279" s="68"/>
    </row>
    <row r="280" spans="36:38" ht="21" customHeight="1" x14ac:dyDescent="0.35">
      <c r="AJ280" s="24"/>
      <c r="AK280" s="68"/>
      <c r="AL280" s="68"/>
    </row>
    <row r="281" spans="36:38" ht="21" customHeight="1" x14ac:dyDescent="0.35">
      <c r="AJ281" s="24"/>
      <c r="AK281" s="68"/>
      <c r="AL281" s="68"/>
    </row>
    <row r="282" spans="36:38" ht="21" customHeight="1" x14ac:dyDescent="0.35">
      <c r="AJ282" s="24"/>
      <c r="AK282" s="68"/>
      <c r="AL282" s="68"/>
    </row>
    <row r="283" spans="36:38" ht="21" customHeight="1" x14ac:dyDescent="0.35">
      <c r="AJ283" s="24"/>
      <c r="AK283" s="68"/>
      <c r="AL283" s="68"/>
    </row>
    <row r="284" spans="36:38" ht="21" customHeight="1" x14ac:dyDescent="0.35">
      <c r="AJ284" s="24"/>
      <c r="AK284" s="68"/>
      <c r="AL284" s="68"/>
    </row>
    <row r="285" spans="36:38" ht="21" customHeight="1" x14ac:dyDescent="0.35">
      <c r="AJ285" s="24"/>
      <c r="AK285" s="68"/>
      <c r="AL285" s="68"/>
    </row>
    <row r="286" spans="36:38" ht="21" customHeight="1" x14ac:dyDescent="0.35">
      <c r="AJ286" s="24"/>
      <c r="AK286" s="68"/>
      <c r="AL286" s="68"/>
    </row>
    <row r="287" spans="36:38" ht="21" customHeight="1" x14ac:dyDescent="0.35">
      <c r="AJ287" s="24"/>
      <c r="AK287" s="68"/>
      <c r="AL287" s="68"/>
    </row>
    <row r="288" spans="36:38" ht="21" customHeight="1" x14ac:dyDescent="0.35">
      <c r="AJ288" s="24"/>
      <c r="AK288" s="68"/>
      <c r="AL288" s="68"/>
    </row>
    <row r="289" spans="36:38" ht="21" customHeight="1" x14ac:dyDescent="0.35">
      <c r="AJ289" s="24"/>
      <c r="AK289" s="68"/>
      <c r="AL289" s="68"/>
    </row>
    <row r="290" spans="36:38" ht="21" customHeight="1" x14ac:dyDescent="0.35">
      <c r="AJ290" s="24"/>
      <c r="AK290" s="68"/>
      <c r="AL290" s="68"/>
    </row>
    <row r="291" spans="36:38" ht="21" customHeight="1" x14ac:dyDescent="0.35">
      <c r="AJ291" s="24"/>
      <c r="AK291" s="68"/>
      <c r="AL291" s="68"/>
    </row>
    <row r="292" spans="36:38" ht="21" customHeight="1" x14ac:dyDescent="0.35">
      <c r="AJ292" s="24"/>
      <c r="AK292" s="68"/>
      <c r="AL292" s="68"/>
    </row>
    <row r="293" spans="36:38" ht="21" customHeight="1" x14ac:dyDescent="0.35">
      <c r="AJ293" s="24"/>
      <c r="AK293" s="68"/>
      <c r="AL293" s="68"/>
    </row>
    <row r="294" spans="36:38" ht="21" customHeight="1" x14ac:dyDescent="0.35">
      <c r="AJ294" s="24"/>
      <c r="AK294" s="68"/>
      <c r="AL294" s="68"/>
    </row>
    <row r="295" spans="36:38" ht="21" customHeight="1" x14ac:dyDescent="0.35">
      <c r="AJ295" s="24"/>
      <c r="AK295" s="68"/>
      <c r="AL295" s="68"/>
    </row>
    <row r="296" spans="36:38" ht="21" customHeight="1" x14ac:dyDescent="0.35">
      <c r="AJ296" s="24"/>
      <c r="AK296" s="68"/>
      <c r="AL296" s="68"/>
    </row>
    <row r="297" spans="36:38" ht="21" customHeight="1" x14ac:dyDescent="0.35">
      <c r="AJ297" s="24"/>
      <c r="AK297" s="68"/>
      <c r="AL297" s="68"/>
    </row>
    <row r="298" spans="36:38" ht="21" customHeight="1" x14ac:dyDescent="0.35">
      <c r="AJ298" s="24"/>
      <c r="AK298" s="68"/>
      <c r="AL298" s="68"/>
    </row>
    <row r="299" spans="36:38" ht="21" customHeight="1" x14ac:dyDescent="0.35">
      <c r="AJ299" s="24"/>
      <c r="AK299" s="68"/>
      <c r="AL299" s="68"/>
    </row>
    <row r="300" spans="36:38" ht="21" customHeight="1" x14ac:dyDescent="0.35">
      <c r="AJ300" s="24"/>
      <c r="AK300" s="68"/>
      <c r="AL300" s="68"/>
    </row>
    <row r="301" spans="36:38" ht="21" customHeight="1" x14ac:dyDescent="0.35">
      <c r="AJ301" s="24"/>
      <c r="AK301" s="68"/>
      <c r="AL301" s="68"/>
    </row>
    <row r="302" spans="36:38" ht="21" customHeight="1" x14ac:dyDescent="0.35">
      <c r="AJ302" s="24"/>
      <c r="AK302" s="68"/>
      <c r="AL302" s="68"/>
    </row>
    <row r="303" spans="36:38" ht="21" customHeight="1" x14ac:dyDescent="0.35">
      <c r="AJ303" s="24"/>
      <c r="AK303" s="68"/>
      <c r="AL303" s="68"/>
    </row>
    <row r="304" spans="36:38" ht="21" customHeight="1" x14ac:dyDescent="0.35">
      <c r="AJ304" s="24"/>
      <c r="AK304" s="68"/>
      <c r="AL304" s="68"/>
    </row>
    <row r="305" spans="36:38" ht="21" customHeight="1" x14ac:dyDescent="0.35">
      <c r="AJ305" s="24"/>
      <c r="AK305" s="68"/>
      <c r="AL305" s="68"/>
    </row>
    <row r="306" spans="36:38" ht="21" customHeight="1" x14ac:dyDescent="0.35">
      <c r="AJ306" s="24"/>
      <c r="AK306" s="68"/>
      <c r="AL306" s="68"/>
    </row>
    <row r="307" spans="36:38" ht="21" customHeight="1" x14ac:dyDescent="0.35">
      <c r="AJ307" s="24"/>
      <c r="AK307" s="68"/>
      <c r="AL307" s="68"/>
    </row>
    <row r="308" spans="36:38" ht="21" customHeight="1" x14ac:dyDescent="0.35">
      <c r="AJ308" s="24"/>
      <c r="AK308" s="68"/>
      <c r="AL308" s="68"/>
    </row>
    <row r="309" spans="36:38" ht="21" customHeight="1" x14ac:dyDescent="0.35">
      <c r="AJ309" s="24"/>
      <c r="AK309" s="68"/>
      <c r="AL309" s="68"/>
    </row>
    <row r="310" spans="36:38" ht="21" customHeight="1" x14ac:dyDescent="0.35">
      <c r="AJ310" s="24"/>
      <c r="AK310" s="68"/>
      <c r="AL310" s="68"/>
    </row>
    <row r="311" spans="36:38" ht="21" customHeight="1" x14ac:dyDescent="0.35">
      <c r="AJ311" s="24"/>
      <c r="AK311" s="68"/>
      <c r="AL311" s="68"/>
    </row>
    <row r="312" spans="36:38" ht="21" customHeight="1" x14ac:dyDescent="0.35">
      <c r="AJ312" s="24"/>
      <c r="AK312" s="68"/>
      <c r="AL312" s="68"/>
    </row>
    <row r="313" spans="36:38" ht="21" customHeight="1" x14ac:dyDescent="0.35">
      <c r="AJ313" s="24"/>
      <c r="AK313" s="68"/>
      <c r="AL313" s="68"/>
    </row>
    <row r="314" spans="36:38" ht="21" customHeight="1" x14ac:dyDescent="0.35">
      <c r="AJ314" s="24"/>
      <c r="AK314" s="68"/>
      <c r="AL314" s="68"/>
    </row>
    <row r="315" spans="36:38" ht="21" customHeight="1" x14ac:dyDescent="0.35">
      <c r="AJ315" s="24"/>
      <c r="AK315" s="68"/>
      <c r="AL315" s="68"/>
    </row>
    <row r="316" spans="36:38" ht="21" customHeight="1" x14ac:dyDescent="0.35">
      <c r="AJ316" s="24"/>
      <c r="AK316" s="68"/>
      <c r="AL316" s="68"/>
    </row>
    <row r="317" spans="36:38" ht="21" customHeight="1" x14ac:dyDescent="0.35">
      <c r="AJ317" s="24"/>
      <c r="AK317" s="68"/>
      <c r="AL317" s="68"/>
    </row>
    <row r="318" spans="36:38" ht="21" customHeight="1" x14ac:dyDescent="0.35">
      <c r="AJ318" s="24"/>
      <c r="AK318" s="68"/>
      <c r="AL318" s="68"/>
    </row>
    <row r="319" spans="36:38" ht="21" customHeight="1" x14ac:dyDescent="0.35">
      <c r="AJ319" s="24"/>
      <c r="AK319" s="68"/>
      <c r="AL319" s="68"/>
    </row>
    <row r="320" spans="36:38" ht="21" customHeight="1" x14ac:dyDescent="0.35">
      <c r="AJ320" s="24"/>
      <c r="AK320" s="68"/>
      <c r="AL320" s="68"/>
    </row>
    <row r="321" spans="36:38" ht="21" customHeight="1" x14ac:dyDescent="0.35">
      <c r="AJ321" s="24"/>
      <c r="AK321" s="68"/>
      <c r="AL321" s="68"/>
    </row>
    <row r="322" spans="36:38" ht="21" customHeight="1" x14ac:dyDescent="0.35">
      <c r="AJ322" s="24"/>
      <c r="AK322" s="68"/>
      <c r="AL322" s="68"/>
    </row>
    <row r="323" spans="36:38" ht="21" customHeight="1" x14ac:dyDescent="0.35">
      <c r="AJ323" s="24"/>
      <c r="AK323" s="68"/>
      <c r="AL323" s="68"/>
    </row>
    <row r="324" spans="36:38" ht="21" customHeight="1" x14ac:dyDescent="0.35">
      <c r="AJ324" s="24"/>
      <c r="AK324" s="68"/>
      <c r="AL324" s="68"/>
    </row>
    <row r="325" spans="36:38" ht="21" customHeight="1" x14ac:dyDescent="0.35">
      <c r="AJ325" s="24"/>
      <c r="AK325" s="68"/>
      <c r="AL325" s="68"/>
    </row>
    <row r="326" spans="36:38" ht="21" customHeight="1" x14ac:dyDescent="0.35">
      <c r="AJ326" s="24"/>
      <c r="AK326" s="68"/>
      <c r="AL326" s="68"/>
    </row>
    <row r="327" spans="36:38" ht="21" customHeight="1" x14ac:dyDescent="0.35">
      <c r="AJ327" s="24"/>
      <c r="AK327" s="68"/>
      <c r="AL327" s="68"/>
    </row>
    <row r="328" spans="36:38" ht="21" customHeight="1" x14ac:dyDescent="0.35">
      <c r="AJ328" s="24"/>
      <c r="AK328" s="68"/>
      <c r="AL328" s="68"/>
    </row>
    <row r="329" spans="36:38" ht="21" customHeight="1" x14ac:dyDescent="0.35">
      <c r="AJ329" s="24"/>
      <c r="AK329" s="68"/>
      <c r="AL329" s="68"/>
    </row>
    <row r="330" spans="36:38" ht="21" customHeight="1" x14ac:dyDescent="0.35">
      <c r="AJ330" s="24"/>
      <c r="AK330" s="68"/>
      <c r="AL330" s="68"/>
    </row>
    <row r="331" spans="36:38" ht="21" customHeight="1" x14ac:dyDescent="0.35">
      <c r="AJ331" s="24"/>
      <c r="AK331" s="68"/>
      <c r="AL331" s="68"/>
    </row>
    <row r="332" spans="36:38" ht="21" customHeight="1" x14ac:dyDescent="0.35">
      <c r="AJ332" s="24"/>
      <c r="AK332" s="68"/>
      <c r="AL332" s="68"/>
    </row>
    <row r="333" spans="36:38" ht="21" customHeight="1" x14ac:dyDescent="0.35">
      <c r="AJ333" s="24"/>
      <c r="AK333" s="68"/>
      <c r="AL333" s="68"/>
    </row>
    <row r="334" spans="36:38" ht="21" customHeight="1" x14ac:dyDescent="0.35">
      <c r="AJ334" s="24"/>
      <c r="AK334" s="68"/>
      <c r="AL334" s="68"/>
    </row>
    <row r="335" spans="36:38" ht="21" customHeight="1" x14ac:dyDescent="0.35">
      <c r="AJ335" s="24"/>
      <c r="AK335" s="68"/>
      <c r="AL335" s="68"/>
    </row>
    <row r="336" spans="36:38" ht="21" customHeight="1" x14ac:dyDescent="0.35">
      <c r="AJ336" s="24"/>
      <c r="AK336" s="68"/>
      <c r="AL336" s="68"/>
    </row>
    <row r="337" spans="36:38" ht="21" customHeight="1" x14ac:dyDescent="0.35">
      <c r="AJ337" s="24"/>
      <c r="AK337" s="68"/>
      <c r="AL337" s="68"/>
    </row>
    <row r="338" spans="36:38" ht="21" customHeight="1" x14ac:dyDescent="0.35">
      <c r="AJ338" s="24"/>
      <c r="AK338" s="68"/>
      <c r="AL338" s="68"/>
    </row>
    <row r="339" spans="36:38" ht="21" customHeight="1" x14ac:dyDescent="0.35">
      <c r="AJ339" s="24"/>
      <c r="AK339" s="68"/>
      <c r="AL339" s="68"/>
    </row>
    <row r="340" spans="36:38" ht="21" customHeight="1" x14ac:dyDescent="0.35">
      <c r="AJ340" s="24"/>
      <c r="AK340" s="68"/>
      <c r="AL340" s="68"/>
    </row>
    <row r="341" spans="36:38" ht="21" customHeight="1" x14ac:dyDescent="0.35">
      <c r="AJ341" s="24"/>
      <c r="AK341" s="68"/>
      <c r="AL341" s="68"/>
    </row>
    <row r="342" spans="36:38" ht="21" customHeight="1" x14ac:dyDescent="0.35">
      <c r="AJ342" s="24"/>
      <c r="AK342" s="68"/>
      <c r="AL342" s="68"/>
    </row>
    <row r="343" spans="36:38" ht="21" customHeight="1" x14ac:dyDescent="0.35">
      <c r="AJ343" s="24"/>
      <c r="AK343" s="68"/>
      <c r="AL343" s="68"/>
    </row>
    <row r="344" spans="36:38" ht="21" customHeight="1" x14ac:dyDescent="0.35">
      <c r="AJ344" s="24"/>
      <c r="AK344" s="68"/>
      <c r="AL344" s="68"/>
    </row>
    <row r="345" spans="36:38" ht="21" customHeight="1" x14ac:dyDescent="0.35">
      <c r="AJ345" s="24"/>
      <c r="AK345" s="68"/>
      <c r="AL345" s="68"/>
    </row>
    <row r="346" spans="36:38" ht="21" customHeight="1" x14ac:dyDescent="0.35">
      <c r="AJ346" s="24"/>
      <c r="AK346" s="68"/>
      <c r="AL346" s="68"/>
    </row>
    <row r="347" spans="36:38" ht="21" customHeight="1" x14ac:dyDescent="0.35">
      <c r="AJ347" s="24"/>
      <c r="AK347" s="68"/>
      <c r="AL347" s="68"/>
    </row>
    <row r="348" spans="36:38" ht="21" customHeight="1" x14ac:dyDescent="0.35">
      <c r="AJ348" s="24"/>
      <c r="AK348" s="68"/>
      <c r="AL348" s="68"/>
    </row>
    <row r="349" spans="36:38" ht="21" customHeight="1" x14ac:dyDescent="0.35">
      <c r="AJ349" s="24"/>
      <c r="AK349" s="68"/>
      <c r="AL349" s="68"/>
    </row>
    <row r="350" spans="36:38" ht="21" customHeight="1" x14ac:dyDescent="0.35">
      <c r="AJ350" s="24"/>
      <c r="AK350" s="68"/>
      <c r="AL350" s="68"/>
    </row>
    <row r="351" spans="36:38" ht="21" customHeight="1" x14ac:dyDescent="0.35">
      <c r="AJ351" s="24"/>
      <c r="AK351" s="68"/>
      <c r="AL351" s="68"/>
    </row>
    <row r="352" spans="36:38" ht="21" customHeight="1" x14ac:dyDescent="0.35">
      <c r="AJ352" s="24"/>
      <c r="AK352" s="68"/>
      <c r="AL352" s="68"/>
    </row>
    <row r="353" spans="36:38" ht="21" customHeight="1" x14ac:dyDescent="0.35">
      <c r="AJ353" s="24"/>
      <c r="AK353" s="68"/>
      <c r="AL353" s="68"/>
    </row>
    <row r="354" spans="36:38" ht="21" customHeight="1" x14ac:dyDescent="0.35">
      <c r="AJ354" s="24"/>
      <c r="AK354" s="68"/>
      <c r="AL354" s="68"/>
    </row>
    <row r="355" spans="36:38" ht="21" customHeight="1" x14ac:dyDescent="0.35">
      <c r="AJ355" s="24"/>
      <c r="AK355" s="68"/>
      <c r="AL355" s="68"/>
    </row>
    <row r="356" spans="36:38" ht="21" customHeight="1" x14ac:dyDescent="0.35">
      <c r="AJ356" s="24"/>
      <c r="AK356" s="68"/>
      <c r="AL356" s="68"/>
    </row>
    <row r="357" spans="36:38" ht="21" customHeight="1" x14ac:dyDescent="0.35">
      <c r="AJ357" s="24"/>
      <c r="AK357" s="68"/>
      <c r="AL357" s="68"/>
    </row>
    <row r="358" spans="36:38" ht="21" customHeight="1" x14ac:dyDescent="0.35">
      <c r="AJ358" s="24"/>
      <c r="AK358" s="68"/>
      <c r="AL358" s="68"/>
    </row>
    <row r="359" spans="36:38" ht="21" customHeight="1" x14ac:dyDescent="0.35">
      <c r="AJ359" s="24"/>
      <c r="AK359" s="68"/>
      <c r="AL359" s="68"/>
    </row>
    <row r="360" spans="36:38" ht="21" customHeight="1" x14ac:dyDescent="0.35">
      <c r="AJ360" s="24"/>
      <c r="AK360" s="68"/>
      <c r="AL360" s="68"/>
    </row>
    <row r="361" spans="36:38" ht="21" customHeight="1" x14ac:dyDescent="0.35">
      <c r="AJ361" s="24"/>
      <c r="AK361" s="68"/>
      <c r="AL361" s="68"/>
    </row>
    <row r="362" spans="36:38" ht="21" customHeight="1" x14ac:dyDescent="0.35">
      <c r="AJ362" s="24"/>
      <c r="AK362" s="68"/>
      <c r="AL362" s="68"/>
    </row>
    <row r="363" spans="36:38" ht="21" customHeight="1" x14ac:dyDescent="0.35">
      <c r="AJ363" s="24"/>
      <c r="AK363" s="68"/>
      <c r="AL363" s="68"/>
    </row>
    <row r="364" spans="36:38" ht="21" customHeight="1" x14ac:dyDescent="0.35">
      <c r="AJ364" s="24"/>
      <c r="AK364" s="68"/>
      <c r="AL364" s="68"/>
    </row>
    <row r="365" spans="36:38" ht="21" customHeight="1" x14ac:dyDescent="0.35">
      <c r="AJ365" s="24"/>
      <c r="AK365" s="68"/>
      <c r="AL365" s="68"/>
    </row>
    <row r="366" spans="36:38" ht="21" customHeight="1" x14ac:dyDescent="0.35">
      <c r="AJ366" s="24"/>
      <c r="AK366" s="68"/>
      <c r="AL366" s="68"/>
    </row>
    <row r="367" spans="36:38" ht="21" customHeight="1" x14ac:dyDescent="0.35">
      <c r="AJ367" s="24"/>
      <c r="AK367" s="68"/>
      <c r="AL367" s="68"/>
    </row>
    <row r="368" spans="36:38" ht="21" customHeight="1" x14ac:dyDescent="0.35">
      <c r="AJ368" s="24"/>
      <c r="AK368" s="68"/>
      <c r="AL368" s="68"/>
    </row>
    <row r="369" spans="36:38" ht="21" customHeight="1" x14ac:dyDescent="0.35">
      <c r="AJ369" s="24"/>
      <c r="AK369" s="68"/>
      <c r="AL369" s="68"/>
    </row>
    <row r="370" spans="36:38" ht="21" customHeight="1" x14ac:dyDescent="0.35">
      <c r="AJ370" s="24"/>
      <c r="AK370" s="68"/>
      <c r="AL370" s="68"/>
    </row>
    <row r="371" spans="36:38" ht="21" customHeight="1" x14ac:dyDescent="0.35">
      <c r="AJ371" s="24"/>
      <c r="AK371" s="68"/>
      <c r="AL371" s="68"/>
    </row>
    <row r="372" spans="36:38" ht="21" customHeight="1" x14ac:dyDescent="0.35">
      <c r="AJ372" s="24"/>
      <c r="AK372" s="68"/>
      <c r="AL372" s="68"/>
    </row>
    <row r="373" spans="36:38" ht="21" customHeight="1" x14ac:dyDescent="0.35">
      <c r="AJ373" s="24"/>
      <c r="AK373" s="68"/>
      <c r="AL373" s="68"/>
    </row>
    <row r="374" spans="36:38" ht="21" customHeight="1" x14ac:dyDescent="0.35">
      <c r="AJ374" s="24"/>
      <c r="AK374" s="68"/>
      <c r="AL374" s="68"/>
    </row>
    <row r="375" spans="36:38" ht="21" customHeight="1" x14ac:dyDescent="0.35">
      <c r="AJ375" s="24"/>
      <c r="AK375" s="68"/>
      <c r="AL375" s="68"/>
    </row>
    <row r="376" spans="36:38" ht="21" customHeight="1" x14ac:dyDescent="0.35">
      <c r="AJ376" s="24"/>
      <c r="AK376" s="68"/>
      <c r="AL376" s="68"/>
    </row>
    <row r="377" spans="36:38" ht="21" customHeight="1" x14ac:dyDescent="0.35">
      <c r="AJ377" s="24"/>
      <c r="AK377" s="68"/>
      <c r="AL377" s="68"/>
    </row>
    <row r="378" spans="36:38" ht="21" customHeight="1" x14ac:dyDescent="0.35">
      <c r="AJ378" s="24"/>
      <c r="AK378" s="68"/>
      <c r="AL378" s="68"/>
    </row>
    <row r="379" spans="36:38" ht="21" customHeight="1" x14ac:dyDescent="0.35">
      <c r="AJ379" s="24"/>
      <c r="AK379" s="68"/>
      <c r="AL379" s="68"/>
    </row>
    <row r="380" spans="36:38" ht="21" customHeight="1" x14ac:dyDescent="0.35">
      <c r="AJ380" s="24"/>
      <c r="AK380" s="68"/>
      <c r="AL380" s="68"/>
    </row>
    <row r="381" spans="36:38" ht="21" customHeight="1" x14ac:dyDescent="0.35">
      <c r="AJ381" s="24"/>
      <c r="AK381" s="68"/>
      <c r="AL381" s="68"/>
    </row>
    <row r="382" spans="36:38" ht="21" customHeight="1" x14ac:dyDescent="0.35">
      <c r="AJ382" s="24"/>
      <c r="AK382" s="68"/>
      <c r="AL382" s="68"/>
    </row>
    <row r="383" spans="36:38" ht="21" customHeight="1" x14ac:dyDescent="0.35">
      <c r="AJ383" s="24"/>
      <c r="AK383" s="68"/>
      <c r="AL383" s="68"/>
    </row>
    <row r="384" spans="36:38" ht="21" customHeight="1" x14ac:dyDescent="0.35">
      <c r="AJ384" s="24"/>
      <c r="AK384" s="68"/>
      <c r="AL384" s="68"/>
    </row>
    <row r="385" spans="36:38" ht="21" customHeight="1" x14ac:dyDescent="0.35">
      <c r="AJ385" s="24"/>
      <c r="AK385" s="68"/>
      <c r="AL385" s="68"/>
    </row>
    <row r="386" spans="36:38" ht="21" customHeight="1" x14ac:dyDescent="0.35">
      <c r="AJ386" s="24"/>
      <c r="AK386" s="68"/>
      <c r="AL386" s="68"/>
    </row>
    <row r="387" spans="36:38" ht="21" customHeight="1" x14ac:dyDescent="0.35">
      <c r="AJ387" s="24"/>
      <c r="AK387" s="68"/>
      <c r="AL387" s="68"/>
    </row>
    <row r="388" spans="36:38" ht="21" customHeight="1" x14ac:dyDescent="0.35">
      <c r="AJ388" s="24"/>
      <c r="AK388" s="68"/>
      <c r="AL388" s="68"/>
    </row>
    <row r="389" spans="36:38" ht="21" customHeight="1" x14ac:dyDescent="0.35">
      <c r="AJ389" s="24"/>
      <c r="AK389" s="68"/>
      <c r="AL389" s="68"/>
    </row>
    <row r="390" spans="36:38" ht="21" customHeight="1" x14ac:dyDescent="0.35">
      <c r="AJ390" s="24"/>
      <c r="AK390" s="68"/>
      <c r="AL390" s="68"/>
    </row>
    <row r="391" spans="36:38" ht="21" customHeight="1" x14ac:dyDescent="0.35">
      <c r="AJ391" s="24"/>
      <c r="AK391" s="68"/>
      <c r="AL391" s="68"/>
    </row>
    <row r="392" spans="36:38" ht="21" customHeight="1" x14ac:dyDescent="0.35">
      <c r="AJ392" s="24"/>
      <c r="AK392" s="68"/>
      <c r="AL392" s="68"/>
    </row>
    <row r="393" spans="36:38" ht="21" customHeight="1" x14ac:dyDescent="0.35">
      <c r="AJ393" s="24"/>
      <c r="AK393" s="68"/>
      <c r="AL393" s="68"/>
    </row>
    <row r="394" spans="36:38" ht="21" customHeight="1" x14ac:dyDescent="0.35">
      <c r="AJ394" s="24"/>
      <c r="AK394" s="68"/>
      <c r="AL394" s="68"/>
    </row>
    <row r="395" spans="36:38" ht="21" customHeight="1" x14ac:dyDescent="0.35">
      <c r="AJ395" s="24"/>
      <c r="AK395" s="68"/>
      <c r="AL395" s="68"/>
    </row>
    <row r="396" spans="36:38" ht="21" customHeight="1" x14ac:dyDescent="0.35">
      <c r="AJ396" s="24"/>
      <c r="AK396" s="68"/>
      <c r="AL396" s="68"/>
    </row>
    <row r="397" spans="36:38" ht="21" customHeight="1" x14ac:dyDescent="0.35">
      <c r="AJ397" s="24"/>
      <c r="AK397" s="68"/>
      <c r="AL397" s="68"/>
    </row>
    <row r="398" spans="36:38" ht="21" customHeight="1" x14ac:dyDescent="0.35">
      <c r="AJ398" s="24"/>
      <c r="AK398" s="68"/>
      <c r="AL398" s="68"/>
    </row>
    <row r="399" spans="36:38" ht="21" customHeight="1" x14ac:dyDescent="0.35">
      <c r="AJ399" s="24"/>
      <c r="AK399" s="68"/>
      <c r="AL399" s="68"/>
    </row>
    <row r="400" spans="36:38" ht="21" customHeight="1" x14ac:dyDescent="0.35">
      <c r="AJ400" s="24"/>
      <c r="AK400" s="68"/>
      <c r="AL400" s="68"/>
    </row>
    <row r="401" spans="36:38" ht="21" customHeight="1" x14ac:dyDescent="0.35">
      <c r="AJ401" s="24"/>
      <c r="AK401" s="68"/>
      <c r="AL401" s="68"/>
    </row>
    <row r="402" spans="36:38" ht="21" customHeight="1" x14ac:dyDescent="0.35">
      <c r="AJ402" s="24"/>
      <c r="AK402" s="68"/>
      <c r="AL402" s="68"/>
    </row>
    <row r="403" spans="36:38" ht="21" customHeight="1" x14ac:dyDescent="0.35">
      <c r="AJ403" s="24"/>
      <c r="AK403" s="68"/>
      <c r="AL403" s="68"/>
    </row>
    <row r="404" spans="36:38" ht="21" customHeight="1" x14ac:dyDescent="0.35">
      <c r="AJ404" s="24"/>
      <c r="AK404" s="68"/>
      <c r="AL404" s="68"/>
    </row>
    <row r="405" spans="36:38" ht="21" customHeight="1" x14ac:dyDescent="0.35">
      <c r="AJ405" s="24"/>
      <c r="AK405" s="68"/>
      <c r="AL405" s="68"/>
    </row>
    <row r="406" spans="36:38" ht="21" customHeight="1" x14ac:dyDescent="0.35">
      <c r="AJ406" s="24"/>
      <c r="AK406" s="68"/>
      <c r="AL406" s="68"/>
    </row>
    <row r="407" spans="36:38" ht="21" customHeight="1" x14ac:dyDescent="0.35">
      <c r="AJ407" s="24"/>
      <c r="AK407" s="68"/>
      <c r="AL407" s="68"/>
    </row>
    <row r="408" spans="36:38" ht="21" customHeight="1" x14ac:dyDescent="0.35">
      <c r="AJ408" s="24"/>
      <c r="AK408" s="68"/>
      <c r="AL408" s="68"/>
    </row>
    <row r="409" spans="36:38" ht="21" customHeight="1" x14ac:dyDescent="0.35">
      <c r="AJ409" s="24"/>
      <c r="AK409" s="68"/>
      <c r="AL409" s="68"/>
    </row>
    <row r="410" spans="36:38" ht="21" customHeight="1" x14ac:dyDescent="0.35">
      <c r="AJ410" s="24"/>
      <c r="AK410" s="68"/>
      <c r="AL410" s="68"/>
    </row>
    <row r="411" spans="36:38" ht="21" customHeight="1" x14ac:dyDescent="0.35">
      <c r="AJ411" s="24"/>
      <c r="AK411" s="68"/>
      <c r="AL411" s="68"/>
    </row>
    <row r="412" spans="36:38" ht="21" customHeight="1" x14ac:dyDescent="0.35">
      <c r="AJ412" s="24"/>
      <c r="AK412" s="68"/>
      <c r="AL412" s="68"/>
    </row>
    <row r="413" spans="36:38" ht="21" customHeight="1" x14ac:dyDescent="0.35">
      <c r="AJ413" s="24"/>
      <c r="AK413" s="68"/>
      <c r="AL413" s="68"/>
    </row>
    <row r="414" spans="36:38" ht="21" customHeight="1" x14ac:dyDescent="0.35">
      <c r="AJ414" s="24"/>
      <c r="AK414" s="68"/>
      <c r="AL414" s="68"/>
    </row>
    <row r="415" spans="36:38" ht="21" customHeight="1" x14ac:dyDescent="0.35">
      <c r="AJ415" s="24"/>
      <c r="AK415" s="68"/>
      <c r="AL415" s="68"/>
    </row>
    <row r="416" spans="36:38" ht="21" customHeight="1" x14ac:dyDescent="0.35">
      <c r="AJ416" s="24"/>
      <c r="AK416" s="68"/>
      <c r="AL416" s="68"/>
    </row>
    <row r="417" spans="36:38" ht="21" customHeight="1" x14ac:dyDescent="0.35">
      <c r="AJ417" s="24"/>
      <c r="AK417" s="68"/>
      <c r="AL417" s="68"/>
    </row>
    <row r="418" spans="36:38" ht="21" customHeight="1" x14ac:dyDescent="0.35">
      <c r="AJ418" s="24"/>
      <c r="AK418" s="68"/>
      <c r="AL418" s="68"/>
    </row>
    <row r="419" spans="36:38" ht="21" customHeight="1" x14ac:dyDescent="0.35">
      <c r="AJ419" s="24"/>
      <c r="AK419" s="68"/>
      <c r="AL419" s="68"/>
    </row>
    <row r="420" spans="36:38" ht="21" customHeight="1" x14ac:dyDescent="0.35">
      <c r="AJ420" s="24"/>
      <c r="AK420" s="68"/>
      <c r="AL420" s="68"/>
    </row>
    <row r="421" spans="36:38" ht="21" customHeight="1" x14ac:dyDescent="0.35">
      <c r="AJ421" s="24"/>
      <c r="AK421" s="68"/>
      <c r="AL421" s="68"/>
    </row>
    <row r="422" spans="36:38" ht="21" customHeight="1" x14ac:dyDescent="0.35">
      <c r="AJ422" s="24"/>
      <c r="AK422" s="68"/>
      <c r="AL422" s="68"/>
    </row>
    <row r="423" spans="36:38" ht="21" customHeight="1" x14ac:dyDescent="0.35">
      <c r="AJ423" s="24"/>
      <c r="AK423" s="68"/>
      <c r="AL423" s="68"/>
    </row>
    <row r="424" spans="36:38" ht="21" customHeight="1" x14ac:dyDescent="0.35">
      <c r="AJ424" s="24"/>
      <c r="AK424" s="68"/>
      <c r="AL424" s="68"/>
    </row>
    <row r="425" spans="36:38" ht="21" customHeight="1" x14ac:dyDescent="0.35">
      <c r="AJ425" s="24"/>
      <c r="AK425" s="68"/>
      <c r="AL425" s="68"/>
    </row>
    <row r="426" spans="36:38" ht="21" customHeight="1" x14ac:dyDescent="0.35">
      <c r="AJ426" s="24"/>
      <c r="AK426" s="68"/>
      <c r="AL426" s="68"/>
    </row>
    <row r="427" spans="36:38" ht="21" customHeight="1" x14ac:dyDescent="0.35">
      <c r="AJ427" s="24"/>
      <c r="AK427" s="68"/>
      <c r="AL427" s="68"/>
    </row>
    <row r="428" spans="36:38" ht="21" customHeight="1" x14ac:dyDescent="0.35">
      <c r="AJ428" s="24"/>
      <c r="AK428" s="68"/>
      <c r="AL428" s="68"/>
    </row>
    <row r="429" spans="36:38" ht="21" customHeight="1" x14ac:dyDescent="0.35">
      <c r="AJ429" s="24"/>
      <c r="AK429" s="68"/>
      <c r="AL429" s="68"/>
    </row>
    <row r="430" spans="36:38" ht="21" customHeight="1" x14ac:dyDescent="0.35">
      <c r="AJ430" s="24"/>
      <c r="AK430" s="68"/>
      <c r="AL430" s="68"/>
    </row>
    <row r="431" spans="36:38" ht="21" customHeight="1" x14ac:dyDescent="0.35">
      <c r="AJ431" s="24"/>
      <c r="AK431" s="68"/>
      <c r="AL431" s="68"/>
    </row>
    <row r="432" spans="36:38" ht="21" customHeight="1" x14ac:dyDescent="0.35">
      <c r="AJ432" s="24"/>
      <c r="AK432" s="68"/>
      <c r="AL432" s="68"/>
    </row>
    <row r="433" spans="36:38" ht="21" customHeight="1" x14ac:dyDescent="0.35">
      <c r="AJ433" s="24"/>
      <c r="AK433" s="68"/>
      <c r="AL433" s="68"/>
    </row>
    <row r="434" spans="36:38" ht="21" customHeight="1" x14ac:dyDescent="0.35">
      <c r="AJ434" s="24"/>
      <c r="AK434" s="68"/>
      <c r="AL434" s="68"/>
    </row>
    <row r="435" spans="36:38" ht="21" customHeight="1" x14ac:dyDescent="0.35">
      <c r="AJ435" s="24"/>
      <c r="AK435" s="68"/>
      <c r="AL435" s="68"/>
    </row>
    <row r="436" spans="36:38" ht="21" customHeight="1" x14ac:dyDescent="0.35">
      <c r="AJ436" s="24"/>
      <c r="AK436" s="68"/>
      <c r="AL436" s="68"/>
    </row>
    <row r="437" spans="36:38" ht="21" customHeight="1" x14ac:dyDescent="0.35">
      <c r="AJ437" s="24"/>
      <c r="AK437" s="68"/>
      <c r="AL437" s="68"/>
    </row>
    <row r="438" spans="36:38" ht="21" customHeight="1" x14ac:dyDescent="0.35">
      <c r="AJ438" s="24"/>
      <c r="AK438" s="68"/>
      <c r="AL438" s="68"/>
    </row>
    <row r="439" spans="36:38" ht="21" customHeight="1" x14ac:dyDescent="0.35">
      <c r="AJ439" s="24"/>
      <c r="AK439" s="68"/>
      <c r="AL439" s="68"/>
    </row>
    <row r="440" spans="36:38" ht="21" customHeight="1" x14ac:dyDescent="0.35">
      <c r="AJ440" s="24"/>
      <c r="AK440" s="68"/>
      <c r="AL440" s="68"/>
    </row>
    <row r="441" spans="36:38" ht="21" customHeight="1" x14ac:dyDescent="0.35">
      <c r="AJ441" s="24"/>
      <c r="AK441" s="68"/>
      <c r="AL441" s="68"/>
    </row>
    <row r="442" spans="36:38" ht="21" customHeight="1" x14ac:dyDescent="0.35">
      <c r="AJ442" s="24"/>
      <c r="AK442" s="68"/>
      <c r="AL442" s="68"/>
    </row>
    <row r="443" spans="36:38" ht="21" customHeight="1" x14ac:dyDescent="0.35">
      <c r="AJ443" s="24"/>
      <c r="AK443" s="68"/>
      <c r="AL443" s="68"/>
    </row>
    <row r="444" spans="36:38" ht="21" customHeight="1" x14ac:dyDescent="0.35">
      <c r="AJ444" s="24"/>
      <c r="AK444" s="68"/>
      <c r="AL444" s="68"/>
    </row>
    <row r="445" spans="36:38" ht="21" customHeight="1" x14ac:dyDescent="0.35">
      <c r="AJ445" s="24"/>
      <c r="AK445" s="68"/>
      <c r="AL445" s="68"/>
    </row>
    <row r="446" spans="36:38" ht="21" customHeight="1" x14ac:dyDescent="0.35">
      <c r="AJ446" s="24"/>
      <c r="AK446" s="68"/>
      <c r="AL446" s="68"/>
    </row>
    <row r="447" spans="36:38" ht="21" customHeight="1" x14ac:dyDescent="0.35">
      <c r="AJ447" s="24"/>
      <c r="AK447" s="68"/>
      <c r="AL447" s="68"/>
    </row>
    <row r="448" spans="36:38" ht="21" customHeight="1" x14ac:dyDescent="0.35">
      <c r="AJ448" s="24"/>
      <c r="AK448" s="68"/>
      <c r="AL448" s="68"/>
    </row>
    <row r="449" spans="36:38" ht="21" customHeight="1" x14ac:dyDescent="0.35">
      <c r="AJ449" s="24"/>
      <c r="AK449" s="68"/>
      <c r="AL449" s="68"/>
    </row>
    <row r="450" spans="36:38" ht="21" customHeight="1" x14ac:dyDescent="0.35">
      <c r="AJ450" s="24"/>
      <c r="AK450" s="68"/>
      <c r="AL450" s="68"/>
    </row>
    <row r="451" spans="36:38" ht="21" customHeight="1" x14ac:dyDescent="0.35">
      <c r="AJ451" s="24"/>
      <c r="AK451" s="68"/>
      <c r="AL451" s="68"/>
    </row>
    <row r="452" spans="36:38" ht="21" customHeight="1" x14ac:dyDescent="0.35">
      <c r="AJ452" s="24"/>
      <c r="AK452" s="68"/>
      <c r="AL452" s="68"/>
    </row>
    <row r="453" spans="36:38" ht="21" customHeight="1" x14ac:dyDescent="0.35">
      <c r="AJ453" s="24"/>
      <c r="AK453" s="68"/>
      <c r="AL453" s="68"/>
    </row>
    <row r="454" spans="36:38" ht="21" customHeight="1" x14ac:dyDescent="0.35">
      <c r="AJ454" s="24"/>
      <c r="AK454" s="68"/>
      <c r="AL454" s="68"/>
    </row>
    <row r="455" spans="36:38" ht="21" customHeight="1" x14ac:dyDescent="0.35">
      <c r="AJ455" s="24"/>
      <c r="AK455" s="68"/>
      <c r="AL455" s="68"/>
    </row>
    <row r="456" spans="36:38" ht="21" customHeight="1" x14ac:dyDescent="0.35">
      <c r="AJ456" s="24"/>
      <c r="AK456" s="68"/>
      <c r="AL456" s="68"/>
    </row>
    <row r="457" spans="36:38" ht="21" customHeight="1" x14ac:dyDescent="0.35">
      <c r="AJ457" s="24"/>
      <c r="AK457" s="68"/>
      <c r="AL457" s="68"/>
    </row>
    <row r="458" spans="36:38" ht="21" customHeight="1" x14ac:dyDescent="0.35">
      <c r="AJ458" s="24"/>
      <c r="AK458" s="68"/>
      <c r="AL458" s="68"/>
    </row>
    <row r="459" spans="36:38" ht="21" customHeight="1" x14ac:dyDescent="0.35">
      <c r="AJ459" s="24"/>
      <c r="AK459" s="68"/>
      <c r="AL459" s="68"/>
    </row>
    <row r="460" spans="36:38" ht="21" customHeight="1" x14ac:dyDescent="0.35">
      <c r="AJ460" s="24"/>
      <c r="AK460" s="68"/>
      <c r="AL460" s="68"/>
    </row>
    <row r="461" spans="36:38" ht="21" customHeight="1" x14ac:dyDescent="0.35">
      <c r="AJ461" s="24"/>
      <c r="AK461" s="68"/>
      <c r="AL461" s="68"/>
    </row>
    <row r="462" spans="36:38" ht="21" customHeight="1" x14ac:dyDescent="0.35">
      <c r="AJ462" s="24"/>
      <c r="AK462" s="68"/>
      <c r="AL462" s="68"/>
    </row>
    <row r="463" spans="36:38" ht="21" customHeight="1" x14ac:dyDescent="0.35">
      <c r="AJ463" s="24"/>
      <c r="AK463" s="68"/>
      <c r="AL463" s="68"/>
    </row>
    <row r="464" spans="36:38" ht="21" customHeight="1" x14ac:dyDescent="0.35">
      <c r="AJ464" s="24"/>
      <c r="AK464" s="68"/>
      <c r="AL464" s="68"/>
    </row>
    <row r="465" spans="36:38" ht="21" customHeight="1" x14ac:dyDescent="0.35">
      <c r="AJ465" s="24"/>
      <c r="AK465" s="68"/>
      <c r="AL465" s="68"/>
    </row>
    <row r="466" spans="36:38" ht="21" customHeight="1" x14ac:dyDescent="0.35">
      <c r="AJ466" s="24"/>
      <c r="AK466" s="68"/>
      <c r="AL466" s="68"/>
    </row>
    <row r="467" spans="36:38" ht="21" customHeight="1" x14ac:dyDescent="0.35">
      <c r="AJ467" s="24"/>
      <c r="AK467" s="68"/>
      <c r="AL467" s="68"/>
    </row>
    <row r="468" spans="36:38" ht="21" customHeight="1" x14ac:dyDescent="0.35">
      <c r="AJ468" s="24"/>
      <c r="AK468" s="68"/>
      <c r="AL468" s="68"/>
    </row>
    <row r="469" spans="36:38" ht="21" customHeight="1" x14ac:dyDescent="0.35">
      <c r="AJ469" s="24"/>
      <c r="AK469" s="68"/>
      <c r="AL469" s="68"/>
    </row>
    <row r="470" spans="36:38" ht="21" customHeight="1" x14ac:dyDescent="0.35">
      <c r="AJ470" s="24"/>
      <c r="AK470" s="68"/>
      <c r="AL470" s="68"/>
    </row>
    <row r="471" spans="36:38" ht="21" customHeight="1" x14ac:dyDescent="0.35">
      <c r="AJ471" s="24"/>
      <c r="AK471" s="68"/>
      <c r="AL471" s="68"/>
    </row>
    <row r="472" spans="36:38" ht="21" customHeight="1" x14ac:dyDescent="0.35">
      <c r="AJ472" s="24"/>
      <c r="AK472" s="68"/>
      <c r="AL472" s="68"/>
    </row>
    <row r="473" spans="36:38" ht="21" customHeight="1" x14ac:dyDescent="0.35">
      <c r="AJ473" s="24"/>
      <c r="AK473" s="68"/>
      <c r="AL473" s="68"/>
    </row>
    <row r="474" spans="36:38" ht="21" customHeight="1" x14ac:dyDescent="0.35">
      <c r="AJ474" s="24"/>
      <c r="AK474" s="68"/>
      <c r="AL474" s="68"/>
    </row>
    <row r="475" spans="36:38" ht="21" customHeight="1" x14ac:dyDescent="0.35">
      <c r="AJ475" s="24"/>
      <c r="AK475" s="68"/>
      <c r="AL475" s="68"/>
    </row>
    <row r="476" spans="36:38" ht="21" customHeight="1" x14ac:dyDescent="0.35">
      <c r="AJ476" s="24"/>
      <c r="AK476" s="68"/>
      <c r="AL476" s="68"/>
    </row>
    <row r="477" spans="36:38" ht="21" customHeight="1" x14ac:dyDescent="0.35">
      <c r="AJ477" s="24"/>
      <c r="AK477" s="68"/>
      <c r="AL477" s="68"/>
    </row>
    <row r="478" spans="36:38" ht="21" customHeight="1" x14ac:dyDescent="0.35">
      <c r="AJ478" s="24"/>
      <c r="AK478" s="68"/>
      <c r="AL478" s="68"/>
    </row>
    <row r="479" spans="36:38" ht="21" customHeight="1" x14ac:dyDescent="0.35">
      <c r="AJ479" s="24"/>
      <c r="AK479" s="68"/>
      <c r="AL479" s="68"/>
    </row>
    <row r="480" spans="36:38" ht="21" customHeight="1" x14ac:dyDescent="0.35">
      <c r="AJ480" s="24"/>
      <c r="AK480" s="68"/>
      <c r="AL480" s="68"/>
    </row>
    <row r="481" spans="36:38" ht="21" customHeight="1" x14ac:dyDescent="0.35">
      <c r="AJ481" s="24"/>
      <c r="AK481" s="68"/>
      <c r="AL481" s="68"/>
    </row>
    <row r="482" spans="36:38" ht="21" customHeight="1" x14ac:dyDescent="0.35">
      <c r="AJ482" s="24"/>
      <c r="AK482" s="68"/>
      <c r="AL482" s="68"/>
    </row>
    <row r="483" spans="36:38" ht="21" customHeight="1" x14ac:dyDescent="0.35">
      <c r="AJ483" s="24"/>
      <c r="AK483" s="68"/>
      <c r="AL483" s="68"/>
    </row>
    <row r="484" spans="36:38" ht="21" customHeight="1" x14ac:dyDescent="0.35">
      <c r="AJ484" s="24"/>
      <c r="AK484" s="68"/>
      <c r="AL484" s="68"/>
    </row>
    <row r="485" spans="36:38" ht="21" customHeight="1" x14ac:dyDescent="0.35">
      <c r="AJ485" s="24"/>
      <c r="AK485" s="68"/>
      <c r="AL485" s="68"/>
    </row>
    <row r="486" spans="36:38" ht="21" customHeight="1" x14ac:dyDescent="0.35">
      <c r="AJ486" s="24"/>
      <c r="AK486" s="68"/>
      <c r="AL486" s="68"/>
    </row>
    <row r="487" spans="36:38" ht="21" customHeight="1" x14ac:dyDescent="0.35">
      <c r="AJ487" s="24"/>
      <c r="AK487" s="68"/>
      <c r="AL487" s="68"/>
    </row>
    <row r="488" spans="36:38" ht="21" customHeight="1" x14ac:dyDescent="0.35">
      <c r="AJ488" s="24"/>
      <c r="AK488" s="68"/>
      <c r="AL488" s="68"/>
    </row>
    <row r="489" spans="36:38" ht="21" customHeight="1" x14ac:dyDescent="0.35">
      <c r="AJ489" s="24"/>
      <c r="AK489" s="68"/>
      <c r="AL489" s="68"/>
    </row>
    <row r="490" spans="36:38" ht="21" customHeight="1" x14ac:dyDescent="0.35">
      <c r="AJ490" s="24"/>
      <c r="AK490" s="68"/>
      <c r="AL490" s="68"/>
    </row>
    <row r="491" spans="36:38" ht="21" customHeight="1" x14ac:dyDescent="0.35">
      <c r="AJ491" s="24"/>
      <c r="AK491" s="68"/>
      <c r="AL491" s="68"/>
    </row>
    <row r="492" spans="36:38" ht="21" customHeight="1" x14ac:dyDescent="0.35">
      <c r="AJ492" s="24"/>
      <c r="AK492" s="68"/>
      <c r="AL492" s="68"/>
    </row>
    <row r="493" spans="36:38" ht="21" customHeight="1" x14ac:dyDescent="0.35">
      <c r="AJ493" s="24"/>
      <c r="AK493" s="68"/>
      <c r="AL493" s="68"/>
    </row>
    <row r="494" spans="36:38" ht="21" customHeight="1" x14ac:dyDescent="0.35">
      <c r="AJ494" s="24"/>
      <c r="AK494" s="68"/>
      <c r="AL494" s="68"/>
    </row>
    <row r="495" spans="36:38" ht="21" customHeight="1" x14ac:dyDescent="0.35">
      <c r="AJ495" s="24"/>
      <c r="AK495" s="68"/>
      <c r="AL495" s="68"/>
    </row>
    <row r="496" spans="36:38" ht="21" customHeight="1" x14ac:dyDescent="0.35">
      <c r="AJ496" s="24"/>
      <c r="AK496" s="68"/>
      <c r="AL496" s="68"/>
    </row>
    <row r="497" spans="36:38" ht="21" customHeight="1" x14ac:dyDescent="0.35">
      <c r="AJ497" s="24"/>
      <c r="AK497" s="68"/>
      <c r="AL497" s="68"/>
    </row>
    <row r="498" spans="36:38" ht="21" customHeight="1" x14ac:dyDescent="0.35">
      <c r="AJ498" s="24"/>
      <c r="AK498" s="68"/>
      <c r="AL498" s="68"/>
    </row>
    <row r="499" spans="36:38" ht="21" customHeight="1" x14ac:dyDescent="0.35">
      <c r="AJ499" s="24"/>
      <c r="AK499" s="68"/>
      <c r="AL499" s="68"/>
    </row>
    <row r="500" spans="36:38" ht="21" customHeight="1" x14ac:dyDescent="0.35">
      <c r="AJ500" s="24"/>
      <c r="AK500" s="68"/>
      <c r="AL500" s="68"/>
    </row>
    <row r="501" spans="36:38" ht="21" customHeight="1" x14ac:dyDescent="0.35">
      <c r="AJ501" s="24"/>
      <c r="AK501" s="68"/>
      <c r="AL501" s="68"/>
    </row>
    <row r="502" spans="36:38" ht="21" customHeight="1" x14ac:dyDescent="0.35">
      <c r="AJ502" s="24"/>
      <c r="AK502" s="68"/>
      <c r="AL502" s="68"/>
    </row>
    <row r="503" spans="36:38" ht="21" customHeight="1" x14ac:dyDescent="0.35">
      <c r="AJ503" s="24"/>
      <c r="AK503" s="68"/>
      <c r="AL503" s="68"/>
    </row>
    <row r="504" spans="36:38" ht="21" customHeight="1" x14ac:dyDescent="0.35">
      <c r="AJ504" s="24"/>
      <c r="AK504" s="68"/>
      <c r="AL504" s="68"/>
    </row>
    <row r="505" spans="36:38" ht="21" customHeight="1" x14ac:dyDescent="0.35">
      <c r="AJ505" s="24"/>
      <c r="AK505" s="68"/>
      <c r="AL505" s="68"/>
    </row>
    <row r="506" spans="36:38" ht="21" customHeight="1" x14ac:dyDescent="0.35">
      <c r="AJ506" s="24"/>
      <c r="AK506" s="68"/>
      <c r="AL506" s="68"/>
    </row>
    <row r="507" spans="36:38" ht="21" customHeight="1" x14ac:dyDescent="0.35">
      <c r="AJ507" s="24"/>
      <c r="AK507" s="68"/>
      <c r="AL507" s="68"/>
    </row>
    <row r="508" spans="36:38" ht="21" customHeight="1" x14ac:dyDescent="0.35">
      <c r="AJ508" s="24"/>
      <c r="AK508" s="68"/>
      <c r="AL508" s="68"/>
    </row>
    <row r="509" spans="36:38" ht="21" customHeight="1" x14ac:dyDescent="0.35">
      <c r="AJ509" s="24"/>
      <c r="AK509" s="68"/>
      <c r="AL509" s="68"/>
    </row>
    <row r="510" spans="36:38" ht="21" customHeight="1" x14ac:dyDescent="0.35">
      <c r="AJ510" s="24"/>
      <c r="AK510" s="68"/>
      <c r="AL510" s="68"/>
    </row>
    <row r="511" spans="36:38" ht="21" customHeight="1" x14ac:dyDescent="0.35">
      <c r="AJ511" s="24"/>
      <c r="AK511" s="68"/>
      <c r="AL511" s="68"/>
    </row>
    <row r="512" spans="36:38" ht="21" customHeight="1" x14ac:dyDescent="0.35">
      <c r="AJ512" s="24"/>
      <c r="AK512" s="68"/>
      <c r="AL512" s="68"/>
    </row>
    <row r="513" spans="36:38" ht="21" customHeight="1" x14ac:dyDescent="0.35">
      <c r="AJ513" s="24"/>
      <c r="AK513" s="68"/>
      <c r="AL513" s="68"/>
    </row>
    <row r="514" spans="36:38" ht="21" customHeight="1" x14ac:dyDescent="0.35">
      <c r="AJ514" s="24"/>
      <c r="AK514" s="68"/>
      <c r="AL514" s="68"/>
    </row>
    <row r="515" spans="36:38" ht="21" customHeight="1" x14ac:dyDescent="0.35">
      <c r="AJ515" s="24"/>
      <c r="AK515" s="68"/>
      <c r="AL515" s="68"/>
    </row>
    <row r="516" spans="36:38" ht="21" customHeight="1" x14ac:dyDescent="0.35">
      <c r="AJ516" s="24"/>
      <c r="AK516" s="68"/>
      <c r="AL516" s="68"/>
    </row>
    <row r="517" spans="36:38" ht="21" customHeight="1" x14ac:dyDescent="0.35">
      <c r="AJ517" s="24"/>
      <c r="AK517" s="68"/>
      <c r="AL517" s="68"/>
    </row>
    <row r="518" spans="36:38" ht="21" customHeight="1" x14ac:dyDescent="0.35">
      <c r="AJ518" s="24"/>
      <c r="AK518" s="68"/>
      <c r="AL518" s="68"/>
    </row>
    <row r="519" spans="36:38" ht="21" customHeight="1" x14ac:dyDescent="0.35">
      <c r="AJ519" s="24"/>
      <c r="AK519" s="68"/>
      <c r="AL519" s="68"/>
    </row>
    <row r="520" spans="36:38" ht="21" customHeight="1" x14ac:dyDescent="0.35">
      <c r="AJ520" s="24"/>
      <c r="AK520" s="68"/>
      <c r="AL520" s="68"/>
    </row>
    <row r="521" spans="36:38" ht="21" customHeight="1" x14ac:dyDescent="0.35">
      <c r="AJ521" s="24"/>
      <c r="AK521" s="68"/>
      <c r="AL521" s="68"/>
    </row>
    <row r="522" spans="36:38" ht="21" customHeight="1" x14ac:dyDescent="0.35">
      <c r="AJ522" s="24"/>
      <c r="AK522" s="68"/>
      <c r="AL522" s="68"/>
    </row>
    <row r="523" spans="36:38" ht="21" customHeight="1" x14ac:dyDescent="0.35">
      <c r="AJ523" s="24"/>
      <c r="AK523" s="68"/>
      <c r="AL523" s="68"/>
    </row>
    <row r="524" spans="36:38" ht="21" customHeight="1" x14ac:dyDescent="0.35">
      <c r="AJ524" s="24"/>
      <c r="AK524" s="68"/>
      <c r="AL524" s="68"/>
    </row>
    <row r="525" spans="36:38" ht="21" customHeight="1" x14ac:dyDescent="0.35">
      <c r="AJ525" s="24"/>
      <c r="AK525" s="68"/>
      <c r="AL525" s="68"/>
    </row>
    <row r="526" spans="36:38" ht="21" customHeight="1" x14ac:dyDescent="0.35">
      <c r="AJ526" s="24"/>
      <c r="AK526" s="68"/>
      <c r="AL526" s="68"/>
    </row>
    <row r="527" spans="36:38" ht="21" customHeight="1" x14ac:dyDescent="0.35">
      <c r="AJ527" s="24"/>
      <c r="AK527" s="68"/>
      <c r="AL527" s="68"/>
    </row>
    <row r="528" spans="36:38" ht="21" customHeight="1" x14ac:dyDescent="0.35">
      <c r="AJ528" s="24"/>
      <c r="AK528" s="68"/>
      <c r="AL528" s="68"/>
    </row>
    <row r="529" spans="36:38" ht="21" customHeight="1" x14ac:dyDescent="0.35">
      <c r="AJ529" s="24"/>
      <c r="AK529" s="68"/>
      <c r="AL529" s="68"/>
    </row>
    <row r="530" spans="36:38" ht="21" customHeight="1" x14ac:dyDescent="0.35">
      <c r="AJ530" s="24"/>
      <c r="AK530" s="68"/>
      <c r="AL530" s="68"/>
    </row>
    <row r="531" spans="36:38" ht="21" customHeight="1" x14ac:dyDescent="0.35">
      <c r="AJ531" s="24"/>
      <c r="AK531" s="68"/>
      <c r="AL531" s="68"/>
    </row>
    <row r="532" spans="36:38" ht="21" customHeight="1" x14ac:dyDescent="0.35">
      <c r="AJ532" s="24"/>
      <c r="AK532" s="68"/>
      <c r="AL532" s="68"/>
    </row>
    <row r="533" spans="36:38" ht="21" customHeight="1" x14ac:dyDescent="0.35">
      <c r="AJ533" s="24"/>
      <c r="AK533" s="68"/>
      <c r="AL533" s="68"/>
    </row>
    <row r="534" spans="36:38" ht="21" customHeight="1" x14ac:dyDescent="0.35">
      <c r="AJ534" s="24"/>
      <c r="AK534" s="68"/>
      <c r="AL534" s="68"/>
    </row>
    <row r="535" spans="36:38" ht="21" customHeight="1" x14ac:dyDescent="0.35">
      <c r="AJ535" s="24"/>
      <c r="AK535" s="68"/>
      <c r="AL535" s="68"/>
    </row>
    <row r="536" spans="36:38" ht="21" customHeight="1" x14ac:dyDescent="0.35">
      <c r="AJ536" s="24"/>
      <c r="AK536" s="68"/>
      <c r="AL536" s="68"/>
    </row>
    <row r="537" spans="36:38" ht="21" customHeight="1" x14ac:dyDescent="0.35">
      <c r="AJ537" s="24"/>
      <c r="AK537" s="68"/>
      <c r="AL537" s="68"/>
    </row>
    <row r="538" spans="36:38" ht="21" customHeight="1" x14ac:dyDescent="0.35">
      <c r="AJ538" s="24"/>
      <c r="AK538" s="68"/>
      <c r="AL538" s="68"/>
    </row>
    <row r="539" spans="36:38" ht="21" customHeight="1" x14ac:dyDescent="0.35">
      <c r="AJ539" s="24"/>
      <c r="AK539" s="68"/>
      <c r="AL539" s="68"/>
    </row>
    <row r="540" spans="36:38" ht="21" customHeight="1" x14ac:dyDescent="0.35">
      <c r="AJ540" s="24"/>
      <c r="AK540" s="68"/>
      <c r="AL540" s="68"/>
    </row>
    <row r="541" spans="36:38" ht="21" customHeight="1" x14ac:dyDescent="0.35">
      <c r="AJ541" s="24"/>
      <c r="AK541" s="68"/>
      <c r="AL541" s="68"/>
    </row>
    <row r="542" spans="36:38" ht="21" customHeight="1" x14ac:dyDescent="0.35">
      <c r="AJ542" s="24"/>
      <c r="AK542" s="68"/>
      <c r="AL542" s="68"/>
    </row>
    <row r="543" spans="36:38" ht="21" customHeight="1" x14ac:dyDescent="0.35">
      <c r="AJ543" s="24"/>
      <c r="AK543" s="68"/>
      <c r="AL543" s="68"/>
    </row>
    <row r="544" spans="36:38" ht="21" customHeight="1" x14ac:dyDescent="0.35">
      <c r="AJ544" s="24"/>
      <c r="AK544" s="68"/>
      <c r="AL544" s="68"/>
    </row>
    <row r="545" spans="36:38" ht="21" customHeight="1" x14ac:dyDescent="0.35">
      <c r="AJ545" s="24"/>
      <c r="AK545" s="68"/>
      <c r="AL545" s="68"/>
    </row>
    <row r="546" spans="36:38" ht="21" customHeight="1" x14ac:dyDescent="0.35">
      <c r="AJ546" s="24"/>
      <c r="AK546" s="68"/>
      <c r="AL546" s="68"/>
    </row>
    <row r="547" spans="36:38" ht="21" customHeight="1" x14ac:dyDescent="0.35">
      <c r="AJ547" s="24"/>
      <c r="AK547" s="68"/>
      <c r="AL547" s="68"/>
    </row>
    <row r="548" spans="36:38" ht="21" customHeight="1" x14ac:dyDescent="0.35">
      <c r="AJ548" s="24"/>
      <c r="AK548" s="68"/>
      <c r="AL548" s="68"/>
    </row>
    <row r="549" spans="36:38" ht="21" customHeight="1" x14ac:dyDescent="0.35">
      <c r="AJ549" s="24"/>
      <c r="AK549" s="68"/>
      <c r="AL549" s="68"/>
    </row>
    <row r="550" spans="36:38" ht="21" customHeight="1" x14ac:dyDescent="0.35">
      <c r="AJ550" s="24"/>
      <c r="AK550" s="68"/>
      <c r="AL550" s="68"/>
    </row>
    <row r="551" spans="36:38" ht="21" customHeight="1" x14ac:dyDescent="0.35">
      <c r="AJ551" s="24"/>
      <c r="AK551" s="68"/>
      <c r="AL551" s="68"/>
    </row>
    <row r="552" spans="36:38" ht="21" customHeight="1" x14ac:dyDescent="0.35">
      <c r="AJ552" s="24"/>
      <c r="AK552" s="68"/>
      <c r="AL552" s="68"/>
    </row>
    <row r="553" spans="36:38" ht="21" customHeight="1" x14ac:dyDescent="0.35">
      <c r="AJ553" s="24"/>
      <c r="AK553" s="68"/>
      <c r="AL553" s="68"/>
    </row>
    <row r="554" spans="36:38" ht="21" customHeight="1" x14ac:dyDescent="0.35">
      <c r="AJ554" s="24"/>
      <c r="AK554" s="68"/>
      <c r="AL554" s="68"/>
    </row>
    <row r="555" spans="36:38" ht="21" customHeight="1" x14ac:dyDescent="0.35">
      <c r="AJ555" s="24"/>
      <c r="AK555" s="68"/>
      <c r="AL555" s="68"/>
    </row>
    <row r="556" spans="36:38" ht="21" customHeight="1" x14ac:dyDescent="0.35">
      <c r="AJ556" s="24"/>
      <c r="AK556" s="68"/>
      <c r="AL556" s="68"/>
    </row>
    <row r="557" spans="36:38" ht="21" customHeight="1" x14ac:dyDescent="0.35">
      <c r="AJ557" s="24"/>
      <c r="AK557" s="68"/>
      <c r="AL557" s="68"/>
    </row>
    <row r="558" spans="36:38" ht="21" customHeight="1" x14ac:dyDescent="0.35">
      <c r="AJ558" s="24"/>
      <c r="AK558" s="68"/>
      <c r="AL558" s="68"/>
    </row>
    <row r="559" spans="36:38" ht="21" customHeight="1" x14ac:dyDescent="0.35">
      <c r="AJ559" s="24"/>
      <c r="AK559" s="68"/>
      <c r="AL559" s="68"/>
    </row>
    <row r="560" spans="36:38" ht="21" customHeight="1" x14ac:dyDescent="0.35">
      <c r="AJ560" s="24"/>
      <c r="AK560" s="68"/>
      <c r="AL560" s="68"/>
    </row>
    <row r="561" spans="36:38" ht="21" customHeight="1" x14ac:dyDescent="0.35">
      <c r="AJ561" s="24"/>
      <c r="AK561" s="68"/>
      <c r="AL561" s="68"/>
    </row>
    <row r="562" spans="36:38" ht="21" customHeight="1" x14ac:dyDescent="0.35">
      <c r="AJ562" s="24"/>
      <c r="AK562" s="68"/>
      <c r="AL562" s="68"/>
    </row>
    <row r="563" spans="36:38" ht="21" customHeight="1" x14ac:dyDescent="0.35">
      <c r="AJ563" s="24"/>
      <c r="AK563" s="68"/>
      <c r="AL563" s="68"/>
    </row>
    <row r="564" spans="36:38" ht="21" customHeight="1" x14ac:dyDescent="0.35">
      <c r="AJ564" s="24"/>
      <c r="AK564" s="68"/>
      <c r="AL564" s="68"/>
    </row>
    <row r="565" spans="36:38" ht="21" customHeight="1" x14ac:dyDescent="0.35">
      <c r="AJ565" s="24"/>
      <c r="AK565" s="68"/>
      <c r="AL565" s="68"/>
    </row>
    <row r="566" spans="36:38" ht="21" customHeight="1" x14ac:dyDescent="0.35">
      <c r="AJ566" s="24"/>
      <c r="AK566" s="68"/>
      <c r="AL566" s="68"/>
    </row>
    <row r="567" spans="36:38" ht="21" customHeight="1" x14ac:dyDescent="0.35">
      <c r="AJ567" s="24"/>
      <c r="AK567" s="68"/>
      <c r="AL567" s="68"/>
    </row>
    <row r="568" spans="36:38" ht="21" customHeight="1" x14ac:dyDescent="0.35">
      <c r="AJ568" s="24"/>
      <c r="AK568" s="68"/>
      <c r="AL568" s="68"/>
    </row>
    <row r="569" spans="36:38" ht="21" customHeight="1" x14ac:dyDescent="0.35">
      <c r="AJ569" s="24"/>
      <c r="AK569" s="68"/>
      <c r="AL569" s="68"/>
    </row>
    <row r="570" spans="36:38" ht="21" customHeight="1" x14ac:dyDescent="0.35">
      <c r="AJ570" s="24"/>
      <c r="AK570" s="68"/>
      <c r="AL570" s="68"/>
    </row>
    <row r="571" spans="36:38" ht="21" customHeight="1" x14ac:dyDescent="0.35">
      <c r="AJ571" s="24"/>
      <c r="AK571" s="68"/>
      <c r="AL571" s="68"/>
    </row>
    <row r="572" spans="36:38" ht="21" customHeight="1" x14ac:dyDescent="0.35">
      <c r="AJ572" s="24"/>
      <c r="AK572" s="68"/>
      <c r="AL572" s="68"/>
    </row>
    <row r="573" spans="36:38" ht="21" customHeight="1" x14ac:dyDescent="0.35">
      <c r="AJ573" s="24"/>
      <c r="AK573" s="68"/>
      <c r="AL573" s="68"/>
    </row>
    <row r="574" spans="36:38" ht="21" customHeight="1" x14ac:dyDescent="0.35">
      <c r="AJ574" s="24"/>
      <c r="AK574" s="68"/>
      <c r="AL574" s="68"/>
    </row>
    <row r="575" spans="36:38" ht="21" customHeight="1" x14ac:dyDescent="0.35">
      <c r="AJ575" s="24"/>
      <c r="AK575" s="68"/>
      <c r="AL575" s="68"/>
    </row>
    <row r="576" spans="36:38" ht="21" customHeight="1" x14ac:dyDescent="0.35">
      <c r="AJ576" s="24"/>
      <c r="AK576" s="68"/>
      <c r="AL576" s="68"/>
    </row>
    <row r="577" spans="36:38" ht="21" customHeight="1" x14ac:dyDescent="0.35">
      <c r="AJ577" s="24"/>
      <c r="AK577" s="68"/>
      <c r="AL577" s="68"/>
    </row>
    <row r="578" spans="36:38" ht="21" customHeight="1" x14ac:dyDescent="0.35">
      <c r="AJ578" s="24"/>
      <c r="AK578" s="68"/>
      <c r="AL578" s="68"/>
    </row>
    <row r="579" spans="36:38" ht="21" customHeight="1" x14ac:dyDescent="0.35">
      <c r="AJ579" s="24"/>
      <c r="AK579" s="68"/>
      <c r="AL579" s="68"/>
    </row>
    <row r="580" spans="36:38" ht="21" customHeight="1" x14ac:dyDescent="0.35">
      <c r="AJ580" s="24"/>
      <c r="AK580" s="68"/>
      <c r="AL580" s="68"/>
    </row>
    <row r="581" spans="36:38" ht="21" customHeight="1" x14ac:dyDescent="0.35">
      <c r="AJ581" s="24"/>
      <c r="AK581" s="68"/>
      <c r="AL581" s="68"/>
    </row>
    <row r="582" spans="36:38" ht="21" customHeight="1" x14ac:dyDescent="0.35">
      <c r="AJ582" s="24"/>
      <c r="AK582" s="68"/>
      <c r="AL582" s="68"/>
    </row>
    <row r="583" spans="36:38" ht="21" customHeight="1" x14ac:dyDescent="0.35">
      <c r="AJ583" s="24"/>
      <c r="AK583" s="68"/>
      <c r="AL583" s="68"/>
    </row>
    <row r="584" spans="36:38" ht="21" customHeight="1" x14ac:dyDescent="0.35">
      <c r="AJ584" s="24"/>
      <c r="AK584" s="68"/>
      <c r="AL584" s="68"/>
    </row>
    <row r="585" spans="36:38" ht="21" customHeight="1" x14ac:dyDescent="0.35">
      <c r="AJ585" s="24"/>
      <c r="AK585" s="68"/>
      <c r="AL585" s="68"/>
    </row>
    <row r="586" spans="36:38" ht="21" customHeight="1" x14ac:dyDescent="0.35">
      <c r="AJ586" s="24"/>
      <c r="AK586" s="68"/>
      <c r="AL586" s="68"/>
    </row>
    <row r="587" spans="36:38" ht="21" customHeight="1" x14ac:dyDescent="0.35">
      <c r="AJ587" s="24"/>
      <c r="AK587" s="68"/>
      <c r="AL587" s="68"/>
    </row>
    <row r="588" spans="36:38" ht="21" customHeight="1" x14ac:dyDescent="0.35">
      <c r="AJ588" s="24"/>
      <c r="AK588" s="68"/>
      <c r="AL588" s="68"/>
    </row>
    <row r="589" spans="36:38" ht="21" customHeight="1" x14ac:dyDescent="0.35">
      <c r="AJ589" s="24"/>
      <c r="AK589" s="68"/>
      <c r="AL589" s="68"/>
    </row>
    <row r="590" spans="36:38" ht="21" customHeight="1" x14ac:dyDescent="0.35">
      <c r="AJ590" s="24"/>
      <c r="AK590" s="68"/>
      <c r="AL590" s="68"/>
    </row>
    <row r="591" spans="36:38" ht="21" customHeight="1" x14ac:dyDescent="0.35">
      <c r="AJ591" s="24"/>
      <c r="AK591" s="68"/>
      <c r="AL591" s="68"/>
    </row>
    <row r="592" spans="36:38" ht="21" customHeight="1" x14ac:dyDescent="0.35">
      <c r="AJ592" s="24"/>
      <c r="AK592" s="68"/>
      <c r="AL592" s="68"/>
    </row>
    <row r="593" spans="36:38" ht="21" customHeight="1" x14ac:dyDescent="0.35">
      <c r="AJ593" s="24"/>
      <c r="AK593" s="68"/>
      <c r="AL593" s="68"/>
    </row>
    <row r="594" spans="36:38" ht="21" customHeight="1" x14ac:dyDescent="0.35">
      <c r="AJ594" s="24"/>
      <c r="AK594" s="68"/>
      <c r="AL594" s="68"/>
    </row>
    <row r="595" spans="36:38" ht="21" customHeight="1" x14ac:dyDescent="0.35">
      <c r="AJ595" s="24"/>
      <c r="AK595" s="68"/>
      <c r="AL595" s="68"/>
    </row>
    <row r="596" spans="36:38" ht="21" customHeight="1" x14ac:dyDescent="0.35">
      <c r="AJ596" s="24"/>
      <c r="AK596" s="68"/>
      <c r="AL596" s="68"/>
    </row>
    <row r="597" spans="36:38" ht="21" customHeight="1" x14ac:dyDescent="0.35">
      <c r="AJ597" s="24"/>
      <c r="AK597" s="68"/>
      <c r="AL597" s="68"/>
    </row>
    <row r="598" spans="36:38" ht="21" customHeight="1" x14ac:dyDescent="0.35">
      <c r="AJ598" s="24"/>
      <c r="AK598" s="68"/>
      <c r="AL598" s="68"/>
    </row>
    <row r="599" spans="36:38" ht="21" customHeight="1" x14ac:dyDescent="0.35">
      <c r="AJ599" s="24"/>
      <c r="AK599" s="68"/>
      <c r="AL599" s="68"/>
    </row>
    <row r="600" spans="36:38" ht="21" customHeight="1" x14ac:dyDescent="0.35">
      <c r="AJ600" s="24"/>
      <c r="AK600" s="68"/>
      <c r="AL600" s="68"/>
    </row>
    <row r="601" spans="36:38" ht="21" customHeight="1" x14ac:dyDescent="0.35">
      <c r="AJ601" s="24"/>
      <c r="AK601" s="68"/>
      <c r="AL601" s="68"/>
    </row>
    <row r="602" spans="36:38" ht="21" customHeight="1" x14ac:dyDescent="0.35">
      <c r="AJ602" s="24"/>
      <c r="AK602" s="68"/>
      <c r="AL602" s="68"/>
    </row>
    <row r="603" spans="36:38" ht="21" customHeight="1" x14ac:dyDescent="0.35">
      <c r="AJ603" s="24"/>
      <c r="AK603" s="68"/>
      <c r="AL603" s="68"/>
    </row>
    <row r="604" spans="36:38" ht="21" customHeight="1" x14ac:dyDescent="0.35">
      <c r="AJ604" s="24"/>
      <c r="AK604" s="68"/>
      <c r="AL604" s="68"/>
    </row>
    <row r="605" spans="36:38" ht="21" customHeight="1" x14ac:dyDescent="0.35">
      <c r="AJ605" s="24"/>
      <c r="AK605" s="68"/>
      <c r="AL605" s="68"/>
    </row>
    <row r="606" spans="36:38" ht="21" customHeight="1" x14ac:dyDescent="0.35">
      <c r="AJ606" s="24"/>
      <c r="AK606" s="68"/>
      <c r="AL606" s="68"/>
    </row>
    <row r="607" spans="36:38" ht="21" customHeight="1" x14ac:dyDescent="0.35">
      <c r="AJ607" s="24"/>
      <c r="AK607" s="68"/>
      <c r="AL607" s="68"/>
    </row>
    <row r="608" spans="36:38" ht="21" customHeight="1" x14ac:dyDescent="0.35">
      <c r="AJ608" s="24"/>
      <c r="AK608" s="68"/>
      <c r="AL608" s="68"/>
    </row>
    <row r="609" spans="36:38" ht="21" customHeight="1" x14ac:dyDescent="0.35">
      <c r="AJ609" s="24"/>
      <c r="AK609" s="68"/>
      <c r="AL609" s="68"/>
    </row>
    <row r="610" spans="36:38" ht="21" customHeight="1" x14ac:dyDescent="0.35">
      <c r="AJ610" s="24"/>
      <c r="AK610" s="68"/>
      <c r="AL610" s="68"/>
    </row>
    <row r="611" spans="36:38" ht="21" customHeight="1" x14ac:dyDescent="0.35">
      <c r="AJ611" s="24"/>
      <c r="AK611" s="68"/>
      <c r="AL611" s="68"/>
    </row>
    <row r="612" spans="36:38" ht="21" customHeight="1" x14ac:dyDescent="0.35">
      <c r="AJ612" s="24"/>
      <c r="AK612" s="68"/>
      <c r="AL612" s="68"/>
    </row>
    <row r="613" spans="36:38" ht="21" customHeight="1" x14ac:dyDescent="0.35">
      <c r="AJ613" s="24"/>
      <c r="AK613" s="68"/>
      <c r="AL613" s="68"/>
    </row>
    <row r="614" spans="36:38" ht="21" customHeight="1" x14ac:dyDescent="0.35">
      <c r="AJ614" s="24"/>
      <c r="AK614" s="68"/>
      <c r="AL614" s="68"/>
    </row>
    <row r="615" spans="36:38" ht="21" customHeight="1" x14ac:dyDescent="0.35">
      <c r="AJ615" s="24"/>
      <c r="AK615" s="68"/>
      <c r="AL615" s="68"/>
    </row>
    <row r="616" spans="36:38" ht="21" customHeight="1" x14ac:dyDescent="0.35">
      <c r="AJ616" s="24"/>
      <c r="AK616" s="68"/>
      <c r="AL616" s="68"/>
    </row>
    <row r="617" spans="36:38" ht="21" customHeight="1" x14ac:dyDescent="0.35">
      <c r="AJ617" s="24"/>
      <c r="AK617" s="68"/>
      <c r="AL617" s="68"/>
    </row>
    <row r="618" spans="36:38" ht="21" customHeight="1" x14ac:dyDescent="0.35">
      <c r="AJ618" s="24"/>
      <c r="AK618" s="68"/>
      <c r="AL618" s="68"/>
    </row>
    <row r="619" spans="36:38" ht="21" customHeight="1" x14ac:dyDescent="0.35">
      <c r="AJ619" s="24"/>
      <c r="AK619" s="68"/>
      <c r="AL619" s="68"/>
    </row>
    <row r="620" spans="36:38" ht="21" customHeight="1" x14ac:dyDescent="0.35">
      <c r="AJ620" s="24"/>
      <c r="AK620" s="68"/>
      <c r="AL620" s="68"/>
    </row>
    <row r="621" spans="36:38" ht="21" customHeight="1" x14ac:dyDescent="0.35">
      <c r="AJ621" s="24"/>
      <c r="AK621" s="68"/>
      <c r="AL621" s="68"/>
    </row>
    <row r="622" spans="36:38" ht="21" customHeight="1" x14ac:dyDescent="0.35">
      <c r="AJ622" s="24"/>
      <c r="AK622" s="68"/>
      <c r="AL622" s="68"/>
    </row>
    <row r="623" spans="36:38" ht="21" customHeight="1" x14ac:dyDescent="0.35">
      <c r="AJ623" s="24"/>
      <c r="AK623" s="68"/>
      <c r="AL623" s="68"/>
    </row>
    <row r="624" spans="36:38" ht="21" customHeight="1" x14ac:dyDescent="0.35">
      <c r="AJ624" s="24"/>
      <c r="AK624" s="68"/>
      <c r="AL624" s="68"/>
    </row>
    <row r="625" spans="36:38" ht="21" customHeight="1" x14ac:dyDescent="0.35">
      <c r="AJ625" s="24"/>
      <c r="AK625" s="68"/>
      <c r="AL625" s="68"/>
    </row>
    <row r="626" spans="36:38" ht="21" customHeight="1" x14ac:dyDescent="0.35">
      <c r="AJ626" s="24"/>
      <c r="AK626" s="68"/>
      <c r="AL626" s="68"/>
    </row>
    <row r="627" spans="36:38" ht="21" customHeight="1" x14ac:dyDescent="0.35">
      <c r="AJ627" s="24"/>
      <c r="AK627" s="68"/>
      <c r="AL627" s="68"/>
    </row>
    <row r="628" spans="36:38" ht="21" customHeight="1" x14ac:dyDescent="0.35">
      <c r="AJ628" s="24"/>
      <c r="AK628" s="68"/>
      <c r="AL628" s="68"/>
    </row>
    <row r="629" spans="36:38" ht="21" customHeight="1" x14ac:dyDescent="0.35">
      <c r="AJ629" s="24"/>
      <c r="AK629" s="68"/>
      <c r="AL629" s="68"/>
    </row>
    <row r="630" spans="36:38" ht="21" customHeight="1" x14ac:dyDescent="0.35">
      <c r="AJ630" s="24"/>
      <c r="AK630" s="68"/>
      <c r="AL630" s="68"/>
    </row>
    <row r="631" spans="36:38" ht="21" customHeight="1" x14ac:dyDescent="0.35">
      <c r="AJ631" s="24"/>
      <c r="AK631" s="68"/>
      <c r="AL631" s="68"/>
    </row>
    <row r="632" spans="36:38" ht="21" customHeight="1" x14ac:dyDescent="0.35">
      <c r="AJ632" s="24"/>
      <c r="AK632" s="68"/>
      <c r="AL632" s="68"/>
    </row>
    <row r="633" spans="36:38" ht="21" customHeight="1" x14ac:dyDescent="0.35">
      <c r="AJ633" s="24"/>
      <c r="AK633" s="68"/>
      <c r="AL633" s="68"/>
    </row>
    <row r="634" spans="36:38" ht="21" customHeight="1" x14ac:dyDescent="0.35">
      <c r="AJ634" s="24"/>
      <c r="AK634" s="68"/>
      <c r="AL634" s="68"/>
    </row>
    <row r="635" spans="36:38" ht="21" customHeight="1" x14ac:dyDescent="0.35">
      <c r="AJ635" s="24"/>
      <c r="AK635" s="68"/>
      <c r="AL635" s="68"/>
    </row>
    <row r="636" spans="36:38" ht="21" customHeight="1" x14ac:dyDescent="0.35">
      <c r="AJ636" s="24"/>
      <c r="AK636" s="68"/>
      <c r="AL636" s="68"/>
    </row>
    <row r="637" spans="36:38" ht="21" customHeight="1" x14ac:dyDescent="0.35">
      <c r="AJ637" s="24"/>
      <c r="AK637" s="68"/>
      <c r="AL637" s="68"/>
    </row>
    <row r="638" spans="36:38" ht="21" customHeight="1" x14ac:dyDescent="0.35">
      <c r="AJ638" s="24"/>
      <c r="AK638" s="68"/>
      <c r="AL638" s="68"/>
    </row>
    <row r="639" spans="36:38" ht="21" customHeight="1" x14ac:dyDescent="0.35">
      <c r="AJ639" s="24"/>
      <c r="AK639" s="68"/>
      <c r="AL639" s="68"/>
    </row>
    <row r="640" spans="36:38" ht="21" customHeight="1" x14ac:dyDescent="0.35">
      <c r="AJ640" s="24"/>
      <c r="AK640" s="68"/>
      <c r="AL640" s="68"/>
    </row>
    <row r="641" spans="36:38" ht="21" customHeight="1" x14ac:dyDescent="0.35">
      <c r="AJ641" s="24"/>
      <c r="AK641" s="68"/>
      <c r="AL641" s="68"/>
    </row>
    <row r="642" spans="36:38" ht="21" customHeight="1" x14ac:dyDescent="0.35">
      <c r="AJ642" s="24"/>
      <c r="AK642" s="68"/>
      <c r="AL642" s="68"/>
    </row>
    <row r="643" spans="36:38" ht="21" customHeight="1" x14ac:dyDescent="0.35">
      <c r="AJ643" s="24"/>
      <c r="AK643" s="68"/>
      <c r="AL643" s="68"/>
    </row>
    <row r="644" spans="36:38" ht="21" customHeight="1" x14ac:dyDescent="0.35">
      <c r="AJ644" s="24"/>
      <c r="AK644" s="68"/>
      <c r="AL644" s="68"/>
    </row>
    <row r="645" spans="36:38" ht="21" customHeight="1" x14ac:dyDescent="0.35">
      <c r="AJ645" s="24"/>
      <c r="AK645" s="68"/>
      <c r="AL645" s="68"/>
    </row>
    <row r="646" spans="36:38" ht="21" customHeight="1" x14ac:dyDescent="0.35">
      <c r="AJ646" s="24"/>
      <c r="AK646" s="68"/>
      <c r="AL646" s="68"/>
    </row>
    <row r="647" spans="36:38" ht="21" customHeight="1" x14ac:dyDescent="0.35">
      <c r="AJ647" s="24"/>
      <c r="AK647" s="68"/>
      <c r="AL647" s="68"/>
    </row>
    <row r="648" spans="36:38" ht="21" customHeight="1" x14ac:dyDescent="0.35">
      <c r="AJ648" s="24"/>
      <c r="AK648" s="68"/>
      <c r="AL648" s="68"/>
    </row>
    <row r="649" spans="36:38" ht="21" customHeight="1" x14ac:dyDescent="0.35">
      <c r="AJ649" s="24"/>
      <c r="AK649" s="68"/>
      <c r="AL649" s="68"/>
    </row>
    <row r="650" spans="36:38" ht="21" customHeight="1" x14ac:dyDescent="0.35">
      <c r="AJ650" s="24"/>
      <c r="AK650" s="68"/>
      <c r="AL650" s="68"/>
    </row>
    <row r="651" spans="36:38" ht="21" customHeight="1" x14ac:dyDescent="0.35">
      <c r="AJ651" s="24"/>
      <c r="AK651" s="68"/>
      <c r="AL651" s="68"/>
    </row>
    <row r="652" spans="36:38" ht="21" customHeight="1" x14ac:dyDescent="0.35">
      <c r="AJ652" s="24"/>
      <c r="AK652" s="68"/>
      <c r="AL652" s="68"/>
    </row>
    <row r="653" spans="36:38" ht="21" customHeight="1" x14ac:dyDescent="0.35">
      <c r="AJ653" s="24"/>
      <c r="AK653" s="68"/>
      <c r="AL653" s="68"/>
    </row>
    <row r="654" spans="36:38" ht="21" customHeight="1" x14ac:dyDescent="0.35">
      <c r="AJ654" s="24"/>
      <c r="AK654" s="68"/>
      <c r="AL654" s="68"/>
    </row>
    <row r="655" spans="36:38" ht="21" customHeight="1" x14ac:dyDescent="0.35">
      <c r="AJ655" s="24"/>
      <c r="AK655" s="68"/>
      <c r="AL655" s="68"/>
    </row>
    <row r="656" spans="36:38" ht="21" customHeight="1" x14ac:dyDescent="0.35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Q185"/>
  <sheetViews>
    <sheetView rightToLeft="1" topLeftCell="E1" workbookViewId="0">
      <selection activeCell="A24" sqref="A24"/>
    </sheetView>
  </sheetViews>
  <sheetFormatPr defaultRowHeight="15" x14ac:dyDescent="0.25"/>
  <cols>
    <col min="1" max="1" width="5" style="257" hidden="1" customWidth="1"/>
    <col min="2" max="2" width="6.85546875" style="257" hidden="1" customWidth="1"/>
    <col min="3" max="3" width="8.28515625" style="257" hidden="1" customWidth="1"/>
    <col min="4" max="4" width="7.85546875" style="257" hidden="1" customWidth="1"/>
    <col min="5" max="5" width="24.7109375" style="257" bestFit="1" customWidth="1"/>
    <col min="6" max="6" width="15.85546875" style="257" customWidth="1"/>
    <col min="7" max="7" width="20" style="257" bestFit="1" customWidth="1"/>
    <col min="8" max="8" width="5.85546875" style="257" customWidth="1"/>
    <col min="9" max="9" width="7.5703125" style="257" customWidth="1"/>
    <col min="10" max="10" width="12" style="257" customWidth="1"/>
    <col min="11" max="12" width="11" style="257" customWidth="1"/>
    <col min="13" max="13" width="7.140625" style="257" customWidth="1"/>
    <col min="14" max="14" width="6" style="257" customWidth="1"/>
    <col min="16" max="16" width="10.85546875" style="257" customWidth="1"/>
  </cols>
  <sheetData>
    <row r="1" spans="1:17" ht="15.75" customHeight="1" x14ac:dyDescent="0.25">
      <c r="E1" s="16" t="s">
        <v>596</v>
      </c>
      <c r="F1" s="369" t="s">
        <v>597</v>
      </c>
      <c r="G1" s="373"/>
      <c r="H1" s="369">
        <f>output!B3</f>
        <v>2</v>
      </c>
      <c r="I1" s="369" t="s">
        <v>82</v>
      </c>
      <c r="J1" s="369">
        <f>output!A3</f>
        <v>2021</v>
      </c>
      <c r="K1" s="30"/>
      <c r="L1" s="30"/>
      <c r="M1" s="30"/>
      <c r="N1" s="30"/>
      <c r="O1" s="30"/>
      <c r="P1" s="31"/>
      <c r="Q1" s="50" t="s">
        <v>95</v>
      </c>
    </row>
    <row r="2" spans="1:17" ht="15.75" customHeight="1" x14ac:dyDescent="0.25">
      <c r="E2" s="17" t="s">
        <v>598</v>
      </c>
      <c r="F2" s="286"/>
      <c r="G2" s="286"/>
      <c r="H2" s="286"/>
      <c r="I2" s="286"/>
      <c r="J2" s="286"/>
      <c r="K2" s="122"/>
      <c r="L2" s="122"/>
      <c r="M2" s="122"/>
      <c r="N2" s="122"/>
      <c r="O2" s="122"/>
      <c r="P2" s="32"/>
    </row>
    <row r="3" spans="1:17" ht="23.25" customHeight="1" x14ac:dyDescent="0.25">
      <c r="E3" s="8"/>
      <c r="P3" s="9"/>
    </row>
    <row r="4" spans="1:17" ht="23.25" customHeight="1" x14ac:dyDescent="0.25">
      <c r="E4" s="8" t="s">
        <v>599</v>
      </c>
      <c r="H4">
        <f>COUNTA(output!E3:E200)</f>
        <v>0</v>
      </c>
      <c r="P4" s="9"/>
    </row>
    <row r="5" spans="1:17" ht="23.25" customHeight="1" x14ac:dyDescent="0.25">
      <c r="E5" s="8" t="s">
        <v>600</v>
      </c>
      <c r="H5">
        <f>H4-H6</f>
        <v>0</v>
      </c>
      <c r="P5" s="9"/>
    </row>
    <row r="6" spans="1:17" ht="23.25" customHeight="1" x14ac:dyDescent="0.25">
      <c r="E6" s="8" t="s">
        <v>601</v>
      </c>
      <c r="H6">
        <f>H7+H8</f>
        <v>0</v>
      </c>
      <c r="I6" t="s">
        <v>602</v>
      </c>
      <c r="J6" s="278" t="e">
        <f>H6/H4</f>
        <v>#DIV/0!</v>
      </c>
      <c r="P6" s="9"/>
    </row>
    <row r="7" spans="1:17" x14ac:dyDescent="0.25">
      <c r="E7" s="8" t="s">
        <v>603</v>
      </c>
      <c r="H7">
        <f>COUNTA(E12:E29)</f>
        <v>0</v>
      </c>
      <c r="I7" t="s">
        <v>602</v>
      </c>
      <c r="J7" s="278" t="e">
        <f>H7/H4</f>
        <v>#DIV/0!</v>
      </c>
      <c r="P7" s="9"/>
    </row>
    <row r="8" spans="1:17" x14ac:dyDescent="0.25">
      <c r="E8" s="8" t="s">
        <v>604</v>
      </c>
      <c r="H8">
        <f>COUNTA(E33:E49)</f>
        <v>0</v>
      </c>
      <c r="I8" t="s">
        <v>602</v>
      </c>
      <c r="J8" s="278" t="e">
        <f>H8/H4</f>
        <v>#DIV/0!</v>
      </c>
      <c r="P8" s="9"/>
    </row>
    <row r="9" spans="1:17" ht="15.75" customHeight="1" thickBot="1" x14ac:dyDescent="0.3">
      <c r="E9" s="29" t="s">
        <v>605</v>
      </c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62"/>
    </row>
    <row r="10" spans="1:17" ht="15.75" customHeight="1" thickBot="1" x14ac:dyDescent="0.3">
      <c r="E10" s="361" t="s">
        <v>568</v>
      </c>
      <c r="F10" s="363" t="s">
        <v>569</v>
      </c>
      <c r="G10" s="370" t="s">
        <v>606</v>
      </c>
      <c r="H10" s="372" t="s">
        <v>606</v>
      </c>
      <c r="I10" s="313"/>
      <c r="J10" s="358" t="s">
        <v>607</v>
      </c>
      <c r="K10" s="365" t="s">
        <v>608</v>
      </c>
      <c r="L10" s="365" t="s">
        <v>609</v>
      </c>
      <c r="M10" s="360" t="s">
        <v>610</v>
      </c>
      <c r="N10" s="356"/>
      <c r="O10" s="356"/>
      <c r="P10" s="357"/>
    </row>
    <row r="11" spans="1:17" ht="45.75" customHeight="1" thickBot="1" x14ac:dyDescent="0.3">
      <c r="A11" t="s">
        <v>101</v>
      </c>
      <c r="B11" t="s">
        <v>102</v>
      </c>
      <c r="C11" t="s">
        <v>442</v>
      </c>
      <c r="D11" t="s">
        <v>104</v>
      </c>
      <c r="E11" s="362"/>
      <c r="F11" s="364"/>
      <c r="G11" s="371"/>
      <c r="H11" s="28" t="s">
        <v>611</v>
      </c>
      <c r="I11" s="28" t="s">
        <v>612</v>
      </c>
      <c r="J11" s="359"/>
      <c r="K11" s="366"/>
      <c r="L11" s="366"/>
      <c r="M11" s="33" t="s">
        <v>613</v>
      </c>
      <c r="N11" s="34" t="s">
        <v>614</v>
      </c>
      <c r="O11" s="34" t="s">
        <v>615</v>
      </c>
      <c r="P11" s="260" t="s">
        <v>616</v>
      </c>
    </row>
    <row r="12" spans="1:17" x14ac:dyDescent="0.25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x14ac:dyDescent="0.25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x14ac:dyDescent="0.25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x14ac:dyDescent="0.25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x14ac:dyDescent="0.25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x14ac:dyDescent="0.25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x14ac:dyDescent="0.25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x14ac:dyDescent="0.25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x14ac:dyDescent="0.25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x14ac:dyDescent="0.25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x14ac:dyDescent="0.25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x14ac:dyDescent="0.25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x14ac:dyDescent="0.25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x14ac:dyDescent="0.25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x14ac:dyDescent="0.25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5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5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5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3">
      <c r="E30" s="10" t="s">
        <v>617</v>
      </c>
      <c r="F30" s="264"/>
      <c r="G30" s="264"/>
      <c r="H30" s="264"/>
      <c r="I30" s="264"/>
      <c r="J30" s="264"/>
      <c r="P30" s="9"/>
    </row>
    <row r="31" spans="1:16" ht="15.75" customHeight="1" thickBot="1" x14ac:dyDescent="0.3">
      <c r="E31" s="52"/>
      <c r="F31" s="256"/>
      <c r="G31" s="363" t="s">
        <v>606</v>
      </c>
      <c r="H31" s="372" t="s">
        <v>606</v>
      </c>
      <c r="I31" s="313"/>
      <c r="J31" s="358" t="s">
        <v>607</v>
      </c>
      <c r="K31" s="358" t="s">
        <v>608</v>
      </c>
      <c r="L31" s="367" t="s">
        <v>609</v>
      </c>
      <c r="M31" s="355" t="s">
        <v>610</v>
      </c>
      <c r="N31" s="356"/>
      <c r="O31" s="356"/>
      <c r="P31" s="357"/>
    </row>
    <row r="32" spans="1:16" ht="45.75" customHeight="1" thickBot="1" x14ac:dyDescent="0.3">
      <c r="A32" t="s">
        <v>101</v>
      </c>
      <c r="B32" t="s">
        <v>102</v>
      </c>
      <c r="C32" t="s">
        <v>442</v>
      </c>
      <c r="D32" t="s">
        <v>104</v>
      </c>
      <c r="E32" s="53" t="s">
        <v>568</v>
      </c>
      <c r="F32" s="54" t="s">
        <v>569</v>
      </c>
      <c r="G32" s="364"/>
      <c r="H32" s="28" t="s">
        <v>611</v>
      </c>
      <c r="I32" s="28" t="s">
        <v>612</v>
      </c>
      <c r="J32" s="359"/>
      <c r="K32" s="359"/>
      <c r="L32" s="368"/>
      <c r="M32" s="34" t="s">
        <v>613</v>
      </c>
      <c r="N32" s="34" t="s">
        <v>614</v>
      </c>
      <c r="O32" s="34" t="s">
        <v>615</v>
      </c>
      <c r="P32" s="260" t="s">
        <v>616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5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5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5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5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5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5">
      <c r="A50">
        <v>2021</v>
      </c>
      <c r="B50">
        <v>2</v>
      </c>
      <c r="C50">
        <v>123</v>
      </c>
      <c r="D50">
        <v>645</v>
      </c>
      <c r="E50" s="8"/>
    </row>
    <row r="51" spans="1:16" x14ac:dyDescent="0.25">
      <c r="E51" s="8"/>
    </row>
    <row r="52" spans="1:16" x14ac:dyDescent="0.25">
      <c r="E52" s="8"/>
    </row>
    <row r="53" spans="1:16" x14ac:dyDescent="0.25">
      <c r="E53" s="8"/>
    </row>
    <row r="54" spans="1:16" x14ac:dyDescent="0.25">
      <c r="E54" s="8"/>
    </row>
    <row r="55" spans="1:16" x14ac:dyDescent="0.25">
      <c r="E55" s="8"/>
    </row>
    <row r="56" spans="1:16" x14ac:dyDescent="0.25">
      <c r="E56" s="8"/>
    </row>
    <row r="57" spans="1:16" x14ac:dyDescent="0.25">
      <c r="E57" s="8"/>
    </row>
    <row r="58" spans="1:16" x14ac:dyDescent="0.25">
      <c r="E58" s="8"/>
    </row>
    <row r="59" spans="1:16" x14ac:dyDescent="0.25">
      <c r="E59" s="8"/>
    </row>
    <row r="60" spans="1:16" x14ac:dyDescent="0.25">
      <c r="E60" s="8"/>
    </row>
    <row r="61" spans="1:16" x14ac:dyDescent="0.25">
      <c r="E61" s="8"/>
    </row>
    <row r="62" spans="1:16" x14ac:dyDescent="0.25">
      <c r="E62" s="8"/>
    </row>
    <row r="63" spans="1:16" x14ac:dyDescent="0.25">
      <c r="E63" s="8"/>
    </row>
    <row r="64" spans="1:16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  <row r="111" spans="5:5" x14ac:dyDescent="0.25">
      <c r="E111" s="8"/>
    </row>
    <row r="112" spans="5:5" x14ac:dyDescent="0.25">
      <c r="E112" s="8"/>
    </row>
    <row r="113" spans="5:5" x14ac:dyDescent="0.25">
      <c r="E113" s="8"/>
    </row>
    <row r="114" spans="5:5" x14ac:dyDescent="0.25">
      <c r="E114" s="8"/>
    </row>
    <row r="115" spans="5:5" x14ac:dyDescent="0.25">
      <c r="E115" s="8"/>
    </row>
    <row r="116" spans="5:5" x14ac:dyDescent="0.25">
      <c r="E116" s="8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8"/>
    </row>
    <row r="141" spans="5:5" x14ac:dyDescent="0.25">
      <c r="E141" s="8"/>
    </row>
    <row r="142" spans="5:5" x14ac:dyDescent="0.25">
      <c r="E142" s="8"/>
    </row>
    <row r="143" spans="5:5" x14ac:dyDescent="0.25">
      <c r="E143" s="8"/>
    </row>
    <row r="144" spans="5:5" x14ac:dyDescent="0.25">
      <c r="E144" s="8"/>
    </row>
    <row r="145" spans="5:5" x14ac:dyDescent="0.25">
      <c r="E145" s="8"/>
    </row>
    <row r="146" spans="5:5" x14ac:dyDescent="0.25">
      <c r="E146" s="8"/>
    </row>
    <row r="147" spans="5:5" x14ac:dyDescent="0.25">
      <c r="E147" s="8"/>
    </row>
    <row r="148" spans="5:5" x14ac:dyDescent="0.25">
      <c r="E148" s="8"/>
    </row>
    <row r="149" spans="5:5" x14ac:dyDescent="0.25">
      <c r="E149" s="8"/>
    </row>
    <row r="150" spans="5:5" x14ac:dyDescent="0.25">
      <c r="E150" s="8"/>
    </row>
    <row r="151" spans="5:5" x14ac:dyDescent="0.25">
      <c r="E151" s="8"/>
    </row>
    <row r="152" spans="5:5" x14ac:dyDescent="0.25">
      <c r="E152" s="8"/>
    </row>
    <row r="153" spans="5:5" x14ac:dyDescent="0.25">
      <c r="E153" s="8"/>
    </row>
    <row r="154" spans="5:5" x14ac:dyDescent="0.25">
      <c r="E154" s="8"/>
    </row>
    <row r="155" spans="5:5" x14ac:dyDescent="0.25">
      <c r="E155" s="8"/>
    </row>
    <row r="156" spans="5:5" x14ac:dyDescent="0.25">
      <c r="E156" s="8"/>
    </row>
    <row r="157" spans="5:5" x14ac:dyDescent="0.25">
      <c r="E157" s="8"/>
    </row>
    <row r="158" spans="5:5" x14ac:dyDescent="0.25">
      <c r="E158" s="8"/>
    </row>
    <row r="159" spans="5:5" x14ac:dyDescent="0.25">
      <c r="E159" s="8"/>
    </row>
    <row r="160" spans="5:5" x14ac:dyDescent="0.25">
      <c r="E160" s="8"/>
    </row>
    <row r="161" spans="5:5" x14ac:dyDescent="0.25">
      <c r="E161" s="8"/>
    </row>
    <row r="162" spans="5:5" x14ac:dyDescent="0.25">
      <c r="E162" s="8"/>
    </row>
    <row r="163" spans="5:5" x14ac:dyDescent="0.25">
      <c r="E163" s="8"/>
    </row>
    <row r="164" spans="5:5" x14ac:dyDescent="0.25">
      <c r="E164" s="8"/>
    </row>
    <row r="165" spans="5:5" x14ac:dyDescent="0.25">
      <c r="E165" s="8"/>
    </row>
    <row r="166" spans="5:5" x14ac:dyDescent="0.25">
      <c r="E166" s="8"/>
    </row>
    <row r="167" spans="5:5" x14ac:dyDescent="0.25">
      <c r="E167" s="8"/>
    </row>
    <row r="168" spans="5:5" x14ac:dyDescent="0.25">
      <c r="E168" s="8"/>
    </row>
    <row r="169" spans="5:5" x14ac:dyDescent="0.25">
      <c r="E169" s="8"/>
    </row>
    <row r="170" spans="5:5" x14ac:dyDescent="0.25">
      <c r="E170" s="8"/>
    </row>
    <row r="171" spans="5:5" x14ac:dyDescent="0.25">
      <c r="E171" s="8"/>
    </row>
    <row r="172" spans="5:5" x14ac:dyDescent="0.25">
      <c r="E172" s="8"/>
    </row>
    <row r="173" spans="5:5" x14ac:dyDescent="0.25">
      <c r="E173" s="8"/>
    </row>
    <row r="174" spans="5:5" x14ac:dyDescent="0.25">
      <c r="E174" s="8"/>
    </row>
    <row r="175" spans="5:5" x14ac:dyDescent="0.25">
      <c r="E175" s="8"/>
    </row>
    <row r="176" spans="5:5" x14ac:dyDescent="0.25">
      <c r="E176" s="8"/>
    </row>
    <row r="177" spans="5:10" x14ac:dyDescent="0.25">
      <c r="E177" s="8"/>
    </row>
    <row r="178" spans="5:10" x14ac:dyDescent="0.25">
      <c r="E178" s="8"/>
    </row>
    <row r="179" spans="5:10" x14ac:dyDescent="0.25">
      <c r="E179" s="8"/>
    </row>
    <row r="180" spans="5:10" x14ac:dyDescent="0.25">
      <c r="E180" s="8"/>
    </row>
    <row r="181" spans="5:10" x14ac:dyDescent="0.25">
      <c r="E181" s="8"/>
    </row>
    <row r="182" spans="5:10" x14ac:dyDescent="0.25">
      <c r="E182" s="8"/>
    </row>
    <row r="183" spans="5:10" x14ac:dyDescent="0.25">
      <c r="E183" s="8"/>
    </row>
    <row r="184" spans="5:10" x14ac:dyDescent="0.25">
      <c r="E184" s="8"/>
    </row>
    <row r="185" spans="5:10" ht="15.75" customHeight="1" thickBot="1" x14ac:dyDescent="0.3">
      <c r="E185" s="261"/>
      <c r="F185" s="258"/>
      <c r="G185" s="258"/>
      <c r="H185" s="258"/>
      <c r="I185" s="258"/>
      <c r="J185" s="258"/>
    </row>
  </sheetData>
  <autoFilter ref="A11:Q11" xr:uid="{00000000-0009-0000-0000-000008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800-000000000000}"/>
  </hyperlink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material_daily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2021-09-09T10:40:18Z</dcterms:modified>
</cp:coreProperties>
</file>