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A33B8D67-FE10-44E2-A8CB-7ED7A5F7D93D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state="hidden" r:id="rId1"/>
    <sheet name="dashboard" sheetId="31" state="hidden" r:id="rId2"/>
    <sheet name="baches" sheetId="2" r:id="rId3"/>
    <sheet name="input" sheetId="3" r:id="rId4"/>
    <sheet name="output" sheetId="4" state="hidden" r:id="rId5"/>
    <sheet name="wieght_report" sheetId="5" r:id="rId6"/>
    <sheet name="ct_report" sheetId="6" state="hidden" r:id="rId7"/>
    <sheet name="scrap_report" sheetId="7" r:id="rId8"/>
    <sheet name="scrap_days" sheetId="8" r:id="rId9"/>
    <sheet name="scrap_type_machines" sheetId="9" r:id="rId10"/>
    <sheet name="scrap_machine" sheetId="10" state="hidden" r:id="rId11"/>
    <sheet name="scrap_machine_yearly" sheetId="11" state="hidden" r:id="rId12"/>
    <sheet name="wieght_yearly" sheetId="12" state="hidden" r:id="rId13"/>
    <sheet name="ct_yearly" sheetId="13" state="hidden" r:id="rId14"/>
    <sheet name="scrap_yearly" sheetId="14" state="hidden" r:id="rId15"/>
    <sheet name="month" sheetId="15" state="hidden" r:id="rId16"/>
    <sheet name="output_molds" sheetId="16" state="hidden" r:id="rId17"/>
    <sheet name="year" sheetId="17" state="hidden" r:id="rId18"/>
    <sheet name="output_molds_yearly" sheetId="18" state="hidden" r:id="rId19"/>
    <sheet name="output_yearly" sheetId="19" state="hidden" r:id="rId20"/>
    <sheet name="output_monthly" sheetId="20" state="hidden" r:id="rId21"/>
    <sheet name="output_mold_monthly" sheetId="21" state="hidden" r:id="rId22"/>
    <sheet name="materials" sheetId="22" state="hidden" r:id="rId23"/>
    <sheet name="input_materials" sheetId="23" state="hidden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xlnm._FilterDatabase" localSheetId="2" hidden="1">baches!$A$3:$BM$3</definedName>
    <definedName name="_xlnm._FilterDatabase" localSheetId="6" hidden="1">ct_report!$A$10:$R$10</definedName>
    <definedName name="_xlnm._FilterDatabase" localSheetId="13" hidden="1">ct_yearly!$A$10:$V$10</definedName>
    <definedName name="_xlnm._FilterDatabase" localSheetId="3" hidden="1">input!$A$2:$CW$2</definedName>
    <definedName name="_xlnm._FilterDatabase" localSheetId="23" hidden="1">input_materials!$A$3:$BL$3</definedName>
    <definedName name="_xlnm._FilterDatabase" localSheetId="22" hidden="1">materials!$A$3:$BK$3</definedName>
    <definedName name="_xlnm._FilterDatabase" localSheetId="15" hidden="1">month!$A$2:$R$2</definedName>
    <definedName name="_xlnm._FilterDatabase" localSheetId="4" hidden="1">output!$A$2:$AL$2</definedName>
    <definedName name="_xlnm._FilterDatabase" localSheetId="21" hidden="1">output_mold_monthly!$A$2:$AC$2</definedName>
    <definedName name="_xlnm._FilterDatabase" localSheetId="16" hidden="1">output_molds!$A$2:$AB$2</definedName>
    <definedName name="_xlnm._FilterDatabase" localSheetId="18" hidden="1">output_molds_yearly!$A$2:$AA$2</definedName>
    <definedName name="_xlnm._FilterDatabase" localSheetId="20" hidden="1">output_monthly!$A$2:$AL$2</definedName>
    <definedName name="_xlnm._FilterDatabase" localSheetId="19" hidden="1">output_yearly!$A$2:$AH$2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1" hidden="1">scrap_machine_yearly!$A$2:$X$2</definedName>
    <definedName name="_xlnm._FilterDatabase" localSheetId="7" hidden="1">scrap_report!$A$14:$AD$14</definedName>
    <definedName name="_xlnm._FilterDatabase" localSheetId="9" hidden="1">scrap_type_machines!$A$2:$AC$2</definedName>
    <definedName name="_xlnm._FilterDatabase" localSheetId="14" hidden="1">scrap_yearly!$A$14:$T$14</definedName>
    <definedName name="_xlnm._FilterDatabase" localSheetId="5" hidden="1">wieght_report!$A$11:$Q$11</definedName>
    <definedName name="_xlnm._FilterDatabase" localSheetId="12" hidden="1">wieght_yearly!$A$9:$S$9</definedName>
    <definedName name="_xlnm._FilterDatabase" localSheetId="17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3">[1]List!$O$4:$O$11</definedName>
    <definedName name="Branch" localSheetId="22">[1]List!$O$4:$O$11</definedName>
    <definedName name="Branch">[2]List!$O$4:$O$11</definedName>
    <definedName name="Brand" localSheetId="2">[1]List!$E$4:$E$49</definedName>
    <definedName name="Brand" localSheetId="23">[1]List!$E$4:$E$49</definedName>
    <definedName name="Brand" localSheetId="22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3">[1]List!$A$4:$A$5</definedName>
    <definedName name="company" localSheetId="22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3">'[3]Pricing Senario2002'!$A$6:$A$12</definedName>
    <definedName name="Cost_StudyHB__Compounds_Index_List" localSheetId="22">'[3]Pricing Senario2002'!$A$6:$A$12</definedName>
    <definedName name="Cost_StudyHB__Compounds_Index_List">'[4]Pricing Senario2002'!$A$6:$A$12</definedName>
    <definedName name="customer">output!$AH$2</definedName>
    <definedName name="data_1554189319931" localSheetId="4">output!$A$2:$AE$65</definedName>
    <definedName name="data_1554189319931" localSheetId="21">output_mold_monthly!$A$2:$X$65</definedName>
    <definedName name="data_1554189319931" localSheetId="16">output_molds!$A$2:$X$65</definedName>
    <definedName name="data_1554189319931" localSheetId="18">output_molds_yearly!$A$2:$W$65</definedName>
    <definedName name="data_1554189319931" localSheetId="20">output_monthly!$A$2:$AE$65</definedName>
    <definedName name="data_1554189319931" localSheetId="19">output_yearly!$A$2:$AD$65</definedName>
    <definedName name="data_1554189621748" localSheetId="8">scrap_days!$A$2:$Q$20</definedName>
    <definedName name="data_1554189621748" localSheetId="10">scrap_machine!$A$2:$R$20</definedName>
    <definedName name="data_1554189621748" localSheetId="11">scrap_machine_yearly!$A$2:$Q$20</definedName>
    <definedName name="data_1554189621748" localSheetId="9">scrap_type_machines!$A$2:$R$20</definedName>
    <definedName name="data_1554190229964" localSheetId="5">wieght_report!$A$32:$K$34</definedName>
    <definedName name="data_1554190229964" localSheetId="12">wieght_yearly!$A$27:$J$27</definedName>
    <definedName name="data_1554264718189" localSheetId="15">month!$A$2:$Q$4</definedName>
    <definedName name="data_1554272619679" localSheetId="17">year!$A$2:$T$4</definedName>
    <definedName name="Kind" localSheetId="2">[1]List!$G$4:$G$26</definedName>
    <definedName name="Kind" localSheetId="23">[1]List!$G$4:$G$26</definedName>
    <definedName name="Kind" localSheetId="22">[1]List!$G$4:$G$26</definedName>
    <definedName name="Kind">[2]List!$G$4:$G$26</definedName>
    <definedName name="Month" localSheetId="2">[1]List!$S$4:$S$15</definedName>
    <definedName name="Month" localSheetId="23">[1]List!$S$4:$S$15</definedName>
    <definedName name="Month" localSheetId="22">[1]List!$S$4:$S$15</definedName>
    <definedName name="Month">[2]List!$S$4:$S$15</definedName>
    <definedName name="op" localSheetId="2">[5]LOVs!$C$26:$C$28</definedName>
    <definedName name="op" localSheetId="23">[5]LOVs!$C$26:$C$28</definedName>
    <definedName name="op" localSheetId="22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3">#REF!</definedName>
    <definedName name="Org_Code" localSheetId="22">#REF!</definedName>
    <definedName name="Org_Code" localSheetId="15">#REF!</definedName>
    <definedName name="Org_Code" localSheetId="21">#REF!</definedName>
    <definedName name="Org_Code" localSheetId="16">#REF!</definedName>
    <definedName name="Org_Code" localSheetId="18">#REF!</definedName>
    <definedName name="Org_Code" localSheetId="20">#REF!</definedName>
    <definedName name="Org_Code" localSheetId="19">#REF!</definedName>
    <definedName name="Org_Code" localSheetId="8">#REF!</definedName>
    <definedName name="Org_Code" localSheetId="9">#REF!</definedName>
    <definedName name="Org_Code">#REF!</definedName>
    <definedName name="org_code00" localSheetId="2">#REF!</definedName>
    <definedName name="org_code00" localSheetId="23">#REF!</definedName>
    <definedName name="org_code00" localSheetId="22">#REF!</definedName>
    <definedName name="org_code00">#REF!</definedName>
    <definedName name="ORG_CODE1" localSheetId="2">#REF!</definedName>
    <definedName name="ORG_CODE1" localSheetId="3">#REF!</definedName>
    <definedName name="ORG_CODE1" localSheetId="23">#REF!</definedName>
    <definedName name="ORG_CODE1" localSheetId="22">#REF!</definedName>
    <definedName name="ORG_CODE1" localSheetId="15">#REF!</definedName>
    <definedName name="ORG_CODE1" localSheetId="21">#REF!</definedName>
    <definedName name="ORG_CODE1" localSheetId="16">#REF!</definedName>
    <definedName name="ORG_CODE1" localSheetId="18">#REF!</definedName>
    <definedName name="ORG_CODE1" localSheetId="20">#REF!</definedName>
    <definedName name="ORG_CODE1" localSheetId="19">#REF!</definedName>
    <definedName name="ORG_CODE1" localSheetId="8">#REF!</definedName>
    <definedName name="ORG_CODE1" localSheetId="9">#REF!</definedName>
    <definedName name="ORG_CODE1">#REF!</definedName>
    <definedName name="ORGA_CODE" localSheetId="2">#REF!</definedName>
    <definedName name="ORGA_CODE" localSheetId="3">#REF!</definedName>
    <definedName name="ORGA_CODE" localSheetId="23">#REF!</definedName>
    <definedName name="ORGA_CODE" localSheetId="22">#REF!</definedName>
    <definedName name="ORGA_CODE" localSheetId="15">#REF!</definedName>
    <definedName name="ORGA_CODE" localSheetId="21">#REF!</definedName>
    <definedName name="ORGA_CODE" localSheetId="16">#REF!</definedName>
    <definedName name="ORGA_CODE" localSheetId="18">#REF!</definedName>
    <definedName name="ORGA_CODE" localSheetId="20">#REF!</definedName>
    <definedName name="ORGA_CODE" localSheetId="19">#REF!</definedName>
    <definedName name="ORGA_CODE" localSheetId="8">#REF!</definedName>
    <definedName name="ORGA_CODE" localSheetId="9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3">[1]List!$I$4:$I$8</definedName>
    <definedName name="Packing" localSheetId="22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3">input_materials!$B$3:$AC$18</definedName>
    <definedName name="_xlnm.Print_Area" localSheetId="22">materials!$B$3:$AB$18</definedName>
    <definedName name="product1" localSheetId="2">[1]List!$C$4:$C$19</definedName>
    <definedName name="product1" localSheetId="23">[1]List!$C$4:$C$19</definedName>
    <definedName name="product1" localSheetId="22">[1]List!$C$4:$C$19</definedName>
    <definedName name="product1">[2]List!$C$4:$C$19</definedName>
    <definedName name="Region" localSheetId="2">[1]List!$M$4:$M$6</definedName>
    <definedName name="Region" localSheetId="23">[1]List!$M$4:$M$6</definedName>
    <definedName name="Region" localSheetId="22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3">'[7]Incom Statment'!#REF!</definedName>
    <definedName name="Sales" localSheetId="22">'[7]Incom Statment'!#REF!</definedName>
    <definedName name="Sales" localSheetId="15">'[8]Incom Statment'!#REF!</definedName>
    <definedName name="Sales" localSheetId="21">'[8]Incom Statment'!#REF!</definedName>
    <definedName name="Sales" localSheetId="16">'[8]Incom Statment'!#REF!</definedName>
    <definedName name="Sales" localSheetId="18">'[8]Incom Statment'!#REF!</definedName>
    <definedName name="Sales" localSheetId="20">'[8]Incom Statment'!#REF!</definedName>
    <definedName name="Sales" localSheetId="19">'[8]Incom Statment'!#REF!</definedName>
    <definedName name="Sales" localSheetId="8">'[8]Incom Statment'!#REF!</definedName>
    <definedName name="Sales" localSheetId="9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3">'[7]Incom Statment'!#REF!</definedName>
    <definedName name="Sales." localSheetId="22">'[7]Incom Statment'!#REF!</definedName>
    <definedName name="Sales." localSheetId="15">'[8]Incom Statment'!#REF!</definedName>
    <definedName name="Sales." localSheetId="21">'[8]Incom Statment'!#REF!</definedName>
    <definedName name="Sales." localSheetId="16">'[8]Incom Statment'!#REF!</definedName>
    <definedName name="Sales." localSheetId="18">'[8]Incom Statment'!#REF!</definedName>
    <definedName name="Sales." localSheetId="20">'[8]Incom Statment'!#REF!</definedName>
    <definedName name="Sales." localSheetId="19">'[8]Incom Statment'!#REF!</definedName>
    <definedName name="Sales." localSheetId="8">'[8]Incom Statment'!#REF!</definedName>
    <definedName name="Sales." localSheetId="9">'[8]Incom Statment'!#REF!</definedName>
    <definedName name="Sales.">'[8]Incom Statment'!#REF!</definedName>
    <definedName name="Segment" localSheetId="2">[1]List!$Q$4:$Q$11</definedName>
    <definedName name="Segment" localSheetId="23">[1]List!$Q$4:$Q$11</definedName>
    <definedName name="Segment" localSheetId="22">[1]List!$Q$4:$Q$11</definedName>
    <definedName name="Segment">[2]List!$Q$4:$Q$11</definedName>
    <definedName name="usage" localSheetId="2">[9]LOVs!$G$3:$G$7</definedName>
    <definedName name="usage" localSheetId="23">[9]LOVs!$G$3:$G$7</definedName>
    <definedName name="usage" localSheetId="22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3">'[7]Incom Statment'!#REF!</definedName>
    <definedName name="vhjtyky" localSheetId="22">'[7]Incom Statment'!#REF!</definedName>
    <definedName name="vhjtyky" localSheetId="15">'[8]Incom Statment'!#REF!</definedName>
    <definedName name="vhjtyky" localSheetId="21">'[8]Incom Statment'!#REF!</definedName>
    <definedName name="vhjtyky" localSheetId="16">'[8]Incom Statment'!#REF!</definedName>
    <definedName name="vhjtyky" localSheetId="18">'[8]Incom Statment'!#REF!</definedName>
    <definedName name="vhjtyky" localSheetId="20">'[8]Incom Statment'!#REF!</definedName>
    <definedName name="vhjtyky" localSheetId="19">'[8]Incom Statment'!#REF!</definedName>
    <definedName name="vhjtyky" localSheetId="8">'[8]Incom Statment'!#REF!</definedName>
    <definedName name="vhjtyky" localSheetId="9">'[8]Incom Statment'!#REF!</definedName>
    <definedName name="vhjtyky">'[8]Incom Statment'!#REF!</definedName>
    <definedName name="Weight" localSheetId="2">[1]List!$K$4:$K$29</definedName>
    <definedName name="Weight" localSheetId="23">[1]List!$K$4:$K$29</definedName>
    <definedName name="Weight" localSheetId="22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3">'[7]Incom Statment'!#REF!</definedName>
    <definedName name="Year" localSheetId="22">'[7]Incom Statment'!#REF!</definedName>
    <definedName name="Year" localSheetId="15">'[8]Incom Statment'!#REF!</definedName>
    <definedName name="Year" localSheetId="21">'[8]Incom Statment'!#REF!</definedName>
    <definedName name="Year" localSheetId="16">'[8]Incom Statment'!#REF!</definedName>
    <definedName name="Year" localSheetId="18">'[8]Incom Statment'!#REF!</definedName>
    <definedName name="Year" localSheetId="20">'[8]Incom Statment'!#REF!</definedName>
    <definedName name="Year" localSheetId="19">'[8]Incom Statment'!#REF!</definedName>
    <definedName name="Year" localSheetId="8">'[8]Incom Statment'!#REF!</definedName>
    <definedName name="Year" localSheetId="9">'[8]Incom Statment'!#REF!</definedName>
    <definedName name="Year">'[8]Incom Statment'!#REF!</definedName>
    <definedName name="الاوزان" localSheetId="3">'[11]0'!#REF!</definedName>
    <definedName name="الاوزان" localSheetId="15">'[12]0'!#REF!</definedName>
    <definedName name="الاوزان" localSheetId="21">'[12]0'!#REF!</definedName>
    <definedName name="الاوزان" localSheetId="16">'[13]0'!#REF!</definedName>
    <definedName name="الاوزان" localSheetId="18">'[13]0'!#REF!</definedName>
    <definedName name="الاوزان" localSheetId="20">'[12]0'!#REF!</definedName>
    <definedName name="الاوزان" localSheetId="19">'[12]0'!#REF!</definedName>
    <definedName name="الاوزان" localSheetId="8">'[12]0'!#REF!</definedName>
    <definedName name="الاوزان" localSheetId="9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AC241" i="23" l="1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AB222" i="22"/>
  <c r="AB221" i="22"/>
  <c r="AB220" i="22"/>
  <c r="AB219" i="22"/>
  <c r="AB218" i="22"/>
  <c r="AB217" i="22"/>
  <c r="AB216" i="22"/>
  <c r="AB215" i="22"/>
  <c r="AB214" i="22"/>
  <c r="AB213" i="22"/>
  <c r="AB212" i="22"/>
  <c r="AB211" i="22"/>
  <c r="AB210" i="22"/>
  <c r="AB209" i="22"/>
  <c r="AB208" i="22"/>
  <c r="AB207" i="22"/>
  <c r="AB206" i="22"/>
  <c r="AB205" i="22"/>
  <c r="AB204" i="22"/>
  <c r="AB203" i="22"/>
  <c r="AB202" i="22"/>
  <c r="AB201" i="22"/>
  <c r="AB200" i="22"/>
  <c r="AB199" i="22"/>
  <c r="AB198" i="22"/>
  <c r="AB197" i="22"/>
  <c r="AB196" i="22"/>
  <c r="AB195" i="22"/>
  <c r="AB194" i="22"/>
  <c r="AB193" i="22"/>
  <c r="AB192" i="22"/>
  <c r="AB191" i="22"/>
  <c r="AB190" i="22"/>
  <c r="AB189" i="22"/>
  <c r="AB188" i="22"/>
  <c r="AB187" i="22"/>
  <c r="AB186" i="22"/>
  <c r="AB185" i="22"/>
  <c r="AB184" i="22"/>
  <c r="AB183" i="22"/>
  <c r="AB182" i="22"/>
  <c r="AB181" i="22"/>
  <c r="AB180" i="22"/>
  <c r="AB179" i="22"/>
  <c r="AB178" i="22"/>
  <c r="AB177" i="22"/>
  <c r="AB176" i="22"/>
  <c r="AB175" i="22"/>
  <c r="AB174" i="22"/>
  <c r="AB173" i="22"/>
  <c r="AB172" i="22"/>
  <c r="AB171" i="22"/>
  <c r="AB170" i="22"/>
  <c r="AB169" i="22"/>
  <c r="AB168" i="22"/>
  <c r="AB167" i="22"/>
  <c r="AB166" i="22"/>
  <c r="AB165" i="22"/>
  <c r="AB164" i="22"/>
  <c r="AB163" i="22"/>
  <c r="AB162" i="22"/>
  <c r="AB161" i="22"/>
  <c r="AB160" i="22"/>
  <c r="AB159" i="22"/>
  <c r="AB158" i="22"/>
  <c r="AB157" i="22"/>
  <c r="AB156" i="22"/>
  <c r="AB155" i="22"/>
  <c r="AB154" i="22"/>
  <c r="AB153" i="22"/>
  <c r="AB152" i="22"/>
  <c r="AB151" i="22"/>
  <c r="AB150" i="22"/>
  <c r="AB149" i="22"/>
  <c r="AB148" i="22"/>
  <c r="AB147" i="22"/>
  <c r="AB146" i="22"/>
  <c r="AB145" i="22"/>
  <c r="AB144" i="22"/>
  <c r="AB143" i="22"/>
  <c r="AB142" i="22"/>
  <c r="AB141" i="22"/>
  <c r="AB140" i="22"/>
  <c r="AB139" i="22"/>
  <c r="AB138" i="22"/>
  <c r="AB137" i="22"/>
  <c r="AB136" i="22"/>
  <c r="AB135" i="22"/>
  <c r="AB134" i="22"/>
  <c r="AB133" i="22"/>
  <c r="AB132" i="22"/>
  <c r="AB131" i="22"/>
  <c r="AB130" i="22"/>
  <c r="AB129" i="22"/>
  <c r="AB128" i="22"/>
  <c r="AB127" i="22"/>
  <c r="AB126" i="22"/>
  <c r="AB125" i="22"/>
  <c r="AB124" i="22"/>
  <c r="AB123" i="22"/>
  <c r="AB122" i="22"/>
  <c r="AB121" i="22"/>
  <c r="AB120" i="22"/>
  <c r="AB119" i="22"/>
  <c r="AB118" i="22"/>
  <c r="AB117" i="22"/>
  <c r="AB116" i="22"/>
  <c r="AB115" i="22"/>
  <c r="AB114" i="22"/>
  <c r="AB113" i="22"/>
  <c r="AB112" i="22"/>
  <c r="AB111" i="22"/>
  <c r="AB110" i="22"/>
  <c r="AB109" i="22"/>
  <c r="AB108" i="22"/>
  <c r="AB107" i="22"/>
  <c r="AB106" i="22"/>
  <c r="AB105" i="22"/>
  <c r="AB104" i="22"/>
  <c r="AB103" i="22"/>
  <c r="AB102" i="22"/>
  <c r="AB101" i="22"/>
  <c r="AB100" i="22"/>
  <c r="AB99" i="22"/>
  <c r="AB98" i="22"/>
  <c r="AB97" i="22"/>
  <c r="AB96" i="22"/>
  <c r="AB95" i="22"/>
  <c r="AB94" i="22"/>
  <c r="AB93" i="22"/>
  <c r="AB92" i="22"/>
  <c r="AB91" i="22"/>
  <c r="AB90" i="22"/>
  <c r="AB89" i="22"/>
  <c r="AB88" i="22"/>
  <c r="AB87" i="22"/>
  <c r="AB86" i="22"/>
  <c r="AB85" i="22"/>
  <c r="AB84" i="22"/>
  <c r="AB83" i="22"/>
  <c r="AB82" i="22"/>
  <c r="AB81" i="22"/>
  <c r="AB80" i="22"/>
  <c r="AB79" i="22"/>
  <c r="AB78" i="22"/>
  <c r="AB77" i="22"/>
  <c r="AB76" i="22"/>
  <c r="AB75" i="22"/>
  <c r="AB74" i="22"/>
  <c r="AB73" i="22"/>
  <c r="AB72" i="22"/>
  <c r="AB71" i="22"/>
  <c r="AB70" i="22"/>
  <c r="AB69" i="22"/>
  <c r="AB68" i="22"/>
  <c r="AB67" i="22"/>
  <c r="AB66" i="22"/>
  <c r="AB65" i="22"/>
  <c r="AB64" i="22"/>
  <c r="AB63" i="22"/>
  <c r="AB62" i="22"/>
  <c r="AB61" i="22"/>
  <c r="AB60" i="22"/>
  <c r="AB59" i="22"/>
  <c r="AB58" i="22"/>
  <c r="AB57" i="22"/>
  <c r="AB56" i="22"/>
  <c r="AB55" i="22"/>
  <c r="AB54" i="22"/>
  <c r="AB53" i="22"/>
  <c r="AB52" i="22"/>
  <c r="AB51" i="22"/>
  <c r="AB50" i="22"/>
  <c r="AB49" i="22"/>
  <c r="AB48" i="22"/>
  <c r="AB47" i="22"/>
  <c r="AB46" i="22"/>
  <c r="AB45" i="22"/>
  <c r="AB44" i="22"/>
  <c r="AB43" i="22"/>
  <c r="AB42" i="22"/>
  <c r="AB41" i="22"/>
  <c r="AB40" i="22"/>
  <c r="AB39" i="22"/>
  <c r="AB38" i="22"/>
  <c r="AB37" i="22"/>
  <c r="AB36" i="22"/>
  <c r="AB35" i="22"/>
  <c r="AB34" i="22"/>
  <c r="AB33" i="22"/>
  <c r="AB32" i="22"/>
  <c r="AB31" i="22"/>
  <c r="AB30" i="22"/>
  <c r="AB29" i="22"/>
  <c r="AB28" i="22"/>
  <c r="AB27" i="22"/>
  <c r="AB26" i="22"/>
  <c r="AB25" i="22"/>
  <c r="AB24" i="22"/>
  <c r="AB23" i="22"/>
  <c r="AB2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K1005" i="20"/>
  <c r="AK1004" i="20"/>
  <c r="AK1003" i="20"/>
  <c r="AK1002" i="20"/>
  <c r="AK1001" i="20"/>
  <c r="AK1000" i="20"/>
  <c r="AK999" i="20"/>
  <c r="AK998" i="20"/>
  <c r="AK997" i="20"/>
  <c r="AK996" i="20"/>
  <c r="AK995" i="20"/>
  <c r="AK994" i="20"/>
  <c r="AK993" i="20"/>
  <c r="AK992" i="20"/>
  <c r="AK991" i="20"/>
  <c r="AK990" i="20"/>
  <c r="AK989" i="20"/>
  <c r="AK988" i="20"/>
  <c r="AK987" i="20"/>
  <c r="AK986" i="20"/>
  <c r="AK985" i="20"/>
  <c r="AK984" i="20"/>
  <c r="AK983" i="20"/>
  <c r="AK982" i="20"/>
  <c r="AK981" i="20"/>
  <c r="AK980" i="20"/>
  <c r="AK979" i="20"/>
  <c r="AK978" i="20"/>
  <c r="AK977" i="20"/>
  <c r="AK976" i="20"/>
  <c r="AK975" i="20"/>
  <c r="AK974" i="20"/>
  <c r="AK973" i="20"/>
  <c r="AK972" i="20"/>
  <c r="AK971" i="20"/>
  <c r="AK970" i="20"/>
  <c r="AK969" i="20"/>
  <c r="AK968" i="20"/>
  <c r="AK967" i="20"/>
  <c r="AK966" i="20"/>
  <c r="AK965" i="20"/>
  <c r="AK964" i="20"/>
  <c r="AK963" i="20"/>
  <c r="AK962" i="20"/>
  <c r="AK961" i="20"/>
  <c r="AK960" i="20"/>
  <c r="AK959" i="20"/>
  <c r="AK958" i="20"/>
  <c r="AK957" i="20"/>
  <c r="AK956" i="20"/>
  <c r="AK955" i="20"/>
  <c r="AK954" i="20"/>
  <c r="AK953" i="20"/>
  <c r="AK952" i="20"/>
  <c r="AK951" i="20"/>
  <c r="AK950" i="20"/>
  <c r="AK949" i="20"/>
  <c r="AK948" i="20"/>
  <c r="AK947" i="20"/>
  <c r="AK946" i="20"/>
  <c r="AK945" i="20"/>
  <c r="AK944" i="20"/>
  <c r="AK943" i="20"/>
  <c r="AK942" i="20"/>
  <c r="AK941" i="20"/>
  <c r="AK940" i="20"/>
  <c r="AK939" i="20"/>
  <c r="AK938" i="20"/>
  <c r="AK937" i="20"/>
  <c r="AK936" i="20"/>
  <c r="AK935" i="20"/>
  <c r="AK934" i="20"/>
  <c r="AK933" i="20"/>
  <c r="AK932" i="20"/>
  <c r="AK931" i="20"/>
  <c r="AK930" i="20"/>
  <c r="AK929" i="20"/>
  <c r="AK928" i="20"/>
  <c r="AK927" i="20"/>
  <c r="AK926" i="20"/>
  <c r="AK925" i="20"/>
  <c r="AK924" i="20"/>
  <c r="AK923" i="20"/>
  <c r="AK922" i="20"/>
  <c r="AK921" i="20"/>
  <c r="AK920" i="20"/>
  <c r="AK919" i="20"/>
  <c r="AK918" i="20"/>
  <c r="AK917" i="20"/>
  <c r="AK916" i="20"/>
  <c r="AK915" i="20"/>
  <c r="AK914" i="20"/>
  <c r="AK913" i="20"/>
  <c r="AK912" i="20"/>
  <c r="AK911" i="20"/>
  <c r="AK910" i="20"/>
  <c r="AK909" i="20"/>
  <c r="AK908" i="20"/>
  <c r="AK907" i="20"/>
  <c r="AK906" i="20"/>
  <c r="AK905" i="20"/>
  <c r="AK904" i="20"/>
  <c r="AK903" i="20"/>
  <c r="AK902" i="20"/>
  <c r="AK901" i="20"/>
  <c r="AK900" i="20"/>
  <c r="AK899" i="20"/>
  <c r="AK898" i="20"/>
  <c r="AK897" i="20"/>
  <c r="AK896" i="20"/>
  <c r="AK895" i="20"/>
  <c r="AK894" i="20"/>
  <c r="AK893" i="20"/>
  <c r="AK892" i="20"/>
  <c r="AK891" i="20"/>
  <c r="AK890" i="20"/>
  <c r="AK889" i="20"/>
  <c r="AK888" i="20"/>
  <c r="AK887" i="20"/>
  <c r="AK886" i="20"/>
  <c r="AK885" i="20"/>
  <c r="AK884" i="20"/>
  <c r="AK883" i="20"/>
  <c r="AK882" i="20"/>
  <c r="AK881" i="20"/>
  <c r="AK880" i="20"/>
  <c r="AK879" i="20"/>
  <c r="AK878" i="20"/>
  <c r="AK877" i="20"/>
  <c r="AK876" i="20"/>
  <c r="AK875" i="20"/>
  <c r="AK874" i="20"/>
  <c r="AK873" i="20"/>
  <c r="AK872" i="20"/>
  <c r="AK871" i="20"/>
  <c r="AK870" i="20"/>
  <c r="AK869" i="20"/>
  <c r="AK868" i="20"/>
  <c r="AK867" i="20"/>
  <c r="AK866" i="20"/>
  <c r="AK865" i="20"/>
  <c r="AK864" i="20"/>
  <c r="AK863" i="20"/>
  <c r="AK862" i="20"/>
  <c r="AK861" i="20"/>
  <c r="AK860" i="20"/>
  <c r="AK859" i="20"/>
  <c r="AK858" i="20"/>
  <c r="AK857" i="20"/>
  <c r="AK856" i="20"/>
  <c r="AK855" i="20"/>
  <c r="AK854" i="20"/>
  <c r="AK853" i="20"/>
  <c r="AK852" i="20"/>
  <c r="AK851" i="20"/>
  <c r="AK850" i="20"/>
  <c r="AK849" i="20"/>
  <c r="AK848" i="20"/>
  <c r="AK847" i="20"/>
  <c r="AK846" i="20"/>
  <c r="AK845" i="20"/>
  <c r="AK844" i="20"/>
  <c r="AK843" i="20"/>
  <c r="AK842" i="20"/>
  <c r="AK841" i="20"/>
  <c r="AK840" i="20"/>
  <c r="AK839" i="20"/>
  <c r="AK838" i="20"/>
  <c r="AK837" i="20"/>
  <c r="AK836" i="20"/>
  <c r="AK835" i="20"/>
  <c r="AK834" i="20"/>
  <c r="AK833" i="20"/>
  <c r="AK832" i="20"/>
  <c r="AK831" i="20"/>
  <c r="AK830" i="20"/>
  <c r="AK829" i="20"/>
  <c r="AK828" i="20"/>
  <c r="AK827" i="20"/>
  <c r="AK826" i="20"/>
  <c r="AK825" i="20"/>
  <c r="AK824" i="20"/>
  <c r="AK823" i="20"/>
  <c r="AK822" i="20"/>
  <c r="AK821" i="20"/>
  <c r="AK820" i="20"/>
  <c r="AK819" i="20"/>
  <c r="AK818" i="20"/>
  <c r="AK817" i="20"/>
  <c r="AK816" i="20"/>
  <c r="AK815" i="20"/>
  <c r="AK814" i="20"/>
  <c r="AK813" i="20"/>
  <c r="AK812" i="20"/>
  <c r="AK811" i="20"/>
  <c r="AK810" i="20"/>
  <c r="AK809" i="20"/>
  <c r="AK808" i="20"/>
  <c r="AK807" i="20"/>
  <c r="AK806" i="20"/>
  <c r="AK805" i="20"/>
  <c r="AK804" i="20"/>
  <c r="AK803" i="20"/>
  <c r="AK802" i="20"/>
  <c r="AK801" i="20"/>
  <c r="AK800" i="20"/>
  <c r="AK799" i="20"/>
  <c r="AK798" i="20"/>
  <c r="AK797" i="20"/>
  <c r="AK796" i="20"/>
  <c r="AK795" i="20"/>
  <c r="AK794" i="20"/>
  <c r="AK793" i="20"/>
  <c r="AK792" i="20"/>
  <c r="AK791" i="20"/>
  <c r="AK790" i="20"/>
  <c r="AK789" i="20"/>
  <c r="AK788" i="20"/>
  <c r="AK787" i="20"/>
  <c r="AK786" i="20"/>
  <c r="AK785" i="20"/>
  <c r="AK784" i="20"/>
  <c r="AK783" i="20"/>
  <c r="AK782" i="20"/>
  <c r="AK781" i="20"/>
  <c r="AK780" i="20"/>
  <c r="AK779" i="20"/>
  <c r="AK778" i="20"/>
  <c r="AK777" i="20"/>
  <c r="AK776" i="20"/>
  <c r="AK775" i="20"/>
  <c r="AK774" i="20"/>
  <c r="AK773" i="20"/>
  <c r="AK772" i="20"/>
  <c r="AK771" i="20"/>
  <c r="AK770" i="20"/>
  <c r="AK769" i="20"/>
  <c r="AK768" i="20"/>
  <c r="AK767" i="20"/>
  <c r="AK766" i="20"/>
  <c r="AK765" i="20"/>
  <c r="AK764" i="20"/>
  <c r="AK763" i="20"/>
  <c r="AK762" i="20"/>
  <c r="AK761" i="20"/>
  <c r="AK760" i="20"/>
  <c r="AK759" i="20"/>
  <c r="AK758" i="20"/>
  <c r="AK757" i="20"/>
  <c r="AK756" i="20"/>
  <c r="AK755" i="20"/>
  <c r="AK754" i="20"/>
  <c r="AK753" i="20"/>
  <c r="AK752" i="20"/>
  <c r="AK751" i="20"/>
  <c r="AK750" i="20"/>
  <c r="AK749" i="20"/>
  <c r="AK748" i="20"/>
  <c r="AK747" i="20"/>
  <c r="AK746" i="20"/>
  <c r="AK745" i="20"/>
  <c r="AK744" i="20"/>
  <c r="AK743" i="20"/>
  <c r="AK742" i="20"/>
  <c r="AK741" i="20"/>
  <c r="AK740" i="20"/>
  <c r="AK739" i="20"/>
  <c r="AK738" i="20"/>
  <c r="AK737" i="20"/>
  <c r="AK736" i="20"/>
  <c r="AK735" i="20"/>
  <c r="AK734" i="20"/>
  <c r="AK733" i="20"/>
  <c r="AK732" i="20"/>
  <c r="AK731" i="20"/>
  <c r="AK730" i="20"/>
  <c r="AK729" i="20"/>
  <c r="AK728" i="20"/>
  <c r="AK727" i="20"/>
  <c r="AK726" i="20"/>
  <c r="AK725" i="20"/>
  <c r="AK724" i="20"/>
  <c r="AK723" i="20"/>
  <c r="AK722" i="20"/>
  <c r="AK721" i="20"/>
  <c r="AK720" i="20"/>
  <c r="AK719" i="20"/>
  <c r="AK718" i="20"/>
  <c r="AK717" i="20"/>
  <c r="AK716" i="20"/>
  <c r="AK715" i="20"/>
  <c r="AK714" i="20"/>
  <c r="AK713" i="20"/>
  <c r="AK712" i="20"/>
  <c r="AK711" i="20"/>
  <c r="AK710" i="20"/>
  <c r="AK709" i="20"/>
  <c r="AK708" i="20"/>
  <c r="AK707" i="20"/>
  <c r="AK706" i="20"/>
  <c r="AK705" i="20"/>
  <c r="AK704" i="20"/>
  <c r="AK703" i="20"/>
  <c r="AK702" i="20"/>
  <c r="AK701" i="20"/>
  <c r="AK700" i="20"/>
  <c r="AK699" i="20"/>
  <c r="AK698" i="20"/>
  <c r="AK697" i="20"/>
  <c r="AK696" i="20"/>
  <c r="AK695" i="20"/>
  <c r="AK694" i="20"/>
  <c r="AK693" i="20"/>
  <c r="AK692" i="20"/>
  <c r="AK691" i="20"/>
  <c r="AK690" i="20"/>
  <c r="AK689" i="20"/>
  <c r="AK688" i="20"/>
  <c r="AK687" i="20"/>
  <c r="AK686" i="20"/>
  <c r="AK685" i="20"/>
  <c r="AK684" i="20"/>
  <c r="AK683" i="20"/>
  <c r="AK682" i="20"/>
  <c r="AK681" i="20"/>
  <c r="AK680" i="20"/>
  <c r="AK679" i="20"/>
  <c r="AK678" i="20"/>
  <c r="AK677" i="20"/>
  <c r="AK676" i="20"/>
  <c r="AK675" i="20"/>
  <c r="AK674" i="20"/>
  <c r="AK673" i="20"/>
  <c r="AK672" i="20"/>
  <c r="AK671" i="20"/>
  <c r="AK670" i="20"/>
  <c r="AK669" i="20"/>
  <c r="AK668" i="20"/>
  <c r="AK667" i="20"/>
  <c r="AK666" i="20"/>
  <c r="AK665" i="20"/>
  <c r="AK664" i="20"/>
  <c r="AK663" i="20"/>
  <c r="AK662" i="20"/>
  <c r="AK661" i="20"/>
  <c r="AK660" i="20"/>
  <c r="AK659" i="20"/>
  <c r="AK658" i="20"/>
  <c r="AK657" i="20"/>
  <c r="AK656" i="20"/>
  <c r="AK655" i="20"/>
  <c r="AK654" i="20"/>
  <c r="AK653" i="20"/>
  <c r="AK652" i="20"/>
  <c r="AK651" i="20"/>
  <c r="AK650" i="20"/>
  <c r="AK649" i="20"/>
  <c r="AK648" i="20"/>
  <c r="AK647" i="20"/>
  <c r="AK646" i="20"/>
  <c r="AK645" i="20"/>
  <c r="AK644" i="20"/>
  <c r="AK643" i="20"/>
  <c r="AK642" i="20"/>
  <c r="AK641" i="20"/>
  <c r="AK640" i="20"/>
  <c r="AK639" i="20"/>
  <c r="AK638" i="20"/>
  <c r="AK637" i="20"/>
  <c r="AK636" i="20"/>
  <c r="AK635" i="20"/>
  <c r="AK634" i="20"/>
  <c r="AK633" i="20"/>
  <c r="AK632" i="20"/>
  <c r="AK631" i="20"/>
  <c r="AK630" i="20"/>
  <c r="AK629" i="20"/>
  <c r="AK628" i="20"/>
  <c r="AK627" i="20"/>
  <c r="AK626" i="20"/>
  <c r="AK625" i="20"/>
  <c r="AK624" i="20"/>
  <c r="AK623" i="20"/>
  <c r="AK622" i="20"/>
  <c r="AK621" i="20"/>
  <c r="AK620" i="20"/>
  <c r="AK619" i="20"/>
  <c r="AK618" i="20"/>
  <c r="AK617" i="20"/>
  <c r="AK616" i="20"/>
  <c r="AK615" i="20"/>
  <c r="AK614" i="20"/>
  <c r="AK613" i="20"/>
  <c r="AK612" i="20"/>
  <c r="AK611" i="20"/>
  <c r="AK610" i="20"/>
  <c r="AK609" i="20"/>
  <c r="AK608" i="20"/>
  <c r="AK607" i="20"/>
  <c r="AK606" i="20"/>
  <c r="AK605" i="20"/>
  <c r="AK604" i="20"/>
  <c r="AK603" i="20"/>
  <c r="AK602" i="20"/>
  <c r="AK601" i="20"/>
  <c r="AK600" i="20"/>
  <c r="AK599" i="20"/>
  <c r="AK598" i="20"/>
  <c r="AK597" i="20"/>
  <c r="AK596" i="20"/>
  <c r="AK595" i="20"/>
  <c r="AK594" i="20"/>
  <c r="AK593" i="20"/>
  <c r="AK592" i="20"/>
  <c r="AK591" i="20"/>
  <c r="AK590" i="20"/>
  <c r="AK589" i="20"/>
  <c r="AK588" i="20"/>
  <c r="AK587" i="20"/>
  <c r="AK586" i="20"/>
  <c r="AK585" i="20"/>
  <c r="AK584" i="20"/>
  <c r="AK583" i="20"/>
  <c r="AK582" i="20"/>
  <c r="AK581" i="20"/>
  <c r="AK580" i="20"/>
  <c r="AK579" i="20"/>
  <c r="AK578" i="20"/>
  <c r="AK577" i="20"/>
  <c r="AK576" i="20"/>
  <c r="AK575" i="20"/>
  <c r="AK574" i="20"/>
  <c r="AK573" i="20"/>
  <c r="AK572" i="20"/>
  <c r="AK571" i="20"/>
  <c r="AK570" i="20"/>
  <c r="AK569" i="20"/>
  <c r="AK568" i="20"/>
  <c r="AK567" i="20"/>
  <c r="AK566" i="20"/>
  <c r="AK565" i="20"/>
  <c r="AK564" i="20"/>
  <c r="AK563" i="20"/>
  <c r="AK562" i="20"/>
  <c r="AK561" i="20"/>
  <c r="AK560" i="20"/>
  <c r="AK559" i="20"/>
  <c r="AK558" i="20"/>
  <c r="AK557" i="20"/>
  <c r="AK556" i="20"/>
  <c r="AK555" i="20"/>
  <c r="AK554" i="20"/>
  <c r="AK553" i="20"/>
  <c r="AK552" i="20"/>
  <c r="AK551" i="20"/>
  <c r="AK550" i="20"/>
  <c r="AK549" i="20"/>
  <c r="AK548" i="20"/>
  <c r="AK547" i="20"/>
  <c r="AK546" i="20"/>
  <c r="AK545" i="20"/>
  <c r="AK544" i="20"/>
  <c r="AK543" i="20"/>
  <c r="AK542" i="20"/>
  <c r="AK541" i="20"/>
  <c r="AK540" i="20"/>
  <c r="AK539" i="20"/>
  <c r="AK538" i="20"/>
  <c r="AK537" i="20"/>
  <c r="AK536" i="20"/>
  <c r="AK535" i="20"/>
  <c r="AK534" i="20"/>
  <c r="AK533" i="20"/>
  <c r="AK532" i="20"/>
  <c r="AK531" i="20"/>
  <c r="AK530" i="20"/>
  <c r="AK529" i="20"/>
  <c r="AK528" i="20"/>
  <c r="AK527" i="20"/>
  <c r="AK526" i="20"/>
  <c r="AK525" i="20"/>
  <c r="AK524" i="20"/>
  <c r="AK523" i="20"/>
  <c r="AK522" i="20"/>
  <c r="AK521" i="20"/>
  <c r="AK520" i="20"/>
  <c r="AK519" i="20"/>
  <c r="AK518" i="20"/>
  <c r="AK517" i="20"/>
  <c r="AK516" i="20"/>
  <c r="AK515" i="20"/>
  <c r="AK514" i="20"/>
  <c r="AK513" i="20"/>
  <c r="AK512" i="20"/>
  <c r="AK511" i="20"/>
  <c r="AK510" i="20"/>
  <c r="AK509" i="20"/>
  <c r="AK508" i="20"/>
  <c r="AK507" i="20"/>
  <c r="AK506" i="20"/>
  <c r="AK505" i="20"/>
  <c r="AK504" i="20"/>
  <c r="AK503" i="20"/>
  <c r="AK502" i="20"/>
  <c r="AK501" i="20"/>
  <c r="AK500" i="20"/>
  <c r="AK499" i="20"/>
  <c r="AK498" i="20"/>
  <c r="AK497" i="20"/>
  <c r="AK496" i="20"/>
  <c r="AK495" i="20"/>
  <c r="AK494" i="20"/>
  <c r="AK493" i="20"/>
  <c r="AK492" i="20"/>
  <c r="AK491" i="20"/>
  <c r="AK490" i="20"/>
  <c r="AK489" i="20"/>
  <c r="AK488" i="20"/>
  <c r="AK487" i="20"/>
  <c r="AK486" i="20"/>
  <c r="AK485" i="20"/>
  <c r="AK484" i="20"/>
  <c r="AK483" i="20"/>
  <c r="AK482" i="20"/>
  <c r="AK481" i="20"/>
  <c r="AK480" i="20"/>
  <c r="AK479" i="20"/>
  <c r="AK478" i="20"/>
  <c r="AK477" i="20"/>
  <c r="AK476" i="20"/>
  <c r="AK475" i="20"/>
  <c r="AK474" i="20"/>
  <c r="AK473" i="20"/>
  <c r="AK472" i="20"/>
  <c r="AK471" i="20"/>
  <c r="AK470" i="20"/>
  <c r="AK469" i="20"/>
  <c r="AK468" i="20"/>
  <c r="AK467" i="20"/>
  <c r="AK466" i="20"/>
  <c r="AK465" i="20"/>
  <c r="AK464" i="20"/>
  <c r="AK463" i="20"/>
  <c r="AK462" i="20"/>
  <c r="AK461" i="20"/>
  <c r="AK460" i="20"/>
  <c r="AK459" i="20"/>
  <c r="AK458" i="20"/>
  <c r="AK457" i="20"/>
  <c r="AK456" i="20"/>
  <c r="AK455" i="20"/>
  <c r="AK454" i="20"/>
  <c r="AK453" i="20"/>
  <c r="AK452" i="20"/>
  <c r="AK451" i="20"/>
  <c r="AK450" i="20"/>
  <c r="AK449" i="20"/>
  <c r="AK448" i="20"/>
  <c r="AK447" i="20"/>
  <c r="AK446" i="20"/>
  <c r="AK445" i="20"/>
  <c r="AK444" i="20"/>
  <c r="AK443" i="20"/>
  <c r="AK442" i="20"/>
  <c r="AK441" i="20"/>
  <c r="AK440" i="20"/>
  <c r="AK439" i="20"/>
  <c r="AK438" i="20"/>
  <c r="AK437" i="20"/>
  <c r="AK436" i="20"/>
  <c r="AK435" i="20"/>
  <c r="AK434" i="20"/>
  <c r="AK433" i="20"/>
  <c r="AK432" i="20"/>
  <c r="AK431" i="20"/>
  <c r="AK430" i="20"/>
  <c r="AK429" i="20"/>
  <c r="AK428" i="20"/>
  <c r="AK427" i="20"/>
  <c r="AK426" i="20"/>
  <c r="AK425" i="20"/>
  <c r="AK424" i="20"/>
  <c r="AK423" i="20"/>
  <c r="AK422" i="20"/>
  <c r="AK421" i="20"/>
  <c r="AK420" i="20"/>
  <c r="AK419" i="20"/>
  <c r="AK418" i="20"/>
  <c r="AK417" i="20"/>
  <c r="AK416" i="20"/>
  <c r="AK415" i="20"/>
  <c r="AK414" i="20"/>
  <c r="AK413" i="20"/>
  <c r="AK412" i="20"/>
  <c r="AK411" i="20"/>
  <c r="AK410" i="20"/>
  <c r="AK409" i="20"/>
  <c r="AK408" i="20"/>
  <c r="AK407" i="20"/>
  <c r="AK406" i="20"/>
  <c r="AK405" i="20"/>
  <c r="AK404" i="20"/>
  <c r="AK403" i="20"/>
  <c r="AK402" i="20"/>
  <c r="AK401" i="20"/>
  <c r="AK400" i="20"/>
  <c r="AK399" i="20"/>
  <c r="AK398" i="20"/>
  <c r="AK397" i="20"/>
  <c r="AK396" i="20"/>
  <c r="AK395" i="20"/>
  <c r="AK394" i="20"/>
  <c r="AK393" i="20"/>
  <c r="AK392" i="20"/>
  <c r="AK391" i="20"/>
  <c r="AK390" i="20"/>
  <c r="AK389" i="20"/>
  <c r="AK388" i="20"/>
  <c r="AK387" i="20"/>
  <c r="AK386" i="20"/>
  <c r="AK385" i="20"/>
  <c r="AK384" i="20"/>
  <c r="AK383" i="20"/>
  <c r="AK382" i="20"/>
  <c r="AK381" i="20"/>
  <c r="AK380" i="20"/>
  <c r="AK379" i="20"/>
  <c r="AK378" i="20"/>
  <c r="AK377" i="20"/>
  <c r="AK376" i="20"/>
  <c r="AK375" i="20"/>
  <c r="AK374" i="20"/>
  <c r="AK373" i="20"/>
  <c r="AK372" i="20"/>
  <c r="AK371" i="20"/>
  <c r="AK370" i="20"/>
  <c r="AK369" i="20"/>
  <c r="AK368" i="20"/>
  <c r="AK367" i="20"/>
  <c r="AK366" i="20"/>
  <c r="AK365" i="20"/>
  <c r="AK364" i="20"/>
  <c r="AK363" i="20"/>
  <c r="AK362" i="20"/>
  <c r="AK361" i="20"/>
  <c r="AK360" i="20"/>
  <c r="AK359" i="20"/>
  <c r="AK358" i="20"/>
  <c r="AK357" i="20"/>
  <c r="AK356" i="20"/>
  <c r="AK355" i="20"/>
  <c r="AK354" i="20"/>
  <c r="AK353" i="20"/>
  <c r="AK352" i="20"/>
  <c r="AK351" i="20"/>
  <c r="AK350" i="20"/>
  <c r="AK349" i="20"/>
  <c r="AK348" i="20"/>
  <c r="AK347" i="20"/>
  <c r="AK346" i="20"/>
  <c r="AK345" i="20"/>
  <c r="AK344" i="20"/>
  <c r="AK343" i="20"/>
  <c r="AK342" i="20"/>
  <c r="AK341" i="20"/>
  <c r="AK340" i="20"/>
  <c r="AK339" i="20"/>
  <c r="AK338" i="20"/>
  <c r="AK337" i="20"/>
  <c r="AK336" i="20"/>
  <c r="AK335" i="20"/>
  <c r="AK334" i="20"/>
  <c r="AK333" i="20"/>
  <c r="AK332" i="20"/>
  <c r="AK331" i="20"/>
  <c r="AK330" i="20"/>
  <c r="AK329" i="20"/>
  <c r="AK328" i="20"/>
  <c r="AK327" i="20"/>
  <c r="AK326" i="20"/>
  <c r="AK325" i="20"/>
  <c r="AK324" i="20"/>
  <c r="AK323" i="20"/>
  <c r="AK322" i="20"/>
  <c r="AK321" i="20"/>
  <c r="AK320" i="20"/>
  <c r="AK319" i="20"/>
  <c r="AK318" i="20"/>
  <c r="AK317" i="20"/>
  <c r="AK316" i="20"/>
  <c r="AK315" i="20"/>
  <c r="AK314" i="20"/>
  <c r="AK313" i="20"/>
  <c r="AK312" i="20"/>
  <c r="AK311" i="20"/>
  <c r="AK310" i="20"/>
  <c r="AK309" i="20"/>
  <c r="AK308" i="20"/>
  <c r="AK307" i="20"/>
  <c r="AK306" i="20"/>
  <c r="AK305" i="20"/>
  <c r="AK304" i="20"/>
  <c r="AK303" i="20"/>
  <c r="AK302" i="20"/>
  <c r="AK301" i="20"/>
  <c r="AK300" i="20"/>
  <c r="AK299" i="20"/>
  <c r="AK298" i="20"/>
  <c r="AK297" i="20"/>
  <c r="AK296" i="20"/>
  <c r="AK295" i="20"/>
  <c r="AK294" i="20"/>
  <c r="AK293" i="20"/>
  <c r="AK292" i="20"/>
  <c r="AK291" i="20"/>
  <c r="AK290" i="20"/>
  <c r="AK289" i="20"/>
  <c r="AK288" i="20"/>
  <c r="AK287" i="20"/>
  <c r="AK286" i="20"/>
  <c r="AK285" i="20"/>
  <c r="AK284" i="20"/>
  <c r="AK283" i="20"/>
  <c r="AK282" i="20"/>
  <c r="AK281" i="20"/>
  <c r="AK280" i="20"/>
  <c r="AK279" i="20"/>
  <c r="AK278" i="20"/>
  <c r="AK277" i="20"/>
  <c r="AK276" i="20"/>
  <c r="AK275" i="20"/>
  <c r="AK274" i="20"/>
  <c r="AK273" i="20"/>
  <c r="AK272" i="20"/>
  <c r="AK271" i="20"/>
  <c r="AK270" i="20"/>
  <c r="AK269" i="20"/>
  <c r="AK268" i="20"/>
  <c r="AK267" i="20"/>
  <c r="AK266" i="20"/>
  <c r="AK265" i="20"/>
  <c r="AK264" i="20"/>
  <c r="AK263" i="20"/>
  <c r="AK262" i="20"/>
  <c r="AK261" i="20"/>
  <c r="AK260" i="20"/>
  <c r="AK259" i="20"/>
  <c r="AK258" i="20"/>
  <c r="AK257" i="20"/>
  <c r="AK256" i="20"/>
  <c r="AK255" i="20"/>
  <c r="AK254" i="20"/>
  <c r="AK253" i="20"/>
  <c r="AK252" i="20"/>
  <c r="AK251" i="20"/>
  <c r="AK250" i="20"/>
  <c r="AK249" i="20"/>
  <c r="AK248" i="20"/>
  <c r="AK247" i="20"/>
  <c r="AK246" i="20"/>
  <c r="AK245" i="20"/>
  <c r="AK244" i="20"/>
  <c r="AK243" i="20"/>
  <c r="AK242" i="20"/>
  <c r="AK241" i="20"/>
  <c r="AK240" i="20"/>
  <c r="AK239" i="20"/>
  <c r="AK238" i="20"/>
  <c r="AK237" i="20"/>
  <c r="AK236" i="20"/>
  <c r="AK235" i="20"/>
  <c r="AK234" i="20"/>
  <c r="AK233" i="20"/>
  <c r="AK232" i="20"/>
  <c r="AK231" i="20"/>
  <c r="AK230" i="20"/>
  <c r="AK229" i="20"/>
  <c r="AK228" i="20"/>
  <c r="AK227" i="20"/>
  <c r="AK226" i="20"/>
  <c r="AK225" i="20"/>
  <c r="AK224" i="20"/>
  <c r="AK223" i="20"/>
  <c r="AK222" i="20"/>
  <c r="AK221" i="20"/>
  <c r="AK220" i="20"/>
  <c r="AK219" i="20"/>
  <c r="AK218" i="20"/>
  <c r="AK217" i="20"/>
  <c r="AK216" i="20"/>
  <c r="AK215" i="20"/>
  <c r="AK214" i="20"/>
  <c r="AK213" i="20"/>
  <c r="AK212" i="20"/>
  <c r="AK211" i="20"/>
  <c r="AK210" i="20"/>
  <c r="AK209" i="20"/>
  <c r="AK208" i="20"/>
  <c r="AK207" i="20"/>
  <c r="AK206" i="20"/>
  <c r="AK205" i="20"/>
  <c r="AK204" i="20"/>
  <c r="AK203" i="20"/>
  <c r="AK202" i="20"/>
  <c r="AK201" i="20"/>
  <c r="AK200" i="20"/>
  <c r="AK199" i="20"/>
  <c r="AK198" i="20"/>
  <c r="AK197" i="20"/>
  <c r="AK196" i="20"/>
  <c r="AK195" i="20"/>
  <c r="AK194" i="20"/>
  <c r="AK193" i="20"/>
  <c r="AK192" i="20"/>
  <c r="AK191" i="20"/>
  <c r="AK190" i="20"/>
  <c r="AK189" i="20"/>
  <c r="AK188" i="20"/>
  <c r="AK187" i="20"/>
  <c r="AK186" i="20"/>
  <c r="AK185" i="20"/>
  <c r="AK184" i="20"/>
  <c r="AK183" i="20"/>
  <c r="AK182" i="20"/>
  <c r="AK181" i="20"/>
  <c r="AK180" i="20"/>
  <c r="AK179" i="20"/>
  <c r="AK178" i="20"/>
  <c r="AK177" i="20"/>
  <c r="AK176" i="20"/>
  <c r="AK175" i="20"/>
  <c r="AK174" i="20"/>
  <c r="AK173" i="20"/>
  <c r="AK172" i="20"/>
  <c r="AK171" i="20"/>
  <c r="AK170" i="20"/>
  <c r="AK169" i="20"/>
  <c r="AK168" i="20"/>
  <c r="AK167" i="20"/>
  <c r="AK166" i="20"/>
  <c r="AK165" i="20"/>
  <c r="AK164" i="20"/>
  <c r="AK163" i="20"/>
  <c r="AK162" i="20"/>
  <c r="AK161" i="20"/>
  <c r="AK160" i="20"/>
  <c r="AK159" i="20"/>
  <c r="AK158" i="20"/>
  <c r="AK157" i="20"/>
  <c r="AK156" i="20"/>
  <c r="AK155" i="20"/>
  <c r="AK154" i="20"/>
  <c r="AK153" i="20"/>
  <c r="AK152" i="20"/>
  <c r="AK151" i="20"/>
  <c r="AK150" i="20"/>
  <c r="AK149" i="20"/>
  <c r="AK148" i="20"/>
  <c r="AK147" i="20"/>
  <c r="AK146" i="20"/>
  <c r="AK145" i="20"/>
  <c r="AK144" i="20"/>
  <c r="AK143" i="20"/>
  <c r="AK142" i="20"/>
  <c r="AK141" i="20"/>
  <c r="AK140" i="20"/>
  <c r="AK139" i="20"/>
  <c r="AK138" i="20"/>
  <c r="AK137" i="20"/>
  <c r="AK136" i="20"/>
  <c r="AK135" i="20"/>
  <c r="AK134" i="20"/>
  <c r="AK133" i="20"/>
  <c r="AK132" i="20"/>
  <c r="AK131" i="20"/>
  <c r="AK130" i="20"/>
  <c r="AK129" i="20"/>
  <c r="AK128" i="20"/>
  <c r="AK127" i="20"/>
  <c r="AK126" i="20"/>
  <c r="AK125" i="20"/>
  <c r="AK124" i="20"/>
  <c r="AK123" i="20"/>
  <c r="AK122" i="20"/>
  <c r="AK121" i="20"/>
  <c r="AK120" i="20"/>
  <c r="AK119" i="20"/>
  <c r="AK118" i="20"/>
  <c r="AK117" i="20"/>
  <c r="AK116" i="20"/>
  <c r="AK115" i="20"/>
  <c r="AK114" i="20"/>
  <c r="AK113" i="20"/>
  <c r="AK112" i="20"/>
  <c r="AK111" i="20"/>
  <c r="AK110" i="20"/>
  <c r="AK109" i="20"/>
  <c r="AK108" i="20"/>
  <c r="AK107" i="20"/>
  <c r="AK106" i="20"/>
  <c r="AK105" i="20"/>
  <c r="AK104" i="20"/>
  <c r="AK103" i="20"/>
  <c r="AK102" i="20"/>
  <c r="AK101" i="20"/>
  <c r="AK100" i="20"/>
  <c r="AK99" i="20"/>
  <c r="AK98" i="20"/>
  <c r="AK97" i="20"/>
  <c r="AK96" i="20"/>
  <c r="AK95" i="20"/>
  <c r="AK94" i="20"/>
  <c r="AK93" i="20"/>
  <c r="AK92" i="20"/>
  <c r="AK91" i="20"/>
  <c r="AK90" i="20"/>
  <c r="AK89" i="20"/>
  <c r="AK88" i="20"/>
  <c r="AK87" i="20"/>
  <c r="AK86" i="20"/>
  <c r="AK85" i="20"/>
  <c r="AK84" i="20"/>
  <c r="AK83" i="20"/>
  <c r="AK82" i="20"/>
  <c r="AK81" i="20"/>
  <c r="AK80" i="20"/>
  <c r="AK79" i="20"/>
  <c r="AK78" i="20"/>
  <c r="AK77" i="20"/>
  <c r="AK76" i="20"/>
  <c r="AK75" i="20"/>
  <c r="AK74" i="20"/>
  <c r="AK73" i="20"/>
  <c r="AK72" i="20"/>
  <c r="AK71" i="20"/>
  <c r="AK70" i="20"/>
  <c r="AK69" i="20"/>
  <c r="AK68" i="20"/>
  <c r="AK67" i="20"/>
  <c r="AK66" i="20"/>
  <c r="AK65" i="20"/>
  <c r="AK64" i="20"/>
  <c r="AK63" i="20"/>
  <c r="AK62" i="20"/>
  <c r="AK61" i="20"/>
  <c r="AK60" i="20"/>
  <c r="AK59" i="20"/>
  <c r="AK58" i="20"/>
  <c r="AK57" i="20"/>
  <c r="AK56" i="20"/>
  <c r="AK55" i="20"/>
  <c r="AK54" i="20"/>
  <c r="AK53" i="20"/>
  <c r="AK52" i="20"/>
  <c r="AK51" i="20"/>
  <c r="AK50" i="20"/>
  <c r="AK49" i="20"/>
  <c r="AK48" i="20"/>
  <c r="AK47" i="20"/>
  <c r="AK46" i="20"/>
  <c r="AK45" i="20"/>
  <c r="AK44" i="20"/>
  <c r="AK43" i="20"/>
  <c r="AK42" i="20"/>
  <c r="AK41" i="20"/>
  <c r="AK40" i="20"/>
  <c r="AK39" i="20"/>
  <c r="AK38" i="20"/>
  <c r="AK37" i="20"/>
  <c r="AK36" i="20"/>
  <c r="AK35" i="20"/>
  <c r="AK34" i="20"/>
  <c r="AK33" i="20"/>
  <c r="AK32" i="20"/>
  <c r="AK31" i="20"/>
  <c r="AK30" i="20"/>
  <c r="AK29" i="20"/>
  <c r="AK28" i="20"/>
  <c r="AK27" i="20"/>
  <c r="AK26" i="20"/>
  <c r="AK25" i="20"/>
  <c r="AK24" i="20"/>
  <c r="AK23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I1" i="20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G4" i="19"/>
  <c r="AG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AA35" i="18"/>
  <c r="Z35" i="18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AA19" i="18"/>
  <c r="Z19" i="18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B67" i="16"/>
  <c r="AA67" i="16"/>
  <c r="AA66" i="16"/>
  <c r="AB66" i="16" s="1"/>
  <c r="AB65" i="16"/>
  <c r="AA65" i="16"/>
  <c r="AA64" i="16"/>
  <c r="AB64" i="16" s="1"/>
  <c r="AB63" i="16"/>
  <c r="AA63" i="16"/>
  <c r="AA62" i="16"/>
  <c r="AB62" i="16" s="1"/>
  <c r="AB61" i="16"/>
  <c r="AA61" i="16"/>
  <c r="AA60" i="16"/>
  <c r="AB60" i="16" s="1"/>
  <c r="AB59" i="16"/>
  <c r="AA59" i="16"/>
  <c r="AA58" i="16"/>
  <c r="AB58" i="16" s="1"/>
  <c r="AB57" i="16"/>
  <c r="AA57" i="16"/>
  <c r="AA56" i="16"/>
  <c r="AB56" i="16" s="1"/>
  <c r="AB55" i="16"/>
  <c r="AA55" i="16"/>
  <c r="AA54" i="16"/>
  <c r="AB54" i="16" s="1"/>
  <c r="AB53" i="16"/>
  <c r="AA53" i="16"/>
  <c r="AA52" i="16"/>
  <c r="AB52" i="16" s="1"/>
  <c r="AB51" i="16"/>
  <c r="AA51" i="16"/>
  <c r="AA50" i="16"/>
  <c r="AB50" i="16" s="1"/>
  <c r="AB49" i="16"/>
  <c r="AA49" i="16"/>
  <c r="AA48" i="16"/>
  <c r="AB48" i="16" s="1"/>
  <c r="AB47" i="16"/>
  <c r="AA47" i="16"/>
  <c r="AA46" i="16"/>
  <c r="AB46" i="16" s="1"/>
  <c r="AB45" i="16"/>
  <c r="AA45" i="16"/>
  <c r="AA44" i="16"/>
  <c r="AB44" i="16" s="1"/>
  <c r="AB43" i="16"/>
  <c r="AA43" i="16"/>
  <c r="AA42" i="16"/>
  <c r="AB42" i="16" s="1"/>
  <c r="AB41" i="16"/>
  <c r="AA41" i="16"/>
  <c r="AA40" i="16"/>
  <c r="AB40" i="16" s="1"/>
  <c r="AB39" i="16"/>
  <c r="AA39" i="16"/>
  <c r="AA38" i="16"/>
  <c r="AB38" i="16" s="1"/>
  <c r="AB37" i="16"/>
  <c r="AA37" i="16"/>
  <c r="AA36" i="16"/>
  <c r="AB36" i="16" s="1"/>
  <c r="AB35" i="16"/>
  <c r="AA35" i="16"/>
  <c r="AA34" i="16"/>
  <c r="AB34" i="16" s="1"/>
  <c r="AB33" i="16"/>
  <c r="AA33" i="16"/>
  <c r="AA32" i="16"/>
  <c r="AB32" i="16" s="1"/>
  <c r="AB31" i="16"/>
  <c r="AA31" i="16"/>
  <c r="AA30" i="16"/>
  <c r="AB30" i="16" s="1"/>
  <c r="AB29" i="16"/>
  <c r="AA29" i="16"/>
  <c r="AA28" i="16"/>
  <c r="AB28" i="16" s="1"/>
  <c r="AB27" i="16"/>
  <c r="AA27" i="16"/>
  <c r="AA26" i="16"/>
  <c r="AB26" i="16" s="1"/>
  <c r="AB25" i="16"/>
  <c r="AA25" i="16"/>
  <c r="AA24" i="16"/>
  <c r="AB24" i="16" s="1"/>
  <c r="AB23" i="16"/>
  <c r="AA23" i="16"/>
  <c r="AA22" i="16"/>
  <c r="AB22" i="16" s="1"/>
  <c r="AB21" i="16"/>
  <c r="AA21" i="16"/>
  <c r="AA20" i="16"/>
  <c r="AB20" i="16" s="1"/>
  <c r="AB19" i="16"/>
  <c r="AA19" i="16"/>
  <c r="AA18" i="16"/>
  <c r="AB18" i="16" s="1"/>
  <c r="AB17" i="16"/>
  <c r="AA17" i="16"/>
  <c r="AA16" i="16"/>
  <c r="AB16" i="16" s="1"/>
  <c r="AB15" i="16"/>
  <c r="AA15" i="16"/>
  <c r="AA14" i="16"/>
  <c r="AB14" i="16" s="1"/>
  <c r="AB13" i="16"/>
  <c r="AA13" i="16"/>
  <c r="AA12" i="16"/>
  <c r="AB12" i="16" s="1"/>
  <c r="AB11" i="16"/>
  <c r="AA11" i="16"/>
  <c r="AA10" i="16"/>
  <c r="AB10" i="16" s="1"/>
  <c r="AB9" i="16"/>
  <c r="AA9" i="16"/>
  <c r="AA8" i="16"/>
  <c r="AB8" i="16" s="1"/>
  <c r="AB7" i="16"/>
  <c r="AA7" i="16"/>
  <c r="AA6" i="16"/>
  <c r="AB6" i="16" s="1"/>
  <c r="AB5" i="16"/>
  <c r="AA5" i="16"/>
  <c r="AA4" i="16"/>
  <c r="AB4" i="16" s="1"/>
  <c r="AB3" i="16"/>
  <c r="AA3" i="16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I9" i="14" s="1"/>
  <c r="F8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5" i="6" s="1"/>
  <c r="G4" i="6"/>
  <c r="H1" i="6"/>
  <c r="F1" i="6"/>
  <c r="H8" i="5"/>
  <c r="H7" i="5"/>
  <c r="H4" i="5"/>
  <c r="J8" i="5" s="1"/>
  <c r="J1" i="5"/>
  <c r="H1" i="5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29" i="4"/>
  <c r="AK99" i="4"/>
  <c r="AK98" i="4"/>
  <c r="AK97" i="4"/>
  <c r="AK96" i="4"/>
  <c r="AK3" i="4"/>
  <c r="AK94" i="4"/>
  <c r="AK93" i="4"/>
  <c r="AK92" i="4"/>
  <c r="AK91" i="4"/>
  <c r="AK74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1" i="4"/>
  <c r="AK100" i="4"/>
  <c r="AK32" i="4"/>
  <c r="AK73" i="4"/>
  <c r="AK72" i="4"/>
  <c r="AK30" i="4"/>
  <c r="AK70" i="4"/>
  <c r="AK69" i="4"/>
  <c r="AK68" i="4"/>
  <c r="AL68" i="4" s="1"/>
  <c r="AK67" i="4"/>
  <c r="AL67" i="4" s="1"/>
  <c r="AK57" i="4"/>
  <c r="AL57" i="4" s="1"/>
  <c r="AK65" i="4"/>
  <c r="AL65" i="4" s="1"/>
  <c r="AK43" i="4"/>
  <c r="AL43" i="4" s="1"/>
  <c r="AK63" i="4"/>
  <c r="AL63" i="4" s="1"/>
  <c r="AK62" i="4"/>
  <c r="AL62" i="4" s="1"/>
  <c r="AK61" i="4"/>
  <c r="AL61" i="4" s="1"/>
  <c r="AK60" i="4"/>
  <c r="AL60" i="4" s="1"/>
  <c r="AK46" i="4"/>
  <c r="AL46" i="4" s="1"/>
  <c r="AK58" i="4"/>
  <c r="AL58" i="4" s="1"/>
  <c r="AK95" i="4"/>
  <c r="AL95" i="4" s="1"/>
  <c r="AK56" i="4"/>
  <c r="AL56" i="4" s="1"/>
  <c r="AK55" i="4"/>
  <c r="AL55" i="4" s="1"/>
  <c r="AK54" i="4"/>
  <c r="AL54" i="4" s="1"/>
  <c r="AK53" i="4"/>
  <c r="AL53" i="4" s="1"/>
  <c r="AK52" i="4"/>
  <c r="AL52" i="4" s="1"/>
  <c r="AK51" i="4"/>
  <c r="AL51" i="4" s="1"/>
  <c r="AK50" i="4"/>
  <c r="AL50" i="4" s="1"/>
  <c r="AK49" i="4"/>
  <c r="AL49" i="4" s="1"/>
  <c r="AK48" i="4"/>
  <c r="AL48" i="4" s="1"/>
  <c r="AK47" i="4"/>
  <c r="AL47" i="4" s="1"/>
  <c r="AK90" i="4"/>
  <c r="AL90" i="4" s="1"/>
  <c r="AK45" i="4"/>
  <c r="AL45" i="4" s="1"/>
  <c r="AK44" i="4"/>
  <c r="AL44" i="4" s="1"/>
  <c r="AK64" i="4"/>
  <c r="AL64" i="4" s="1"/>
  <c r="AK42" i="4"/>
  <c r="AL42" i="4" s="1"/>
  <c r="AK41" i="4"/>
  <c r="AL41" i="4" s="1"/>
  <c r="AK40" i="4"/>
  <c r="AL40" i="4" s="1"/>
  <c r="AK39" i="4"/>
  <c r="AL39" i="4" s="1"/>
  <c r="AK38" i="4"/>
  <c r="AL38" i="4" s="1"/>
  <c r="AK37" i="4"/>
  <c r="AL37" i="4" s="1"/>
  <c r="AK36" i="4"/>
  <c r="AL36" i="4" s="1"/>
  <c r="AK35" i="4"/>
  <c r="AL35" i="4" s="1"/>
  <c r="AK34" i="4"/>
  <c r="AL34" i="4" s="1"/>
  <c r="AK33" i="4"/>
  <c r="AL33" i="4" s="1"/>
  <c r="AK76" i="4"/>
  <c r="AL76" i="4" s="1"/>
  <c r="AK31" i="4"/>
  <c r="AL31" i="4" s="1"/>
  <c r="AK21" i="4"/>
  <c r="AL21" i="4" s="1"/>
  <c r="AK75" i="4"/>
  <c r="AL75" i="4" s="1"/>
  <c r="AK28" i="4"/>
  <c r="AL28" i="4" s="1"/>
  <c r="AK27" i="4"/>
  <c r="AL27" i="4" s="1"/>
  <c r="AK26" i="4"/>
  <c r="AL26" i="4" s="1"/>
  <c r="AK25" i="4"/>
  <c r="AL25" i="4" s="1"/>
  <c r="AK24" i="4"/>
  <c r="AL24" i="4" s="1"/>
  <c r="AK23" i="4"/>
  <c r="AL23" i="4" s="1"/>
  <c r="AK22" i="4"/>
  <c r="AL22" i="4" s="1"/>
  <c r="AK66" i="4"/>
  <c r="AL66" i="4" s="1"/>
  <c r="AK20" i="4"/>
  <c r="AL20" i="4" s="1"/>
  <c r="AK19" i="4"/>
  <c r="AL19" i="4" s="1"/>
  <c r="AK18" i="4"/>
  <c r="AL18" i="4" s="1"/>
  <c r="AK17" i="4"/>
  <c r="AL17" i="4" s="1"/>
  <c r="AK16" i="4"/>
  <c r="AL16" i="4" s="1"/>
  <c r="AK15" i="4"/>
  <c r="AL15" i="4" s="1"/>
  <c r="AK14" i="4"/>
  <c r="AL14" i="4" s="1"/>
  <c r="AK13" i="4"/>
  <c r="AL13" i="4" s="1"/>
  <c r="AK12" i="4"/>
  <c r="AL12" i="4" s="1"/>
  <c r="AK11" i="4"/>
  <c r="AL11" i="4" s="1"/>
  <c r="AK10" i="4"/>
  <c r="AL10" i="4" s="1"/>
  <c r="AK9" i="4"/>
  <c r="AL9" i="4" s="1"/>
  <c r="AK8" i="4"/>
  <c r="AL8" i="4" s="1"/>
  <c r="AK7" i="4"/>
  <c r="AL7" i="4" s="1"/>
  <c r="AK6" i="4"/>
  <c r="AL6" i="4" s="1"/>
  <c r="AK5" i="4"/>
  <c r="AL5" i="4" s="1"/>
  <c r="AK4" i="4"/>
  <c r="AL4" i="4" s="1"/>
  <c r="AK59" i="4"/>
  <c r="AL59" i="4" s="1"/>
  <c r="N1" i="4"/>
  <c r="L1" i="4"/>
  <c r="M1" i="3"/>
  <c r="K1" i="3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AD126" i="2"/>
  <c r="AC126" i="2"/>
  <c r="AD125" i="2"/>
  <c r="AC1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AD110" i="2"/>
  <c r="AC110" i="2"/>
  <c r="AD109" i="2"/>
  <c r="AC109" i="2"/>
  <c r="AD108" i="2"/>
  <c r="AC108" i="2"/>
  <c r="AD107" i="2"/>
  <c r="AC107" i="2"/>
  <c r="AD106" i="2"/>
  <c r="AC106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J1" i="2"/>
  <c r="H1" i="2"/>
  <c r="I6" i="12" l="1"/>
  <c r="I8" i="14"/>
  <c r="F7" i="14"/>
  <c r="S7" i="7"/>
  <c r="H6" i="5"/>
  <c r="S8" i="7"/>
  <c r="J6" i="5"/>
  <c r="H5" i="5"/>
  <c r="J7" i="5"/>
  <c r="G7" i="6"/>
  <c r="Q6" i="7"/>
  <c r="F7" i="13"/>
</calcChain>
</file>

<file path=xl/sharedStrings.xml><?xml version="1.0" encoding="utf-8"?>
<sst xmlns="http://schemas.openxmlformats.org/spreadsheetml/2006/main" count="3649" uniqueCount="676">
  <si>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</si>
  <si>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</si>
  <si>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</si>
  <si>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</si>
  <si>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</si>
  <si>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</si>
  <si>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</si>
  <si>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</si>
  <si>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</si>
  <si>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</si>
  <si>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</si>
  <si>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</si>
  <si>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</si>
  <si>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</si>
  <si>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</si>
  <si>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</si>
  <si>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</si>
  <si>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</si>
  <si>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</si>
  <si>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</si>
  <si>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</si>
  <si>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</si>
  <si>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</si>
  <si>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</si>
  <si>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</si>
  <si>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</si>
  <si>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</si>
  <si>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</si>
  <si>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</si>
  <si>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</si>
  <si>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</si>
  <si>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</si>
  <si>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</si>
  <si>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</si>
  <si>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</si>
  <si>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</si>
  <si>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</si>
  <si>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</si>
  <si>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</si>
  <si>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</si>
  <si>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</si>
  <si>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</si>
  <si>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</si>
  <si>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</si>
  <si>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</si>
  <si>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</si>
  <si>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</si>
  <si>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</si>
  <si>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</si>
  <si>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</si>
  <si>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</si>
  <si>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</si>
  <si>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</si>
  <si>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</si>
  <si>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</si>
  <si>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</si>
  <si>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</si>
  <si>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</si>
  <si>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</si>
  <si>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</si>
  <si>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</si>
  <si>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</si>
  <si>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</si>
  <si>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</si>
  <si>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</si>
  <si>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</si>
  <si>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</si>
  <si>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</si>
  <si>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</si>
  <si>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</si>
  <si>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</si>
  <si>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</si>
  <si>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</si>
  <si>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</si>
  <si>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</si>
  <si>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</si>
  <si>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</si>
  <si>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</si>
  <si>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</si>
  <si>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</si>
  <si>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</si>
  <si>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</si>
  <si>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</si>
  <si>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</si>
  <si>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</si>
  <si>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</si>
  <si>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</si>
  <si>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</si>
  <si>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</si>
  <si>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</si>
  <si>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</si>
  <si>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</si>
  <si>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</si>
  <si>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</si>
  <si>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</si>
  <si>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</si>
  <si>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</si>
  <si>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</si>
  <si>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</si>
  <si>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</si>
  <si>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</si>
  <si>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</si>
  <si>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</si>
  <si>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</si>
  <si>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</si>
  <si>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</si>
  <si>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</si>
  <si>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</si>
  <si>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</si>
  <si>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</si>
  <si>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</si>
  <si>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10Bach3</t>
  </si>
  <si>
    <t>(إفتا)S1B1 1754501</t>
  </si>
  <si>
    <t>FMAFTI10000000</t>
  </si>
  <si>
    <t>11Bach24</t>
  </si>
  <si>
    <t>فوم جانب حمايه يمين</t>
  </si>
  <si>
    <t>FMDACI30000000</t>
  </si>
  <si>
    <t>12Bach24</t>
  </si>
  <si>
    <t>فوم جانب حمايه شمال</t>
  </si>
  <si>
    <t>FMDACI40000000</t>
  </si>
  <si>
    <t>225Bach13</t>
  </si>
  <si>
    <t>علبة صندوق سمك 20 ك فلات الجديدة</t>
  </si>
  <si>
    <t>FMBOXI20FB0000</t>
  </si>
  <si>
    <t>449Bach21</t>
  </si>
  <si>
    <t>FRONT 43LM63</t>
  </si>
  <si>
    <t>FMLGEI43LM63FR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</si>
  <si>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</si>
  <si>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</si>
  <si>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</si>
  <si>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</si>
  <si>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</si>
  <si>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</si>
  <si>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</si>
  <si>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</si>
  <si>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</si>
  <si>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</si>
  <si>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قاعده غساله فوم 4.3 سم PDAWP6058</t>
  </si>
  <si>
    <t>FMDAIIW0000000</t>
  </si>
  <si>
    <t>93Bach16</t>
  </si>
  <si>
    <t>فوم حمايه لوحه التحكم فيكتوريا CDAWP6090</t>
  </si>
  <si>
    <t>FMDAIIF2000000</t>
  </si>
  <si>
    <t>342Bach12</t>
  </si>
  <si>
    <t xml:space="preserve">  LG55UK63</t>
  </si>
  <si>
    <t>FMLGEI55UK6300</t>
  </si>
  <si>
    <t>49Bach15</t>
  </si>
  <si>
    <t>كفر غسالة LG</t>
  </si>
  <si>
    <t>FMLGEI20000000</t>
  </si>
  <si>
    <t>50Bach15</t>
  </si>
  <si>
    <t>زوايا غسالة LG</t>
  </si>
  <si>
    <t>FMLGEI40000000</t>
  </si>
  <si>
    <t>160Bach14</t>
  </si>
  <si>
    <t>فوم طقم رويال جاز المعدل</t>
  </si>
  <si>
    <t>FMROGI20000000</t>
  </si>
  <si>
    <t>165Bach10</t>
  </si>
  <si>
    <t>فوم صندوق سمك التابوت</t>
  </si>
  <si>
    <t>FMBOXI30T00000</t>
  </si>
  <si>
    <t>180Bach5</t>
  </si>
  <si>
    <t>فوم دعامه 60*60</t>
  </si>
  <si>
    <t>FMDACI66060000</t>
  </si>
  <si>
    <t>24Bach9</t>
  </si>
  <si>
    <t>فوم زوايا فيكتوريا خلفيه PDAWP6025</t>
  </si>
  <si>
    <t>FMDAIIF4000000</t>
  </si>
  <si>
    <t>253Bach12</t>
  </si>
  <si>
    <t>طقم سخان بلونايل ذو 3 اطقم</t>
  </si>
  <si>
    <t>FMDAHI40000000</t>
  </si>
  <si>
    <t>25Bach9</t>
  </si>
  <si>
    <t>فوم زوايا فيكتوريا اماميه PDAWP6024</t>
  </si>
  <si>
    <t>FMDAIIF3000000</t>
  </si>
  <si>
    <t>271Bach12</t>
  </si>
  <si>
    <t>صندوق سمك 5ك بنى سويف</t>
  </si>
  <si>
    <t>FM000B05000000</t>
  </si>
  <si>
    <t>280Bach9</t>
  </si>
  <si>
    <t>صندوق سمك 10بنى سويف</t>
  </si>
  <si>
    <t>FM000B10000000</t>
  </si>
  <si>
    <t>331Bach11</t>
  </si>
  <si>
    <t>LG 43UJ63</t>
  </si>
  <si>
    <t>FMLGEI43630000</t>
  </si>
  <si>
    <t>438Bach17</t>
  </si>
  <si>
    <t xml:space="preserve">LG43LM63/UM73 </t>
  </si>
  <si>
    <t>FMLGEI43LM6373</t>
  </si>
  <si>
    <t>142Bach14</t>
  </si>
  <si>
    <t>فوم قاعده 60*60</t>
  </si>
  <si>
    <t>FMDACI16060000</t>
  </si>
  <si>
    <t>168Bach14</t>
  </si>
  <si>
    <t>صندوق سمك 25 ك</t>
  </si>
  <si>
    <t>FMBOXI25000000</t>
  </si>
  <si>
    <t>550Bach8</t>
  </si>
  <si>
    <t>FRONT 43LM55</t>
  </si>
  <si>
    <t>FMLGEI43LM55FR</t>
  </si>
  <si>
    <t>1Bach12</t>
  </si>
  <si>
    <t>كفر سخان فرنساوى 085</t>
  </si>
  <si>
    <t>FMENCI20000000</t>
  </si>
  <si>
    <t>2Bach12</t>
  </si>
  <si>
    <t>قاعده سخان فرنساوى 086</t>
  </si>
  <si>
    <t>FMENCI30000000</t>
  </si>
  <si>
    <t>662Bach1</t>
  </si>
  <si>
    <t xml:space="preserve">65UA14 TOP </t>
  </si>
  <si>
    <t>FMTOSI7T65UA14</t>
  </si>
  <si>
    <t>663Bach1</t>
  </si>
  <si>
    <t xml:space="preserve">65UA14 BOTTOM </t>
  </si>
  <si>
    <t>FMTOSI1B65UA14</t>
  </si>
  <si>
    <t>664Bach1</t>
  </si>
  <si>
    <t>65UA14 SIDE LEFT</t>
  </si>
  <si>
    <t>FMTOSI4L65UA14</t>
  </si>
  <si>
    <t>665Bach1</t>
  </si>
  <si>
    <t>65UA14 SIDE RIGHT</t>
  </si>
  <si>
    <t>FMTOSI3R65UA14</t>
  </si>
  <si>
    <t>668Bach1</t>
  </si>
  <si>
    <t>LG 65UP77 FRONT</t>
  </si>
  <si>
    <t>FMLGEI365UP770</t>
  </si>
  <si>
    <t>666Bach1</t>
  </si>
  <si>
    <t>LG43UP81</t>
  </si>
  <si>
    <t>FMLGEI043UP810</t>
  </si>
  <si>
    <t>667Bach1</t>
  </si>
  <si>
    <t>طقم علوى+سفلى+جوانب  LG 65UP81</t>
  </si>
  <si>
    <t>FMLGEI065UP810</t>
  </si>
  <si>
    <t>669Bach1</t>
  </si>
  <si>
    <t>طقم علوى +سفلى LG 65UP77</t>
  </si>
  <si>
    <t>FMLGEI065UP770</t>
  </si>
  <si>
    <t>273Bach23</t>
  </si>
  <si>
    <t>صندوق سمك 25 ك بني سويف</t>
  </si>
  <si>
    <t>FM000B25000000</t>
  </si>
  <si>
    <t>440Bach6</t>
  </si>
  <si>
    <t>فوم طقم سخان زانوسى</t>
  </si>
  <si>
    <t>FMDAHIN30000000</t>
  </si>
  <si>
    <t>607Bach8</t>
  </si>
  <si>
    <t>مجموعه زوايا اماميه</t>
  </si>
  <si>
    <t>FMMINI20000042</t>
  </si>
  <si>
    <t>608Bach8</t>
  </si>
  <si>
    <t>مجموعه زوايا فوم خلفيه</t>
  </si>
  <si>
    <t>FMMINI30000043</t>
  </si>
  <si>
    <t>609Bach8</t>
  </si>
  <si>
    <t>قاعده فوم جديده</t>
  </si>
  <si>
    <t>FMMINI10000044</t>
  </si>
  <si>
    <t>81Bach11</t>
  </si>
  <si>
    <t>قاعدة بوتجاز 90 تصدير</t>
  </si>
  <si>
    <t>FMDACI49000001</t>
  </si>
  <si>
    <t>422Bach1</t>
  </si>
  <si>
    <t>قاعده +زوايا غساله 13</t>
  </si>
  <si>
    <t>FMMTII12130000</t>
  </si>
  <si>
    <t>449Bach20</t>
  </si>
  <si>
    <t>623Bach4</t>
  </si>
  <si>
    <t>قاعدة غساله 10 كيلو فوق اتوماتيك p0000001388248</t>
  </si>
  <si>
    <t>FMCFII11088248</t>
  </si>
  <si>
    <t>624Bach4</t>
  </si>
  <si>
    <t>كفر غساله 10 كيلو فوق اتوماتيك 16338000004067</t>
  </si>
  <si>
    <t>FMCFII71004067</t>
  </si>
  <si>
    <t>625Bach4</t>
  </si>
  <si>
    <t>جزء وسط غساله 10 كيلو فوق اتوماتيك 16338000004075</t>
  </si>
  <si>
    <t>FMCFII61004075</t>
  </si>
  <si>
    <t>626Bach4</t>
  </si>
  <si>
    <t>زوايا غساله 10 كيلو فوق اتوماتيك 16338000004073</t>
  </si>
  <si>
    <t>FMCFII21004073</t>
  </si>
  <si>
    <t>299Bach20</t>
  </si>
  <si>
    <t>سخان غاز 6لتر</t>
  </si>
  <si>
    <t>FMDAHI5L000000</t>
  </si>
  <si>
    <t>183Bach5</t>
  </si>
  <si>
    <t>فوم حمايةالعداد</t>
  </si>
  <si>
    <t>FMENCI40000000</t>
  </si>
  <si>
    <t>627Bach5</t>
  </si>
  <si>
    <t>قاعدة غساله 12 كيلو فوق اتوماتيك p73001989040</t>
  </si>
  <si>
    <t>FMCFII11289040</t>
  </si>
  <si>
    <t>628Bach5</t>
  </si>
  <si>
    <t>كفر غساله 12 كيلو فوق اتوماتيك 16338000004068</t>
  </si>
  <si>
    <t>FMCFII71204068</t>
  </si>
  <si>
    <t>629Bach5</t>
  </si>
  <si>
    <t>جزء وسط غساله 12 كيلو فوق اتوماتيك 16338000004078</t>
  </si>
  <si>
    <t>FMCFII61204078</t>
  </si>
  <si>
    <t>630Bach5</t>
  </si>
  <si>
    <t>زوايا غساله 12 كيلو فوق اتوماتيك 16338000004069</t>
  </si>
  <si>
    <t>FMCFII21204069</t>
  </si>
  <si>
    <t>122Bach18</t>
  </si>
  <si>
    <t>قاعدة غسالة LG</t>
  </si>
  <si>
    <t>FMLGEI1000000</t>
  </si>
  <si>
    <t>437Bach16</t>
  </si>
  <si>
    <t xml:space="preserve">LG32LM55/LM63 </t>
  </si>
  <si>
    <t>FMLGEI32LM5563</t>
  </si>
  <si>
    <t>645Bach3</t>
  </si>
  <si>
    <t>Stop Coller S4</t>
  </si>
  <si>
    <t>FMENCI0S400000</t>
  </si>
  <si>
    <t>160Bach13</t>
  </si>
  <si>
    <t>167Bach15</t>
  </si>
  <si>
    <t>فوم صندوق سمك 35 ك</t>
  </si>
  <si>
    <t>FMBOXI35000000</t>
  </si>
  <si>
    <t>49Bach14</t>
  </si>
  <si>
    <t>50Bach14</t>
  </si>
  <si>
    <t>445Bach11</t>
  </si>
  <si>
    <t>زانوسى العبد 303</t>
  </si>
  <si>
    <t>FMABDI30300000</t>
  </si>
  <si>
    <t>446Bach11</t>
  </si>
  <si>
    <t>زانوسى العبد 304</t>
  </si>
  <si>
    <t>FMABDI30400000</t>
  </si>
  <si>
    <t>447Bach11</t>
  </si>
  <si>
    <t>زانوسي العبد 308</t>
  </si>
  <si>
    <t>FMABDI30800000</t>
  </si>
  <si>
    <t>448Bach11</t>
  </si>
  <si>
    <t>زانوسي العبد 314</t>
  </si>
  <si>
    <t>FMABDI31400000</t>
  </si>
  <si>
    <t>92Bach15</t>
  </si>
  <si>
    <t>93Bach15</t>
  </si>
  <si>
    <t>94Bach15</t>
  </si>
  <si>
    <t>فوم تغليف حله فيكتوريا CDAWP6039</t>
  </si>
  <si>
    <t>FMDAIIF1000000</t>
  </si>
  <si>
    <t>155Bach13</t>
  </si>
  <si>
    <t>فوم طقم سخان غاز 10 لتر</t>
  </si>
  <si>
    <t>FMDAHI6000000</t>
  </si>
  <si>
    <t>306Bach3</t>
  </si>
  <si>
    <t>زانوسي العبد 309</t>
  </si>
  <si>
    <t>FMABDI30900000</t>
  </si>
  <si>
    <t>439Bach14</t>
  </si>
  <si>
    <t>زانوسى العبد 305</t>
  </si>
  <si>
    <t>FMABDI30500000</t>
  </si>
  <si>
    <t>560Bach3</t>
  </si>
  <si>
    <t xml:space="preserve">55X7000F/8000 UPPER EPS 4-746-072-71توشيبا </t>
  </si>
  <si>
    <t>FMTOSI55UR0072</t>
  </si>
  <si>
    <t>561Bach3</t>
  </si>
  <si>
    <t>55X7000F/8000 LOWER C EPS 4-746-073-71توشيبا</t>
  </si>
  <si>
    <t>FMTOSI55LR0073</t>
  </si>
  <si>
    <t>562Bach3</t>
  </si>
  <si>
    <t>55X7000F/8000 LOWER  EPS 4-746-080-71توشيبا</t>
  </si>
  <si>
    <t>FMTOSI55LR0080</t>
  </si>
  <si>
    <t>563Bach3</t>
  </si>
  <si>
    <t>55X7000F/8000 Side EPS 4-746-081-71توشيبا</t>
  </si>
  <si>
    <t>FMTOSI55SI0081</t>
  </si>
  <si>
    <t>652Bach3</t>
  </si>
  <si>
    <t>655Bach6</t>
  </si>
  <si>
    <t>PDFRP2125 قاعده 70 يمين</t>
  </si>
  <si>
    <t>FMCFII1RRP2125</t>
  </si>
  <si>
    <t>656Bach6</t>
  </si>
  <si>
    <t>PDFRP2123 قاعده 70 شمال</t>
  </si>
  <si>
    <t>FMCFII1LRP2123</t>
  </si>
  <si>
    <t>657Bach6</t>
  </si>
  <si>
    <t>PDFRP2124 كفر 70 يمين</t>
  </si>
  <si>
    <t>FMCFII7RRP2124</t>
  </si>
  <si>
    <t>658Bach6</t>
  </si>
  <si>
    <t>PDFRP2122 كفر 70 شمال</t>
  </si>
  <si>
    <t>FMCFII7LRP2122</t>
  </si>
  <si>
    <t>100Bach9</t>
  </si>
  <si>
    <t>فوم تغليف علوى يمين امامى11قدم  PDFRP0142</t>
  </si>
  <si>
    <t>FMDAIIM1000000</t>
  </si>
  <si>
    <t>101Bach9</t>
  </si>
  <si>
    <t>فوم تغليف علوى شمال خلفى11قدم  PDFRP0145</t>
  </si>
  <si>
    <t>FMDAIIM4000000</t>
  </si>
  <si>
    <t>102Bach9</t>
  </si>
  <si>
    <t>فوم تغليف علوى شمال امامى11قدم  PDFRP0144</t>
  </si>
  <si>
    <t>FMDAIIM3000000</t>
  </si>
  <si>
    <t>103Bach9</t>
  </si>
  <si>
    <t>فوم تغليف سفلى يمين 11قدم المعدل PDFRP0147</t>
  </si>
  <si>
    <t>FMDAIIM6000000</t>
  </si>
  <si>
    <t>104Bach9</t>
  </si>
  <si>
    <t>فوم تغليف سفلى شمال 11قدم المعدل  PDFRP0146</t>
  </si>
  <si>
    <t>FMDAIIM5000000</t>
  </si>
  <si>
    <t>330Bach15</t>
  </si>
  <si>
    <t>LG 49UJ63</t>
  </si>
  <si>
    <t>FMLGEI49630000</t>
  </si>
  <si>
    <t>430Bach1</t>
  </si>
  <si>
    <t xml:space="preserve">40W650D TOP EPSتوشيبا </t>
  </si>
  <si>
    <t>FMTOSI40T06771</t>
  </si>
  <si>
    <t>431Bach1</t>
  </si>
  <si>
    <t xml:space="preserve">40W650D Bottom EPSتوشيبا </t>
  </si>
  <si>
    <t>FMTOSI40B06871</t>
  </si>
  <si>
    <t>432Bach1</t>
  </si>
  <si>
    <t xml:space="preserve">40W650D Side LR EPSتوشيبا </t>
  </si>
  <si>
    <t>FMTOSI40LR6971</t>
  </si>
  <si>
    <t>99Bach9</t>
  </si>
  <si>
    <t>فوم تغليف علوى يمين خلفى11قدم  PDFRP0143</t>
  </si>
  <si>
    <t>FMDAIIM2000000</t>
  </si>
  <si>
    <t>130Bach10</t>
  </si>
  <si>
    <t>فوم كوش 152</t>
  </si>
  <si>
    <t>FMDACI51520000</t>
  </si>
  <si>
    <t>165Bach9</t>
  </si>
  <si>
    <t>1Bach11</t>
  </si>
  <si>
    <t>219Bach8</t>
  </si>
  <si>
    <t>غطاء صندوق سمك 20 ك فلات الجديدة</t>
  </si>
  <si>
    <t>FMBOXI20FC0000</t>
  </si>
  <si>
    <t>225Bach12</t>
  </si>
  <si>
    <t>271Bach11</t>
  </si>
  <si>
    <t>2Bach11</t>
  </si>
  <si>
    <t>152Bach5</t>
  </si>
  <si>
    <t>فوم طقم قاعدة ديب فريزر</t>
  </si>
  <si>
    <t>FMTRDI10000000</t>
  </si>
  <si>
    <t>299Bach19</t>
  </si>
  <si>
    <t>347Bach6</t>
  </si>
  <si>
    <t>شتلات 216 سيكم بني سويف</t>
  </si>
  <si>
    <t>FMNABB00000000</t>
  </si>
  <si>
    <t>348Bach6</t>
  </si>
  <si>
    <t>شتلات 150 سيكم / اسنا</t>
  </si>
  <si>
    <t>FMSEKB150N0000</t>
  </si>
  <si>
    <t>449Bach19</t>
  </si>
  <si>
    <t>605Bach9</t>
  </si>
  <si>
    <t>فوم علبه 124 علوي و سفلى P</t>
  </si>
  <si>
    <t>FMPRCB30000000</t>
  </si>
  <si>
    <t>619Bach4</t>
  </si>
  <si>
    <t>قاعدة غساله 8 كيلو فوق اتوماتيك p0000001719080</t>
  </si>
  <si>
    <t>FMCFII10819080</t>
  </si>
  <si>
    <t>620Bach4</t>
  </si>
  <si>
    <t>كفر غساله 8  كيلو فوق اتوماتيك 16338000005663</t>
  </si>
  <si>
    <t>FMCFII70805663</t>
  </si>
  <si>
    <t>621Bach4</t>
  </si>
  <si>
    <t>جزء وسط غساله 8 كيلو فوق اتوماتيك 16338000005664</t>
  </si>
  <si>
    <t>FMCFII60805664</t>
  </si>
  <si>
    <t>622Bach4</t>
  </si>
  <si>
    <t>زوايا غساله  8 كيلو فوق اتوماتيك 16338000004053</t>
  </si>
  <si>
    <t>FMCFII20804053</t>
  </si>
  <si>
    <t>273Bach22</t>
  </si>
  <si>
    <t>49Bach13</t>
  </si>
  <si>
    <t>50Bach13</t>
  </si>
  <si>
    <t>556Bach14</t>
  </si>
  <si>
    <t xml:space="preserve">LG 65 UM 73 علوى وسفلى </t>
  </si>
  <si>
    <t xml:space="preserve">FMLGEI65UM7301 </t>
  </si>
  <si>
    <t>557Bach14</t>
  </si>
  <si>
    <t>LG 65 UM 73 جانب يمين وشمال</t>
  </si>
  <si>
    <t xml:space="preserve">FMLGEI65UM7302  </t>
  </si>
  <si>
    <t>122Bach17</t>
  </si>
  <si>
    <t>254Bach9</t>
  </si>
  <si>
    <t>طقم سخان بلونايل ذو 4 اطقم</t>
  </si>
  <si>
    <t>11Bach22</t>
  </si>
  <si>
    <t>12Bach22</t>
  </si>
  <si>
    <t>438Bach16</t>
  </si>
  <si>
    <t>281Bach14</t>
  </si>
  <si>
    <t>صندوق 10 ك فلات ك 18 بدون بادج</t>
  </si>
  <si>
    <t>FM000B10180000</t>
  </si>
  <si>
    <t>168Bach13</t>
  </si>
  <si>
    <t>11Bach23</t>
  </si>
  <si>
    <t>12Bach23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</si>
  <si>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</si>
  <si>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</si>
  <si>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</si>
  <si>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</si>
  <si>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</si>
  <si>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</si>
  <si>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</si>
  <si>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</si>
  <si>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</si>
  <si>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</si>
  <si>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</si>
  <si>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</si>
  <si>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</si>
  <si>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</si>
  <si>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</si>
  <si>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</si>
  <si>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</si>
  <si>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</si>
  <si>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</si>
  <si>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</si>
  <si>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</si>
  <si>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</si>
  <si>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</si>
  <si>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</si>
  <si>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</si>
  <si>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</si>
  <si>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</si>
  <si>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</si>
  <si>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</si>
  <si>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</si>
  <si>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MFZ66236702</t>
  </si>
  <si>
    <t>mma </t>
  </si>
  <si>
    <t>mfz66236501</t>
  </si>
  <si>
    <t>mma</t>
  </si>
  <si>
    <t>1700*1400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</si>
  <si>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</si>
  <si>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</si>
  <si>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</si>
  <si>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</si>
  <si>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</si>
  <si>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</si>
  <si>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</si>
  <si>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</si>
  <si>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</si>
  <si>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</si>
  <si>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</si>
  <si>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</si>
  <si>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1100*1200</t>
  </si>
  <si>
    <t>مشتل اسنا</t>
  </si>
  <si>
    <t>1200*1100</t>
  </si>
  <si>
    <t>القاهرة للصناعات المغذية سخانات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</si>
  <si>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</si>
  <si>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</si>
  <si>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</si>
  <si>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</si>
  <si>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</si>
  <si>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</si>
  <si>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PHEWP0112</t>
  </si>
  <si>
    <t>اطلانتيك</t>
  </si>
  <si>
    <t>850*650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</si>
  <si>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</si>
  <si>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</si>
  <si>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</si>
  <si>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</si>
  <si>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</si>
  <si>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</si>
  <si>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</si>
  <si>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</si>
  <si>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</si>
  <si>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</si>
  <si>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</si>
  <si>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</si>
  <si>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</si>
  <si>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</si>
  <si>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</si>
  <si>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1100*850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</si>
  <si>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</si>
  <si>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</si>
  <si>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</si>
  <si>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</si>
  <si>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</si>
  <si>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</si>
  <si>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</si>
  <si>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</si>
  <si>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</si>
  <si>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</si>
  <si>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</si>
  <si>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1100*1300</t>
  </si>
  <si>
    <t>p73001989040</t>
  </si>
  <si>
    <t>1800*1600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</si>
  <si>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</si>
  <si>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</si>
  <si>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</si>
  <si>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</si>
  <si>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</si>
  <si>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</si>
  <si>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</si>
  <si>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</si>
  <si>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</si>
  <si>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</si>
  <si>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</si>
  <si>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</si>
  <si>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</si>
  <si>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</si>
  <si>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</si>
  <si>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</si>
  <si>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</si>
  <si>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</si>
  <si>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</si>
  <si>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</si>
  <si>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</si>
  <si>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</si>
  <si>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</si>
  <si>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</si>
  <si>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</si>
  <si>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</si>
  <si>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</si>
  <si>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</si>
  <si>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</si>
  <si>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</si>
  <si>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</si>
  <si>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</si>
  <si>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</si>
  <si>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</si>
  <si>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</si>
  <si>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</si>
  <si>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</si>
  <si>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</si>
  <si>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</si>
  <si>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</si>
  <si>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</si>
  <si>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</si>
  <si>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</si>
  <si>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</si>
  <si>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</si>
  <si>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</si>
  <si>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</si>
  <si>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</si>
  <si>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</si>
  <si>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</si>
  <si>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</si>
  <si>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</si>
  <si>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</si>
  <si>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</si>
  <si>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</si>
  <si>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</si>
  <si>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</si>
  <si>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</si>
  <si>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</si>
  <si>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</si>
  <si>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</si>
  <si>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</si>
  <si>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</si>
  <si>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</si>
  <si>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</si>
  <si>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</si>
  <si>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</si>
  <si>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</si>
  <si>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</si>
  <si>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</si>
  <si>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</si>
  <si>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</si>
  <si>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</si>
  <si>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</si>
  <si>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</si>
  <si>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</si>
  <si>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</si>
  <si>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</si>
  <si>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</si>
  <si>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</si>
  <si>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</si>
  <si>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</si>
  <si>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</si>
  <si>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</si>
  <si>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</si>
  <si>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</si>
  <si>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</si>
  <si>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</si>
  <si>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</si>
  <si>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</si>
  <si>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</si>
  <si>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</si>
  <si>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</si>
  <si>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</si>
  <si>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</si>
  <si>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</si>
  <si>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</si>
  <si>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</si>
  <si>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</si>
  <si>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</si>
  <si>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</si>
  <si>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</si>
  <si>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</si>
  <si>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</si>
  <si>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</si>
  <si>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</si>
  <si>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</si>
  <si>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</si>
  <si>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</si>
  <si>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</si>
  <si>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</si>
  <si>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</si>
  <si>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</si>
  <si>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</si>
  <si>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</si>
  <si>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</si>
  <si>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</si>
  <si>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</si>
  <si>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</si>
  <si>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</si>
  <si>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</si>
  <si>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</si>
  <si>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</si>
  <si>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</si>
  <si>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</si>
  <si>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</si>
  <si>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>فوم دعامه 60*90 (مجمعه)</t>
  </si>
  <si>
    <t>FMDACI66090000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</si>
  <si>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</si>
  <si>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</si>
  <si>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</si>
  <si>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</si>
  <si>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</si>
  <si>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</si>
  <si>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</si>
  <si>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</si>
  <si>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</si>
  <si>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</si>
  <si>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</si>
  <si>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</si>
  <si>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</si>
  <si>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</si>
  <si>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فوم كوش 130</t>
  </si>
  <si>
    <t>منتجات الاسطمبات</t>
  </si>
  <si>
    <t>متوسط معياري معدل انتاج الطقم</t>
  </si>
  <si>
    <t>FMDACI51300000</t>
  </si>
  <si>
    <t>صندوق سمك 23ك فلات تصدير</t>
  </si>
  <si>
    <t>FMBOXI23F00000</t>
  </si>
  <si>
    <t>(إفتا)SAB  2047101</t>
  </si>
  <si>
    <t>FMAFTI40000000</t>
  </si>
  <si>
    <t>فوم قاعده 60*90 (مجمعه)</t>
  </si>
  <si>
    <t>FMDACI16090000</t>
  </si>
  <si>
    <t>التقارير الشهرية لمنتجات الاسطمبات مسلسلسة</t>
  </si>
  <si>
    <t>اسم الخامة المستخدمة</t>
  </si>
  <si>
    <t>الكثافة</t>
  </si>
  <si>
    <t>303XJ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</si>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</sst>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80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6" fontId="8" fillId="7" borderId="11" xfId="0" applyNumberFormat="1" applyFont="1" applyFill="1" applyBorder="1" applyAlignment="1">
      <alignment horizontal="center" vertical="center" wrapText="1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29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28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27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 للصنف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output_monthly!$X$2</c:f>
              <c:strCache>
                <c:ptCount val="1"/>
                <c:pt idx="0">
                  <c:v>النسبة المعيارية للتوالف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output_monthly!$X$3:$X$1014</c:f>
              <c:numCache>
                <c:formatCode>0.0%</c:formatCode>
                <c:ptCount val="10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7-40A0-8927-CD6EA93766DD}"/>
            </c:ext>
          </c:extLst>
        </c:ser>
        <c:ser>
          <c:idx val="2"/>
          <c:order val="1"/>
          <c:tx>
            <c:strRef>
              <c:f>output_monthly!$AK$2</c:f>
              <c:strCache>
                <c:ptCount val="1"/>
                <c:pt idx="0">
                  <c:v>نسبة التوالف بالطقم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output_monthly!$AK$3:$AK$1014</c:f>
              <c:numCache>
                <c:formatCode>0.00%</c:formatCode>
                <c:ptCount val="10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7-40A0-8927-CD6EA937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42240"/>
        <c:axId val="1968335584"/>
      </c:lineChart>
      <c:catAx>
        <c:axId val="196834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35584"/>
        <c:crosses val="autoZero"/>
        <c:auto val="1"/>
        <c:lblAlgn val="ctr"/>
        <c:lblOffset val="100"/>
        <c:noMultiLvlLbl val="0"/>
      </c:catAx>
      <c:valAx>
        <c:axId val="196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H:AH" fmlaRange="output!$AH:AH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Y$100" fmlaRange="output!$E$2:$Y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53</xdr:row>
      <xdr:rowOff>57150</xdr:rowOff>
    </xdr:from>
    <xdr:to>
      <xdr:col>8</xdr:col>
      <xdr:colOff>400050</xdr:colOff>
      <xdr:row>66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63" customWidth="1"/>
    <col min="2" max="2" width="52.7109375" style="156" customWidth="1"/>
    <col min="3" max="3" width="64" style="156" customWidth="1"/>
    <col min="4" max="4" width="21.7109375" style="163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200" customFormat="1" x14ac:dyDescent="0.25">
      <c r="A3" s="203" t="s">
        <v>671</v>
      </c>
      <c r="B3" s="201" t="s">
        <v>672</v>
      </c>
      <c r="D3" s="201"/>
    </row>
    <row r="4" spans="1:4" ht="15.75" customHeight="1" thickBot="1" x14ac:dyDescent="0.3">
      <c r="A4" s="163" t="s">
        <v>2</v>
      </c>
    </row>
    <row r="5" spans="1:4" ht="15.75" customHeight="1" thickBot="1" x14ac:dyDescent="0.3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3">
      <c r="A6" s="65" t="s">
        <v>7</v>
      </c>
      <c r="B6" s="61" t="s">
        <v>8</v>
      </c>
      <c r="C6" s="62"/>
      <c r="D6" s="163" t="s">
        <v>9</v>
      </c>
    </row>
    <row r="7" spans="1:4" ht="15.75" customHeight="1" thickBot="1" x14ac:dyDescent="0.3">
      <c r="A7" s="66" t="s">
        <v>10</v>
      </c>
      <c r="B7" s="61" t="s">
        <v>11</v>
      </c>
      <c r="C7" s="62" t="s">
        <v>12</v>
      </c>
      <c r="D7" s="163" t="s">
        <v>13</v>
      </c>
    </row>
    <row r="8" spans="1:4" ht="15.75" customHeight="1" thickBot="1" x14ac:dyDescent="0.3">
      <c r="A8" s="65" t="s">
        <v>14</v>
      </c>
      <c r="B8" s="61" t="s">
        <v>15</v>
      </c>
      <c r="C8" s="62" t="s">
        <v>16</v>
      </c>
      <c r="D8" s="163" t="s">
        <v>17</v>
      </c>
    </row>
    <row r="9" spans="1:4" ht="15.75" customHeight="1" thickBot="1" x14ac:dyDescent="0.3">
      <c r="A9" s="65" t="s">
        <v>18</v>
      </c>
      <c r="B9" s="61" t="s">
        <v>19</v>
      </c>
      <c r="C9" s="62"/>
    </row>
    <row r="10" spans="1:4" ht="15.75" customHeight="1" thickBot="1" x14ac:dyDescent="0.3">
      <c r="A10" s="65" t="s">
        <v>20</v>
      </c>
      <c r="B10" s="61" t="s">
        <v>21</v>
      </c>
      <c r="C10" s="62"/>
    </row>
    <row r="11" spans="1:4" ht="15.75" customHeight="1" thickBot="1" x14ac:dyDescent="0.3">
      <c r="A11" s="65" t="s">
        <v>22</v>
      </c>
      <c r="B11" s="61" t="s">
        <v>23</v>
      </c>
      <c r="C11" s="62"/>
      <c r="D11" s="163" t="s">
        <v>24</v>
      </c>
    </row>
    <row r="12" spans="1:4" ht="15.75" customHeight="1" thickBot="1" x14ac:dyDescent="0.3">
      <c r="A12" s="65" t="s">
        <v>25</v>
      </c>
      <c r="B12" s="61" t="s">
        <v>26</v>
      </c>
      <c r="C12" s="62"/>
    </row>
    <row r="13" spans="1:4" ht="30.75" customHeight="1" thickBot="1" x14ac:dyDescent="0.3">
      <c r="A13" s="65" t="s">
        <v>27</v>
      </c>
      <c r="B13" s="61" t="s">
        <v>28</v>
      </c>
      <c r="C13" s="61" t="s">
        <v>29</v>
      </c>
      <c r="D13" s="163" t="s">
        <v>24</v>
      </c>
    </row>
    <row r="14" spans="1:4" ht="15.75" customHeight="1" thickBot="1" x14ac:dyDescent="0.3">
      <c r="A14" s="65" t="s">
        <v>30</v>
      </c>
      <c r="B14" s="61" t="s">
        <v>31</v>
      </c>
      <c r="C14" s="62"/>
      <c r="D14" s="163" t="s">
        <v>13</v>
      </c>
    </row>
    <row r="15" spans="1:4" ht="15.75" customHeight="1" thickBot="1" x14ac:dyDescent="0.3">
      <c r="A15" s="65" t="s">
        <v>32</v>
      </c>
      <c r="B15" s="61" t="s">
        <v>33</v>
      </c>
      <c r="C15" s="61" t="s">
        <v>34</v>
      </c>
    </row>
    <row r="16" spans="1:4" x14ac:dyDescent="0.25">
      <c r="A16" s="147"/>
    </row>
    <row r="17" spans="1:4" ht="15.75" customHeight="1" thickBot="1" x14ac:dyDescent="0.3">
      <c r="A17" s="147" t="s">
        <v>35</v>
      </c>
    </row>
    <row r="18" spans="1:4" ht="15.75" customHeight="1" thickBot="1" x14ac:dyDescent="0.3">
      <c r="A18" s="63" t="s">
        <v>3</v>
      </c>
      <c r="B18" s="64" t="s">
        <v>4</v>
      </c>
      <c r="C18" s="64" t="s">
        <v>5</v>
      </c>
    </row>
    <row r="19" spans="1:4" ht="15.75" customHeight="1" thickBot="1" x14ac:dyDescent="0.3">
      <c r="A19" s="65" t="s">
        <v>36</v>
      </c>
      <c r="B19" s="61" t="s">
        <v>37</v>
      </c>
      <c r="C19" s="61" t="s">
        <v>38</v>
      </c>
    </row>
    <row r="20" spans="1:4" ht="15.75" customHeight="1" thickBot="1" x14ac:dyDescent="0.3">
      <c r="A20" s="65" t="s">
        <v>39</v>
      </c>
      <c r="B20" s="61" t="s">
        <v>40</v>
      </c>
      <c r="C20" s="61" t="s">
        <v>41</v>
      </c>
    </row>
    <row r="21" spans="1:4" ht="15.75" customHeight="1" thickBot="1" x14ac:dyDescent="0.3">
      <c r="A21" s="66" t="s">
        <v>42</v>
      </c>
      <c r="B21" s="61" t="s">
        <v>43</v>
      </c>
      <c r="C21" s="61" t="s">
        <v>38</v>
      </c>
    </row>
    <row r="22" spans="1:4" ht="15.75" customHeight="1" thickBot="1" x14ac:dyDescent="0.3">
      <c r="A22" s="65" t="s">
        <v>44</v>
      </c>
      <c r="B22" s="61" t="s">
        <v>45</v>
      </c>
      <c r="C22" s="62"/>
    </row>
    <row r="23" spans="1:4" ht="15.75" customHeight="1" thickBot="1" x14ac:dyDescent="0.3">
      <c r="A23" s="65" t="s">
        <v>46</v>
      </c>
      <c r="B23" s="61" t="s">
        <v>47</v>
      </c>
      <c r="C23" s="62"/>
      <c r="D23" s="163" t="s">
        <v>48</v>
      </c>
    </row>
    <row r="24" spans="1:4" ht="29.25" customHeight="1" thickBot="1" x14ac:dyDescent="0.3">
      <c r="A24" s="65" t="s">
        <v>49</v>
      </c>
      <c r="B24" s="61" t="s">
        <v>50</v>
      </c>
      <c r="C24" s="62"/>
      <c r="D24" s="163" t="s">
        <v>48</v>
      </c>
    </row>
    <row r="25" spans="1:4" ht="30.75" customHeight="1" thickBot="1" x14ac:dyDescent="0.3">
      <c r="A25" s="66" t="s">
        <v>51</v>
      </c>
      <c r="B25" s="61" t="s">
        <v>52</v>
      </c>
      <c r="C25" s="61" t="s">
        <v>53</v>
      </c>
      <c r="D25" s="163" t="s">
        <v>48</v>
      </c>
    </row>
    <row r="26" spans="1:4" ht="30.75" customHeight="1" thickBot="1" x14ac:dyDescent="0.3">
      <c r="A26" s="65" t="s">
        <v>54</v>
      </c>
      <c r="B26" s="61" t="s">
        <v>55</v>
      </c>
      <c r="C26" s="61" t="s">
        <v>53</v>
      </c>
      <c r="D26" s="163" t="s">
        <v>48</v>
      </c>
    </row>
    <row r="27" spans="1:4" ht="15.75" customHeight="1" thickBot="1" x14ac:dyDescent="0.3">
      <c r="A27" s="66" t="s">
        <v>56</v>
      </c>
      <c r="B27" s="61" t="s">
        <v>57</v>
      </c>
    </row>
    <row r="28" spans="1:4" ht="15.75" customHeight="1" thickBot="1" x14ac:dyDescent="0.3">
      <c r="A28" s="66" t="s">
        <v>58</v>
      </c>
      <c r="B28" s="61" t="s">
        <v>59</v>
      </c>
      <c r="D28" s="163" t="s">
        <v>13</v>
      </c>
    </row>
    <row r="30" spans="1:4" x14ac:dyDescent="0.25">
      <c r="A30" s="163" t="s">
        <v>60</v>
      </c>
    </row>
    <row r="32" spans="1:4" x14ac:dyDescent="0.25">
      <c r="A32" s="163" t="s">
        <v>61</v>
      </c>
      <c r="B32" t="s">
        <v>62</v>
      </c>
    </row>
    <row r="33" spans="1:2" x14ac:dyDescent="0.25">
      <c r="A33" s="163" t="s">
        <v>63</v>
      </c>
      <c r="B33" t="s">
        <v>64</v>
      </c>
    </row>
    <row r="34" spans="1:2" x14ac:dyDescent="0.25">
      <c r="A34" s="163" t="s">
        <v>65</v>
      </c>
      <c r="B34" t="s">
        <v>66</v>
      </c>
    </row>
    <row r="35" spans="1:2" x14ac:dyDescent="0.25">
      <c r="A35" s="163" t="s">
        <v>67</v>
      </c>
      <c r="B35" t="s">
        <v>68</v>
      </c>
    </row>
    <row r="36" spans="1:2" x14ac:dyDescent="0.25">
      <c r="A36" s="142" t="s">
        <v>69</v>
      </c>
      <c r="B36" t="s">
        <v>70</v>
      </c>
    </row>
    <row r="37" spans="1:2" x14ac:dyDescent="0.25">
      <c r="A37" s="163" t="s">
        <v>71</v>
      </c>
    </row>
    <row r="39" spans="1:2" x14ac:dyDescent="0.25">
      <c r="A39" s="163" t="s">
        <v>5</v>
      </c>
    </row>
    <row r="40" spans="1:2" x14ac:dyDescent="0.25">
      <c r="A40" s="163" t="s">
        <v>72</v>
      </c>
    </row>
    <row r="41" spans="1:2" x14ac:dyDescent="0.25">
      <c r="A41" s="163" t="s">
        <v>73</v>
      </c>
    </row>
  </sheetData>
  <hyperlinks>
    <hyperlink ref="A6" location="input!A1" display="Input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bestFit="1" customWidth="1"/>
    <col min="4" max="4" width="12.140625" style="16" customWidth="1"/>
    <col min="5" max="16" width="11.28515625" style="168" hidden="1" customWidth="1"/>
    <col min="17" max="18" width="11.28515625" style="168" customWidth="1"/>
    <col min="25" max="27" width="9.140625" style="156" hidden="1" customWidth="1"/>
    <col min="28" max="29" width="0" style="156" hidden="1"/>
  </cols>
  <sheetData>
    <row r="1" spans="1:29" ht="15" customHeight="1" x14ac:dyDescent="0.25">
      <c r="D1" s="16" t="s">
        <v>528</v>
      </c>
      <c r="E1" s="163"/>
      <c r="F1" s="182"/>
      <c r="G1" s="182"/>
      <c r="Q1" s="168" t="s">
        <v>617</v>
      </c>
      <c r="S1" s="168">
        <f>B3</f>
        <v>0</v>
      </c>
      <c r="T1" s="168" t="s">
        <v>77</v>
      </c>
      <c r="U1" s="168">
        <f>A3</f>
        <v>0</v>
      </c>
      <c r="X1" s="66" t="s">
        <v>78</v>
      </c>
    </row>
    <row r="2" spans="1:29" ht="60" customHeight="1" x14ac:dyDescent="0.25">
      <c r="A2" s="5" t="s">
        <v>79</v>
      </c>
      <c r="B2" s="5" t="s">
        <v>80</v>
      </c>
      <c r="C2" s="5" t="s">
        <v>612</v>
      </c>
      <c r="D2" s="17" t="s">
        <v>94</v>
      </c>
      <c r="E2" s="4" t="s">
        <v>613</v>
      </c>
      <c r="F2" s="4" t="s">
        <v>614</v>
      </c>
      <c r="G2" s="4" t="s">
        <v>615</v>
      </c>
      <c r="H2" s="4" t="s">
        <v>618</v>
      </c>
      <c r="I2" s="4" t="s">
        <v>619</v>
      </c>
      <c r="J2" s="4" t="s">
        <v>620</v>
      </c>
      <c r="K2" s="4" t="s">
        <v>621</v>
      </c>
      <c r="L2" s="4" t="s">
        <v>622</v>
      </c>
      <c r="M2" s="4" t="s">
        <v>623</v>
      </c>
      <c r="N2" s="4" t="s">
        <v>624</v>
      </c>
      <c r="O2" s="4" t="s">
        <v>625</v>
      </c>
      <c r="P2" s="4" t="s">
        <v>626</v>
      </c>
      <c r="Q2" s="4" t="s">
        <v>554</v>
      </c>
      <c r="R2" s="4" t="s">
        <v>616</v>
      </c>
      <c r="S2" s="4" t="s">
        <v>444</v>
      </c>
      <c r="T2" s="4" t="s">
        <v>445</v>
      </c>
      <c r="U2" s="4" t="s">
        <v>446</v>
      </c>
      <c r="V2" s="4" t="s">
        <v>447</v>
      </c>
      <c r="W2" s="4" t="s">
        <v>557</v>
      </c>
      <c r="X2" s="17" t="s">
        <v>561</v>
      </c>
      <c r="Y2" s="4" t="s">
        <v>627</v>
      </c>
      <c r="Z2" s="4" t="s">
        <v>628</v>
      </c>
      <c r="AA2" s="4" t="s">
        <v>629</v>
      </c>
      <c r="AB2" s="4" t="s">
        <v>630</v>
      </c>
      <c r="AC2" s="4" t="s">
        <v>447</v>
      </c>
    </row>
    <row r="3" spans="1:29" x14ac:dyDescent="0.25">
      <c r="A3"/>
      <c r="B3"/>
      <c r="C3" s="194"/>
      <c r="D3" s="67"/>
      <c r="E3"/>
      <c r="F3"/>
      <c r="G3"/>
      <c r="H3"/>
      <c r="I3"/>
      <c r="J3"/>
      <c r="K3"/>
      <c r="L3"/>
      <c r="Q3"/>
      <c r="R3"/>
      <c r="X3" s="18"/>
      <c r="Y3"/>
      <c r="Z3"/>
      <c r="AA3"/>
      <c r="AB3"/>
      <c r="AC3"/>
    </row>
    <row r="4" spans="1:29" x14ac:dyDescent="0.25">
      <c r="A4"/>
      <c r="B4"/>
      <c r="C4" s="194"/>
      <c r="D4" s="67"/>
      <c r="E4"/>
      <c r="F4"/>
      <c r="G4"/>
      <c r="H4"/>
      <c r="I4"/>
      <c r="J4"/>
      <c r="Q4"/>
      <c r="R4"/>
      <c r="X4" s="18"/>
      <c r="Y4"/>
      <c r="Z4"/>
      <c r="AA4"/>
      <c r="AB4"/>
      <c r="AC4"/>
    </row>
    <row r="5" spans="1:29" x14ac:dyDescent="0.25">
      <c r="A5"/>
      <c r="B5"/>
      <c r="C5" s="194"/>
      <c r="D5" s="67"/>
      <c r="E5"/>
      <c r="F5"/>
      <c r="G5"/>
      <c r="H5"/>
      <c r="I5"/>
      <c r="J5"/>
      <c r="K5"/>
      <c r="L5"/>
      <c r="Q5"/>
      <c r="R5"/>
      <c r="X5" s="18"/>
      <c r="Y5"/>
      <c r="Z5"/>
      <c r="AA5"/>
      <c r="AB5"/>
      <c r="AC5"/>
    </row>
    <row r="6" spans="1:29" x14ac:dyDescent="0.25">
      <c r="A6"/>
      <c r="B6"/>
      <c r="C6" s="194"/>
      <c r="D6" s="67"/>
      <c r="E6"/>
      <c r="F6"/>
      <c r="G6"/>
      <c r="H6"/>
      <c r="I6"/>
      <c r="J6"/>
      <c r="Q6"/>
      <c r="R6"/>
      <c r="X6" s="18"/>
      <c r="Y6"/>
      <c r="Z6"/>
      <c r="AA6"/>
      <c r="AB6"/>
      <c r="AC6"/>
    </row>
    <row r="7" spans="1:29" x14ac:dyDescent="0.25">
      <c r="A7"/>
      <c r="B7"/>
      <c r="C7" s="194"/>
      <c r="D7" s="67"/>
      <c r="E7"/>
      <c r="F7"/>
      <c r="G7"/>
      <c r="H7"/>
      <c r="I7"/>
      <c r="J7"/>
      <c r="L7"/>
      <c r="Q7"/>
      <c r="R7"/>
      <c r="X7" s="18"/>
      <c r="Y7"/>
      <c r="Z7"/>
      <c r="AA7"/>
      <c r="AB7"/>
      <c r="AC7"/>
    </row>
    <row r="8" spans="1:29" x14ac:dyDescent="0.25">
      <c r="A8"/>
      <c r="B8"/>
      <c r="C8" s="194"/>
      <c r="D8" s="67"/>
      <c r="E8"/>
      <c r="F8"/>
      <c r="G8"/>
      <c r="H8"/>
      <c r="I8"/>
      <c r="J8"/>
      <c r="L8"/>
      <c r="M8"/>
      <c r="Q8"/>
      <c r="R8"/>
      <c r="X8" s="18"/>
      <c r="Y8"/>
      <c r="Z8"/>
      <c r="AA8"/>
      <c r="AB8"/>
      <c r="AC8"/>
    </row>
    <row r="9" spans="1:29" x14ac:dyDescent="0.25">
      <c r="A9"/>
      <c r="B9"/>
      <c r="C9" s="194"/>
      <c r="D9" s="67"/>
      <c r="E9"/>
      <c r="F9"/>
      <c r="G9"/>
      <c r="H9"/>
      <c r="I9"/>
      <c r="J9"/>
      <c r="K9"/>
      <c r="L9"/>
      <c r="O9"/>
      <c r="Q9"/>
      <c r="R9"/>
      <c r="X9" s="18"/>
      <c r="Y9"/>
      <c r="Z9"/>
      <c r="AA9"/>
      <c r="AB9"/>
      <c r="AC9"/>
    </row>
    <row r="10" spans="1:29" x14ac:dyDescent="0.25">
      <c r="A10"/>
      <c r="B10"/>
      <c r="C10" s="194"/>
      <c r="D10" s="67"/>
      <c r="E10"/>
      <c r="F10"/>
      <c r="G10"/>
      <c r="H10"/>
      <c r="I10"/>
      <c r="J10"/>
      <c r="K10"/>
      <c r="L10"/>
      <c r="Q10"/>
      <c r="R10"/>
      <c r="X10" s="18"/>
      <c r="Y10"/>
      <c r="Z10"/>
      <c r="AA10"/>
      <c r="AB10"/>
      <c r="AC10"/>
    </row>
    <row r="11" spans="1:29" x14ac:dyDescent="0.25">
      <c r="A11"/>
      <c r="B11"/>
      <c r="C11" s="194"/>
      <c r="D11" s="67"/>
      <c r="E11"/>
      <c r="F11"/>
      <c r="G11"/>
      <c r="H11"/>
      <c r="I11"/>
      <c r="J11"/>
      <c r="L11"/>
      <c r="Q11"/>
      <c r="R11"/>
      <c r="X11" s="18"/>
      <c r="Y11"/>
      <c r="Z11"/>
      <c r="AA11"/>
      <c r="AB11"/>
      <c r="AC11"/>
    </row>
    <row r="12" spans="1:29" x14ac:dyDescent="0.25">
      <c r="A12"/>
      <c r="B12"/>
      <c r="C12" s="194"/>
      <c r="D12" s="67"/>
      <c r="E12"/>
      <c r="F12"/>
      <c r="G12"/>
      <c r="H12"/>
      <c r="I12"/>
      <c r="J12"/>
      <c r="K12"/>
      <c r="Q12"/>
      <c r="R12"/>
      <c r="X12" s="18"/>
      <c r="Y12"/>
      <c r="Z12"/>
      <c r="AA12"/>
      <c r="AB12"/>
      <c r="AC12"/>
    </row>
    <row r="13" spans="1:29" x14ac:dyDescent="0.25">
      <c r="A13"/>
      <c r="B13"/>
      <c r="C13" s="194"/>
      <c r="D13" s="67"/>
      <c r="E13"/>
      <c r="F13"/>
      <c r="G13"/>
      <c r="H13"/>
      <c r="I13"/>
      <c r="J13"/>
      <c r="L13"/>
      <c r="Q13"/>
      <c r="R13"/>
      <c r="X13" s="18"/>
      <c r="Y13"/>
      <c r="Z13"/>
      <c r="AA13"/>
      <c r="AB13"/>
      <c r="AC13"/>
    </row>
    <row r="14" spans="1:29" x14ac:dyDescent="0.25">
      <c r="A14"/>
      <c r="B14"/>
      <c r="C14" s="194"/>
      <c r="D14" s="67"/>
      <c r="E14"/>
      <c r="F14"/>
      <c r="G14"/>
      <c r="H14"/>
      <c r="I14"/>
      <c r="J14"/>
      <c r="L14"/>
      <c r="Q14"/>
      <c r="R14"/>
      <c r="X14" s="18"/>
      <c r="Y14"/>
      <c r="Z14"/>
      <c r="AA14"/>
      <c r="AB14"/>
      <c r="AC14"/>
    </row>
    <row r="15" spans="1:29" x14ac:dyDescent="0.25">
      <c r="A15"/>
      <c r="B15"/>
      <c r="C15" s="194"/>
      <c r="D15" s="67"/>
      <c r="E15"/>
      <c r="F15"/>
      <c r="G15"/>
      <c r="H15"/>
      <c r="I15"/>
      <c r="J15"/>
      <c r="L15"/>
      <c r="M15"/>
      <c r="Q15"/>
      <c r="R15"/>
      <c r="X15" s="18"/>
      <c r="Y15"/>
      <c r="Z15"/>
      <c r="AA15"/>
      <c r="AB15"/>
      <c r="AC15"/>
    </row>
    <row r="16" spans="1:29" x14ac:dyDescent="0.25">
      <c r="A16"/>
      <c r="B16"/>
      <c r="C16" s="194"/>
      <c r="D16" s="67"/>
      <c r="E16"/>
      <c r="F16"/>
      <c r="G16"/>
      <c r="H16"/>
      <c r="I16"/>
      <c r="J16"/>
      <c r="L16"/>
      <c r="Q16"/>
      <c r="R16"/>
      <c r="X16" s="18"/>
      <c r="Y16"/>
      <c r="Z16"/>
      <c r="AA16"/>
      <c r="AB16"/>
      <c r="AC16"/>
    </row>
    <row r="17" spans="1:29" customFormat="1" x14ac:dyDescent="0.25">
      <c r="C17" s="194"/>
      <c r="D17" s="67"/>
      <c r="K17" s="168"/>
      <c r="L17" s="168"/>
      <c r="N17" s="168"/>
      <c r="O17" s="168"/>
      <c r="P17" s="168"/>
      <c r="X17" s="18"/>
    </row>
    <row r="18" spans="1:29" x14ac:dyDescent="0.25">
      <c r="A18"/>
      <c r="B18"/>
      <c r="C18" s="194"/>
      <c r="D18" s="67"/>
      <c r="E18"/>
      <c r="F18"/>
      <c r="G18"/>
      <c r="H18"/>
      <c r="I18"/>
      <c r="J18"/>
      <c r="Q18"/>
      <c r="R18"/>
      <c r="X18" s="18"/>
      <c r="Y18"/>
      <c r="Z18"/>
      <c r="AA18"/>
      <c r="AB18"/>
      <c r="AC18"/>
    </row>
    <row r="19" spans="1:29" x14ac:dyDescent="0.25">
      <c r="A19"/>
      <c r="B19"/>
      <c r="C19" s="194"/>
      <c r="D19" s="67"/>
      <c r="E19"/>
      <c r="F19"/>
      <c r="G19"/>
      <c r="H19"/>
      <c r="I19"/>
      <c r="J19"/>
      <c r="Q19"/>
      <c r="R19"/>
      <c r="X19" s="18"/>
      <c r="Y19"/>
      <c r="Z19"/>
      <c r="AA19"/>
      <c r="AB19"/>
      <c r="AC19"/>
    </row>
    <row r="20" spans="1:29" customFormat="1" x14ac:dyDescent="0.25">
      <c r="C20" s="194"/>
      <c r="D20" s="67"/>
      <c r="K20" s="168"/>
      <c r="M20" s="168"/>
      <c r="N20" s="168"/>
      <c r="O20" s="168"/>
      <c r="P20" s="168"/>
      <c r="X20" s="18"/>
    </row>
    <row r="21" spans="1:29" x14ac:dyDescent="0.25">
      <c r="A21"/>
      <c r="B21"/>
      <c r="C21" s="194"/>
      <c r="D21" s="67"/>
      <c r="E21"/>
      <c r="F21"/>
      <c r="G21"/>
      <c r="H21"/>
      <c r="I21"/>
      <c r="J21"/>
      <c r="Q21"/>
      <c r="R21"/>
      <c r="X21" s="18"/>
      <c r="Y21"/>
      <c r="Z21"/>
      <c r="AA21"/>
      <c r="AB21"/>
      <c r="AC21"/>
    </row>
    <row r="22" spans="1:29" x14ac:dyDescent="0.25">
      <c r="A22"/>
      <c r="B22"/>
      <c r="C22" s="194"/>
      <c r="D22" s="67"/>
      <c r="E22"/>
      <c r="F22"/>
      <c r="G22"/>
      <c r="H22"/>
      <c r="I22"/>
      <c r="J22"/>
      <c r="Q22"/>
      <c r="R22"/>
      <c r="X22" s="18"/>
      <c r="Y22"/>
      <c r="Z22"/>
      <c r="AA22"/>
      <c r="AB22"/>
      <c r="AC22"/>
    </row>
    <row r="23" spans="1:29" x14ac:dyDescent="0.25">
      <c r="A23"/>
      <c r="B23"/>
      <c r="C23" s="194"/>
      <c r="D23" s="67"/>
      <c r="E23"/>
      <c r="F23"/>
      <c r="G23"/>
      <c r="H23"/>
      <c r="I23"/>
      <c r="J23"/>
      <c r="Q23"/>
      <c r="R23"/>
      <c r="X23" s="18"/>
      <c r="Y23"/>
      <c r="Z23"/>
      <c r="AA23"/>
      <c r="AB23"/>
      <c r="AC23"/>
    </row>
    <row r="24" spans="1:29" customFormat="1" x14ac:dyDescent="0.25">
      <c r="C24" s="194"/>
      <c r="D24" s="67"/>
      <c r="K24" s="168"/>
      <c r="M24" s="168"/>
      <c r="N24" s="168"/>
      <c r="P24" s="168"/>
      <c r="X24" s="18"/>
    </row>
    <row r="25" spans="1:29" customFormat="1" x14ac:dyDescent="0.25">
      <c r="C25" s="194"/>
      <c r="D25" s="67"/>
      <c r="K25" s="168"/>
      <c r="M25" s="168"/>
      <c r="N25" s="168"/>
      <c r="O25" s="168"/>
      <c r="P25" s="168"/>
      <c r="X25" s="18"/>
    </row>
    <row r="26" spans="1:29" customFormat="1" x14ac:dyDescent="0.25">
      <c r="C26" s="194"/>
      <c r="D26" s="67"/>
      <c r="K26" s="168"/>
      <c r="M26" s="168"/>
      <c r="N26" s="168"/>
      <c r="O26" s="168"/>
      <c r="P26" s="168"/>
      <c r="X26" s="18"/>
    </row>
    <row r="27" spans="1:29" x14ac:dyDescent="0.25">
      <c r="A27"/>
      <c r="B27"/>
      <c r="C27" s="194"/>
      <c r="D27" s="67"/>
      <c r="E27"/>
      <c r="F27"/>
      <c r="G27"/>
      <c r="H27"/>
      <c r="I27"/>
      <c r="J27"/>
      <c r="Q27"/>
      <c r="R27"/>
      <c r="X27" s="18"/>
      <c r="Y27"/>
      <c r="Z27"/>
      <c r="AA27"/>
      <c r="AB27"/>
      <c r="AC27"/>
    </row>
    <row r="28" spans="1:29" x14ac:dyDescent="0.25">
      <c r="A28"/>
      <c r="B28"/>
      <c r="C28" s="194"/>
      <c r="D28" s="67"/>
      <c r="E28"/>
      <c r="F28"/>
      <c r="G28"/>
      <c r="H28"/>
      <c r="I28"/>
      <c r="J28"/>
      <c r="Q28"/>
      <c r="R28"/>
      <c r="X28" s="18"/>
      <c r="Y28"/>
      <c r="Z28"/>
      <c r="AA28"/>
      <c r="AB28"/>
      <c r="AC28"/>
    </row>
    <row r="29" spans="1:29" customFormat="1" x14ac:dyDescent="0.25">
      <c r="C29" s="194"/>
      <c r="D29" s="67"/>
      <c r="M29" s="168"/>
      <c r="N29" s="168"/>
      <c r="O29" s="168"/>
      <c r="P29" s="168"/>
      <c r="X29" s="18"/>
    </row>
    <row r="30" spans="1:29" customFormat="1" x14ac:dyDescent="0.25">
      <c r="C30" s="194"/>
      <c r="D30" s="67"/>
      <c r="K30" s="168"/>
      <c r="M30" s="168"/>
      <c r="N30" s="168"/>
      <c r="O30" s="168"/>
      <c r="P30" s="168"/>
      <c r="X30" s="18"/>
    </row>
    <row r="31" spans="1:29" x14ac:dyDescent="0.25">
      <c r="A31"/>
      <c r="B31"/>
      <c r="C31" s="194"/>
      <c r="D31" s="67"/>
      <c r="E31"/>
      <c r="F31"/>
      <c r="G31"/>
      <c r="H31"/>
      <c r="I31"/>
      <c r="J31"/>
      <c r="Q31"/>
      <c r="R31"/>
      <c r="X31" s="18"/>
      <c r="Y31"/>
      <c r="Z31"/>
      <c r="AA31"/>
      <c r="AB31"/>
      <c r="AC31"/>
    </row>
    <row r="32" spans="1:29" customFormat="1" x14ac:dyDescent="0.25">
      <c r="C32" s="194"/>
      <c r="D32" s="67"/>
      <c r="K32" s="168"/>
      <c r="M32" s="168"/>
      <c r="N32" s="168"/>
      <c r="O32" s="168"/>
      <c r="P32" s="168"/>
      <c r="X32" s="18"/>
    </row>
    <row r="33" spans="1:29" x14ac:dyDescent="0.25">
      <c r="A33"/>
      <c r="B33"/>
      <c r="C33" s="194"/>
      <c r="D33" s="67"/>
      <c r="E33"/>
      <c r="F33"/>
      <c r="G33"/>
      <c r="H33"/>
      <c r="I33"/>
      <c r="J33"/>
      <c r="Q33"/>
      <c r="R33"/>
      <c r="X33" s="18"/>
      <c r="Y33"/>
      <c r="Z33"/>
      <c r="AA33"/>
      <c r="AB33"/>
      <c r="AC33"/>
    </row>
    <row r="34" spans="1:29" x14ac:dyDescent="0.25">
      <c r="A34"/>
      <c r="B34"/>
      <c r="C34" s="194"/>
      <c r="D34" s="67"/>
      <c r="E34"/>
      <c r="F34"/>
      <c r="G34"/>
      <c r="H34"/>
      <c r="I34"/>
      <c r="J34"/>
      <c r="L34"/>
      <c r="Q34"/>
      <c r="R34"/>
      <c r="X34" s="18"/>
      <c r="Y34"/>
      <c r="Z34"/>
      <c r="AA34"/>
      <c r="AB34"/>
      <c r="AC34"/>
    </row>
    <row r="35" spans="1:29" x14ac:dyDescent="0.25">
      <c r="A35"/>
      <c r="B35"/>
      <c r="C35" s="194"/>
      <c r="D35" s="67"/>
      <c r="E35"/>
      <c r="F35"/>
      <c r="G35"/>
      <c r="H35"/>
      <c r="I35"/>
      <c r="J35"/>
      <c r="L35"/>
      <c r="M35"/>
      <c r="Q35"/>
      <c r="R35"/>
      <c r="X35" s="18"/>
      <c r="Y35"/>
      <c r="Z35"/>
      <c r="AA35"/>
      <c r="AB35"/>
      <c r="AC35"/>
    </row>
    <row r="36" spans="1:29" x14ac:dyDescent="0.25">
      <c r="A36"/>
      <c r="B36"/>
      <c r="C36" s="194"/>
      <c r="D36" s="67"/>
      <c r="E36"/>
      <c r="F36"/>
      <c r="G36"/>
      <c r="H36"/>
      <c r="I36"/>
      <c r="J36"/>
      <c r="Q36"/>
      <c r="R36"/>
      <c r="X36" s="18"/>
      <c r="Y36"/>
      <c r="Z36"/>
      <c r="AA36"/>
      <c r="AB36"/>
      <c r="AC36"/>
    </row>
    <row r="37" spans="1:29" x14ac:dyDescent="0.25">
      <c r="A37"/>
      <c r="B37"/>
      <c r="C37" s="194"/>
      <c r="D37" s="67"/>
      <c r="E37"/>
      <c r="F37"/>
      <c r="G37"/>
      <c r="H37"/>
      <c r="I37"/>
      <c r="J37"/>
      <c r="L37"/>
      <c r="Q37"/>
      <c r="R37"/>
      <c r="X37" s="18"/>
      <c r="Y37"/>
      <c r="Z37"/>
      <c r="AA37"/>
      <c r="AB37"/>
      <c r="AC37"/>
    </row>
    <row r="38" spans="1:29" x14ac:dyDescent="0.25">
      <c r="A38"/>
      <c r="B38"/>
      <c r="C38" s="194"/>
      <c r="D38" s="67"/>
      <c r="E38"/>
      <c r="F38"/>
      <c r="G38"/>
      <c r="H38"/>
      <c r="I38"/>
      <c r="J38"/>
      <c r="Q38"/>
      <c r="R38"/>
      <c r="X38" s="18"/>
      <c r="Y38"/>
      <c r="Z38"/>
      <c r="AA38"/>
      <c r="AB38"/>
      <c r="AC38"/>
    </row>
    <row r="39" spans="1:29" x14ac:dyDescent="0.25">
      <c r="A39"/>
      <c r="B39"/>
      <c r="C39" s="194"/>
      <c r="D39" s="67"/>
      <c r="E39"/>
      <c r="F39"/>
      <c r="G39"/>
      <c r="H39"/>
      <c r="I39"/>
      <c r="J39"/>
      <c r="L39"/>
      <c r="Q39"/>
      <c r="R39"/>
      <c r="X39" s="18"/>
      <c r="Y39"/>
      <c r="Z39"/>
      <c r="AA39"/>
      <c r="AB39"/>
      <c r="AC39"/>
    </row>
    <row r="40" spans="1:29" x14ac:dyDescent="0.25">
      <c r="A40"/>
      <c r="B40"/>
      <c r="C40" s="194"/>
      <c r="D40" s="67"/>
      <c r="E40"/>
      <c r="F40"/>
      <c r="G40"/>
      <c r="H40"/>
      <c r="I40"/>
      <c r="J40"/>
      <c r="L40"/>
      <c r="Q40"/>
      <c r="R40"/>
      <c r="X40" s="18"/>
      <c r="Y40"/>
      <c r="Z40"/>
      <c r="AA40"/>
      <c r="AB40"/>
      <c r="AC40"/>
    </row>
    <row r="41" spans="1:29" x14ac:dyDescent="0.25">
      <c r="D41" s="67"/>
      <c r="X41" s="18"/>
      <c r="Y41"/>
      <c r="Z41"/>
      <c r="AA41"/>
      <c r="AB41"/>
      <c r="AC41"/>
    </row>
    <row r="42" spans="1:29" x14ac:dyDescent="0.25">
      <c r="D42" s="67"/>
      <c r="X42" s="18"/>
      <c r="Y42"/>
      <c r="Z42"/>
      <c r="AA42"/>
      <c r="AB42"/>
      <c r="AC42"/>
    </row>
    <row r="43" spans="1:29" x14ac:dyDescent="0.25">
      <c r="D43" s="67"/>
      <c r="X43" s="18"/>
      <c r="Y43"/>
      <c r="Z43"/>
      <c r="AA43"/>
      <c r="AB43"/>
      <c r="AC43"/>
    </row>
    <row r="44" spans="1:29" x14ac:dyDescent="0.25">
      <c r="D44" s="67"/>
      <c r="X44" s="18"/>
      <c r="Y44"/>
      <c r="Z44"/>
      <c r="AA44"/>
      <c r="AB44"/>
      <c r="AC44"/>
    </row>
    <row r="45" spans="1:29" x14ac:dyDescent="0.25">
      <c r="D45" s="67"/>
      <c r="X45" s="18"/>
      <c r="Y45"/>
      <c r="Z45"/>
      <c r="AA45"/>
      <c r="AB45"/>
      <c r="AC45"/>
    </row>
    <row r="46" spans="1:29" x14ac:dyDescent="0.25">
      <c r="D46" s="67"/>
      <c r="X46" s="18"/>
      <c r="Y46"/>
      <c r="Z46"/>
      <c r="AA46"/>
      <c r="AB46"/>
      <c r="AC46"/>
    </row>
    <row r="47" spans="1:29" x14ac:dyDescent="0.25">
      <c r="D47" s="67"/>
      <c r="X47" s="18"/>
      <c r="Y47"/>
      <c r="Z47"/>
      <c r="AA47"/>
      <c r="AB47"/>
      <c r="AC47"/>
    </row>
    <row r="48" spans="1:29" x14ac:dyDescent="0.25">
      <c r="D48" s="67"/>
      <c r="X48" s="18"/>
      <c r="Y48"/>
      <c r="Z48"/>
      <c r="AA48"/>
      <c r="AB48"/>
      <c r="AC48"/>
    </row>
    <row r="49" spans="4:29" x14ac:dyDescent="0.25">
      <c r="D49" s="67"/>
      <c r="X49" s="18"/>
      <c r="Y49"/>
      <c r="Z49"/>
      <c r="AA49"/>
      <c r="AB49"/>
      <c r="AC49"/>
    </row>
    <row r="50" spans="4:29" x14ac:dyDescent="0.25">
      <c r="D50" s="67"/>
      <c r="X50" s="18"/>
      <c r="Y50"/>
      <c r="Z50"/>
      <c r="AA50"/>
      <c r="AB50"/>
      <c r="AC50"/>
    </row>
    <row r="51" spans="4:29" x14ac:dyDescent="0.25">
      <c r="D51" s="67"/>
      <c r="X51" s="18"/>
      <c r="Y51"/>
      <c r="Z51"/>
      <c r="AA51"/>
      <c r="AB51"/>
      <c r="AC51"/>
    </row>
    <row r="52" spans="4:29" x14ac:dyDescent="0.25">
      <c r="D52" s="67"/>
      <c r="X52" s="18"/>
      <c r="Y52"/>
      <c r="Z52"/>
      <c r="AA52"/>
      <c r="AB52"/>
      <c r="AC52"/>
    </row>
    <row r="53" spans="4:29" x14ac:dyDescent="0.25">
      <c r="D53" s="67"/>
      <c r="X53" s="18"/>
      <c r="Y53"/>
      <c r="Z53"/>
      <c r="AA53"/>
      <c r="AB53"/>
      <c r="AC53"/>
    </row>
    <row r="54" spans="4:29" x14ac:dyDescent="0.25">
      <c r="D54" s="67"/>
      <c r="X54" s="18"/>
      <c r="Y54"/>
      <c r="Z54"/>
      <c r="AA54"/>
      <c r="AB54"/>
      <c r="AC54"/>
    </row>
    <row r="55" spans="4:29" x14ac:dyDescent="0.25">
      <c r="D55" s="67"/>
      <c r="X55" s="18"/>
      <c r="Y55"/>
      <c r="Z55"/>
      <c r="AA55"/>
      <c r="AB55"/>
      <c r="AC55"/>
    </row>
    <row r="56" spans="4:29" x14ac:dyDescent="0.25">
      <c r="D56" s="67"/>
      <c r="X56" s="18"/>
      <c r="Y56"/>
      <c r="Z56"/>
      <c r="AA56"/>
      <c r="AB56"/>
      <c r="AC56"/>
    </row>
    <row r="57" spans="4:29" x14ac:dyDescent="0.25">
      <c r="D57" s="67"/>
      <c r="X57" s="18"/>
      <c r="Y57"/>
      <c r="Z57"/>
      <c r="AA57"/>
      <c r="AB57"/>
      <c r="AC57"/>
    </row>
    <row r="58" spans="4:29" x14ac:dyDescent="0.25">
      <c r="D58" s="67"/>
      <c r="X58" s="18"/>
      <c r="Y58"/>
      <c r="Z58"/>
      <c r="AA58"/>
      <c r="AB58"/>
      <c r="AC58"/>
    </row>
    <row r="59" spans="4:29" x14ac:dyDescent="0.25">
      <c r="D59" s="67"/>
      <c r="X59" s="18"/>
      <c r="Y59"/>
      <c r="Z59"/>
      <c r="AA59"/>
      <c r="AB59"/>
      <c r="AC59"/>
    </row>
    <row r="60" spans="4:29" x14ac:dyDescent="0.25">
      <c r="D60" s="67"/>
      <c r="X60" s="18"/>
      <c r="Y60"/>
      <c r="Z60"/>
      <c r="AA60"/>
      <c r="AB60"/>
      <c r="AC60"/>
    </row>
    <row r="61" spans="4:29" x14ac:dyDescent="0.25">
      <c r="D61" s="67"/>
      <c r="X61" s="18"/>
      <c r="Y61"/>
      <c r="Z61"/>
      <c r="AA61"/>
      <c r="AB61"/>
      <c r="AC61"/>
    </row>
    <row r="62" spans="4:29" x14ac:dyDescent="0.25">
      <c r="D62" s="67"/>
      <c r="X62" s="18"/>
      <c r="Y62"/>
      <c r="Z62"/>
      <c r="AA62"/>
      <c r="AB62"/>
      <c r="AC62"/>
    </row>
    <row r="63" spans="4:29" x14ac:dyDescent="0.25">
      <c r="D63" s="67"/>
      <c r="X63" s="18"/>
      <c r="Y63"/>
      <c r="Z63"/>
      <c r="AA63"/>
      <c r="AB63"/>
      <c r="AC63"/>
    </row>
    <row r="64" spans="4:29" x14ac:dyDescent="0.25">
      <c r="D64" s="67"/>
      <c r="X64" s="18"/>
      <c r="Y64"/>
      <c r="Z64"/>
      <c r="AA64"/>
      <c r="AB64"/>
      <c r="AC64"/>
    </row>
    <row r="65" spans="4:29" x14ac:dyDescent="0.25">
      <c r="D65" s="67"/>
      <c r="X65" s="18"/>
      <c r="Y65"/>
      <c r="Z65"/>
      <c r="AA65"/>
      <c r="AB65"/>
      <c r="AC65"/>
    </row>
    <row r="66" spans="4:29" x14ac:dyDescent="0.25">
      <c r="D66" s="67"/>
      <c r="X66" s="18"/>
      <c r="Y66"/>
      <c r="Z66"/>
      <c r="AA66"/>
      <c r="AB66"/>
      <c r="AC66"/>
    </row>
    <row r="67" spans="4:29" x14ac:dyDescent="0.25">
      <c r="D67" s="67"/>
      <c r="X67" s="18"/>
      <c r="Y67"/>
      <c r="Z67"/>
      <c r="AA67"/>
      <c r="AB67"/>
      <c r="AC67"/>
    </row>
    <row r="68" spans="4:29" x14ac:dyDescent="0.25">
      <c r="D68" s="67"/>
      <c r="X68" s="18"/>
      <c r="Y68"/>
      <c r="Z68"/>
      <c r="AA68"/>
      <c r="AB68"/>
      <c r="AC68"/>
    </row>
    <row r="69" spans="4:29" x14ac:dyDescent="0.25">
      <c r="D69" s="67"/>
      <c r="X69" s="18"/>
      <c r="Y69"/>
      <c r="Z69"/>
      <c r="AA69"/>
      <c r="AB69"/>
      <c r="AC69"/>
    </row>
    <row r="70" spans="4:29" x14ac:dyDescent="0.25">
      <c r="D70" s="67"/>
      <c r="X70" s="18"/>
      <c r="Y70"/>
      <c r="Z70"/>
      <c r="AA70"/>
      <c r="AB70"/>
      <c r="AC70"/>
    </row>
    <row r="71" spans="4:29" x14ac:dyDescent="0.25">
      <c r="D71" s="67"/>
      <c r="X71" s="18"/>
      <c r="Y71"/>
      <c r="Z71"/>
      <c r="AA71"/>
      <c r="AB71"/>
      <c r="AC71"/>
    </row>
    <row r="72" spans="4:29" x14ac:dyDescent="0.25">
      <c r="D72" s="67"/>
      <c r="X72" s="18"/>
      <c r="Y72"/>
      <c r="Z72"/>
      <c r="AA72"/>
      <c r="AB72"/>
      <c r="AC72"/>
    </row>
    <row r="73" spans="4:29" x14ac:dyDescent="0.25">
      <c r="D73" s="67"/>
      <c r="X73" s="18"/>
      <c r="Y73"/>
      <c r="Z73"/>
      <c r="AA73"/>
      <c r="AB73"/>
      <c r="AC73"/>
    </row>
    <row r="74" spans="4:29" x14ac:dyDescent="0.25">
      <c r="D74" s="67"/>
      <c r="X74" s="18"/>
      <c r="Y74"/>
      <c r="Z74"/>
      <c r="AA74"/>
      <c r="AB74"/>
      <c r="AC74"/>
    </row>
    <row r="75" spans="4:29" x14ac:dyDescent="0.25">
      <c r="D75" s="67"/>
      <c r="X75" s="18"/>
      <c r="Y75"/>
      <c r="Z75"/>
      <c r="AA75"/>
      <c r="AB75"/>
      <c r="AC75"/>
    </row>
    <row r="76" spans="4:29" x14ac:dyDescent="0.25">
      <c r="D76" s="67"/>
      <c r="X76" s="18"/>
      <c r="Y76"/>
      <c r="Z76"/>
      <c r="AA76"/>
      <c r="AB76"/>
      <c r="AC76"/>
    </row>
    <row r="77" spans="4:29" x14ac:dyDescent="0.25">
      <c r="D77" s="67"/>
      <c r="X77" s="18"/>
      <c r="Y77"/>
      <c r="Z77"/>
      <c r="AA77"/>
      <c r="AB77"/>
      <c r="AC77"/>
    </row>
    <row r="78" spans="4:29" x14ac:dyDescent="0.25">
      <c r="D78" s="67"/>
      <c r="X78" s="18"/>
      <c r="Y78"/>
      <c r="Z78"/>
      <c r="AA78"/>
      <c r="AB78"/>
      <c r="AC78"/>
    </row>
    <row r="79" spans="4:29" x14ac:dyDescent="0.25">
      <c r="D79" s="67"/>
      <c r="X79" s="18"/>
      <c r="Y79"/>
      <c r="Z79"/>
      <c r="AA79"/>
      <c r="AB79"/>
      <c r="AC79"/>
    </row>
    <row r="80" spans="4:29" x14ac:dyDescent="0.25">
      <c r="D80" s="67"/>
      <c r="X80" s="18"/>
      <c r="Y80"/>
      <c r="Z80"/>
      <c r="AA80"/>
      <c r="AB80"/>
      <c r="AC80"/>
    </row>
    <row r="81" spans="4:29" x14ac:dyDescent="0.25">
      <c r="D81" s="67"/>
      <c r="X81" s="18"/>
      <c r="Y81"/>
      <c r="Z81"/>
      <c r="AA81"/>
      <c r="AB81"/>
      <c r="AC81"/>
    </row>
    <row r="82" spans="4:29" x14ac:dyDescent="0.25">
      <c r="D82" s="67"/>
      <c r="X82" s="18"/>
      <c r="Y82"/>
      <c r="Z82"/>
      <c r="AA82"/>
      <c r="AB82"/>
      <c r="AC82"/>
    </row>
    <row r="83" spans="4:29" x14ac:dyDescent="0.25">
      <c r="D83" s="67"/>
      <c r="X83" s="18"/>
      <c r="Y83"/>
      <c r="Z83"/>
      <c r="AA83"/>
      <c r="AB83"/>
      <c r="AC83"/>
    </row>
    <row r="84" spans="4:29" x14ac:dyDescent="0.25">
      <c r="D84" s="67"/>
      <c r="X84" s="18"/>
      <c r="Y84"/>
      <c r="Z84"/>
      <c r="AA84"/>
      <c r="AB84"/>
      <c r="AC84"/>
    </row>
    <row r="85" spans="4:29" x14ac:dyDescent="0.25">
      <c r="D85" s="67"/>
      <c r="X85" s="18"/>
      <c r="Y85"/>
      <c r="Z85"/>
      <c r="AA85"/>
      <c r="AB85"/>
      <c r="AC85"/>
    </row>
    <row r="86" spans="4:29" x14ac:dyDescent="0.25">
      <c r="D86" s="67"/>
      <c r="X86" s="18"/>
      <c r="Y86"/>
      <c r="Z86"/>
      <c r="AA86"/>
      <c r="AB86"/>
      <c r="AC86"/>
    </row>
    <row r="87" spans="4:29" x14ac:dyDescent="0.25">
      <c r="D87" s="67"/>
      <c r="X87" s="18"/>
      <c r="Y87"/>
      <c r="Z87"/>
      <c r="AA87"/>
      <c r="AB87"/>
      <c r="AC87"/>
    </row>
    <row r="88" spans="4:29" x14ac:dyDescent="0.25">
      <c r="D88" s="67"/>
      <c r="X88" s="18"/>
      <c r="Y88"/>
      <c r="Z88"/>
      <c r="AA88"/>
      <c r="AB88"/>
      <c r="AC88"/>
    </row>
    <row r="89" spans="4:29" x14ac:dyDescent="0.25">
      <c r="D89" s="67"/>
      <c r="X89" s="18"/>
      <c r="Y89"/>
      <c r="Z89"/>
      <c r="AA89"/>
      <c r="AB89"/>
      <c r="AC89"/>
    </row>
    <row r="90" spans="4:29" x14ac:dyDescent="0.25">
      <c r="D90" s="67"/>
      <c r="X90" s="18"/>
      <c r="Y90"/>
      <c r="Z90"/>
      <c r="AA90"/>
      <c r="AB90"/>
      <c r="AC90"/>
    </row>
    <row r="91" spans="4:29" x14ac:dyDescent="0.25">
      <c r="D91" s="67"/>
      <c r="X91" s="18"/>
      <c r="Y91"/>
      <c r="Z91"/>
      <c r="AA91"/>
      <c r="AB91"/>
      <c r="AC91"/>
    </row>
    <row r="92" spans="4:29" x14ac:dyDescent="0.25">
      <c r="D92" s="67"/>
      <c r="X92" s="18"/>
      <c r="Y92"/>
      <c r="Z92"/>
      <c r="AA92"/>
      <c r="AB92"/>
      <c r="AC92"/>
    </row>
    <row r="93" spans="4:29" x14ac:dyDescent="0.25">
      <c r="D93" s="67"/>
      <c r="X93" s="18"/>
      <c r="Y93"/>
      <c r="Z93"/>
      <c r="AA93"/>
      <c r="AB93"/>
      <c r="AC93"/>
    </row>
    <row r="94" spans="4:29" x14ac:dyDescent="0.25">
      <c r="D94" s="67"/>
      <c r="X94" s="18"/>
      <c r="Y94"/>
      <c r="Z94"/>
      <c r="AA94"/>
      <c r="AB94"/>
      <c r="AC94"/>
    </row>
    <row r="95" spans="4:29" x14ac:dyDescent="0.25">
      <c r="D95" s="67"/>
      <c r="X95" s="18"/>
      <c r="Y95"/>
      <c r="Z95"/>
      <c r="AA95"/>
      <c r="AB95"/>
      <c r="AC95"/>
    </row>
    <row r="96" spans="4:29" x14ac:dyDescent="0.25">
      <c r="D96" s="67"/>
      <c r="X96" s="18"/>
      <c r="Y96"/>
      <c r="Z96"/>
      <c r="AA96"/>
      <c r="AB96"/>
      <c r="AC96"/>
    </row>
    <row r="97" spans="4:29" x14ac:dyDescent="0.25">
      <c r="D97" s="67"/>
      <c r="X97" s="18"/>
      <c r="Y97"/>
      <c r="Z97"/>
      <c r="AA97"/>
      <c r="AB97"/>
      <c r="AC97"/>
    </row>
    <row r="98" spans="4:29" x14ac:dyDescent="0.25">
      <c r="D98" s="67"/>
      <c r="X98" s="18"/>
      <c r="Y98"/>
      <c r="Z98"/>
      <c r="AA98"/>
      <c r="AB98"/>
      <c r="AC98"/>
    </row>
    <row r="99" spans="4:29" x14ac:dyDescent="0.25">
      <c r="D99" s="67"/>
      <c r="X99" s="18"/>
      <c r="Y99"/>
      <c r="Z99"/>
      <c r="AA99"/>
      <c r="AB99"/>
      <c r="AC99"/>
    </row>
    <row r="100" spans="4:29" x14ac:dyDescent="0.25">
      <c r="D100" s="67"/>
      <c r="X100" s="18"/>
      <c r="Y100"/>
      <c r="Z100"/>
      <c r="AA100"/>
      <c r="AB100"/>
      <c r="AC100"/>
    </row>
    <row r="101" spans="4:29" x14ac:dyDescent="0.25">
      <c r="D101" s="67"/>
      <c r="X101" s="18"/>
      <c r="Y101"/>
      <c r="Z101"/>
      <c r="AA101"/>
      <c r="AB101"/>
      <c r="AC101"/>
    </row>
    <row r="102" spans="4:29" x14ac:dyDescent="0.25">
      <c r="D102" s="67"/>
      <c r="X102" s="18"/>
      <c r="Y102"/>
      <c r="Z102"/>
      <c r="AA102"/>
      <c r="AB102"/>
      <c r="AC102"/>
    </row>
    <row r="103" spans="4:29" x14ac:dyDescent="0.25">
      <c r="D103" s="67"/>
      <c r="X103" s="18"/>
      <c r="Y103"/>
      <c r="Z103"/>
      <c r="AA103"/>
      <c r="AB103"/>
      <c r="AC103"/>
    </row>
    <row r="104" spans="4:29" x14ac:dyDescent="0.25">
      <c r="D104" s="67"/>
      <c r="X104" s="18"/>
      <c r="Y104"/>
      <c r="Z104"/>
      <c r="AA104"/>
      <c r="AB104"/>
      <c r="AC104"/>
    </row>
    <row r="105" spans="4:29" x14ac:dyDescent="0.25">
      <c r="D105" s="67"/>
      <c r="X105" s="18"/>
      <c r="Y105"/>
      <c r="Z105"/>
      <c r="AA105"/>
      <c r="AB105"/>
      <c r="AC105"/>
    </row>
    <row r="106" spans="4:29" x14ac:dyDescent="0.25">
      <c r="D106" s="67"/>
      <c r="X106" s="18"/>
      <c r="Y106"/>
      <c r="Z106"/>
      <c r="AA106"/>
      <c r="AB106"/>
      <c r="AC106"/>
    </row>
    <row r="107" spans="4:29" x14ac:dyDescent="0.25">
      <c r="D107" s="67"/>
      <c r="X107" s="18"/>
      <c r="Y107"/>
      <c r="Z107"/>
      <c r="AA107"/>
      <c r="AB107"/>
      <c r="AC107"/>
    </row>
    <row r="108" spans="4:29" x14ac:dyDescent="0.25">
      <c r="D108" s="67"/>
      <c r="X108" s="18"/>
      <c r="Y108"/>
      <c r="Z108"/>
      <c r="AA108"/>
      <c r="AB108"/>
      <c r="AC108"/>
    </row>
    <row r="109" spans="4:29" x14ac:dyDescent="0.25">
      <c r="D109" s="67"/>
      <c r="X109" s="18"/>
      <c r="Y109"/>
      <c r="Z109"/>
      <c r="AA109"/>
      <c r="AB109"/>
      <c r="AC109"/>
    </row>
    <row r="110" spans="4:29" x14ac:dyDescent="0.25">
      <c r="D110" s="67"/>
      <c r="X110" s="18"/>
      <c r="Y110"/>
      <c r="Z110"/>
      <c r="AA110"/>
      <c r="AB110"/>
      <c r="AC110"/>
    </row>
    <row r="111" spans="4:29" x14ac:dyDescent="0.25">
      <c r="D111" s="67"/>
      <c r="X111" s="18"/>
      <c r="Y111"/>
      <c r="Z111"/>
      <c r="AA111"/>
      <c r="AB111"/>
      <c r="AC111"/>
    </row>
    <row r="112" spans="4:29" x14ac:dyDescent="0.25">
      <c r="D112" s="67"/>
      <c r="X112" s="18"/>
      <c r="Y112"/>
      <c r="Z112"/>
      <c r="AA112"/>
      <c r="AB112"/>
      <c r="AC112"/>
    </row>
    <row r="113" spans="4:29" x14ac:dyDescent="0.25">
      <c r="D113" s="67"/>
      <c r="X113" s="18"/>
      <c r="Y113"/>
      <c r="Z113"/>
      <c r="AA113"/>
      <c r="AB113"/>
      <c r="AC113"/>
    </row>
    <row r="114" spans="4:29" x14ac:dyDescent="0.25">
      <c r="X114" s="18"/>
      <c r="Y114"/>
      <c r="Z114"/>
      <c r="AA114"/>
      <c r="AB114"/>
      <c r="AC114"/>
    </row>
    <row r="115" spans="4:29" x14ac:dyDescent="0.25">
      <c r="X115" s="18"/>
      <c r="Y115"/>
      <c r="Z115"/>
      <c r="AA115"/>
      <c r="AB115"/>
      <c r="AC115"/>
    </row>
    <row r="116" spans="4:29" x14ac:dyDescent="0.25">
      <c r="X116" s="18"/>
      <c r="Y116"/>
      <c r="Z116"/>
      <c r="AA116"/>
      <c r="AB116"/>
      <c r="AC116"/>
    </row>
    <row r="117" spans="4:29" x14ac:dyDescent="0.25">
      <c r="X117" s="18"/>
      <c r="Y117"/>
      <c r="Z117"/>
      <c r="AA117"/>
      <c r="AB117"/>
      <c r="AC117"/>
    </row>
    <row r="118" spans="4:29" x14ac:dyDescent="0.25">
      <c r="X118" s="18"/>
      <c r="Y118"/>
      <c r="Z118"/>
      <c r="AA118"/>
      <c r="AB118"/>
      <c r="AC118"/>
    </row>
    <row r="119" spans="4:29" x14ac:dyDescent="0.25">
      <c r="X119" s="18"/>
      <c r="Y119"/>
      <c r="Z119"/>
      <c r="AA119"/>
      <c r="AB119"/>
      <c r="AC119"/>
    </row>
  </sheetData>
  <autoFilter ref="A2:AC2" xr:uid="{C2EEDF08-C1A0-4574-B460-9F14F5A6CE43}"/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11.28515625" style="156" bestFit="1" customWidth="1"/>
    <col min="4" max="4" width="12.140625" style="184" customWidth="1"/>
    <col min="5" max="16" width="11.28515625" style="168" hidden="1" customWidth="1"/>
    <col min="17" max="18" width="11.28515625" style="168" customWidth="1"/>
    <col min="24" max="24" width="12.140625" style="163" customWidth="1"/>
  </cols>
  <sheetData>
    <row r="1" spans="1:26" x14ac:dyDescent="0.25">
      <c r="C1" s="163" t="s">
        <v>528</v>
      </c>
      <c r="D1" s="184" t="s">
        <v>631</v>
      </c>
      <c r="E1" s="182"/>
      <c r="F1" s="182"/>
      <c r="Q1" s="168" t="s">
        <v>530</v>
      </c>
      <c r="R1" s="168">
        <f>B3</f>
        <v>0</v>
      </c>
      <c r="S1" s="168" t="s">
        <v>77</v>
      </c>
      <c r="T1" s="168">
        <f>A3</f>
        <v>0</v>
      </c>
      <c r="Z1" s="66" t="s">
        <v>78</v>
      </c>
    </row>
    <row r="2" spans="1:26" ht="60" customHeight="1" x14ac:dyDescent="0.25">
      <c r="A2" s="5" t="s">
        <v>79</v>
      </c>
      <c r="B2" s="5" t="s">
        <v>80</v>
      </c>
      <c r="C2" s="5" t="s">
        <v>632</v>
      </c>
      <c r="D2" s="186" t="s">
        <v>94</v>
      </c>
      <c r="E2" s="4" t="s">
        <v>613</v>
      </c>
      <c r="F2" s="4" t="s">
        <v>614</v>
      </c>
      <c r="G2" s="4" t="s">
        <v>615</v>
      </c>
      <c r="H2" s="4" t="s">
        <v>544</v>
      </c>
      <c r="I2" s="4" t="s">
        <v>545</v>
      </c>
      <c r="J2" s="4" t="s">
        <v>546</v>
      </c>
      <c r="K2" s="4" t="s">
        <v>547</v>
      </c>
      <c r="L2" s="4" t="s">
        <v>548</v>
      </c>
      <c r="M2" s="4" t="s">
        <v>549</v>
      </c>
      <c r="N2" s="4" t="s">
        <v>550</v>
      </c>
      <c r="O2" s="4" t="s">
        <v>551</v>
      </c>
      <c r="P2" s="4" t="s">
        <v>552</v>
      </c>
      <c r="Q2" s="4" t="s">
        <v>554</v>
      </c>
      <c r="R2" s="4" t="s">
        <v>616</v>
      </c>
      <c r="S2" s="4" t="s">
        <v>444</v>
      </c>
      <c r="T2" s="4" t="s">
        <v>445</v>
      </c>
      <c r="U2" s="4" t="s">
        <v>446</v>
      </c>
      <c r="V2" s="4" t="s">
        <v>447</v>
      </c>
      <c r="W2" s="4" t="s">
        <v>557</v>
      </c>
      <c r="X2" s="142" t="s">
        <v>69</v>
      </c>
      <c r="Y2" s="4" t="s">
        <v>561</v>
      </c>
    </row>
    <row r="3" spans="1:26" x14ac:dyDescent="0.25">
      <c r="A3"/>
      <c r="B3"/>
      <c r="C3"/>
      <c r="D3" s="195"/>
      <c r="E3"/>
      <c r="F3"/>
      <c r="G3"/>
      <c r="H3"/>
      <c r="I3"/>
      <c r="J3"/>
      <c r="K3"/>
      <c r="L3"/>
      <c r="M3"/>
      <c r="O3"/>
      <c r="Q3"/>
      <c r="R3"/>
      <c r="X3"/>
      <c r="Y3" s="192"/>
    </row>
    <row r="4" spans="1:26" x14ac:dyDescent="0.25">
      <c r="A4"/>
      <c r="B4"/>
      <c r="C4"/>
      <c r="D4" s="195"/>
      <c r="E4"/>
      <c r="F4"/>
      <c r="G4"/>
      <c r="H4"/>
      <c r="I4"/>
      <c r="J4"/>
      <c r="K4"/>
      <c r="L4"/>
      <c r="M4"/>
      <c r="O4"/>
      <c r="Q4"/>
      <c r="R4"/>
      <c r="X4"/>
      <c r="Y4" s="192"/>
    </row>
    <row r="5" spans="1:26" x14ac:dyDescent="0.25">
      <c r="A5"/>
      <c r="B5"/>
      <c r="C5"/>
      <c r="D5" s="195"/>
      <c r="E5"/>
      <c r="F5"/>
      <c r="G5"/>
      <c r="H5"/>
      <c r="I5"/>
      <c r="J5"/>
      <c r="L5"/>
      <c r="Q5"/>
      <c r="R5"/>
      <c r="X5"/>
      <c r="Y5" s="192"/>
    </row>
    <row r="6" spans="1:26" x14ac:dyDescent="0.25">
      <c r="A6"/>
      <c r="B6"/>
      <c r="C6"/>
      <c r="D6" s="195"/>
      <c r="E6"/>
      <c r="F6"/>
      <c r="G6"/>
      <c r="H6"/>
      <c r="I6"/>
      <c r="J6"/>
      <c r="K6"/>
      <c r="L6"/>
      <c r="M6"/>
      <c r="Q6"/>
      <c r="R6"/>
      <c r="X6"/>
      <c r="Y6" s="192"/>
    </row>
    <row r="7" spans="1:26" x14ac:dyDescent="0.25">
      <c r="A7"/>
      <c r="B7"/>
      <c r="C7"/>
      <c r="D7" s="195"/>
      <c r="E7"/>
      <c r="F7"/>
      <c r="G7"/>
      <c r="H7"/>
      <c r="I7"/>
      <c r="J7"/>
      <c r="K7"/>
      <c r="L7"/>
      <c r="Q7"/>
      <c r="R7"/>
      <c r="X7"/>
      <c r="Y7" s="192"/>
    </row>
    <row r="8" spans="1:26" x14ac:dyDescent="0.25">
      <c r="A8"/>
      <c r="B8"/>
      <c r="C8"/>
      <c r="D8" s="195"/>
      <c r="E8"/>
      <c r="F8"/>
      <c r="G8"/>
      <c r="H8"/>
      <c r="I8"/>
      <c r="J8"/>
      <c r="K8"/>
      <c r="L8"/>
      <c r="Q8"/>
      <c r="R8"/>
      <c r="X8"/>
      <c r="Y8" s="192"/>
    </row>
    <row r="9" spans="1:26" x14ac:dyDescent="0.25">
      <c r="A9"/>
      <c r="B9"/>
      <c r="C9"/>
      <c r="D9" s="195"/>
      <c r="E9"/>
      <c r="F9"/>
      <c r="G9"/>
      <c r="H9"/>
      <c r="I9"/>
      <c r="J9"/>
      <c r="K9"/>
      <c r="Q9"/>
      <c r="R9"/>
      <c r="X9"/>
      <c r="Y9" s="192"/>
    </row>
    <row r="10" spans="1:26" x14ac:dyDescent="0.25">
      <c r="A10"/>
      <c r="B10"/>
      <c r="C10"/>
      <c r="D10" s="195"/>
      <c r="E10"/>
      <c r="F10"/>
      <c r="G10"/>
      <c r="H10"/>
      <c r="I10"/>
      <c r="J10"/>
      <c r="L10"/>
      <c r="Q10"/>
      <c r="R10"/>
      <c r="X10"/>
      <c r="Y10" s="192"/>
    </row>
    <row r="11" spans="1:26" x14ac:dyDescent="0.25">
      <c r="A11"/>
      <c r="B11"/>
      <c r="C11"/>
      <c r="D11" s="195"/>
      <c r="E11"/>
      <c r="F11"/>
      <c r="G11"/>
      <c r="H11"/>
      <c r="I11"/>
      <c r="J11"/>
      <c r="Q11"/>
      <c r="R11"/>
      <c r="X11"/>
      <c r="Y11" s="192"/>
    </row>
    <row r="12" spans="1:26" x14ac:dyDescent="0.25">
      <c r="A12"/>
      <c r="B12"/>
      <c r="C12"/>
      <c r="D12" s="195"/>
      <c r="E12"/>
      <c r="F12"/>
      <c r="G12"/>
      <c r="H12"/>
      <c r="I12"/>
      <c r="J12"/>
      <c r="L12"/>
      <c r="Q12"/>
      <c r="R12"/>
      <c r="X12"/>
      <c r="Y12" s="192"/>
    </row>
    <row r="13" spans="1:26" x14ac:dyDescent="0.25">
      <c r="A13"/>
      <c r="B13"/>
      <c r="C13"/>
      <c r="D13" s="195"/>
      <c r="E13"/>
      <c r="F13"/>
      <c r="G13"/>
      <c r="H13"/>
      <c r="I13"/>
      <c r="J13"/>
      <c r="K13"/>
      <c r="L13"/>
      <c r="Q13"/>
      <c r="R13"/>
      <c r="X13"/>
      <c r="Y13" s="192"/>
    </row>
    <row r="14" spans="1:26" x14ac:dyDescent="0.25">
      <c r="A14"/>
      <c r="B14"/>
      <c r="C14"/>
      <c r="D14" s="195"/>
      <c r="E14"/>
      <c r="F14"/>
      <c r="G14"/>
      <c r="H14"/>
      <c r="I14"/>
      <c r="J14"/>
      <c r="L14"/>
      <c r="O14"/>
      <c r="Q14"/>
      <c r="R14"/>
      <c r="X14"/>
      <c r="Y14" s="192"/>
    </row>
    <row r="15" spans="1:26" x14ac:dyDescent="0.25">
      <c r="A15"/>
      <c r="B15"/>
      <c r="C15"/>
      <c r="D15" s="195"/>
      <c r="E15"/>
      <c r="F15"/>
      <c r="G15"/>
      <c r="H15"/>
      <c r="I15"/>
      <c r="J15"/>
      <c r="L15"/>
      <c r="Q15"/>
      <c r="R15"/>
      <c r="X15"/>
      <c r="Y15" s="192"/>
    </row>
    <row r="16" spans="1:26" x14ac:dyDescent="0.25">
      <c r="A16"/>
      <c r="B16"/>
      <c r="C16"/>
      <c r="D16" s="195"/>
      <c r="E16"/>
      <c r="F16"/>
      <c r="G16"/>
      <c r="H16"/>
      <c r="I16"/>
      <c r="J16"/>
      <c r="K16"/>
      <c r="Q16"/>
      <c r="R16"/>
      <c r="X16"/>
      <c r="Y16" s="192"/>
    </row>
    <row r="17" spans="1:25" x14ac:dyDescent="0.25">
      <c r="A17"/>
      <c r="B17"/>
      <c r="C17"/>
      <c r="D17" s="195"/>
      <c r="E17"/>
      <c r="F17"/>
      <c r="G17"/>
      <c r="H17"/>
      <c r="I17"/>
      <c r="J17"/>
      <c r="Q17"/>
      <c r="R17"/>
      <c r="X17"/>
      <c r="Y17" s="192"/>
    </row>
    <row r="18" spans="1:25" x14ac:dyDescent="0.25">
      <c r="A18"/>
      <c r="B18"/>
      <c r="C18"/>
      <c r="D18" s="195"/>
      <c r="E18"/>
      <c r="F18"/>
      <c r="G18"/>
      <c r="H18"/>
      <c r="I18"/>
      <c r="J18"/>
      <c r="K18"/>
      <c r="L18"/>
      <c r="M18"/>
      <c r="Q18"/>
      <c r="R18"/>
      <c r="X18"/>
      <c r="Y18" s="192"/>
    </row>
    <row r="19" spans="1:25" x14ac:dyDescent="0.25">
      <c r="D19" s="195"/>
      <c r="Y19" s="192"/>
    </row>
    <row r="20" spans="1:25" x14ac:dyDescent="0.25">
      <c r="D20" s="195"/>
      <c r="Y20" s="192"/>
    </row>
    <row r="21" spans="1:25" x14ac:dyDescent="0.25">
      <c r="D21" s="195"/>
      <c r="Y21" s="192"/>
    </row>
    <row r="22" spans="1:25" x14ac:dyDescent="0.25">
      <c r="D22" s="195"/>
      <c r="Y22" s="192"/>
    </row>
    <row r="23" spans="1:25" x14ac:dyDescent="0.25">
      <c r="D23" s="195"/>
      <c r="Y23" s="192"/>
    </row>
    <row r="24" spans="1:25" x14ac:dyDescent="0.25">
      <c r="D24" s="195"/>
      <c r="Y24" s="192"/>
    </row>
    <row r="25" spans="1:25" x14ac:dyDescent="0.25">
      <c r="D25" s="195"/>
      <c r="Y25" s="192"/>
    </row>
    <row r="26" spans="1:25" x14ac:dyDescent="0.25">
      <c r="D26" s="195"/>
      <c r="Y26" s="192"/>
    </row>
    <row r="27" spans="1:25" x14ac:dyDescent="0.25">
      <c r="D27" s="195"/>
      <c r="Y27" s="192"/>
    </row>
    <row r="28" spans="1:25" x14ac:dyDescent="0.25">
      <c r="D28" s="195"/>
      <c r="Y28" s="192"/>
    </row>
    <row r="29" spans="1:25" x14ac:dyDescent="0.25">
      <c r="D29" s="195"/>
      <c r="Y29" s="192"/>
    </row>
    <row r="30" spans="1:25" x14ac:dyDescent="0.25">
      <c r="D30" s="195"/>
      <c r="Y30" s="192"/>
    </row>
    <row r="31" spans="1:25" x14ac:dyDescent="0.25">
      <c r="D31" s="195"/>
      <c r="Y31" s="192"/>
    </row>
    <row r="32" spans="1:25" x14ac:dyDescent="0.25">
      <c r="D32" s="195"/>
      <c r="Y32" s="192"/>
    </row>
    <row r="33" spans="4:25" x14ac:dyDescent="0.25">
      <c r="D33" s="195"/>
      <c r="Y33" s="192"/>
    </row>
    <row r="34" spans="4:25" x14ac:dyDescent="0.25">
      <c r="D34" s="195"/>
      <c r="Y34" s="192"/>
    </row>
    <row r="35" spans="4:25" x14ac:dyDescent="0.25">
      <c r="D35" s="195"/>
      <c r="Y35" s="192"/>
    </row>
    <row r="36" spans="4:25" x14ac:dyDescent="0.25">
      <c r="D36" s="195"/>
      <c r="Y36" s="192"/>
    </row>
    <row r="37" spans="4:25" x14ac:dyDescent="0.25">
      <c r="D37" s="195"/>
      <c r="Y37" s="192"/>
    </row>
    <row r="38" spans="4:25" x14ac:dyDescent="0.25">
      <c r="D38" s="195"/>
      <c r="Y38" s="192"/>
    </row>
    <row r="39" spans="4:25" x14ac:dyDescent="0.25">
      <c r="D39" s="195"/>
      <c r="Y39" s="192"/>
    </row>
    <row r="40" spans="4:25" x14ac:dyDescent="0.25">
      <c r="D40" s="195"/>
      <c r="Y40" s="192"/>
    </row>
    <row r="41" spans="4:25" x14ac:dyDescent="0.25">
      <c r="D41" s="195"/>
      <c r="Y41" s="192"/>
    </row>
    <row r="42" spans="4:25" x14ac:dyDescent="0.25">
      <c r="D42" s="195"/>
      <c r="Y42" s="192"/>
    </row>
    <row r="43" spans="4:25" x14ac:dyDescent="0.25">
      <c r="D43" s="195"/>
      <c r="Y43" s="192"/>
    </row>
    <row r="44" spans="4:25" x14ac:dyDescent="0.25">
      <c r="D44" s="195"/>
      <c r="Y44" s="192"/>
    </row>
    <row r="45" spans="4:25" x14ac:dyDescent="0.25">
      <c r="D45" s="195"/>
      <c r="Y45" s="192"/>
    </row>
    <row r="46" spans="4:25" x14ac:dyDescent="0.25">
      <c r="D46" s="195"/>
      <c r="Y46" s="192"/>
    </row>
    <row r="47" spans="4:25" x14ac:dyDescent="0.25">
      <c r="D47" s="195"/>
      <c r="Y47" s="192"/>
    </row>
    <row r="48" spans="4:25" x14ac:dyDescent="0.25">
      <c r="D48" s="195"/>
      <c r="Y48" s="192"/>
    </row>
    <row r="49" spans="4:25" x14ac:dyDescent="0.25">
      <c r="D49" s="195"/>
      <c r="Y49" s="192"/>
    </row>
    <row r="50" spans="4:25" x14ac:dyDescent="0.25">
      <c r="D50" s="195"/>
      <c r="Y50" s="192"/>
    </row>
    <row r="51" spans="4:25" x14ac:dyDescent="0.25">
      <c r="D51" s="195"/>
      <c r="Y51" s="192"/>
    </row>
    <row r="52" spans="4:25" x14ac:dyDescent="0.25">
      <c r="D52" s="195"/>
      <c r="Y52" s="192"/>
    </row>
    <row r="53" spans="4:25" x14ac:dyDescent="0.25">
      <c r="D53" s="195"/>
      <c r="Y53" s="192"/>
    </row>
    <row r="54" spans="4:25" x14ac:dyDescent="0.25">
      <c r="D54" s="195"/>
      <c r="Y54" s="192"/>
    </row>
    <row r="55" spans="4:25" x14ac:dyDescent="0.25">
      <c r="D55" s="195"/>
      <c r="Y55" s="192"/>
    </row>
    <row r="56" spans="4:25" x14ac:dyDescent="0.25">
      <c r="D56" s="195"/>
      <c r="Y56" s="192"/>
    </row>
    <row r="57" spans="4:25" x14ac:dyDescent="0.25">
      <c r="D57" s="195"/>
      <c r="Y57" s="192"/>
    </row>
    <row r="58" spans="4:25" x14ac:dyDescent="0.25">
      <c r="D58" s="195"/>
      <c r="Y58" s="192"/>
    </row>
    <row r="59" spans="4:25" x14ac:dyDescent="0.25">
      <c r="D59" s="195"/>
      <c r="Y59" s="192"/>
    </row>
    <row r="60" spans="4:25" x14ac:dyDescent="0.25">
      <c r="D60" s="195"/>
      <c r="Y60" s="192"/>
    </row>
    <row r="61" spans="4:25" x14ac:dyDescent="0.25">
      <c r="D61" s="195"/>
      <c r="Y61" s="192"/>
    </row>
    <row r="62" spans="4:25" x14ac:dyDescent="0.25">
      <c r="D62" s="195"/>
      <c r="Y62" s="192"/>
    </row>
    <row r="63" spans="4:25" x14ac:dyDescent="0.25">
      <c r="D63" s="195"/>
      <c r="Y63" s="192"/>
    </row>
    <row r="64" spans="4:25" x14ac:dyDescent="0.25">
      <c r="D64" s="195"/>
      <c r="Y64" s="192"/>
    </row>
    <row r="65" spans="4:25" x14ac:dyDescent="0.25">
      <c r="D65" s="195"/>
      <c r="Y65" s="192"/>
    </row>
    <row r="66" spans="4:25" x14ac:dyDescent="0.25">
      <c r="D66" s="195"/>
      <c r="Y66" s="192"/>
    </row>
    <row r="67" spans="4:25" x14ac:dyDescent="0.25">
      <c r="D67" s="195"/>
      <c r="Y67" s="192"/>
    </row>
    <row r="68" spans="4:25" x14ac:dyDescent="0.25">
      <c r="D68" s="195"/>
      <c r="Y68" s="192"/>
    </row>
    <row r="69" spans="4:25" x14ac:dyDescent="0.25">
      <c r="D69" s="195"/>
      <c r="Y69" s="192"/>
    </row>
    <row r="70" spans="4:25" x14ac:dyDescent="0.25">
      <c r="D70" s="195"/>
      <c r="Y70" s="192"/>
    </row>
    <row r="71" spans="4:25" x14ac:dyDescent="0.25">
      <c r="D71" s="195"/>
      <c r="Y71" s="192"/>
    </row>
    <row r="72" spans="4:25" x14ac:dyDescent="0.25">
      <c r="D72" s="195"/>
      <c r="Y72" s="192"/>
    </row>
    <row r="73" spans="4:25" x14ac:dyDescent="0.25">
      <c r="D73" s="195"/>
      <c r="Y73" s="192"/>
    </row>
    <row r="74" spans="4:25" x14ac:dyDescent="0.25">
      <c r="D74" s="195"/>
      <c r="Y74" s="192"/>
    </row>
    <row r="75" spans="4:25" x14ac:dyDescent="0.25">
      <c r="D75" s="195"/>
      <c r="Y75" s="192"/>
    </row>
    <row r="76" spans="4:25" x14ac:dyDescent="0.25">
      <c r="D76" s="195"/>
      <c r="Y76" s="192"/>
    </row>
    <row r="77" spans="4:25" x14ac:dyDescent="0.25">
      <c r="D77" s="195"/>
      <c r="Y77" s="192"/>
    </row>
    <row r="78" spans="4:25" x14ac:dyDescent="0.25">
      <c r="D78" s="195"/>
      <c r="Y78" s="192"/>
    </row>
    <row r="79" spans="4:25" x14ac:dyDescent="0.25">
      <c r="D79" s="195"/>
      <c r="Y79" s="192"/>
    </row>
    <row r="80" spans="4:25" x14ac:dyDescent="0.25">
      <c r="D80" s="195"/>
      <c r="Y80" s="192"/>
    </row>
    <row r="81" spans="4:25" x14ac:dyDescent="0.25">
      <c r="D81" s="195"/>
      <c r="Y81" s="192"/>
    </row>
    <row r="82" spans="4:25" x14ac:dyDescent="0.25">
      <c r="D82" s="195"/>
      <c r="Y82" s="192"/>
    </row>
    <row r="83" spans="4:25" x14ac:dyDescent="0.25">
      <c r="D83" s="195"/>
      <c r="Y83" s="192"/>
    </row>
    <row r="84" spans="4:25" x14ac:dyDescent="0.25">
      <c r="D84" s="22"/>
      <c r="Y84" s="192"/>
    </row>
    <row r="85" spans="4:25" x14ac:dyDescent="0.25">
      <c r="D85" s="22"/>
      <c r="Y85" s="192"/>
    </row>
    <row r="86" spans="4:25" x14ac:dyDescent="0.25">
      <c r="D86" s="22"/>
      <c r="Y86" s="192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184" hidden="1" customWidth="1"/>
    <col min="4" max="17" width="11.28515625" style="168" hidden="1" customWidth="1"/>
    <col min="18" max="18" width="9.140625" style="156" customWidth="1"/>
    <col min="19" max="16384" width="9.140625" style="156"/>
  </cols>
  <sheetData>
    <row r="1" spans="1:24" x14ac:dyDescent="0.25">
      <c r="B1" s="163" t="s">
        <v>528</v>
      </c>
      <c r="C1" s="184" t="s">
        <v>633</v>
      </c>
      <c r="D1" s="182"/>
      <c r="E1" s="182"/>
      <c r="P1" s="168" t="s">
        <v>531</v>
      </c>
      <c r="Q1" s="168">
        <f>A3</f>
        <v>0</v>
      </c>
      <c r="X1" s="66" t="s">
        <v>78</v>
      </c>
    </row>
    <row r="2" spans="1:24" ht="60" customHeight="1" x14ac:dyDescent="0.25">
      <c r="A2" s="5" t="s">
        <v>79</v>
      </c>
      <c r="B2" s="5" t="s">
        <v>632</v>
      </c>
      <c r="C2" s="186" t="s">
        <v>94</v>
      </c>
      <c r="D2" s="4" t="s">
        <v>613</v>
      </c>
      <c r="E2" s="4" t="s">
        <v>614</v>
      </c>
      <c r="F2" s="4" t="s">
        <v>615</v>
      </c>
      <c r="G2" s="4" t="s">
        <v>544</v>
      </c>
      <c r="H2" s="4" t="s">
        <v>545</v>
      </c>
      <c r="I2" s="4" t="s">
        <v>546</v>
      </c>
      <c r="J2" s="4" t="s">
        <v>547</v>
      </c>
      <c r="K2" s="4" t="s">
        <v>548</v>
      </c>
      <c r="L2" s="4" t="s">
        <v>549</v>
      </c>
      <c r="M2" s="4" t="s">
        <v>550</v>
      </c>
      <c r="N2" s="4" t="s">
        <v>551</v>
      </c>
      <c r="O2" s="4" t="s">
        <v>552</v>
      </c>
      <c r="P2" s="4" t="s">
        <v>554</v>
      </c>
      <c r="Q2" s="4" t="s">
        <v>616</v>
      </c>
      <c r="R2" s="4" t="s">
        <v>444</v>
      </c>
      <c r="S2" s="4" t="s">
        <v>445</v>
      </c>
      <c r="T2" s="4" t="s">
        <v>446</v>
      </c>
      <c r="U2" s="4" t="s">
        <v>447</v>
      </c>
      <c r="V2" s="4" t="s">
        <v>557</v>
      </c>
      <c r="W2" s="4" t="s">
        <v>561</v>
      </c>
    </row>
    <row r="3" spans="1:24" x14ac:dyDescent="0.25">
      <c r="A3"/>
      <c r="B3"/>
      <c r="C3" s="195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2"/>
    </row>
    <row r="4" spans="1:24" x14ac:dyDescent="0.25">
      <c r="A4"/>
      <c r="B4"/>
      <c r="C4" s="195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2"/>
    </row>
    <row r="5" spans="1:24" x14ac:dyDescent="0.25">
      <c r="A5"/>
      <c r="B5"/>
      <c r="C5" s="195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2"/>
    </row>
    <row r="6" spans="1:24" x14ac:dyDescent="0.25">
      <c r="A6"/>
      <c r="B6"/>
      <c r="C6" s="195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2"/>
    </row>
    <row r="7" spans="1:24" x14ac:dyDescent="0.25">
      <c r="A7"/>
      <c r="B7"/>
      <c r="C7" s="195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2"/>
    </row>
    <row r="8" spans="1:24" x14ac:dyDescent="0.25">
      <c r="A8"/>
      <c r="B8"/>
      <c r="C8" s="195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2"/>
    </row>
    <row r="9" spans="1:24" x14ac:dyDescent="0.25">
      <c r="A9"/>
      <c r="B9"/>
      <c r="C9" s="195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2"/>
    </row>
    <row r="10" spans="1:24" x14ac:dyDescent="0.25">
      <c r="A10"/>
      <c r="B10"/>
      <c r="C10" s="195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2"/>
    </row>
    <row r="11" spans="1:24" x14ac:dyDescent="0.25">
      <c r="A11"/>
      <c r="B11"/>
      <c r="C11" s="195"/>
      <c r="D11"/>
      <c r="E11"/>
      <c r="F11"/>
      <c r="G11"/>
      <c r="H11"/>
      <c r="I11"/>
      <c r="P11"/>
      <c r="Q11"/>
      <c r="R11"/>
      <c r="S11"/>
      <c r="T11"/>
      <c r="U11"/>
      <c r="V11"/>
      <c r="W11" s="192"/>
    </row>
    <row r="12" spans="1:24" x14ac:dyDescent="0.25">
      <c r="A12"/>
      <c r="B12"/>
      <c r="C12" s="195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2"/>
    </row>
    <row r="13" spans="1:24" x14ac:dyDescent="0.25">
      <c r="A13"/>
      <c r="B13"/>
      <c r="C13" s="195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2"/>
    </row>
    <row r="14" spans="1:24" x14ac:dyDescent="0.25">
      <c r="A14"/>
      <c r="B14"/>
      <c r="C14" s="195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2"/>
    </row>
    <row r="15" spans="1:24" x14ac:dyDescent="0.25">
      <c r="A15"/>
      <c r="B15"/>
      <c r="C15" s="195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2"/>
    </row>
    <row r="16" spans="1:24" x14ac:dyDescent="0.25">
      <c r="A16"/>
      <c r="B16"/>
      <c r="C16" s="195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2"/>
    </row>
    <row r="17" spans="1:23" x14ac:dyDescent="0.25">
      <c r="A17"/>
      <c r="B17"/>
      <c r="C17" s="195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2"/>
    </row>
    <row r="18" spans="1:23" x14ac:dyDescent="0.25">
      <c r="A18"/>
      <c r="B18"/>
      <c r="C18" s="195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2"/>
    </row>
    <row r="19" spans="1:23" x14ac:dyDescent="0.25">
      <c r="C19" s="195"/>
      <c r="W19" s="192"/>
    </row>
    <row r="20" spans="1:23" x14ac:dyDescent="0.25">
      <c r="C20" s="195"/>
      <c r="W20" s="192"/>
    </row>
    <row r="21" spans="1:23" x14ac:dyDescent="0.25">
      <c r="C21" s="195"/>
      <c r="W21" s="192"/>
    </row>
    <row r="22" spans="1:23" x14ac:dyDescent="0.25">
      <c r="C22" s="195"/>
      <c r="W22" s="192"/>
    </row>
    <row r="23" spans="1:23" x14ac:dyDescent="0.25">
      <c r="C23" s="195"/>
      <c r="W23" s="192"/>
    </row>
    <row r="24" spans="1:23" x14ac:dyDescent="0.25">
      <c r="C24" s="195"/>
      <c r="W24" s="192"/>
    </row>
    <row r="25" spans="1:23" x14ac:dyDescent="0.25">
      <c r="C25" s="195"/>
      <c r="W25" s="192"/>
    </row>
    <row r="26" spans="1:23" x14ac:dyDescent="0.25">
      <c r="C26" s="195"/>
      <c r="W26" s="192"/>
    </row>
    <row r="27" spans="1:23" x14ac:dyDescent="0.25">
      <c r="C27" s="195"/>
      <c r="W27" s="192"/>
    </row>
    <row r="28" spans="1:23" x14ac:dyDescent="0.25">
      <c r="C28" s="195"/>
      <c r="W28" s="192"/>
    </row>
    <row r="29" spans="1:23" x14ac:dyDescent="0.25">
      <c r="C29" s="195"/>
      <c r="W29" s="192"/>
    </row>
    <row r="30" spans="1:23" x14ac:dyDescent="0.25">
      <c r="C30" s="195"/>
      <c r="W30" s="192"/>
    </row>
    <row r="31" spans="1:23" x14ac:dyDescent="0.25">
      <c r="C31" s="195"/>
      <c r="W31" s="192"/>
    </row>
    <row r="32" spans="1:23" x14ac:dyDescent="0.25">
      <c r="C32" s="195"/>
      <c r="W32" s="192"/>
    </row>
    <row r="33" spans="3:23" x14ac:dyDescent="0.25">
      <c r="C33" s="195"/>
      <c r="W33" s="192"/>
    </row>
    <row r="34" spans="3:23" x14ac:dyDescent="0.25">
      <c r="C34" s="195"/>
      <c r="W34" s="192"/>
    </row>
    <row r="35" spans="3:23" x14ac:dyDescent="0.25">
      <c r="C35" s="195"/>
      <c r="W35" s="192"/>
    </row>
    <row r="36" spans="3:23" x14ac:dyDescent="0.25">
      <c r="C36" s="195"/>
      <c r="W36" s="192"/>
    </row>
    <row r="37" spans="3:23" x14ac:dyDescent="0.25">
      <c r="C37" s="195"/>
      <c r="W37" s="192"/>
    </row>
    <row r="38" spans="3:23" x14ac:dyDescent="0.25">
      <c r="C38" s="195"/>
      <c r="W38" s="192"/>
    </row>
    <row r="39" spans="3:23" x14ac:dyDescent="0.25">
      <c r="C39" s="195"/>
      <c r="W39" s="192"/>
    </row>
    <row r="40" spans="3:23" x14ac:dyDescent="0.25">
      <c r="C40" s="195"/>
      <c r="W40" s="192"/>
    </row>
    <row r="41" spans="3:23" x14ac:dyDescent="0.25">
      <c r="C41" s="195"/>
      <c r="W41" s="192"/>
    </row>
    <row r="42" spans="3:23" x14ac:dyDescent="0.25">
      <c r="C42" s="195"/>
      <c r="W42" s="192"/>
    </row>
    <row r="43" spans="3:23" x14ac:dyDescent="0.25">
      <c r="C43" s="195"/>
      <c r="W43" s="192"/>
    </row>
    <row r="44" spans="3:23" x14ac:dyDescent="0.25">
      <c r="C44" s="195"/>
      <c r="W44" s="192"/>
    </row>
    <row r="45" spans="3:23" x14ac:dyDescent="0.25">
      <c r="C45" s="195"/>
      <c r="W45" s="192"/>
    </row>
    <row r="46" spans="3:23" x14ac:dyDescent="0.25">
      <c r="C46" s="195"/>
      <c r="W46" s="192"/>
    </row>
    <row r="47" spans="3:23" x14ac:dyDescent="0.25">
      <c r="C47" s="195"/>
      <c r="W47" s="192"/>
    </row>
    <row r="48" spans="3:23" x14ac:dyDescent="0.25">
      <c r="C48" s="195"/>
      <c r="W48" s="192"/>
    </row>
    <row r="49" spans="3:23" x14ac:dyDescent="0.25">
      <c r="C49" s="195"/>
      <c r="W49" s="192"/>
    </row>
    <row r="50" spans="3:23" x14ac:dyDescent="0.25">
      <c r="C50" s="195"/>
      <c r="W50" s="192"/>
    </row>
    <row r="51" spans="3:23" x14ac:dyDescent="0.25">
      <c r="C51" s="195"/>
      <c r="W51" s="192"/>
    </row>
    <row r="52" spans="3:23" x14ac:dyDescent="0.25">
      <c r="C52" s="195"/>
      <c r="W52" s="192"/>
    </row>
    <row r="53" spans="3:23" x14ac:dyDescent="0.25">
      <c r="C53" s="195"/>
      <c r="W53" s="192" t="str">
        <f t="shared" ref="W53:W66" si="0">IFERROR(P53/Q53,"")</f>
        <v/>
      </c>
    </row>
    <row r="54" spans="3:23" x14ac:dyDescent="0.25">
      <c r="C54" s="195"/>
      <c r="W54" s="192" t="str">
        <f t="shared" si="0"/>
        <v/>
      </c>
    </row>
    <row r="55" spans="3:23" x14ac:dyDescent="0.25">
      <c r="C55" s="195"/>
      <c r="W55" s="192" t="str">
        <f t="shared" si="0"/>
        <v/>
      </c>
    </row>
    <row r="56" spans="3:23" x14ac:dyDescent="0.25">
      <c r="C56" s="195"/>
      <c r="W56" s="192" t="str">
        <f t="shared" si="0"/>
        <v/>
      </c>
    </row>
    <row r="57" spans="3:23" x14ac:dyDescent="0.25">
      <c r="C57" s="195"/>
      <c r="W57" s="192" t="str">
        <f t="shared" si="0"/>
        <v/>
      </c>
    </row>
    <row r="58" spans="3:23" x14ac:dyDescent="0.25">
      <c r="C58" s="195"/>
      <c r="W58" s="192" t="str">
        <f t="shared" si="0"/>
        <v/>
      </c>
    </row>
    <row r="59" spans="3:23" x14ac:dyDescent="0.25">
      <c r="C59" s="195"/>
      <c r="W59" s="192" t="str">
        <f t="shared" si="0"/>
        <v/>
      </c>
    </row>
    <row r="60" spans="3:23" x14ac:dyDescent="0.25">
      <c r="C60" s="195"/>
      <c r="W60" s="192" t="str">
        <f t="shared" si="0"/>
        <v/>
      </c>
    </row>
    <row r="61" spans="3:23" x14ac:dyDescent="0.25">
      <c r="C61" s="195"/>
      <c r="W61" s="192" t="str">
        <f t="shared" si="0"/>
        <v/>
      </c>
    </row>
    <row r="62" spans="3:23" x14ac:dyDescent="0.25">
      <c r="C62" s="195"/>
      <c r="W62" s="192" t="str">
        <f t="shared" si="0"/>
        <v/>
      </c>
    </row>
    <row r="63" spans="3:23" x14ac:dyDescent="0.25">
      <c r="C63" s="195"/>
      <c r="W63" s="192" t="str">
        <f t="shared" si="0"/>
        <v/>
      </c>
    </row>
    <row r="64" spans="3:23" x14ac:dyDescent="0.25">
      <c r="C64" s="195"/>
      <c r="W64" s="192" t="str">
        <f t="shared" si="0"/>
        <v/>
      </c>
    </row>
    <row r="65" spans="3:23" x14ac:dyDescent="0.25">
      <c r="C65" s="195"/>
      <c r="W65" s="192" t="str">
        <f t="shared" si="0"/>
        <v/>
      </c>
    </row>
    <row r="66" spans="3:23" x14ac:dyDescent="0.25">
      <c r="C66" s="195"/>
      <c r="W66" s="192" t="str">
        <f t="shared" si="0"/>
        <v/>
      </c>
    </row>
    <row r="67" spans="3:23" x14ac:dyDescent="0.25">
      <c r="C67" s="195"/>
      <c r="W67" s="192" t="str">
        <f t="shared" ref="W67:W86" si="1">IFERROR(P67/Q67,"")</f>
        <v/>
      </c>
    </row>
    <row r="68" spans="3:23" x14ac:dyDescent="0.25">
      <c r="C68" s="195"/>
      <c r="W68" s="192" t="str">
        <f t="shared" si="1"/>
        <v/>
      </c>
    </row>
    <row r="69" spans="3:23" x14ac:dyDescent="0.25">
      <c r="C69" s="195"/>
      <c r="W69" s="192" t="str">
        <f t="shared" si="1"/>
        <v/>
      </c>
    </row>
    <row r="70" spans="3:23" x14ac:dyDescent="0.25">
      <c r="C70" s="195"/>
      <c r="W70" s="192" t="str">
        <f t="shared" si="1"/>
        <v/>
      </c>
    </row>
    <row r="71" spans="3:23" x14ac:dyDescent="0.25">
      <c r="C71" s="195"/>
      <c r="W71" s="192" t="str">
        <f t="shared" si="1"/>
        <v/>
      </c>
    </row>
    <row r="72" spans="3:23" x14ac:dyDescent="0.25">
      <c r="C72" s="195"/>
      <c r="W72" s="192" t="str">
        <f t="shared" si="1"/>
        <v/>
      </c>
    </row>
    <row r="73" spans="3:23" x14ac:dyDescent="0.25">
      <c r="C73" s="195"/>
      <c r="W73" s="192" t="str">
        <f t="shared" si="1"/>
        <v/>
      </c>
    </row>
    <row r="74" spans="3:23" x14ac:dyDescent="0.25">
      <c r="C74" s="195"/>
      <c r="W74" s="192" t="str">
        <f t="shared" si="1"/>
        <v/>
      </c>
    </row>
    <row r="75" spans="3:23" x14ac:dyDescent="0.25">
      <c r="C75" s="195"/>
      <c r="W75" s="192" t="str">
        <f t="shared" si="1"/>
        <v/>
      </c>
    </row>
    <row r="76" spans="3:23" x14ac:dyDescent="0.25">
      <c r="C76" s="195"/>
      <c r="W76" s="192" t="str">
        <f t="shared" si="1"/>
        <v/>
      </c>
    </row>
    <row r="77" spans="3:23" x14ac:dyDescent="0.25">
      <c r="C77" s="195"/>
      <c r="W77" s="192" t="str">
        <f t="shared" si="1"/>
        <v/>
      </c>
    </row>
    <row r="78" spans="3:23" x14ac:dyDescent="0.25">
      <c r="C78" s="195"/>
      <c r="W78" s="192" t="str">
        <f t="shared" si="1"/>
        <v/>
      </c>
    </row>
    <row r="79" spans="3:23" x14ac:dyDescent="0.25">
      <c r="C79" s="195"/>
      <c r="W79" s="192" t="str">
        <f t="shared" si="1"/>
        <v/>
      </c>
    </row>
    <row r="80" spans="3:23" x14ac:dyDescent="0.25">
      <c r="C80" s="195"/>
      <c r="W80" s="192" t="str">
        <f t="shared" si="1"/>
        <v/>
      </c>
    </row>
    <row r="81" spans="3:23" x14ac:dyDescent="0.25">
      <c r="C81" s="195"/>
      <c r="W81" s="192" t="str">
        <f t="shared" si="1"/>
        <v/>
      </c>
    </row>
    <row r="82" spans="3:23" x14ac:dyDescent="0.25">
      <c r="C82" s="195"/>
      <c r="W82" s="192" t="str">
        <f t="shared" si="1"/>
        <v/>
      </c>
    </row>
    <row r="83" spans="3:23" x14ac:dyDescent="0.25">
      <c r="C83" s="195"/>
      <c r="W83" s="192" t="str">
        <f t="shared" si="1"/>
        <v/>
      </c>
    </row>
    <row r="84" spans="3:23" x14ac:dyDescent="0.25">
      <c r="C84" s="22"/>
      <c r="W84" s="192" t="str">
        <f t="shared" si="1"/>
        <v/>
      </c>
    </row>
    <row r="85" spans="3:23" x14ac:dyDescent="0.25">
      <c r="C85" s="22"/>
      <c r="W85" s="192" t="str">
        <f t="shared" si="1"/>
        <v/>
      </c>
    </row>
    <row r="86" spans="3:23" x14ac:dyDescent="0.25">
      <c r="C86" s="22"/>
      <c r="W86" s="192" t="str">
        <f t="shared" si="1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7.85546875" style="156" hidden="1" customWidth="1"/>
    <col min="4" max="4" width="24.7109375" style="156" customWidth="1"/>
    <col min="5" max="5" width="15.85546875" style="156" customWidth="1"/>
    <col min="6" max="6" width="20" style="156" bestFit="1" customWidth="1"/>
    <col min="7" max="7" width="5.85546875" style="156" customWidth="1"/>
    <col min="8" max="8" width="7.5703125" style="156" customWidth="1"/>
    <col min="9" max="9" width="12" style="156" customWidth="1"/>
    <col min="10" max="11" width="11" style="156" customWidth="1"/>
    <col min="12" max="12" width="7.140625" style="156" customWidth="1"/>
    <col min="13" max="13" width="6" style="156" customWidth="1"/>
    <col min="15" max="15" width="10.85546875" style="156" customWidth="1"/>
  </cols>
  <sheetData>
    <row r="1" spans="1:19" ht="15.75" customHeight="1" x14ac:dyDescent="0.25">
      <c r="D1" s="20" t="s">
        <v>563</v>
      </c>
      <c r="E1" s="259" t="s">
        <v>634</v>
      </c>
      <c r="F1" s="264"/>
      <c r="G1" s="275"/>
      <c r="H1" s="259" t="s">
        <v>531</v>
      </c>
      <c r="I1" s="259">
        <f>output!A3</f>
        <v>2021</v>
      </c>
      <c r="J1" s="34"/>
      <c r="K1" s="34"/>
      <c r="L1" s="34"/>
      <c r="M1" s="34"/>
      <c r="N1" s="34"/>
      <c r="O1" s="35"/>
      <c r="P1" s="66" t="s">
        <v>78</v>
      </c>
    </row>
    <row r="2" spans="1:19" ht="15.75" customHeight="1" x14ac:dyDescent="0.25">
      <c r="D2" s="21" t="s">
        <v>565</v>
      </c>
      <c r="E2" s="260"/>
      <c r="F2" s="260"/>
      <c r="G2" s="260"/>
      <c r="H2" s="260"/>
      <c r="I2" s="260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566</v>
      </c>
      <c r="E4" s="11" t="s">
        <v>566</v>
      </c>
      <c r="G4">
        <f>COUNTA(output_yearly!E3:E200)</f>
        <v>0</v>
      </c>
      <c r="O4" s="12"/>
    </row>
    <row r="5" spans="1:19" ht="23.25" customHeight="1" x14ac:dyDescent="0.25">
      <c r="D5" s="11" t="s">
        <v>567</v>
      </c>
      <c r="E5" s="11" t="s">
        <v>567</v>
      </c>
      <c r="G5">
        <f>G4-G6</f>
        <v>0</v>
      </c>
      <c r="O5" s="12"/>
    </row>
    <row r="6" spans="1:19" ht="23.25" customHeight="1" x14ac:dyDescent="0.25">
      <c r="D6" s="11" t="s">
        <v>568</v>
      </c>
      <c r="E6" s="11" t="s">
        <v>568</v>
      </c>
      <c r="G6">
        <f>COUNTA(D10:D500)</f>
        <v>0</v>
      </c>
      <c r="H6" t="s">
        <v>569</v>
      </c>
      <c r="I6" s="189" t="e">
        <f>G6/G4</f>
        <v>#DIV/0!</v>
      </c>
      <c r="O6" s="12"/>
    </row>
    <row r="7" spans="1:19" x14ac:dyDescent="0.25">
      <c r="D7" s="56" t="s">
        <v>635</v>
      </c>
      <c r="E7" s="56"/>
      <c r="O7" s="12"/>
    </row>
    <row r="8" spans="1:19" x14ac:dyDescent="0.25">
      <c r="B8" s="57"/>
      <c r="C8" s="57"/>
      <c r="D8" s="269" t="s">
        <v>534</v>
      </c>
      <c r="E8" s="269" t="s">
        <v>535</v>
      </c>
      <c r="F8" s="269" t="s">
        <v>573</v>
      </c>
      <c r="G8" s="269" t="s">
        <v>573</v>
      </c>
      <c r="H8" s="271"/>
      <c r="I8" s="272" t="s">
        <v>574</v>
      </c>
      <c r="J8" s="272" t="s">
        <v>575</v>
      </c>
      <c r="K8" s="272" t="s">
        <v>576</v>
      </c>
      <c r="L8" s="273" t="s">
        <v>636</v>
      </c>
      <c r="M8" s="274"/>
      <c r="N8" s="274"/>
      <c r="O8" s="271"/>
    </row>
    <row r="9" spans="1:19" ht="45" customHeight="1" x14ac:dyDescent="0.25">
      <c r="A9" t="s">
        <v>79</v>
      </c>
      <c r="B9" s="57" t="s">
        <v>427</v>
      </c>
      <c r="C9" s="57" t="s">
        <v>82</v>
      </c>
      <c r="D9" s="270"/>
      <c r="E9" s="270"/>
      <c r="F9" s="270"/>
      <c r="G9" s="167" t="s">
        <v>578</v>
      </c>
      <c r="H9" s="167" t="s">
        <v>579</v>
      </c>
      <c r="I9" s="270"/>
      <c r="J9" s="270"/>
      <c r="K9" s="270"/>
      <c r="L9" s="58" t="s">
        <v>580</v>
      </c>
      <c r="M9" s="58" t="s">
        <v>581</v>
      </c>
      <c r="N9" s="58" t="s">
        <v>582</v>
      </c>
      <c r="O9" s="166" t="s">
        <v>583</v>
      </c>
    </row>
    <row r="10" spans="1:19" x14ac:dyDescent="0.25">
      <c r="A10"/>
      <c r="B10"/>
      <c r="C10"/>
      <c r="D10" s="49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39"/>
    </row>
    <row r="11" spans="1:19" x14ac:dyDescent="0.25">
      <c r="A11"/>
      <c r="B11"/>
      <c r="C11"/>
      <c r="D11" s="49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39"/>
    </row>
    <row r="12" spans="1:19" x14ac:dyDescent="0.25">
      <c r="A12"/>
      <c r="B12"/>
      <c r="C12"/>
      <c r="D12" s="49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39"/>
    </row>
    <row r="13" spans="1:19" x14ac:dyDescent="0.25">
      <c r="A13"/>
      <c r="B13"/>
      <c r="C13"/>
      <c r="D13" s="49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39"/>
    </row>
    <row r="14" spans="1:19" x14ac:dyDescent="0.25">
      <c r="A14"/>
      <c r="B14"/>
      <c r="C14"/>
      <c r="D14" s="49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39"/>
    </row>
    <row r="15" spans="1:19" x14ac:dyDescent="0.25">
      <c r="A15"/>
      <c r="B15"/>
      <c r="C15"/>
      <c r="D15" s="49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39"/>
    </row>
    <row r="16" spans="1:19" x14ac:dyDescent="0.25">
      <c r="A16"/>
      <c r="B16"/>
      <c r="C16"/>
      <c r="D16" s="49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39"/>
    </row>
    <row r="17" spans="1:15" x14ac:dyDescent="0.25">
      <c r="A17"/>
      <c r="B17"/>
      <c r="C17"/>
      <c r="D17" s="49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39"/>
    </row>
    <row r="18" spans="1:15" x14ac:dyDescent="0.25">
      <c r="A18"/>
      <c r="B18"/>
      <c r="C18"/>
      <c r="D18" s="49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39"/>
    </row>
    <row r="19" spans="1:15" x14ac:dyDescent="0.25">
      <c r="A19"/>
      <c r="B19"/>
      <c r="C19"/>
      <c r="D19" s="49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39"/>
    </row>
    <row r="20" spans="1:15" x14ac:dyDescent="0.25">
      <c r="A20"/>
      <c r="B20"/>
      <c r="C20"/>
      <c r="D20" s="49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39"/>
    </row>
    <row r="21" spans="1:15" x14ac:dyDescent="0.25">
      <c r="A21"/>
      <c r="B21"/>
      <c r="C21"/>
      <c r="D21" s="49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39"/>
    </row>
    <row r="22" spans="1:15" x14ac:dyDescent="0.25">
      <c r="A22"/>
      <c r="B22"/>
      <c r="C22"/>
      <c r="D22" s="49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39"/>
    </row>
    <row r="23" spans="1:15" x14ac:dyDescent="0.25">
      <c r="A23"/>
      <c r="B23"/>
      <c r="C23"/>
      <c r="D23" s="49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39"/>
    </row>
    <row r="24" spans="1:15" x14ac:dyDescent="0.25">
      <c r="A24"/>
      <c r="B24"/>
      <c r="C24"/>
      <c r="D24" s="49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39"/>
    </row>
    <row r="25" spans="1:15" x14ac:dyDescent="0.25">
      <c r="A25"/>
      <c r="B25"/>
      <c r="C25"/>
      <c r="D25" s="49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39"/>
    </row>
    <row r="26" spans="1:15" x14ac:dyDescent="0.25">
      <c r="A26"/>
      <c r="B26"/>
      <c r="C26"/>
      <c r="D26" s="49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39"/>
    </row>
    <row r="27" spans="1:15" x14ac:dyDescent="0.25">
      <c r="D27" s="49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39"/>
    </row>
    <row r="28" spans="1:15" x14ac:dyDescent="0.25">
      <c r="D28" s="49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39"/>
    </row>
    <row r="29" spans="1:15" x14ac:dyDescent="0.25">
      <c r="D29" s="49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39"/>
    </row>
    <row r="30" spans="1:15" x14ac:dyDescent="0.25">
      <c r="D30" s="49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39"/>
    </row>
    <row r="31" spans="1:15" x14ac:dyDescent="0.25">
      <c r="D31" s="49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39"/>
    </row>
    <row r="32" spans="1:15" x14ac:dyDescent="0.25">
      <c r="D32" s="49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39"/>
    </row>
    <row r="33" spans="4:15" x14ac:dyDescent="0.25">
      <c r="D33" s="49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39"/>
    </row>
    <row r="34" spans="4:15" x14ac:dyDescent="0.25">
      <c r="D34" s="49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39"/>
    </row>
    <row r="35" spans="4:15" x14ac:dyDescent="0.25">
      <c r="D35" s="49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39"/>
    </row>
    <row r="36" spans="4:15" x14ac:dyDescent="0.25">
      <c r="D36" s="49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39"/>
    </row>
    <row r="37" spans="4:15" x14ac:dyDescent="0.25">
      <c r="D37" s="49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39"/>
    </row>
    <row r="38" spans="4:15" x14ac:dyDescent="0.25">
      <c r="D38" s="49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39"/>
    </row>
    <row r="39" spans="4:15" x14ac:dyDescent="0.25">
      <c r="D39" s="49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39"/>
    </row>
    <row r="40" spans="4:15" x14ac:dyDescent="0.25">
      <c r="D40" s="49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39"/>
    </row>
    <row r="41" spans="4:15" x14ac:dyDescent="0.25">
      <c r="D41" s="49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39"/>
    </row>
    <row r="42" spans="4:15" x14ac:dyDescent="0.25"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39"/>
    </row>
    <row r="43" spans="4:15" x14ac:dyDescent="0.25"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39"/>
    </row>
    <row r="44" spans="4:15" x14ac:dyDescent="0.25">
      <c r="D44" s="49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39"/>
    </row>
    <row r="45" spans="4:15" x14ac:dyDescent="0.25">
      <c r="D45" s="49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39"/>
    </row>
    <row r="46" spans="4:15" x14ac:dyDescent="0.25">
      <c r="D46" s="49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39"/>
    </row>
    <row r="47" spans="4:15" x14ac:dyDescent="0.25">
      <c r="D47" s="49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39"/>
    </row>
    <row r="48" spans="4:15" x14ac:dyDescent="0.25">
      <c r="D48" s="49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39"/>
    </row>
    <row r="49" spans="4:15" x14ac:dyDescent="0.25">
      <c r="D49" s="49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39"/>
    </row>
    <row r="50" spans="4:15" x14ac:dyDescent="0.25">
      <c r="D50" s="49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39"/>
    </row>
    <row r="51" spans="4:15" x14ac:dyDescent="0.25">
      <c r="D51" s="49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39"/>
    </row>
    <row r="52" spans="4:15" x14ac:dyDescent="0.25">
      <c r="D52" s="49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39"/>
    </row>
    <row r="53" spans="4:15" x14ac:dyDescent="0.25">
      <c r="D53" s="49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39"/>
    </row>
    <row r="54" spans="4:15" x14ac:dyDescent="0.25">
      <c r="D54" s="49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39"/>
    </row>
    <row r="55" spans="4:15" x14ac:dyDescent="0.25">
      <c r="D55" s="49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39"/>
    </row>
    <row r="56" spans="4:15" x14ac:dyDescent="0.25">
      <c r="D56" s="49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39"/>
    </row>
    <row r="57" spans="4:15" x14ac:dyDescent="0.25">
      <c r="D57" s="49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9"/>
    </row>
    <row r="58" spans="4:15" x14ac:dyDescent="0.25">
      <c r="D58" s="49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39"/>
    </row>
    <row r="59" spans="4:15" x14ac:dyDescent="0.25">
      <c r="D59" s="49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39"/>
    </row>
    <row r="60" spans="4:15" x14ac:dyDescent="0.25">
      <c r="D60" s="49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39"/>
    </row>
    <row r="61" spans="4:15" x14ac:dyDescent="0.25">
      <c r="D61" s="49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39"/>
    </row>
    <row r="62" spans="4:15" x14ac:dyDescent="0.25">
      <c r="D62" s="49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39"/>
    </row>
    <row r="63" spans="4:15" x14ac:dyDescent="0.25">
      <c r="D63" s="49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39"/>
    </row>
    <row r="64" spans="4:15" x14ac:dyDescent="0.25">
      <c r="D64" s="49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39"/>
    </row>
    <row r="65" spans="4:15" x14ac:dyDescent="0.25">
      <c r="D65" s="49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39"/>
    </row>
    <row r="66" spans="4:15" x14ac:dyDescent="0.25">
      <c r="D66" s="49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39"/>
    </row>
    <row r="67" spans="4:15" x14ac:dyDescent="0.25">
      <c r="D67" s="49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39"/>
    </row>
    <row r="68" spans="4:15" x14ac:dyDescent="0.25">
      <c r="D68" s="49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39"/>
    </row>
    <row r="69" spans="4:15" x14ac:dyDescent="0.25">
      <c r="D69" s="49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39"/>
    </row>
    <row r="70" spans="4:15" x14ac:dyDescent="0.25">
      <c r="D70" s="49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39"/>
    </row>
    <row r="71" spans="4:15" x14ac:dyDescent="0.25">
      <c r="D71" s="49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39"/>
    </row>
    <row r="72" spans="4:15" x14ac:dyDescent="0.25">
      <c r="D72" s="49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39"/>
    </row>
    <row r="73" spans="4:15" x14ac:dyDescent="0.25">
      <c r="D73" s="49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39"/>
    </row>
    <row r="74" spans="4:15" x14ac:dyDescent="0.25">
      <c r="D74" s="49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39"/>
    </row>
    <row r="75" spans="4:15" x14ac:dyDescent="0.25">
      <c r="D75" s="49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39"/>
    </row>
    <row r="76" spans="4:15" x14ac:dyDescent="0.25">
      <c r="D76" s="49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39"/>
    </row>
    <row r="77" spans="4:15" x14ac:dyDescent="0.25">
      <c r="D77" s="49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39"/>
    </row>
    <row r="78" spans="4:15" x14ac:dyDescent="0.25">
      <c r="D78" s="49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39"/>
    </row>
    <row r="79" spans="4:15" x14ac:dyDescent="0.25">
      <c r="D79" s="49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39"/>
    </row>
    <row r="80" spans="4:15" x14ac:dyDescent="0.25">
      <c r="D80" s="4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39"/>
    </row>
    <row r="81" spans="4:15" x14ac:dyDescent="0.25">
      <c r="D81" s="49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39"/>
    </row>
    <row r="82" spans="4:15" x14ac:dyDescent="0.25">
      <c r="D82" s="49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39"/>
    </row>
    <row r="83" spans="4:15" x14ac:dyDescent="0.25">
      <c r="D83" s="49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39"/>
    </row>
    <row r="84" spans="4:15" x14ac:dyDescent="0.25">
      <c r="D84" s="49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39"/>
    </row>
    <row r="85" spans="4:15" x14ac:dyDescent="0.25">
      <c r="D85" s="49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39"/>
    </row>
    <row r="86" spans="4:15" x14ac:dyDescent="0.25">
      <c r="D86" s="49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39"/>
    </row>
    <row r="87" spans="4:15" x14ac:dyDescent="0.25">
      <c r="D87" s="49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39"/>
    </row>
    <row r="88" spans="4:15" x14ac:dyDescent="0.25">
      <c r="D88" s="49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39"/>
    </row>
    <row r="89" spans="4:15" x14ac:dyDescent="0.25">
      <c r="D89" s="49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39"/>
    </row>
    <row r="90" spans="4:15" x14ac:dyDescent="0.25">
      <c r="D90" s="49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39"/>
    </row>
    <row r="91" spans="4:15" x14ac:dyDescent="0.25">
      <c r="D91" s="49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39"/>
    </row>
    <row r="92" spans="4:15" x14ac:dyDescent="0.25">
      <c r="D92" s="49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39"/>
    </row>
    <row r="93" spans="4:15" x14ac:dyDescent="0.25">
      <c r="D93" s="49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39"/>
    </row>
    <row r="94" spans="4:15" x14ac:dyDescent="0.25">
      <c r="D94" s="49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39"/>
    </row>
    <row r="95" spans="4:15" x14ac:dyDescent="0.25">
      <c r="D95" s="49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39"/>
    </row>
    <row r="96" spans="4:15" x14ac:dyDescent="0.25">
      <c r="D96" s="49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39"/>
    </row>
    <row r="97" spans="4:15" x14ac:dyDescent="0.25">
      <c r="D97" s="49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39"/>
    </row>
    <row r="98" spans="4:15" x14ac:dyDescent="0.25">
      <c r="D98" s="49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39"/>
    </row>
    <row r="99" spans="4:15" x14ac:dyDescent="0.25">
      <c r="D99" s="49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39"/>
    </row>
    <row r="100" spans="4:15" x14ac:dyDescent="0.25">
      <c r="D100" s="49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39"/>
    </row>
    <row r="101" spans="4:15" x14ac:dyDescent="0.25">
      <c r="D101" s="49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39"/>
    </row>
    <row r="102" spans="4:15" x14ac:dyDescent="0.25">
      <c r="D102" s="49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39"/>
    </row>
    <row r="103" spans="4:15" x14ac:dyDescent="0.25">
      <c r="D103" s="49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39"/>
    </row>
    <row r="104" spans="4:15" x14ac:dyDescent="0.25">
      <c r="D104" s="49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39"/>
    </row>
    <row r="105" spans="4:15" x14ac:dyDescent="0.25">
      <c r="D105" s="49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39"/>
    </row>
    <row r="106" spans="4:15" x14ac:dyDescent="0.25">
      <c r="D106" s="49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39"/>
    </row>
    <row r="107" spans="4:15" x14ac:dyDescent="0.25">
      <c r="D107" s="49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39"/>
    </row>
    <row r="108" spans="4:15" x14ac:dyDescent="0.25">
      <c r="D108" s="49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39"/>
    </row>
    <row r="109" spans="4:15" x14ac:dyDescent="0.25">
      <c r="D109" s="49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39"/>
    </row>
    <row r="110" spans="4:15" x14ac:dyDescent="0.25">
      <c r="D110" s="49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39"/>
    </row>
    <row r="111" spans="4:15" x14ac:dyDescent="0.25">
      <c r="D111" s="49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39"/>
    </row>
    <row r="112" spans="4:15" x14ac:dyDescent="0.25">
      <c r="D112" s="49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39"/>
    </row>
    <row r="113" spans="4:15" x14ac:dyDescent="0.25">
      <c r="D113" s="49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39"/>
    </row>
    <row r="114" spans="4:15" x14ac:dyDescent="0.25">
      <c r="D114" s="49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39"/>
    </row>
    <row r="115" spans="4:15" x14ac:dyDescent="0.25">
      <c r="D115" s="49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39"/>
    </row>
    <row r="116" spans="4:15" x14ac:dyDescent="0.25">
      <c r="D116" s="49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39"/>
    </row>
    <row r="117" spans="4:15" x14ac:dyDescent="0.25">
      <c r="D117" s="49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39"/>
    </row>
    <row r="118" spans="4:15" x14ac:dyDescent="0.25">
      <c r="D118" s="49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39"/>
    </row>
    <row r="119" spans="4:15" x14ac:dyDescent="0.25">
      <c r="D119" s="49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39"/>
    </row>
    <row r="120" spans="4:15" x14ac:dyDescent="0.25">
      <c r="D120" s="49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39"/>
    </row>
    <row r="121" spans="4:15" x14ac:dyDescent="0.25">
      <c r="D121" s="49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39"/>
    </row>
    <row r="122" spans="4:15" x14ac:dyDescent="0.25">
      <c r="D122" s="49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39"/>
    </row>
    <row r="123" spans="4:15" x14ac:dyDescent="0.25">
      <c r="D123" s="49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39"/>
    </row>
    <row r="124" spans="4:15" x14ac:dyDescent="0.25">
      <c r="D124" s="49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39"/>
    </row>
    <row r="125" spans="4:15" x14ac:dyDescent="0.25">
      <c r="D125" s="49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39"/>
    </row>
    <row r="126" spans="4:15" x14ac:dyDescent="0.25">
      <c r="D126" s="49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39"/>
    </row>
    <row r="127" spans="4:15" x14ac:dyDescent="0.25">
      <c r="D127" s="49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39"/>
    </row>
    <row r="128" spans="4:15" x14ac:dyDescent="0.25">
      <c r="D128" s="49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39"/>
    </row>
    <row r="129" spans="4:15" x14ac:dyDescent="0.25">
      <c r="D129" s="49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39"/>
    </row>
    <row r="130" spans="4:15" x14ac:dyDescent="0.25">
      <c r="D130" s="49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39"/>
    </row>
    <row r="131" spans="4:15" x14ac:dyDescent="0.25">
      <c r="D131" s="49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39"/>
    </row>
    <row r="132" spans="4:15" x14ac:dyDescent="0.25">
      <c r="D132" s="49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39"/>
    </row>
    <row r="133" spans="4:15" x14ac:dyDescent="0.25">
      <c r="D133" s="49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39"/>
    </row>
    <row r="134" spans="4:15" x14ac:dyDescent="0.25">
      <c r="D134" s="49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39"/>
    </row>
    <row r="135" spans="4:15" x14ac:dyDescent="0.25">
      <c r="D135" s="49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39"/>
    </row>
    <row r="136" spans="4:15" x14ac:dyDescent="0.25">
      <c r="D136" s="49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39"/>
    </row>
    <row r="137" spans="4:15" x14ac:dyDescent="0.25">
      <c r="D137" s="49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39"/>
    </row>
    <row r="138" spans="4:15" x14ac:dyDescent="0.25">
      <c r="D138" s="49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39"/>
    </row>
    <row r="139" spans="4:15" x14ac:dyDescent="0.25">
      <c r="D139" s="49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39"/>
    </row>
    <row r="140" spans="4:15" x14ac:dyDescent="0.25">
      <c r="D140" s="49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39"/>
    </row>
    <row r="141" spans="4:15" x14ac:dyDescent="0.25">
      <c r="D141" s="49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39"/>
    </row>
    <row r="142" spans="4:15" x14ac:dyDescent="0.25">
      <c r="D142" s="49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39"/>
    </row>
    <row r="143" spans="4:15" x14ac:dyDescent="0.25">
      <c r="D143" s="49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39"/>
    </row>
    <row r="144" spans="4:15" x14ac:dyDescent="0.25">
      <c r="D144" s="49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39"/>
    </row>
    <row r="145" spans="4:15" x14ac:dyDescent="0.25">
      <c r="D145" s="49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39"/>
    </row>
    <row r="146" spans="4:15" x14ac:dyDescent="0.25">
      <c r="D146" s="49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39"/>
    </row>
    <row r="147" spans="4:15" x14ac:dyDescent="0.25">
      <c r="D147" s="49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39"/>
    </row>
    <row r="148" spans="4:15" x14ac:dyDescent="0.25">
      <c r="D148" s="49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39"/>
    </row>
    <row r="149" spans="4:15" x14ac:dyDescent="0.25">
      <c r="D149" s="49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39"/>
    </row>
    <row r="150" spans="4:15" x14ac:dyDescent="0.25">
      <c r="D150" s="49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39"/>
    </row>
    <row r="151" spans="4:15" x14ac:dyDescent="0.25">
      <c r="D151" s="49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39"/>
    </row>
    <row r="152" spans="4:15" x14ac:dyDescent="0.25">
      <c r="D152" s="49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39"/>
    </row>
    <row r="153" spans="4:15" x14ac:dyDescent="0.25">
      <c r="D153" s="49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39"/>
    </row>
    <row r="154" spans="4:15" x14ac:dyDescent="0.25">
      <c r="D154" s="49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39"/>
    </row>
    <row r="155" spans="4:15" x14ac:dyDescent="0.25">
      <c r="D155" s="49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39"/>
    </row>
    <row r="156" spans="4:15" x14ac:dyDescent="0.25">
      <c r="D156" s="49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39"/>
    </row>
    <row r="157" spans="4:15" x14ac:dyDescent="0.25">
      <c r="D157" s="49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39"/>
    </row>
    <row r="158" spans="4:15" x14ac:dyDescent="0.25">
      <c r="D158" s="49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39"/>
    </row>
    <row r="159" spans="4:15" x14ac:dyDescent="0.25">
      <c r="D159" s="49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39"/>
    </row>
    <row r="160" spans="4:15" x14ac:dyDescent="0.25">
      <c r="D160" s="49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39"/>
    </row>
    <row r="161" spans="4:15" x14ac:dyDescent="0.25">
      <c r="D161" s="49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39"/>
    </row>
    <row r="162" spans="4:15" x14ac:dyDescent="0.25">
      <c r="D162" s="49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39"/>
    </row>
    <row r="163" spans="4:15" x14ac:dyDescent="0.25">
      <c r="D163" s="49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39"/>
    </row>
    <row r="164" spans="4:15" x14ac:dyDescent="0.25">
      <c r="D164" s="49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39"/>
    </row>
    <row r="165" spans="4:15" x14ac:dyDescent="0.25">
      <c r="D165" s="49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39"/>
    </row>
    <row r="166" spans="4:15" x14ac:dyDescent="0.25">
      <c r="D166" s="49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39"/>
    </row>
    <row r="167" spans="4:15" x14ac:dyDescent="0.25">
      <c r="D167" s="49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39"/>
    </row>
    <row r="168" spans="4:15" x14ac:dyDescent="0.25">
      <c r="D168" s="49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39"/>
    </row>
    <row r="169" spans="4:15" x14ac:dyDescent="0.25">
      <c r="D169" s="49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39"/>
    </row>
    <row r="170" spans="4:15" x14ac:dyDescent="0.25">
      <c r="D170" s="49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39"/>
    </row>
    <row r="171" spans="4:15" x14ac:dyDescent="0.25">
      <c r="D171" s="49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39"/>
    </row>
    <row r="172" spans="4:15" x14ac:dyDescent="0.25">
      <c r="D172" s="49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39"/>
    </row>
    <row r="173" spans="4:15" x14ac:dyDescent="0.25">
      <c r="D173" s="49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39"/>
    </row>
    <row r="174" spans="4:15" x14ac:dyDescent="0.25">
      <c r="D174" s="49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39"/>
    </row>
    <row r="175" spans="4:15" x14ac:dyDescent="0.25">
      <c r="D175" s="49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39"/>
    </row>
    <row r="176" spans="4:15" x14ac:dyDescent="0.25">
      <c r="D176" s="49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39"/>
    </row>
    <row r="177" spans="4:15" x14ac:dyDescent="0.25">
      <c r="D177" s="49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39"/>
    </row>
    <row r="178" spans="4:15" x14ac:dyDescent="0.25"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39"/>
    </row>
    <row r="179" spans="4:15" x14ac:dyDescent="0.25"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39"/>
    </row>
    <row r="180" spans="4:15" x14ac:dyDescent="0.25"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39"/>
    </row>
    <row r="181" spans="4:15" x14ac:dyDescent="0.25"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39"/>
    </row>
    <row r="182" spans="4:15" x14ac:dyDescent="0.25"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39"/>
    </row>
    <row r="183" spans="4:15" x14ac:dyDescent="0.25"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39"/>
    </row>
    <row r="184" spans="4:15" x14ac:dyDescent="0.25"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39"/>
    </row>
    <row r="185" spans="4:15" x14ac:dyDescent="0.25"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39"/>
    </row>
    <row r="186" spans="4:15" x14ac:dyDescent="0.25"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39"/>
    </row>
    <row r="187" spans="4:15" x14ac:dyDescent="0.25"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39"/>
    </row>
    <row r="188" spans="4:15" x14ac:dyDescent="0.25"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39"/>
    </row>
    <row r="189" spans="4:15" x14ac:dyDescent="0.25"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</row>
    <row r="190" spans="4:15" x14ac:dyDescent="0.25"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</row>
    <row r="191" spans="4:15" x14ac:dyDescent="0.25"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</row>
    <row r="192" spans="4:15" x14ac:dyDescent="0.25"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</row>
    <row r="193" spans="4:15" x14ac:dyDescent="0.25"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</row>
    <row r="194" spans="4:15" x14ac:dyDescent="0.25"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</row>
    <row r="195" spans="4:15" x14ac:dyDescent="0.25"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</row>
    <row r="196" spans="4:15" x14ac:dyDescent="0.25"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</row>
    <row r="197" spans="4:15" x14ac:dyDescent="0.25"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</row>
    <row r="198" spans="4:15" x14ac:dyDescent="0.25"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</row>
    <row r="199" spans="4:15" x14ac:dyDescent="0.25"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</row>
    <row r="200" spans="4:15" x14ac:dyDescent="0.25"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</row>
    <row r="201" spans="4:15" x14ac:dyDescent="0.25"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</row>
    <row r="202" spans="4:15" x14ac:dyDescent="0.25"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</row>
    <row r="203" spans="4:15" x14ac:dyDescent="0.25"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</row>
    <row r="204" spans="4:15" x14ac:dyDescent="0.25"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</row>
    <row r="205" spans="4:15" x14ac:dyDescent="0.25"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</row>
    <row r="206" spans="4:15" x14ac:dyDescent="0.25"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4:15" x14ac:dyDescent="0.25"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4:15" x14ac:dyDescent="0.25"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</row>
    <row r="209" spans="4:15" x14ac:dyDescent="0.25"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4:15" x14ac:dyDescent="0.25"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4:15" x14ac:dyDescent="0.25"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4:15" x14ac:dyDescent="0.25"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</row>
    <row r="213" spans="4:15" x14ac:dyDescent="0.25"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</row>
    <row r="214" spans="4:15" x14ac:dyDescent="0.25"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</row>
    <row r="215" spans="4:15" x14ac:dyDescent="0.25"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</row>
    <row r="216" spans="4:15" x14ac:dyDescent="0.25"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</row>
    <row r="217" spans="4:15" x14ac:dyDescent="0.25"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</row>
    <row r="218" spans="4:15" x14ac:dyDescent="0.25"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</row>
    <row r="219" spans="4:15" x14ac:dyDescent="0.25"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</row>
    <row r="220" spans="4:15" x14ac:dyDescent="0.25"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</row>
    <row r="221" spans="4:15" x14ac:dyDescent="0.25"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</row>
    <row r="222" spans="4:15" x14ac:dyDescent="0.25"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</row>
    <row r="223" spans="4:15" x14ac:dyDescent="0.25"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</row>
    <row r="224" spans="4:15" x14ac:dyDescent="0.25"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</row>
    <row r="225" spans="4:15" x14ac:dyDescent="0.25"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</row>
    <row r="226" spans="4:15" x14ac:dyDescent="0.25"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</row>
    <row r="227" spans="4:15" x14ac:dyDescent="0.25"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</row>
    <row r="228" spans="4:15" x14ac:dyDescent="0.25"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</row>
    <row r="229" spans="4:15" x14ac:dyDescent="0.25"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</row>
    <row r="230" spans="4:15" x14ac:dyDescent="0.25"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</row>
    <row r="231" spans="4:15" x14ac:dyDescent="0.25"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</row>
    <row r="232" spans="4:15" x14ac:dyDescent="0.25"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</row>
    <row r="233" spans="4:15" x14ac:dyDescent="0.25"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</row>
    <row r="234" spans="4:15" x14ac:dyDescent="0.25"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</row>
    <row r="235" spans="4:15" x14ac:dyDescent="0.25"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</row>
    <row r="236" spans="4:15" x14ac:dyDescent="0.25"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</row>
    <row r="237" spans="4:15" x14ac:dyDescent="0.25"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</row>
    <row r="238" spans="4:15" x14ac:dyDescent="0.25"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</row>
    <row r="239" spans="4:15" x14ac:dyDescent="0.25"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</row>
    <row r="240" spans="4:15" x14ac:dyDescent="0.25"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</row>
    <row r="241" spans="4:15" x14ac:dyDescent="0.25"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</row>
    <row r="242" spans="4:15" x14ac:dyDescent="0.25"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</row>
    <row r="243" spans="4:15" x14ac:dyDescent="0.25"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</row>
    <row r="244" spans="4:15" x14ac:dyDescent="0.25"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</row>
    <row r="245" spans="4:15" x14ac:dyDescent="0.25"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</row>
    <row r="246" spans="4:15" x14ac:dyDescent="0.25"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</row>
    <row r="247" spans="4:15" x14ac:dyDescent="0.25"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</row>
    <row r="248" spans="4:15" x14ac:dyDescent="0.25"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</row>
    <row r="249" spans="4:15" x14ac:dyDescent="0.25"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</row>
    <row r="250" spans="4:15" x14ac:dyDescent="0.25"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</row>
    <row r="251" spans="4:15" x14ac:dyDescent="0.25"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</row>
    <row r="252" spans="4:15" x14ac:dyDescent="0.25"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</row>
    <row r="253" spans="4:15" x14ac:dyDescent="0.25"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</row>
    <row r="254" spans="4:15" x14ac:dyDescent="0.25"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</row>
    <row r="255" spans="4:15" x14ac:dyDescent="0.25"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</row>
    <row r="256" spans="4:15" x14ac:dyDescent="0.25"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</row>
    <row r="257" spans="4:15" x14ac:dyDescent="0.25"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</row>
    <row r="258" spans="4:15" x14ac:dyDescent="0.25"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</row>
    <row r="259" spans="4:15" x14ac:dyDescent="0.25"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</row>
    <row r="260" spans="4:15" x14ac:dyDescent="0.25"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</row>
    <row r="261" spans="4:15" x14ac:dyDescent="0.25"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</row>
    <row r="262" spans="4:15" x14ac:dyDescent="0.25"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</row>
    <row r="263" spans="4:15" x14ac:dyDescent="0.25"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</row>
    <row r="264" spans="4:15" x14ac:dyDescent="0.25"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</row>
    <row r="265" spans="4:15" x14ac:dyDescent="0.25"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</row>
    <row r="266" spans="4:15" x14ac:dyDescent="0.25"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</row>
    <row r="267" spans="4:15" x14ac:dyDescent="0.25"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</row>
    <row r="268" spans="4:15" x14ac:dyDescent="0.25"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</row>
    <row r="269" spans="4:15" x14ac:dyDescent="0.25"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</row>
    <row r="270" spans="4:15" x14ac:dyDescent="0.25"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</row>
    <row r="271" spans="4:15" x14ac:dyDescent="0.25"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</row>
    <row r="272" spans="4:15" x14ac:dyDescent="0.25"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</row>
    <row r="273" spans="4:15" x14ac:dyDescent="0.25"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</row>
    <row r="274" spans="4:15" x14ac:dyDescent="0.25"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</row>
    <row r="275" spans="4:15" x14ac:dyDescent="0.25"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</row>
    <row r="276" spans="4:15" x14ac:dyDescent="0.25"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</row>
    <row r="277" spans="4:15" x14ac:dyDescent="0.25"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</row>
    <row r="278" spans="4:15" x14ac:dyDescent="0.25"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</row>
    <row r="279" spans="4:15" x14ac:dyDescent="0.25"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</row>
    <row r="280" spans="4:15" x14ac:dyDescent="0.25"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</row>
    <row r="281" spans="4:15" x14ac:dyDescent="0.25"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</row>
    <row r="282" spans="4:15" x14ac:dyDescent="0.25"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</row>
    <row r="283" spans="4:15" x14ac:dyDescent="0.25"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</row>
    <row r="284" spans="4:15" x14ac:dyDescent="0.25"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</row>
    <row r="285" spans="4:15" x14ac:dyDescent="0.25"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</row>
    <row r="286" spans="4:15" x14ac:dyDescent="0.25"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</row>
    <row r="287" spans="4:15" x14ac:dyDescent="0.25"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</row>
    <row r="288" spans="4:15" x14ac:dyDescent="0.25"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</row>
    <row r="289" spans="4:15" x14ac:dyDescent="0.25"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</row>
    <row r="290" spans="4:15" x14ac:dyDescent="0.25"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</row>
    <row r="291" spans="4:15" x14ac:dyDescent="0.25"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</row>
    <row r="292" spans="4:15" x14ac:dyDescent="0.25"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</row>
    <row r="293" spans="4:15" x14ac:dyDescent="0.25"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</row>
    <row r="294" spans="4:15" x14ac:dyDescent="0.25"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</row>
    <row r="295" spans="4:15" x14ac:dyDescent="0.25"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</row>
    <row r="296" spans="4:15" x14ac:dyDescent="0.25"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</row>
    <row r="297" spans="4:15" x14ac:dyDescent="0.25"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</row>
    <row r="298" spans="4:15" x14ac:dyDescent="0.25"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</row>
    <row r="299" spans="4:15" x14ac:dyDescent="0.25"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</row>
    <row r="300" spans="4:15" x14ac:dyDescent="0.25"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</row>
    <row r="301" spans="4:15" x14ac:dyDescent="0.25"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</row>
    <row r="302" spans="4:15" x14ac:dyDescent="0.25"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</row>
    <row r="303" spans="4:15" x14ac:dyDescent="0.25"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</row>
    <row r="304" spans="4:15" x14ac:dyDescent="0.25"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</row>
    <row r="305" spans="4:15" x14ac:dyDescent="0.25"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</row>
    <row r="306" spans="4:15" x14ac:dyDescent="0.25"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</row>
    <row r="307" spans="4:15" x14ac:dyDescent="0.25"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</row>
    <row r="308" spans="4:15" x14ac:dyDescent="0.25"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</row>
    <row r="309" spans="4:15" x14ac:dyDescent="0.25"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</row>
    <row r="310" spans="4:15" x14ac:dyDescent="0.25"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</row>
    <row r="311" spans="4:15" x14ac:dyDescent="0.25"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</row>
    <row r="312" spans="4:15" x14ac:dyDescent="0.25"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</row>
    <row r="313" spans="4:15" x14ac:dyDescent="0.25"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</row>
    <row r="314" spans="4:15" x14ac:dyDescent="0.25"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</row>
    <row r="315" spans="4:15" x14ac:dyDescent="0.25"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</row>
    <row r="316" spans="4:15" x14ac:dyDescent="0.25"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</row>
    <row r="317" spans="4:15" x14ac:dyDescent="0.25"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</row>
    <row r="318" spans="4:15" x14ac:dyDescent="0.25"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</row>
    <row r="319" spans="4:15" x14ac:dyDescent="0.25"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</row>
    <row r="320" spans="4:15" x14ac:dyDescent="0.25"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</row>
    <row r="321" spans="4:15" x14ac:dyDescent="0.25"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</row>
    <row r="322" spans="4:15" x14ac:dyDescent="0.25"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</row>
    <row r="323" spans="4:15" x14ac:dyDescent="0.25"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</row>
    <row r="324" spans="4:15" x14ac:dyDescent="0.25"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</row>
    <row r="325" spans="4:15" x14ac:dyDescent="0.25"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</row>
    <row r="326" spans="4:15" x14ac:dyDescent="0.25"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</row>
    <row r="327" spans="4:15" x14ac:dyDescent="0.25"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</row>
    <row r="328" spans="4:15" x14ac:dyDescent="0.25"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</row>
    <row r="329" spans="4:15" x14ac:dyDescent="0.25"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</row>
    <row r="330" spans="4:15" x14ac:dyDescent="0.25"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</row>
    <row r="331" spans="4:15" x14ac:dyDescent="0.25"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</row>
    <row r="332" spans="4:15" x14ac:dyDescent="0.25"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</row>
    <row r="333" spans="4:15" x14ac:dyDescent="0.25"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</row>
    <row r="334" spans="4:15" x14ac:dyDescent="0.25"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</row>
    <row r="335" spans="4:15" x14ac:dyDescent="0.25"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</row>
    <row r="336" spans="4:15" x14ac:dyDescent="0.25"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</row>
    <row r="337" spans="4:15" x14ac:dyDescent="0.25"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</row>
    <row r="338" spans="4:15" x14ac:dyDescent="0.25"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</row>
    <row r="339" spans="4:15" x14ac:dyDescent="0.25"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</row>
    <row r="340" spans="4:15" x14ac:dyDescent="0.25"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</row>
    <row r="341" spans="4:15" x14ac:dyDescent="0.25"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</row>
    <row r="342" spans="4:15" x14ac:dyDescent="0.25"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</row>
    <row r="343" spans="4:15" x14ac:dyDescent="0.25"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</row>
    <row r="344" spans="4:15" x14ac:dyDescent="0.25"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</row>
    <row r="345" spans="4:15" x14ac:dyDescent="0.25"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</row>
    <row r="346" spans="4:15" x14ac:dyDescent="0.25"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</row>
    <row r="347" spans="4:15" x14ac:dyDescent="0.25"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</row>
    <row r="348" spans="4:15" x14ac:dyDescent="0.25"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</row>
    <row r="349" spans="4:15" x14ac:dyDescent="0.25"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</row>
    <row r="350" spans="4:15" x14ac:dyDescent="0.25"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</row>
    <row r="351" spans="4:15" x14ac:dyDescent="0.25"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</row>
    <row r="352" spans="4:15" x14ac:dyDescent="0.25"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</row>
    <row r="353" spans="4:15" x14ac:dyDescent="0.25"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</row>
    <row r="354" spans="4:15" x14ac:dyDescent="0.25"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</row>
    <row r="355" spans="4:15" x14ac:dyDescent="0.25"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</row>
    <row r="356" spans="4:15" x14ac:dyDescent="0.25"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</row>
    <row r="357" spans="4:15" x14ac:dyDescent="0.25"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</row>
    <row r="358" spans="4:15" x14ac:dyDescent="0.25"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</row>
    <row r="359" spans="4:15" x14ac:dyDescent="0.25"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</row>
    <row r="360" spans="4:15" x14ac:dyDescent="0.25"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</row>
    <row r="361" spans="4:15" x14ac:dyDescent="0.25"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</row>
    <row r="362" spans="4:15" x14ac:dyDescent="0.25"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</row>
    <row r="363" spans="4:15" x14ac:dyDescent="0.25"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</row>
    <row r="364" spans="4:15" x14ac:dyDescent="0.25"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</row>
    <row r="365" spans="4:15" x14ac:dyDescent="0.25"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</row>
    <row r="366" spans="4:15" x14ac:dyDescent="0.25"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</row>
    <row r="367" spans="4:15" x14ac:dyDescent="0.25"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</row>
    <row r="368" spans="4:15" x14ac:dyDescent="0.25"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</row>
    <row r="369" spans="4:15" x14ac:dyDescent="0.25"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</row>
    <row r="370" spans="4:15" x14ac:dyDescent="0.25"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</row>
    <row r="371" spans="4:15" x14ac:dyDescent="0.25"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</row>
    <row r="372" spans="4:15" x14ac:dyDescent="0.25"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</row>
    <row r="373" spans="4:15" x14ac:dyDescent="0.25"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</row>
    <row r="374" spans="4:15" x14ac:dyDescent="0.25"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</row>
    <row r="375" spans="4:15" x14ac:dyDescent="0.25"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</row>
    <row r="376" spans="4:15" x14ac:dyDescent="0.25"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</row>
    <row r="377" spans="4:15" x14ac:dyDescent="0.25"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</row>
    <row r="378" spans="4:15" x14ac:dyDescent="0.25"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</row>
    <row r="379" spans="4:15" x14ac:dyDescent="0.25"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</row>
    <row r="380" spans="4:15" x14ac:dyDescent="0.25"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</row>
    <row r="381" spans="4:15" x14ac:dyDescent="0.25"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</row>
    <row r="382" spans="4:15" x14ac:dyDescent="0.25"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</row>
    <row r="383" spans="4:15" x14ac:dyDescent="0.25"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</row>
    <row r="384" spans="4:15" x14ac:dyDescent="0.25"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</row>
    <row r="385" spans="4:15" x14ac:dyDescent="0.25"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</row>
    <row r="386" spans="4:15" x14ac:dyDescent="0.25"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</row>
    <row r="387" spans="4:15" x14ac:dyDescent="0.25"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</row>
    <row r="388" spans="4:15" x14ac:dyDescent="0.25"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</row>
    <row r="389" spans="4:15" x14ac:dyDescent="0.25"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</row>
    <row r="390" spans="4:15" x14ac:dyDescent="0.25"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</row>
    <row r="391" spans="4:15" x14ac:dyDescent="0.25"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</row>
    <row r="392" spans="4:15" x14ac:dyDescent="0.25"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</row>
    <row r="393" spans="4:15" x14ac:dyDescent="0.25"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</row>
    <row r="394" spans="4:15" x14ac:dyDescent="0.25"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</row>
    <row r="395" spans="4:15" x14ac:dyDescent="0.25"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</row>
    <row r="396" spans="4:15" x14ac:dyDescent="0.25"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</row>
    <row r="397" spans="4:15" x14ac:dyDescent="0.25"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</row>
    <row r="398" spans="4:15" x14ac:dyDescent="0.25"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</row>
    <row r="399" spans="4:15" x14ac:dyDescent="0.25"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</row>
    <row r="400" spans="4:15" x14ac:dyDescent="0.25"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</row>
    <row r="401" spans="4:15" x14ac:dyDescent="0.25"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</row>
    <row r="402" spans="4:15" x14ac:dyDescent="0.25"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</row>
    <row r="403" spans="4:15" x14ac:dyDescent="0.25"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</row>
    <row r="404" spans="4:15" x14ac:dyDescent="0.25"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</row>
    <row r="405" spans="4:15" x14ac:dyDescent="0.25"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</row>
    <row r="406" spans="4:15" x14ac:dyDescent="0.25"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</row>
    <row r="407" spans="4:15" x14ac:dyDescent="0.25"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</row>
    <row r="408" spans="4:15" x14ac:dyDescent="0.25"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</row>
    <row r="409" spans="4:15" x14ac:dyDescent="0.25"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</row>
    <row r="410" spans="4:15" x14ac:dyDescent="0.25"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</row>
    <row r="411" spans="4:15" x14ac:dyDescent="0.25"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</row>
    <row r="412" spans="4:15" x14ac:dyDescent="0.25"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</row>
    <row r="413" spans="4:15" x14ac:dyDescent="0.25"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</row>
    <row r="414" spans="4:15" x14ac:dyDescent="0.25"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</row>
    <row r="415" spans="4:15" x14ac:dyDescent="0.25"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</row>
    <row r="416" spans="4:15" x14ac:dyDescent="0.25"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</row>
    <row r="417" spans="4:15" x14ac:dyDescent="0.25"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</row>
    <row r="418" spans="4:15" x14ac:dyDescent="0.25"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</row>
    <row r="419" spans="4:15" x14ac:dyDescent="0.25"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</row>
    <row r="420" spans="4:15" x14ac:dyDescent="0.25"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</row>
    <row r="421" spans="4:15" x14ac:dyDescent="0.25"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</row>
    <row r="422" spans="4:15" x14ac:dyDescent="0.25"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</row>
    <row r="423" spans="4:15" x14ac:dyDescent="0.25"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</row>
    <row r="424" spans="4:15" x14ac:dyDescent="0.25"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</row>
    <row r="425" spans="4:15" x14ac:dyDescent="0.25"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</row>
    <row r="426" spans="4:15" x14ac:dyDescent="0.25"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</row>
    <row r="427" spans="4:15" x14ac:dyDescent="0.25"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</row>
    <row r="428" spans="4:15" x14ac:dyDescent="0.25"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</row>
    <row r="429" spans="4:15" x14ac:dyDescent="0.25"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</row>
    <row r="430" spans="4:15" x14ac:dyDescent="0.25"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</row>
    <row r="431" spans="4:15" x14ac:dyDescent="0.25"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</row>
    <row r="432" spans="4:15" x14ac:dyDescent="0.25"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</row>
    <row r="433" spans="4:15" x14ac:dyDescent="0.25"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</row>
    <row r="434" spans="4:15" x14ac:dyDescent="0.25"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</row>
    <row r="435" spans="4:15" x14ac:dyDescent="0.25"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</row>
    <row r="436" spans="4:15" x14ac:dyDescent="0.25"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</row>
    <row r="437" spans="4:15" x14ac:dyDescent="0.25"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</row>
    <row r="438" spans="4:15" x14ac:dyDescent="0.25"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</row>
    <row r="439" spans="4:15" x14ac:dyDescent="0.25"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</row>
    <row r="440" spans="4:15" x14ac:dyDescent="0.25"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</row>
    <row r="441" spans="4:15" x14ac:dyDescent="0.25"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</row>
    <row r="442" spans="4:15" x14ac:dyDescent="0.25"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</row>
    <row r="443" spans="4:15" x14ac:dyDescent="0.25"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</row>
    <row r="444" spans="4:15" x14ac:dyDescent="0.25"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</row>
    <row r="445" spans="4:15" x14ac:dyDescent="0.25"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</row>
    <row r="446" spans="4:15" x14ac:dyDescent="0.25"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</row>
    <row r="447" spans="4:15" x14ac:dyDescent="0.25"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</row>
    <row r="448" spans="4:15" x14ac:dyDescent="0.25"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</row>
    <row r="449" spans="4:15" x14ac:dyDescent="0.25"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</row>
    <row r="450" spans="4:15" x14ac:dyDescent="0.25"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</row>
    <row r="451" spans="4:15" x14ac:dyDescent="0.25"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</row>
    <row r="452" spans="4:15" x14ac:dyDescent="0.25"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</row>
    <row r="453" spans="4:15" x14ac:dyDescent="0.25"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</row>
    <row r="454" spans="4:15" x14ac:dyDescent="0.25"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</row>
    <row r="455" spans="4:15" x14ac:dyDescent="0.25"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</row>
    <row r="456" spans="4:15" x14ac:dyDescent="0.25"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</row>
    <row r="457" spans="4:15" x14ac:dyDescent="0.25"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</row>
    <row r="458" spans="4:15" x14ac:dyDescent="0.25"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</row>
    <row r="459" spans="4:15" x14ac:dyDescent="0.25"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</row>
    <row r="460" spans="4:15" x14ac:dyDescent="0.25"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</row>
    <row r="461" spans="4:15" x14ac:dyDescent="0.25"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</row>
    <row r="462" spans="4:15" x14ac:dyDescent="0.25"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</row>
    <row r="463" spans="4:15" x14ac:dyDescent="0.25"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</row>
    <row r="464" spans="4:15" x14ac:dyDescent="0.25"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</row>
    <row r="465" spans="4:15" x14ac:dyDescent="0.25"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</row>
    <row r="466" spans="4:15" x14ac:dyDescent="0.25"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</row>
    <row r="467" spans="4:15" x14ac:dyDescent="0.25"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</row>
    <row r="468" spans="4:15" x14ac:dyDescent="0.25"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</row>
    <row r="469" spans="4:15" x14ac:dyDescent="0.25"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</row>
    <row r="470" spans="4:15" x14ac:dyDescent="0.25"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</row>
    <row r="471" spans="4:15" x14ac:dyDescent="0.25"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</row>
    <row r="472" spans="4:15" x14ac:dyDescent="0.25"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</row>
    <row r="473" spans="4:15" x14ac:dyDescent="0.25"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</row>
    <row r="474" spans="4:15" x14ac:dyDescent="0.25"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</row>
    <row r="475" spans="4:15" x14ac:dyDescent="0.25"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</row>
    <row r="476" spans="4:15" x14ac:dyDescent="0.25"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</row>
    <row r="477" spans="4:15" x14ac:dyDescent="0.25"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</row>
    <row r="478" spans="4:15" x14ac:dyDescent="0.25"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</row>
  </sheetData>
  <autoFilter ref="A9:S9" xr:uid="{69A16EDC-4913-4758-8EAD-0FCB820D5E7E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25.28515625" style="163" customWidth="1"/>
    <col min="4" max="4" width="10.85546875" style="163" customWidth="1"/>
    <col min="5" max="5" width="11" style="163" customWidth="1"/>
    <col min="6" max="6" width="11.28515625" style="163" customWidth="1"/>
    <col min="7" max="7" width="11.42578125" style="163" customWidth="1"/>
    <col min="8" max="8" width="10.5703125" style="163" customWidth="1"/>
    <col min="9" max="9" width="6.7109375" style="163" customWidth="1"/>
    <col min="10" max="10" width="11.140625" style="163" customWidth="1"/>
    <col min="11" max="11" width="6.28515625" style="163" customWidth="1"/>
    <col min="12" max="12" width="6.85546875" style="163" customWidth="1"/>
    <col min="13" max="13" width="14.5703125" style="163" bestFit="1" customWidth="1"/>
    <col min="14" max="14" width="6.85546875" style="163" customWidth="1"/>
    <col min="15" max="15" width="12.140625" style="163" customWidth="1"/>
    <col min="16" max="16" width="13.42578125" style="163" bestFit="1" customWidth="1"/>
  </cols>
  <sheetData>
    <row r="1" spans="1:22" ht="15.75" customHeight="1" x14ac:dyDescent="0.25">
      <c r="B1" s="9"/>
      <c r="C1" s="20" t="s">
        <v>563</v>
      </c>
      <c r="D1" s="276" t="s">
        <v>637</v>
      </c>
      <c r="E1" s="264"/>
      <c r="F1" s="259" t="s">
        <v>77</v>
      </c>
      <c r="G1" s="259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78</v>
      </c>
    </row>
    <row r="2" spans="1:22" ht="15.75" customHeight="1" x14ac:dyDescent="0.25">
      <c r="B2" s="11"/>
      <c r="C2" s="21" t="s">
        <v>565</v>
      </c>
      <c r="D2" s="266"/>
      <c r="E2" s="266"/>
      <c r="F2" s="266"/>
      <c r="G2" s="266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5" t="s">
        <v>586</v>
      </c>
      <c r="C4" s="266"/>
      <c r="D4" s="266"/>
      <c r="E4" s="266"/>
      <c r="F4">
        <f>COUNTA(output_molds_yearly!C3:C500)</f>
        <v>0</v>
      </c>
      <c r="P4" s="12"/>
    </row>
    <row r="5" spans="1:22" x14ac:dyDescent="0.25">
      <c r="B5" s="265" t="s">
        <v>587</v>
      </c>
      <c r="C5" s="266"/>
      <c r="D5" s="266"/>
      <c r="E5" s="266"/>
      <c r="F5">
        <f>F4-F6</f>
        <v>0</v>
      </c>
      <c r="P5" s="12"/>
    </row>
    <row r="6" spans="1:22" x14ac:dyDescent="0.25">
      <c r="B6" s="265" t="s">
        <v>588</v>
      </c>
      <c r="C6" s="266"/>
      <c r="D6" s="266"/>
      <c r="E6" s="266"/>
      <c r="F6">
        <f>COUNTA(C11:C32)</f>
        <v>0</v>
      </c>
      <c r="P6" s="12"/>
    </row>
    <row r="7" spans="1:22" x14ac:dyDescent="0.25">
      <c r="B7" s="265" t="s">
        <v>589</v>
      </c>
      <c r="C7" s="266"/>
      <c r="D7" s="266"/>
      <c r="E7" s="266"/>
      <c r="F7" s="189" t="e">
        <f>F6/F4</f>
        <v>#DIV/0!</v>
      </c>
      <c r="P7" s="12"/>
    </row>
    <row r="8" spans="1:22" ht="15.75" customHeight="1" thickBot="1" x14ac:dyDescent="0.3">
      <c r="B8" s="265" t="s">
        <v>590</v>
      </c>
      <c r="C8" s="266"/>
      <c r="D8" s="266"/>
      <c r="E8" s="266"/>
      <c r="P8" s="12"/>
    </row>
    <row r="9" spans="1:22" ht="15.75" customHeight="1" thickBot="1" x14ac:dyDescent="0.3">
      <c r="B9" s="9"/>
      <c r="C9" s="268" t="s">
        <v>591</v>
      </c>
      <c r="D9" s="267" t="s">
        <v>592</v>
      </c>
      <c r="E9" s="267" t="s">
        <v>593</v>
      </c>
      <c r="F9" s="267" t="s">
        <v>542</v>
      </c>
      <c r="G9" s="267" t="s">
        <v>543</v>
      </c>
      <c r="H9" s="245" t="s">
        <v>575</v>
      </c>
      <c r="I9" s="245" t="s">
        <v>576</v>
      </c>
      <c r="J9" s="250" t="s">
        <v>638</v>
      </c>
      <c r="K9" s="246"/>
      <c r="L9" s="246"/>
      <c r="M9" s="246"/>
      <c r="N9" s="246"/>
      <c r="O9" s="246"/>
      <c r="P9" s="247"/>
    </row>
    <row r="10" spans="1:22" ht="45.75" customHeight="1" thickBot="1" x14ac:dyDescent="0.3">
      <c r="A10" s="8" t="s">
        <v>532</v>
      </c>
      <c r="B10" s="19" t="s">
        <v>427</v>
      </c>
      <c r="C10" s="252"/>
      <c r="D10" s="254"/>
      <c r="E10" s="254"/>
      <c r="F10" s="254"/>
      <c r="G10" s="254"/>
      <c r="H10" s="256"/>
      <c r="I10" s="256"/>
      <c r="J10" s="164" t="s">
        <v>595</v>
      </c>
      <c r="K10" s="165" t="s">
        <v>581</v>
      </c>
      <c r="L10" s="165" t="s">
        <v>582</v>
      </c>
      <c r="M10" s="159" t="s">
        <v>583</v>
      </c>
      <c r="N10" s="165" t="s">
        <v>596</v>
      </c>
      <c r="O10" s="159" t="s">
        <v>597</v>
      </c>
      <c r="P10" s="4" t="s">
        <v>639</v>
      </c>
    </row>
    <row r="11" spans="1:22" x14ac:dyDescent="0.25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5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5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5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5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5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5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5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5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5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5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5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5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5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5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5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5">
      <c r="B27" s="49"/>
      <c r="D27" s="55"/>
      <c r="P27" s="39"/>
    </row>
    <row r="28" spans="1:16" x14ac:dyDescent="0.25">
      <c r="B28" s="49"/>
      <c r="D28" s="55"/>
      <c r="P28" s="39"/>
    </row>
    <row r="29" spans="1:16" x14ac:dyDescent="0.25">
      <c r="B29" s="49"/>
      <c r="D29" s="55"/>
      <c r="P29" s="39"/>
    </row>
    <row r="30" spans="1:16" x14ac:dyDescent="0.25">
      <c r="B30" s="49"/>
      <c r="D30" s="55"/>
      <c r="P30" s="39"/>
    </row>
    <row r="31" spans="1:16" x14ac:dyDescent="0.25">
      <c r="B31" s="49"/>
      <c r="D31" s="55"/>
      <c r="P31" s="39"/>
    </row>
    <row r="32" spans="1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63"/>
      <c r="B95" s="163"/>
      <c r="P95" s="39"/>
    </row>
    <row r="96" spans="1:16" x14ac:dyDescent="0.25">
      <c r="A96" s="163"/>
      <c r="B96" s="163"/>
      <c r="P96" s="39"/>
    </row>
    <row r="97" spans="1:16" x14ac:dyDescent="0.25">
      <c r="A97" s="163"/>
      <c r="B97" s="163"/>
      <c r="P97" s="39"/>
    </row>
    <row r="98" spans="1:16" x14ac:dyDescent="0.25">
      <c r="A98" s="163"/>
      <c r="B98" s="163"/>
      <c r="P98" s="39"/>
    </row>
    <row r="99" spans="1:16" x14ac:dyDescent="0.25">
      <c r="A99" s="163"/>
      <c r="B99" s="163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7.140625" style="156" hidden="1" customWidth="1"/>
    <col min="3" max="3" width="7.85546875" style="156" hidden="1" customWidth="1"/>
    <col min="4" max="4" width="39" style="156" bestFit="1" customWidth="1"/>
    <col min="5" max="5" width="16.42578125" style="156" bestFit="1" customWidth="1"/>
    <col min="6" max="6" width="15.5703125" style="156" bestFit="1" customWidth="1"/>
    <col min="7" max="7" width="18.28515625" style="156" customWidth="1"/>
    <col min="8" max="8" width="13.140625" style="156" customWidth="1"/>
    <col min="9" max="9" width="9.7109375" style="156" customWidth="1"/>
    <col min="10" max="10" width="11.28515625" style="156" customWidth="1"/>
    <col min="11" max="11" width="18.85546875" style="156" bestFit="1" customWidth="1"/>
    <col min="12" max="12" width="16.7109375" style="156" bestFit="1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6.42578125" style="156" bestFit="1" customWidth="1"/>
    <col min="20" max="20" width="0" style="156" hidden="1"/>
  </cols>
  <sheetData>
    <row r="1" spans="1:19" ht="15.75" customHeight="1" x14ac:dyDescent="0.25">
      <c r="D1" s="20" t="s">
        <v>563</v>
      </c>
      <c r="E1" s="259" t="s">
        <v>640</v>
      </c>
      <c r="F1" s="264"/>
      <c r="G1" s="259" t="s">
        <v>77</v>
      </c>
      <c r="H1" s="259">
        <f>output!A4</f>
        <v>2021</v>
      </c>
      <c r="I1" s="158"/>
      <c r="J1" s="10"/>
      <c r="K1" s="66" t="s">
        <v>78</v>
      </c>
    </row>
    <row r="2" spans="1:19" ht="15.75" customHeight="1" x14ac:dyDescent="0.25">
      <c r="D2" s="21" t="s">
        <v>565</v>
      </c>
      <c r="E2" s="260"/>
      <c r="F2" s="260"/>
      <c r="G2" s="260"/>
      <c r="H2" s="260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566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599</v>
      </c>
      <c r="F7">
        <f>F5-F8</f>
        <v>0</v>
      </c>
      <c r="H7" t="s">
        <v>569</v>
      </c>
      <c r="J7" s="12"/>
    </row>
    <row r="8" spans="1:19" x14ac:dyDescent="0.25">
      <c r="D8" s="11" t="s">
        <v>600</v>
      </c>
      <c r="F8">
        <f>COUNTA(D15:D38)</f>
        <v>0</v>
      </c>
      <c r="H8" t="s">
        <v>569</v>
      </c>
      <c r="I8" s="189" t="e">
        <f>F8/F5</f>
        <v>#DIV/0!</v>
      </c>
      <c r="J8" s="12"/>
    </row>
    <row r="9" spans="1:19" x14ac:dyDescent="0.25">
      <c r="D9" s="11" t="s">
        <v>65</v>
      </c>
      <c r="E9">
        <f>SUM(output_yearly!X3:X1000)</f>
        <v>0</v>
      </c>
      <c r="F9" t="s">
        <v>93</v>
      </c>
      <c r="G9">
        <f>SUM(output_yearly!Y3:Y1000)</f>
        <v>0</v>
      </c>
      <c r="H9" t="s">
        <v>561</v>
      </c>
      <c r="I9" s="189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608</v>
      </c>
      <c r="J12" s="12"/>
    </row>
    <row r="13" spans="1:19" ht="15.75" customHeight="1" thickBot="1" x14ac:dyDescent="0.3">
      <c r="D13" s="52"/>
      <c r="E13" s="157"/>
      <c r="F13" s="190"/>
      <c r="G13" s="157"/>
      <c r="H13" s="157"/>
      <c r="I13" s="157"/>
      <c r="J13" s="161"/>
    </row>
    <row r="14" spans="1:19" s="168" customFormat="1" ht="33" customHeight="1" x14ac:dyDescent="0.25">
      <c r="A14" t="s">
        <v>79</v>
      </c>
      <c r="B14" t="s">
        <v>427</v>
      </c>
      <c r="C14" t="s">
        <v>82</v>
      </c>
      <c r="D14" s="53" t="s">
        <v>534</v>
      </c>
      <c r="E14" s="4" t="s">
        <v>535</v>
      </c>
      <c r="F14" s="186" t="s">
        <v>609</v>
      </c>
      <c r="G14" s="4" t="s">
        <v>554</v>
      </c>
      <c r="H14" s="4" t="s">
        <v>555</v>
      </c>
      <c r="I14" s="4" t="s">
        <v>556</v>
      </c>
      <c r="J14" s="191" t="s">
        <v>561</v>
      </c>
      <c r="K14" s="14"/>
      <c r="S14" s="192"/>
    </row>
    <row r="15" spans="1:19" s="163" customFormat="1" x14ac:dyDescent="0.25">
      <c r="A15"/>
      <c r="B15"/>
      <c r="C15"/>
      <c r="D15" s="54"/>
      <c r="E15"/>
      <c r="F15" s="184"/>
      <c r="G15"/>
      <c r="H15"/>
      <c r="I15"/>
      <c r="J15" s="193"/>
      <c r="K15" s="7"/>
      <c r="S15" s="184"/>
    </row>
    <row r="16" spans="1:19" s="163" customFormat="1" x14ac:dyDescent="0.25">
      <c r="A16"/>
      <c r="B16"/>
      <c r="C16"/>
      <c r="D16" s="54"/>
      <c r="E16"/>
      <c r="F16" s="184"/>
      <c r="G16"/>
      <c r="H16"/>
      <c r="I16"/>
      <c r="J16" s="193"/>
      <c r="K16" s="7"/>
      <c r="S16" s="184"/>
    </row>
    <row r="17" spans="1:19" s="163" customFormat="1" x14ac:dyDescent="0.25">
      <c r="A17"/>
      <c r="B17"/>
      <c r="C17"/>
      <c r="D17" s="54"/>
      <c r="E17"/>
      <c r="F17" s="184"/>
      <c r="G17"/>
      <c r="H17"/>
      <c r="I17"/>
      <c r="J17" s="193"/>
      <c r="K17" s="7"/>
      <c r="S17" s="184"/>
    </row>
    <row r="18" spans="1:19" s="163" customFormat="1" x14ac:dyDescent="0.25">
      <c r="A18"/>
      <c r="B18"/>
      <c r="C18"/>
      <c r="D18" s="54"/>
      <c r="E18"/>
      <c r="F18" s="184"/>
      <c r="G18"/>
      <c r="H18"/>
      <c r="I18"/>
      <c r="J18" s="193"/>
      <c r="K18" s="7"/>
      <c r="S18" s="184"/>
    </row>
    <row r="19" spans="1:19" s="163" customFormat="1" x14ac:dyDescent="0.25">
      <c r="A19"/>
      <c r="B19"/>
      <c r="C19"/>
      <c r="D19" s="54"/>
      <c r="E19"/>
      <c r="F19" s="184"/>
      <c r="G19"/>
      <c r="H19"/>
      <c r="I19"/>
      <c r="J19" s="193"/>
      <c r="K19" s="7"/>
      <c r="S19" s="184"/>
    </row>
    <row r="20" spans="1:19" s="163" customFormat="1" x14ac:dyDescent="0.25">
      <c r="A20"/>
      <c r="B20"/>
      <c r="C20"/>
      <c r="D20" s="54"/>
      <c r="E20"/>
      <c r="F20" s="184"/>
      <c r="G20"/>
      <c r="H20"/>
      <c r="I20"/>
      <c r="J20" s="193"/>
      <c r="K20" s="7"/>
      <c r="S20" s="184"/>
    </row>
    <row r="21" spans="1:19" s="163" customFormat="1" x14ac:dyDescent="0.25">
      <c r="A21"/>
      <c r="B21"/>
      <c r="C21"/>
      <c r="D21" s="54"/>
      <c r="E21"/>
      <c r="F21" s="184"/>
      <c r="G21"/>
      <c r="H21"/>
      <c r="I21"/>
      <c r="J21" s="193"/>
      <c r="K21" s="7"/>
      <c r="S21" s="184"/>
    </row>
    <row r="22" spans="1:19" s="163" customFormat="1" x14ac:dyDescent="0.25">
      <c r="A22"/>
      <c r="B22"/>
      <c r="C22"/>
      <c r="D22" s="54"/>
      <c r="E22"/>
      <c r="F22" s="184"/>
      <c r="G22"/>
      <c r="H22"/>
      <c r="I22"/>
      <c r="J22" s="193"/>
      <c r="K22" s="7"/>
      <c r="S22" s="184"/>
    </row>
    <row r="23" spans="1:19" s="163" customFormat="1" x14ac:dyDescent="0.25">
      <c r="A23"/>
      <c r="B23"/>
      <c r="C23"/>
      <c r="D23" s="54"/>
      <c r="E23"/>
      <c r="F23" s="184"/>
      <c r="G23"/>
      <c r="H23"/>
      <c r="I23"/>
      <c r="J23" s="193"/>
      <c r="K23" s="7"/>
      <c r="S23" s="184"/>
    </row>
    <row r="24" spans="1:19" s="163" customFormat="1" x14ac:dyDescent="0.25">
      <c r="A24"/>
      <c r="B24"/>
      <c r="C24"/>
      <c r="D24" s="54"/>
      <c r="E24"/>
      <c r="F24" s="184"/>
      <c r="G24"/>
      <c r="H24"/>
      <c r="I24"/>
      <c r="J24" s="193"/>
      <c r="K24" s="7"/>
      <c r="S24" s="184"/>
    </row>
    <row r="25" spans="1:19" s="163" customFormat="1" x14ac:dyDescent="0.25">
      <c r="A25"/>
      <c r="B25"/>
      <c r="C25"/>
      <c r="D25" s="54"/>
      <c r="E25"/>
      <c r="F25" s="184"/>
      <c r="G25"/>
      <c r="H25"/>
      <c r="I25"/>
      <c r="J25" s="193"/>
      <c r="K25" s="7"/>
      <c r="S25" s="184"/>
    </row>
    <row r="26" spans="1:19" s="163" customFormat="1" x14ac:dyDescent="0.25">
      <c r="A26"/>
      <c r="B26"/>
      <c r="C26"/>
      <c r="D26" s="54"/>
      <c r="E26"/>
      <c r="F26" s="184"/>
      <c r="G26"/>
      <c r="H26"/>
      <c r="I26"/>
      <c r="J26" s="193"/>
      <c r="K26" s="7"/>
      <c r="S26" s="184"/>
    </row>
    <row r="27" spans="1:19" s="163" customFormat="1" x14ac:dyDescent="0.25">
      <c r="A27"/>
      <c r="B27"/>
      <c r="C27"/>
      <c r="D27" s="54"/>
      <c r="E27"/>
      <c r="F27" s="184"/>
      <c r="G27"/>
      <c r="H27"/>
      <c r="I27"/>
      <c r="J27" s="193"/>
      <c r="K27" s="7"/>
    </row>
    <row r="28" spans="1:19" s="163" customFormat="1" x14ac:dyDescent="0.25">
      <c r="A28"/>
      <c r="B28"/>
      <c r="C28"/>
      <c r="D28" s="54"/>
      <c r="E28"/>
      <c r="F28" s="184"/>
      <c r="G28"/>
      <c r="H28"/>
      <c r="I28"/>
      <c r="J28" s="193"/>
      <c r="K28" s="7"/>
    </row>
    <row r="29" spans="1:19" s="163" customFormat="1" x14ac:dyDescent="0.25">
      <c r="A29"/>
      <c r="B29"/>
      <c r="C29"/>
      <c r="D29" s="54"/>
      <c r="E29"/>
      <c r="F29" s="184"/>
      <c r="G29"/>
      <c r="H29"/>
      <c r="I29"/>
      <c r="J29" s="193"/>
      <c r="K29" s="7"/>
    </row>
    <row r="30" spans="1:19" s="163" customFormat="1" x14ac:dyDescent="0.25">
      <c r="A30"/>
      <c r="B30"/>
      <c r="C30"/>
      <c r="D30" s="54"/>
      <c r="E30"/>
      <c r="F30" s="184"/>
      <c r="G30"/>
      <c r="H30"/>
      <c r="I30"/>
      <c r="J30" s="193"/>
      <c r="K30" s="7"/>
    </row>
    <row r="31" spans="1:19" s="163" customFormat="1" x14ac:dyDescent="0.25">
      <c r="A31"/>
      <c r="B31"/>
      <c r="C31"/>
      <c r="D31" s="54"/>
      <c r="E31"/>
      <c r="F31" s="184"/>
      <c r="G31"/>
      <c r="H31"/>
      <c r="I31"/>
      <c r="J31" s="193"/>
      <c r="K31" s="7"/>
    </row>
    <row r="32" spans="1:19" s="163" customFormat="1" x14ac:dyDescent="0.25">
      <c r="A32"/>
      <c r="B32"/>
      <c r="C32"/>
      <c r="D32" s="54"/>
      <c r="E32"/>
      <c r="F32" s="184"/>
      <c r="G32"/>
      <c r="H32"/>
      <c r="I32"/>
      <c r="J32" s="193"/>
      <c r="K32" s="7"/>
    </row>
    <row r="33" spans="1:11" s="163" customFormat="1" x14ac:dyDescent="0.25">
      <c r="A33"/>
      <c r="B33"/>
      <c r="C33"/>
      <c r="D33" s="54"/>
      <c r="E33"/>
      <c r="F33" s="184"/>
      <c r="G33"/>
      <c r="H33"/>
      <c r="I33"/>
      <c r="J33" s="193"/>
      <c r="K33" s="7"/>
    </row>
    <row r="34" spans="1:11" s="163" customFormat="1" x14ac:dyDescent="0.25">
      <c r="A34"/>
      <c r="B34"/>
      <c r="C34"/>
      <c r="D34" s="54"/>
      <c r="E34"/>
      <c r="F34" s="184"/>
      <c r="G34"/>
      <c r="H34"/>
      <c r="I34"/>
      <c r="J34" s="193"/>
      <c r="K34" s="7"/>
    </row>
    <row r="35" spans="1:11" s="163" customFormat="1" x14ac:dyDescent="0.25">
      <c r="A35"/>
      <c r="B35"/>
      <c r="C35"/>
      <c r="D35" s="54"/>
      <c r="E35"/>
      <c r="F35" s="184"/>
      <c r="G35"/>
      <c r="H35"/>
      <c r="I35"/>
      <c r="J35" s="193"/>
      <c r="K35" s="7"/>
    </row>
    <row r="36" spans="1:11" s="163" customFormat="1" x14ac:dyDescent="0.25">
      <c r="A36"/>
      <c r="B36"/>
      <c r="C36"/>
      <c r="D36" s="54"/>
      <c r="E36"/>
      <c r="F36" s="184"/>
      <c r="G36"/>
      <c r="H36"/>
      <c r="I36"/>
      <c r="J36" s="193"/>
      <c r="K36" s="7"/>
    </row>
    <row r="37" spans="1:11" s="163" customFormat="1" x14ac:dyDescent="0.25">
      <c r="A37"/>
      <c r="B37"/>
      <c r="C37"/>
      <c r="D37" s="54"/>
      <c r="E37"/>
      <c r="F37" s="184"/>
      <c r="G37"/>
      <c r="H37"/>
      <c r="I37"/>
      <c r="J37" s="193"/>
      <c r="K37" s="7"/>
    </row>
    <row r="38" spans="1:11" s="163" customFormat="1" x14ac:dyDescent="0.25">
      <c r="A38"/>
      <c r="B38"/>
      <c r="C38"/>
      <c r="D38" s="54"/>
      <c r="E38"/>
      <c r="F38" s="184"/>
      <c r="G38"/>
      <c r="H38"/>
      <c r="I38"/>
      <c r="J38" s="193"/>
      <c r="K38" s="7"/>
    </row>
    <row r="39" spans="1:11" x14ac:dyDescent="0.25">
      <c r="A39"/>
      <c r="B39"/>
      <c r="C39"/>
      <c r="D39" s="51"/>
      <c r="E39"/>
      <c r="F39" s="184"/>
      <c r="G39"/>
      <c r="H39"/>
      <c r="I39"/>
      <c r="J39" s="193"/>
    </row>
    <row r="40" spans="1:11" x14ac:dyDescent="0.25">
      <c r="A40"/>
      <c r="B40"/>
      <c r="C40"/>
      <c r="D40" s="51"/>
      <c r="E40"/>
      <c r="F40" s="184"/>
      <c r="G40"/>
      <c r="H40"/>
      <c r="I40"/>
      <c r="J40" s="193"/>
    </row>
    <row r="41" spans="1:11" x14ac:dyDescent="0.25">
      <c r="A41"/>
      <c r="B41"/>
      <c r="C41"/>
      <c r="D41" s="51"/>
      <c r="E41"/>
      <c r="F41" s="184"/>
      <c r="G41"/>
      <c r="H41"/>
      <c r="I41"/>
      <c r="J41" s="193"/>
    </row>
    <row r="42" spans="1:11" x14ac:dyDescent="0.25">
      <c r="A42"/>
      <c r="B42"/>
      <c r="C42"/>
      <c r="D42" s="11"/>
      <c r="E42"/>
      <c r="F42" s="184"/>
      <c r="G42"/>
      <c r="H42"/>
      <c r="I42"/>
      <c r="J42" s="193"/>
    </row>
    <row r="43" spans="1:11" x14ac:dyDescent="0.25">
      <c r="A43"/>
      <c r="B43"/>
      <c r="C43"/>
      <c r="D43" s="11"/>
      <c r="E43"/>
      <c r="F43" s="184"/>
      <c r="G43"/>
      <c r="H43"/>
      <c r="I43"/>
      <c r="J43" s="193"/>
    </row>
    <row r="44" spans="1:11" x14ac:dyDescent="0.25">
      <c r="A44"/>
      <c r="B44"/>
      <c r="C44"/>
      <c r="D44" s="11"/>
      <c r="E44"/>
      <c r="F44" s="184"/>
      <c r="G44"/>
      <c r="H44"/>
      <c r="I44"/>
      <c r="J44" s="193"/>
    </row>
    <row r="45" spans="1:11" x14ac:dyDescent="0.25">
      <c r="A45"/>
      <c r="B45"/>
      <c r="C45"/>
      <c r="D45" s="11"/>
      <c r="E45"/>
      <c r="F45" s="184"/>
      <c r="G45"/>
      <c r="H45"/>
      <c r="I45"/>
      <c r="J45" s="193"/>
    </row>
    <row r="46" spans="1:11" x14ac:dyDescent="0.25">
      <c r="A46"/>
      <c r="B46"/>
      <c r="C46"/>
      <c r="D46" s="11"/>
      <c r="E46"/>
      <c r="F46" s="184"/>
      <c r="G46"/>
      <c r="H46"/>
      <c r="I46"/>
      <c r="J46" s="193"/>
    </row>
    <row r="47" spans="1:11" x14ac:dyDescent="0.25">
      <c r="A47"/>
      <c r="B47"/>
      <c r="C47"/>
      <c r="D47" s="11"/>
      <c r="E47"/>
      <c r="F47" s="184"/>
      <c r="G47"/>
      <c r="H47"/>
      <c r="I47"/>
      <c r="J47" s="193"/>
    </row>
    <row r="48" spans="1:11" x14ac:dyDescent="0.25">
      <c r="A48"/>
      <c r="B48"/>
      <c r="C48"/>
      <c r="D48" s="11"/>
      <c r="E48"/>
      <c r="F48" s="184"/>
      <c r="G48"/>
      <c r="H48"/>
      <c r="I48"/>
      <c r="J48" s="193"/>
    </row>
    <row r="49" spans="1:10" x14ac:dyDescent="0.25">
      <c r="A49"/>
      <c r="B49"/>
      <c r="C49"/>
      <c r="D49" s="11"/>
      <c r="E49"/>
      <c r="F49" s="184"/>
      <c r="G49"/>
      <c r="H49"/>
      <c r="I49"/>
      <c r="J49" s="193"/>
    </row>
    <row r="50" spans="1:10" x14ac:dyDescent="0.25">
      <c r="A50"/>
      <c r="B50"/>
      <c r="C50"/>
      <c r="D50" s="11"/>
      <c r="E50"/>
      <c r="F50" s="184"/>
      <c r="G50"/>
      <c r="H50"/>
      <c r="I50"/>
      <c r="J50" s="193"/>
    </row>
    <row r="51" spans="1:10" x14ac:dyDescent="0.25">
      <c r="A51"/>
      <c r="B51"/>
      <c r="C51"/>
      <c r="D51" s="11"/>
      <c r="E51"/>
      <c r="F51" s="184"/>
      <c r="G51"/>
      <c r="H51"/>
      <c r="I51"/>
      <c r="J51" s="193"/>
    </row>
    <row r="52" spans="1:10" x14ac:dyDescent="0.25">
      <c r="A52"/>
      <c r="B52"/>
      <c r="C52"/>
      <c r="D52" s="11"/>
      <c r="E52"/>
      <c r="F52" s="184"/>
      <c r="G52"/>
      <c r="H52"/>
      <c r="I52"/>
      <c r="J52" s="193"/>
    </row>
    <row r="53" spans="1:10" x14ac:dyDescent="0.25">
      <c r="A53"/>
      <c r="B53"/>
      <c r="C53"/>
      <c r="D53" s="11"/>
      <c r="E53"/>
      <c r="F53" s="184"/>
      <c r="G53"/>
      <c r="H53"/>
      <c r="I53"/>
      <c r="J53" s="193"/>
    </row>
    <row r="54" spans="1:10" x14ac:dyDescent="0.25">
      <c r="A54"/>
      <c r="B54"/>
      <c r="C54"/>
      <c r="D54" s="11"/>
      <c r="E54"/>
      <c r="F54" s="184"/>
      <c r="G54"/>
      <c r="H54"/>
      <c r="I54"/>
      <c r="J54" s="193"/>
    </row>
    <row r="55" spans="1:10" x14ac:dyDescent="0.25">
      <c r="A55"/>
      <c r="B55"/>
      <c r="C55"/>
      <c r="D55" s="11"/>
      <c r="E55"/>
      <c r="F55" s="184"/>
      <c r="G55"/>
      <c r="H55"/>
      <c r="I55"/>
      <c r="J55" s="193"/>
    </row>
    <row r="56" spans="1:10" x14ac:dyDescent="0.25">
      <c r="A56"/>
      <c r="B56"/>
      <c r="C56"/>
      <c r="D56" s="11"/>
      <c r="E56"/>
      <c r="F56" s="184"/>
      <c r="G56"/>
      <c r="H56"/>
      <c r="I56"/>
      <c r="J56" s="193"/>
    </row>
    <row r="57" spans="1:10" x14ac:dyDescent="0.25">
      <c r="A57"/>
      <c r="B57"/>
      <c r="C57"/>
      <c r="D57" s="11"/>
      <c r="E57"/>
      <c r="F57" s="184"/>
      <c r="G57"/>
      <c r="H57"/>
      <c r="I57"/>
      <c r="J57" s="193"/>
    </row>
    <row r="58" spans="1:10" x14ac:dyDescent="0.25">
      <c r="A58"/>
      <c r="B58"/>
      <c r="C58"/>
      <c r="D58" s="11"/>
      <c r="E58"/>
      <c r="F58" s="184"/>
      <c r="G58"/>
      <c r="H58"/>
      <c r="I58"/>
      <c r="J58" s="193"/>
    </row>
    <row r="59" spans="1:10" x14ac:dyDescent="0.25">
      <c r="D59" s="11"/>
      <c r="F59" s="184"/>
      <c r="J59" s="193"/>
    </row>
    <row r="60" spans="1:10" x14ac:dyDescent="0.25">
      <c r="D60" s="11"/>
      <c r="F60" s="184"/>
      <c r="J60" s="193"/>
    </row>
    <row r="61" spans="1:10" x14ac:dyDescent="0.25">
      <c r="D61" s="11"/>
      <c r="F61" s="184"/>
      <c r="J61" s="193"/>
    </row>
    <row r="62" spans="1:10" x14ac:dyDescent="0.25">
      <c r="D62" s="11"/>
      <c r="F62" s="184"/>
      <c r="J62" s="193"/>
    </row>
    <row r="63" spans="1:10" x14ac:dyDescent="0.25">
      <c r="D63" s="11"/>
      <c r="F63" s="184"/>
      <c r="J63" s="193"/>
    </row>
    <row r="64" spans="1:10" x14ac:dyDescent="0.25">
      <c r="D64" s="11"/>
      <c r="F64" s="184"/>
      <c r="J64" s="193"/>
    </row>
    <row r="65" spans="4:10" x14ac:dyDescent="0.25">
      <c r="D65" s="11"/>
      <c r="F65" s="184"/>
      <c r="J65" s="193"/>
    </row>
    <row r="66" spans="4:10" x14ac:dyDescent="0.25">
      <c r="D66" s="11"/>
      <c r="F66" s="184"/>
      <c r="J66" s="193"/>
    </row>
    <row r="67" spans="4:10" x14ac:dyDescent="0.25">
      <c r="D67" s="11"/>
      <c r="F67" s="184"/>
      <c r="J67" s="193"/>
    </row>
    <row r="68" spans="4:10" x14ac:dyDescent="0.25">
      <c r="D68" s="11"/>
      <c r="F68" s="184"/>
      <c r="J68" s="193"/>
    </row>
    <row r="69" spans="4:10" x14ac:dyDescent="0.25">
      <c r="D69" s="11"/>
      <c r="F69" s="184"/>
      <c r="J69" s="193"/>
    </row>
    <row r="70" spans="4:10" x14ac:dyDescent="0.25">
      <c r="D70" s="11"/>
      <c r="F70" s="184"/>
      <c r="J70" s="193"/>
    </row>
    <row r="71" spans="4:10" x14ac:dyDescent="0.25">
      <c r="J71" s="193"/>
    </row>
    <row r="72" spans="4:10" x14ac:dyDescent="0.25">
      <c r="J72" s="193"/>
    </row>
    <row r="73" spans="4:10" x14ac:dyDescent="0.25">
      <c r="J73" s="193"/>
    </row>
    <row r="74" spans="4:10" x14ac:dyDescent="0.25">
      <c r="J74" s="193"/>
    </row>
    <row r="75" spans="4:10" x14ac:dyDescent="0.25">
      <c r="J75" s="193"/>
    </row>
    <row r="76" spans="4:10" x14ac:dyDescent="0.25">
      <c r="J76" s="193"/>
    </row>
    <row r="77" spans="4:10" x14ac:dyDescent="0.25">
      <c r="F77" s="184"/>
      <c r="J77" s="193"/>
    </row>
    <row r="78" spans="4:10" x14ac:dyDescent="0.25">
      <c r="F78" s="184"/>
      <c r="J78" s="193"/>
    </row>
    <row r="79" spans="4:10" x14ac:dyDescent="0.25">
      <c r="F79" s="184"/>
      <c r="J79" s="193"/>
    </row>
    <row r="80" spans="4:10" x14ac:dyDescent="0.25">
      <c r="F80" s="184"/>
      <c r="J80" s="193"/>
    </row>
    <row r="81" spans="6:10" x14ac:dyDescent="0.25">
      <c r="F81" s="184"/>
      <c r="J81" s="193"/>
    </row>
    <row r="82" spans="6:10" x14ac:dyDescent="0.25">
      <c r="F82" s="184"/>
      <c r="J82" s="193"/>
    </row>
    <row r="83" spans="6:10" x14ac:dyDescent="0.25">
      <c r="F83" s="184"/>
      <c r="J83" s="193"/>
    </row>
    <row r="84" spans="6:10" x14ac:dyDescent="0.25">
      <c r="F84" s="184"/>
      <c r="J84" s="193"/>
    </row>
    <row r="85" spans="6:10" x14ac:dyDescent="0.25">
      <c r="F85" s="184"/>
      <c r="J85" s="193"/>
    </row>
    <row r="86" spans="6:10" x14ac:dyDescent="0.25">
      <c r="F86" s="184"/>
      <c r="J86" s="193"/>
    </row>
    <row r="87" spans="6:10" x14ac:dyDescent="0.25">
      <c r="F87" s="184"/>
      <c r="J87" s="193"/>
    </row>
    <row r="88" spans="6:10" x14ac:dyDescent="0.25">
      <c r="F88" s="184"/>
      <c r="J88" s="193"/>
    </row>
    <row r="89" spans="6:10" x14ac:dyDescent="0.25">
      <c r="F89" s="184"/>
      <c r="J89" s="193"/>
    </row>
    <row r="90" spans="6:10" x14ac:dyDescent="0.25">
      <c r="F90" s="184"/>
      <c r="J90" s="193"/>
    </row>
    <row r="91" spans="6:10" x14ac:dyDescent="0.25">
      <c r="F91" s="184"/>
      <c r="J91" s="193"/>
    </row>
    <row r="92" spans="6:10" x14ac:dyDescent="0.25">
      <c r="F92" s="184"/>
      <c r="J92" s="193"/>
    </row>
    <row r="93" spans="6:10" x14ac:dyDescent="0.25">
      <c r="F93" s="184"/>
      <c r="J93" s="193"/>
    </row>
    <row r="94" spans="6:10" x14ac:dyDescent="0.25">
      <c r="F94" s="184"/>
      <c r="J94" s="193"/>
    </row>
    <row r="95" spans="6:10" x14ac:dyDescent="0.25">
      <c r="F95" s="184"/>
      <c r="J95" s="193"/>
    </row>
    <row r="96" spans="6:10" x14ac:dyDescent="0.25">
      <c r="F96" s="184"/>
      <c r="J96" s="193"/>
    </row>
    <row r="97" spans="6:10" x14ac:dyDescent="0.25">
      <c r="F97" s="184"/>
      <c r="J97" s="193"/>
    </row>
    <row r="98" spans="6:10" x14ac:dyDescent="0.25">
      <c r="F98" s="184"/>
      <c r="J98" s="193"/>
    </row>
    <row r="99" spans="6:10" x14ac:dyDescent="0.25">
      <c r="F99" s="184"/>
      <c r="J99" s="193"/>
    </row>
    <row r="100" spans="6:10" x14ac:dyDescent="0.25">
      <c r="F100" s="184"/>
      <c r="J100" s="193"/>
    </row>
    <row r="101" spans="6:10" x14ac:dyDescent="0.25">
      <c r="F101" s="184"/>
      <c r="J101" s="193"/>
    </row>
    <row r="102" spans="6:10" x14ac:dyDescent="0.25">
      <c r="F102" s="184"/>
      <c r="J102" s="193"/>
    </row>
    <row r="103" spans="6:10" x14ac:dyDescent="0.25">
      <c r="F103" s="184"/>
      <c r="J103" s="193"/>
    </row>
    <row r="104" spans="6:10" x14ac:dyDescent="0.25">
      <c r="F104" s="184"/>
      <c r="J104" s="193"/>
    </row>
    <row r="105" spans="6:10" x14ac:dyDescent="0.25">
      <c r="F105" s="184"/>
      <c r="J105" s="193"/>
    </row>
    <row r="106" spans="6:10" x14ac:dyDescent="0.25">
      <c r="F106" s="184"/>
      <c r="J106" s="193"/>
    </row>
    <row r="107" spans="6:10" x14ac:dyDescent="0.25">
      <c r="F107" s="184"/>
      <c r="J107" s="193"/>
    </row>
    <row r="108" spans="6:10" x14ac:dyDescent="0.25">
      <c r="F108" s="184"/>
      <c r="J108" s="193"/>
    </row>
    <row r="109" spans="6:10" x14ac:dyDescent="0.25">
      <c r="F109" s="184"/>
      <c r="J109" s="193"/>
    </row>
    <row r="110" spans="6:10" x14ac:dyDescent="0.25">
      <c r="F110" s="184"/>
      <c r="J110" s="193"/>
    </row>
    <row r="111" spans="6:10" x14ac:dyDescent="0.25">
      <c r="F111" s="184"/>
      <c r="J111" s="193"/>
    </row>
    <row r="112" spans="6:10" x14ac:dyDescent="0.25">
      <c r="F112" s="184"/>
      <c r="J112" s="193"/>
    </row>
    <row r="113" spans="6:10" x14ac:dyDescent="0.25">
      <c r="F113" s="184"/>
      <c r="J113" s="193"/>
    </row>
    <row r="114" spans="6:10" x14ac:dyDescent="0.25">
      <c r="F114" s="184"/>
      <c r="J114" s="193"/>
    </row>
    <row r="115" spans="6:10" x14ac:dyDescent="0.25">
      <c r="F115" s="184"/>
      <c r="J115" s="193"/>
    </row>
    <row r="116" spans="6:10" x14ac:dyDescent="0.25">
      <c r="F116" s="184"/>
      <c r="J116" s="193"/>
    </row>
    <row r="117" spans="6:10" x14ac:dyDescent="0.25">
      <c r="F117" s="184"/>
      <c r="J117" s="193"/>
    </row>
    <row r="118" spans="6:10" x14ac:dyDescent="0.25">
      <c r="F118" s="184"/>
      <c r="J118" s="193"/>
    </row>
    <row r="119" spans="6:10" x14ac:dyDescent="0.25">
      <c r="F119" s="184"/>
      <c r="J119" s="193"/>
    </row>
    <row r="120" spans="6:10" x14ac:dyDescent="0.25">
      <c r="F120" s="184"/>
      <c r="J120" s="193"/>
    </row>
    <row r="121" spans="6:10" x14ac:dyDescent="0.25">
      <c r="F121" s="184"/>
      <c r="J121" s="193"/>
    </row>
    <row r="122" spans="6:10" x14ac:dyDescent="0.25">
      <c r="F122" s="184"/>
      <c r="J122" s="193" t="str">
        <f t="shared" ref="J122" si="0">IFERROR(G122/H122,"")</f>
        <v/>
      </c>
    </row>
    <row r="123" spans="6:10" x14ac:dyDescent="0.25">
      <c r="F123" s="184"/>
      <c r="J123" s="193" t="str">
        <f t="shared" ref="J123:J154" si="1">IFERROR(G123/H123,"")</f>
        <v/>
      </c>
    </row>
    <row r="124" spans="6:10" x14ac:dyDescent="0.25">
      <c r="F124" s="184"/>
      <c r="J124" s="193" t="str">
        <f t="shared" si="1"/>
        <v/>
      </c>
    </row>
    <row r="125" spans="6:10" x14ac:dyDescent="0.25">
      <c r="F125" s="184"/>
      <c r="J125" s="193" t="str">
        <f t="shared" si="1"/>
        <v/>
      </c>
    </row>
    <row r="126" spans="6:10" x14ac:dyDescent="0.25">
      <c r="F126" s="184"/>
      <c r="J126" s="193" t="str">
        <f t="shared" si="1"/>
        <v/>
      </c>
    </row>
    <row r="127" spans="6:10" x14ac:dyDescent="0.25">
      <c r="F127" s="184"/>
      <c r="J127" s="193" t="str">
        <f t="shared" si="1"/>
        <v/>
      </c>
    </row>
    <row r="128" spans="6:10" x14ac:dyDescent="0.25">
      <c r="F128" s="184"/>
      <c r="J128" s="193" t="str">
        <f t="shared" si="1"/>
        <v/>
      </c>
    </row>
    <row r="129" spans="6:10" x14ac:dyDescent="0.25">
      <c r="F129" s="184"/>
      <c r="J129" s="193" t="str">
        <f t="shared" si="1"/>
        <v/>
      </c>
    </row>
    <row r="130" spans="6:10" x14ac:dyDescent="0.25">
      <c r="F130" s="184"/>
      <c r="J130" s="193" t="str">
        <f t="shared" si="1"/>
        <v/>
      </c>
    </row>
    <row r="131" spans="6:10" x14ac:dyDescent="0.25">
      <c r="F131" s="184"/>
      <c r="J131" s="193" t="str">
        <f t="shared" si="1"/>
        <v/>
      </c>
    </row>
    <row r="132" spans="6:10" x14ac:dyDescent="0.25">
      <c r="F132" s="184"/>
      <c r="J132" s="193" t="str">
        <f t="shared" si="1"/>
        <v/>
      </c>
    </row>
    <row r="133" spans="6:10" x14ac:dyDescent="0.25">
      <c r="F133" s="184"/>
      <c r="J133" s="193" t="str">
        <f t="shared" si="1"/>
        <v/>
      </c>
    </row>
    <row r="134" spans="6:10" x14ac:dyDescent="0.25">
      <c r="F134" s="184"/>
      <c r="J134" s="193" t="str">
        <f t="shared" si="1"/>
        <v/>
      </c>
    </row>
    <row r="135" spans="6:10" x14ac:dyDescent="0.25">
      <c r="F135" s="184"/>
      <c r="J135" s="193" t="str">
        <f t="shared" si="1"/>
        <v/>
      </c>
    </row>
    <row r="136" spans="6:10" x14ac:dyDescent="0.25">
      <c r="F136" s="184"/>
      <c r="J136" s="193" t="str">
        <f t="shared" si="1"/>
        <v/>
      </c>
    </row>
    <row r="137" spans="6:10" x14ac:dyDescent="0.25">
      <c r="F137" s="184"/>
      <c r="J137" s="193" t="str">
        <f t="shared" si="1"/>
        <v/>
      </c>
    </row>
    <row r="138" spans="6:10" x14ac:dyDescent="0.25">
      <c r="F138" s="184"/>
      <c r="J138" s="193" t="str">
        <f t="shared" si="1"/>
        <v/>
      </c>
    </row>
    <row r="139" spans="6:10" x14ac:dyDescent="0.25">
      <c r="F139" s="184"/>
      <c r="J139" s="193" t="str">
        <f t="shared" si="1"/>
        <v/>
      </c>
    </row>
    <row r="140" spans="6:10" x14ac:dyDescent="0.25">
      <c r="F140" s="184"/>
      <c r="J140" s="193" t="str">
        <f t="shared" si="1"/>
        <v/>
      </c>
    </row>
    <row r="141" spans="6:10" x14ac:dyDescent="0.25">
      <c r="F141" s="184"/>
      <c r="J141" s="193" t="str">
        <f t="shared" si="1"/>
        <v/>
      </c>
    </row>
    <row r="142" spans="6:10" x14ac:dyDescent="0.25">
      <c r="F142" s="184"/>
      <c r="J142" s="193" t="str">
        <f t="shared" si="1"/>
        <v/>
      </c>
    </row>
    <row r="143" spans="6:10" x14ac:dyDescent="0.25">
      <c r="F143" s="184"/>
      <c r="J143" s="193" t="str">
        <f t="shared" si="1"/>
        <v/>
      </c>
    </row>
    <row r="144" spans="6:10" x14ac:dyDescent="0.25">
      <c r="F144" s="184"/>
      <c r="J144" s="193" t="str">
        <f t="shared" si="1"/>
        <v/>
      </c>
    </row>
    <row r="145" spans="6:10" x14ac:dyDescent="0.25">
      <c r="F145" s="184"/>
      <c r="J145" s="193" t="str">
        <f t="shared" si="1"/>
        <v/>
      </c>
    </row>
    <row r="146" spans="6:10" x14ac:dyDescent="0.25">
      <c r="F146" s="184"/>
      <c r="J146" s="193" t="str">
        <f t="shared" si="1"/>
        <v/>
      </c>
    </row>
    <row r="147" spans="6:10" x14ac:dyDescent="0.25">
      <c r="F147" s="184"/>
      <c r="J147" s="193" t="str">
        <f t="shared" si="1"/>
        <v/>
      </c>
    </row>
    <row r="148" spans="6:10" x14ac:dyDescent="0.25">
      <c r="F148" s="184"/>
      <c r="J148" s="193" t="str">
        <f t="shared" si="1"/>
        <v/>
      </c>
    </row>
    <row r="149" spans="6:10" x14ac:dyDescent="0.25">
      <c r="F149" s="184"/>
      <c r="J149" s="193" t="str">
        <f t="shared" si="1"/>
        <v/>
      </c>
    </row>
    <row r="150" spans="6:10" x14ac:dyDescent="0.25">
      <c r="F150" s="184"/>
      <c r="J150" s="193" t="str">
        <f t="shared" si="1"/>
        <v/>
      </c>
    </row>
    <row r="151" spans="6:10" x14ac:dyDescent="0.25">
      <c r="F151" s="184"/>
      <c r="J151" s="193" t="str">
        <f t="shared" si="1"/>
        <v/>
      </c>
    </row>
    <row r="152" spans="6:10" x14ac:dyDescent="0.25">
      <c r="F152" s="184"/>
      <c r="J152" s="193" t="str">
        <f t="shared" si="1"/>
        <v/>
      </c>
    </row>
    <row r="153" spans="6:10" x14ac:dyDescent="0.25">
      <c r="F153" s="184"/>
      <c r="J153" s="193" t="str">
        <f t="shared" si="1"/>
        <v/>
      </c>
    </row>
    <row r="154" spans="6:10" x14ac:dyDescent="0.25">
      <c r="F154" s="184"/>
      <c r="J154" s="193" t="str">
        <f t="shared" si="1"/>
        <v/>
      </c>
    </row>
    <row r="155" spans="6:10" x14ac:dyDescent="0.25">
      <c r="F155" s="184"/>
      <c r="J155" s="193" t="str">
        <f t="shared" ref="J155:J161" si="2">IFERROR(G155/H155,"")</f>
        <v/>
      </c>
    </row>
    <row r="156" spans="6:10" x14ac:dyDescent="0.25">
      <c r="F156" s="184"/>
      <c r="J156" s="193" t="str">
        <f t="shared" si="2"/>
        <v/>
      </c>
    </row>
    <row r="157" spans="6:10" x14ac:dyDescent="0.25">
      <c r="F157" s="184"/>
      <c r="J157" s="193" t="str">
        <f t="shared" si="2"/>
        <v/>
      </c>
    </row>
    <row r="158" spans="6:10" x14ac:dyDescent="0.25">
      <c r="F158" s="184"/>
      <c r="J158" s="193" t="str">
        <f t="shared" si="2"/>
        <v/>
      </c>
    </row>
    <row r="159" spans="6:10" x14ac:dyDescent="0.25">
      <c r="F159" s="184"/>
      <c r="J159" s="193" t="str">
        <f t="shared" si="2"/>
        <v/>
      </c>
    </row>
    <row r="160" spans="6:10" x14ac:dyDescent="0.25">
      <c r="F160" s="184"/>
      <c r="J160" s="193" t="str">
        <f t="shared" si="2"/>
        <v/>
      </c>
    </row>
    <row r="161" spans="6:10" x14ac:dyDescent="0.25">
      <c r="F161" s="184"/>
      <c r="J161" s="193" t="str">
        <f t="shared" si="2"/>
        <v/>
      </c>
    </row>
    <row r="162" spans="6:10" x14ac:dyDescent="0.25">
      <c r="F162" s="184"/>
      <c r="J162" s="193"/>
    </row>
    <row r="163" spans="6:10" x14ac:dyDescent="0.25">
      <c r="F163" s="184"/>
      <c r="J163" s="193"/>
    </row>
    <row r="164" spans="6:10" x14ac:dyDescent="0.25">
      <c r="F164" s="184"/>
      <c r="J164" s="193"/>
    </row>
    <row r="165" spans="6:10" x14ac:dyDescent="0.25">
      <c r="F165" s="184"/>
      <c r="J165" s="193"/>
    </row>
    <row r="166" spans="6:10" x14ac:dyDescent="0.25">
      <c r="F166" s="184"/>
      <c r="J166" s="193"/>
    </row>
    <row r="167" spans="6:10" x14ac:dyDescent="0.25">
      <c r="F167" s="184"/>
      <c r="J167" s="193"/>
    </row>
    <row r="168" spans="6:10" x14ac:dyDescent="0.25">
      <c r="F168" s="184"/>
      <c r="J168" s="193"/>
    </row>
    <row r="169" spans="6:10" x14ac:dyDescent="0.25">
      <c r="F169" s="184"/>
      <c r="J169" s="193"/>
    </row>
    <row r="170" spans="6:10" x14ac:dyDescent="0.25">
      <c r="F170" s="184"/>
      <c r="J170" s="193"/>
    </row>
    <row r="171" spans="6:10" x14ac:dyDescent="0.25">
      <c r="F171" s="184"/>
      <c r="J171" s="193"/>
    </row>
    <row r="172" spans="6:10" x14ac:dyDescent="0.25">
      <c r="F172" s="184"/>
      <c r="J172" s="193"/>
    </row>
    <row r="173" spans="6:10" x14ac:dyDescent="0.25">
      <c r="F173" s="184"/>
      <c r="J173" s="193"/>
    </row>
    <row r="174" spans="6:10" x14ac:dyDescent="0.25">
      <c r="F174" s="184"/>
      <c r="J174" s="193"/>
    </row>
    <row r="175" spans="6:10" x14ac:dyDescent="0.25">
      <c r="F175" s="184"/>
      <c r="J175" s="193"/>
    </row>
    <row r="176" spans="6:10" x14ac:dyDescent="0.25">
      <c r="F176" s="184"/>
      <c r="J176" s="193"/>
    </row>
    <row r="177" spans="6:10" x14ac:dyDescent="0.25">
      <c r="F177" s="184"/>
      <c r="J177" s="193"/>
    </row>
    <row r="178" spans="6:10" x14ac:dyDescent="0.25">
      <c r="F178" s="184"/>
      <c r="J178" s="193"/>
    </row>
    <row r="179" spans="6:10" x14ac:dyDescent="0.25">
      <c r="F179" s="184"/>
      <c r="J179" s="193"/>
    </row>
    <row r="180" spans="6:10" x14ac:dyDescent="0.25">
      <c r="F180" s="184"/>
      <c r="J180" s="193"/>
    </row>
    <row r="181" spans="6:10" x14ac:dyDescent="0.25">
      <c r="F181" s="184"/>
      <c r="J181" s="193"/>
    </row>
    <row r="182" spans="6:10" x14ac:dyDescent="0.25">
      <c r="F182" s="184"/>
      <c r="J182" s="193"/>
    </row>
    <row r="183" spans="6:10" x14ac:dyDescent="0.25">
      <c r="F183" s="184"/>
      <c r="J183" s="193"/>
    </row>
    <row r="184" spans="6:10" x14ac:dyDescent="0.25">
      <c r="F184" s="184"/>
      <c r="J184" s="193"/>
    </row>
    <row r="185" spans="6:10" x14ac:dyDescent="0.25">
      <c r="F185" s="184"/>
      <c r="J185" s="193"/>
    </row>
    <row r="186" spans="6:10" x14ac:dyDescent="0.25">
      <c r="F186" s="184"/>
      <c r="J186" s="193"/>
    </row>
    <row r="187" spans="6:10" x14ac:dyDescent="0.25">
      <c r="F187" s="184"/>
      <c r="J187" s="193"/>
    </row>
    <row r="188" spans="6:10" x14ac:dyDescent="0.25">
      <c r="F188" s="184"/>
      <c r="J188" s="193"/>
    </row>
    <row r="189" spans="6:10" x14ac:dyDescent="0.25">
      <c r="F189" s="184"/>
      <c r="J189" s="193"/>
    </row>
    <row r="190" spans="6:10" x14ac:dyDescent="0.25">
      <c r="F190" s="184"/>
      <c r="J190" s="193"/>
    </row>
    <row r="191" spans="6:10" x14ac:dyDescent="0.25">
      <c r="F191" s="184"/>
      <c r="J191" s="193"/>
    </row>
    <row r="192" spans="6:10" x14ac:dyDescent="0.25">
      <c r="F192" s="184"/>
      <c r="J192" s="193"/>
    </row>
    <row r="193" spans="6:10" x14ac:dyDescent="0.25">
      <c r="F193" s="184"/>
      <c r="J193" s="193"/>
    </row>
    <row r="194" spans="6:10" x14ac:dyDescent="0.25">
      <c r="F194" s="184"/>
      <c r="J194" s="193"/>
    </row>
    <row r="195" spans="6:10" x14ac:dyDescent="0.25">
      <c r="F195" s="184"/>
      <c r="J195" s="193"/>
    </row>
    <row r="196" spans="6:10" x14ac:dyDescent="0.25">
      <c r="F196" s="184"/>
      <c r="J196" s="193"/>
    </row>
    <row r="197" spans="6:10" x14ac:dyDescent="0.25">
      <c r="F197" s="184"/>
      <c r="J197" s="193"/>
    </row>
    <row r="198" spans="6:10" x14ac:dyDescent="0.25">
      <c r="F198" s="184"/>
      <c r="J198" s="193"/>
    </row>
    <row r="199" spans="6:10" x14ac:dyDescent="0.25">
      <c r="F199" s="184"/>
      <c r="J199" s="193"/>
    </row>
    <row r="200" spans="6:10" x14ac:dyDescent="0.25">
      <c r="F200" s="184"/>
      <c r="J200" s="193"/>
    </row>
    <row r="201" spans="6:10" x14ac:dyDescent="0.25">
      <c r="F201" s="184"/>
      <c r="J201" s="193"/>
    </row>
    <row r="202" spans="6:10" x14ac:dyDescent="0.25">
      <c r="F202" s="184"/>
      <c r="J202" s="193"/>
    </row>
    <row r="203" spans="6:10" x14ac:dyDescent="0.25">
      <c r="F203" s="184"/>
      <c r="J203" s="193"/>
    </row>
    <row r="204" spans="6:10" x14ac:dyDescent="0.25">
      <c r="F204" s="184"/>
      <c r="J204" s="193"/>
    </row>
    <row r="205" spans="6:10" x14ac:dyDescent="0.25">
      <c r="F205" s="184"/>
      <c r="J205" s="193"/>
    </row>
    <row r="206" spans="6:10" x14ac:dyDescent="0.25">
      <c r="F206" s="184"/>
      <c r="J206" s="193"/>
    </row>
    <row r="207" spans="6:10" x14ac:dyDescent="0.25">
      <c r="F207" s="184"/>
      <c r="J207" s="193"/>
    </row>
    <row r="208" spans="6:10" x14ac:dyDescent="0.25">
      <c r="F208" s="184"/>
      <c r="J208" s="193"/>
    </row>
    <row r="209" spans="6:10" x14ac:dyDescent="0.25">
      <c r="F209" s="184"/>
      <c r="J209" s="193"/>
    </row>
    <row r="210" spans="6:10" x14ac:dyDescent="0.25">
      <c r="F210" s="184"/>
      <c r="J210" s="193"/>
    </row>
    <row r="211" spans="6:10" x14ac:dyDescent="0.25">
      <c r="F211" s="184"/>
      <c r="J211" s="193"/>
    </row>
    <row r="212" spans="6:10" x14ac:dyDescent="0.25">
      <c r="F212" s="184"/>
      <c r="J212" s="193"/>
    </row>
    <row r="213" spans="6:10" x14ac:dyDescent="0.25">
      <c r="F213" s="184"/>
      <c r="J213" s="193"/>
    </row>
    <row r="214" spans="6:10" x14ac:dyDescent="0.25">
      <c r="F214" s="184"/>
      <c r="J214" s="193"/>
    </row>
    <row r="215" spans="6:10" x14ac:dyDescent="0.25">
      <c r="F215" s="184"/>
      <c r="J215" s="193"/>
    </row>
    <row r="216" spans="6:10" x14ac:dyDescent="0.25">
      <c r="F216" s="184"/>
      <c r="J216" s="193"/>
    </row>
    <row r="217" spans="6:10" x14ac:dyDescent="0.25">
      <c r="F217" s="184"/>
      <c r="J217" s="193"/>
    </row>
    <row r="218" spans="6:10" x14ac:dyDescent="0.25">
      <c r="F218" s="184"/>
      <c r="J218" s="193"/>
    </row>
    <row r="219" spans="6:10" x14ac:dyDescent="0.25">
      <c r="F219" s="184"/>
      <c r="J219" s="193"/>
    </row>
    <row r="220" spans="6:10" x14ac:dyDescent="0.25">
      <c r="F220" s="184"/>
      <c r="J220" s="193"/>
    </row>
    <row r="221" spans="6:10" x14ac:dyDescent="0.25">
      <c r="F221" s="184"/>
      <c r="J221" s="193"/>
    </row>
    <row r="222" spans="6:10" x14ac:dyDescent="0.25">
      <c r="F222" s="184"/>
      <c r="J222" s="193"/>
    </row>
    <row r="223" spans="6:10" x14ac:dyDescent="0.25">
      <c r="F223" s="184"/>
      <c r="J223" s="193"/>
    </row>
    <row r="224" spans="6:10" x14ac:dyDescent="0.25">
      <c r="F224" s="184"/>
      <c r="J224" s="193"/>
    </row>
    <row r="225" spans="6:10" x14ac:dyDescent="0.25">
      <c r="F225" s="184"/>
      <c r="J225" s="193"/>
    </row>
    <row r="226" spans="6:10" x14ac:dyDescent="0.25">
      <c r="F226" s="184"/>
      <c r="J226" s="193"/>
    </row>
    <row r="227" spans="6:10" x14ac:dyDescent="0.25">
      <c r="F227" s="184"/>
      <c r="J227" s="193"/>
    </row>
    <row r="228" spans="6:10" x14ac:dyDescent="0.25">
      <c r="F228" s="184"/>
      <c r="J228" s="193"/>
    </row>
    <row r="229" spans="6:10" x14ac:dyDescent="0.25">
      <c r="F229" s="184"/>
      <c r="J229" s="193"/>
    </row>
    <row r="230" spans="6:10" x14ac:dyDescent="0.25">
      <c r="F230" s="184"/>
      <c r="J230" s="193"/>
    </row>
    <row r="231" spans="6:10" x14ac:dyDescent="0.25">
      <c r="F231" s="184"/>
      <c r="J231" s="193"/>
    </row>
    <row r="232" spans="6:10" x14ac:dyDescent="0.25">
      <c r="F232" s="184"/>
      <c r="J232" s="193"/>
    </row>
    <row r="233" spans="6:10" x14ac:dyDescent="0.25">
      <c r="F233" s="184"/>
      <c r="J233" s="193"/>
    </row>
    <row r="234" spans="6:10" x14ac:dyDescent="0.25">
      <c r="F234" s="184"/>
      <c r="J234" s="193"/>
    </row>
    <row r="235" spans="6:10" x14ac:dyDescent="0.25">
      <c r="F235" s="184"/>
      <c r="J235" s="193"/>
    </row>
    <row r="236" spans="6:10" x14ac:dyDescent="0.25">
      <c r="F236" s="184"/>
      <c r="J236" s="193"/>
    </row>
    <row r="237" spans="6:10" x14ac:dyDescent="0.25">
      <c r="F237" s="184"/>
      <c r="J237" s="193"/>
    </row>
    <row r="238" spans="6:10" x14ac:dyDescent="0.25">
      <c r="F238" s="184"/>
      <c r="J238" s="193"/>
    </row>
    <row r="239" spans="6:10" x14ac:dyDescent="0.25">
      <c r="F239" s="184"/>
      <c r="J239" s="193"/>
    </row>
    <row r="240" spans="6:10" x14ac:dyDescent="0.25">
      <c r="F240" s="184"/>
      <c r="J240" s="193"/>
    </row>
    <row r="241" spans="6:10" x14ac:dyDescent="0.25">
      <c r="F241" s="184"/>
      <c r="J241" s="193"/>
    </row>
    <row r="242" spans="6:10" x14ac:dyDescent="0.25">
      <c r="F242" s="184"/>
      <c r="J242" s="193"/>
    </row>
    <row r="243" spans="6:10" x14ac:dyDescent="0.25">
      <c r="F243" s="184"/>
      <c r="J243" s="193"/>
    </row>
    <row r="244" spans="6:10" x14ac:dyDescent="0.25">
      <c r="F244" s="184"/>
      <c r="J244" s="193"/>
    </row>
    <row r="245" spans="6:10" x14ac:dyDescent="0.25">
      <c r="F245" s="184"/>
      <c r="J245" s="193"/>
    </row>
    <row r="246" spans="6:10" x14ac:dyDescent="0.25">
      <c r="F246" s="184"/>
      <c r="J246" s="193"/>
    </row>
    <row r="247" spans="6:10" x14ac:dyDescent="0.25">
      <c r="F247" s="184"/>
      <c r="J247" s="193"/>
    </row>
    <row r="248" spans="6:10" x14ac:dyDescent="0.25">
      <c r="F248" s="184"/>
      <c r="J248" s="193"/>
    </row>
    <row r="249" spans="6:10" x14ac:dyDescent="0.25">
      <c r="F249" s="184"/>
      <c r="J249" s="193"/>
    </row>
    <row r="250" spans="6:10" x14ac:dyDescent="0.25">
      <c r="F250" s="184"/>
      <c r="J250" s="193"/>
    </row>
    <row r="251" spans="6:10" x14ac:dyDescent="0.25">
      <c r="F251" s="184"/>
      <c r="J251" s="193"/>
    </row>
    <row r="252" spans="6:10" x14ac:dyDescent="0.25">
      <c r="F252" s="184"/>
      <c r="J252" s="193"/>
    </row>
    <row r="253" spans="6:10" x14ac:dyDescent="0.25">
      <c r="F253" s="184"/>
      <c r="J253" s="193"/>
    </row>
    <row r="254" spans="6:10" x14ac:dyDescent="0.25">
      <c r="F254" s="184"/>
      <c r="J254" s="193"/>
    </row>
    <row r="255" spans="6:10" x14ac:dyDescent="0.25">
      <c r="F255" s="184"/>
      <c r="J255" s="193"/>
    </row>
    <row r="256" spans="6:10" x14ac:dyDescent="0.25">
      <c r="F256" s="184"/>
      <c r="J256" s="193"/>
    </row>
    <row r="257" spans="6:10" x14ac:dyDescent="0.25">
      <c r="F257" s="184"/>
      <c r="J257" s="193"/>
    </row>
    <row r="258" spans="6:10" x14ac:dyDescent="0.25">
      <c r="F258" s="184"/>
      <c r="J258" s="193"/>
    </row>
    <row r="259" spans="6:10" x14ac:dyDescent="0.25">
      <c r="F259" s="184"/>
      <c r="J259" s="193"/>
    </row>
    <row r="260" spans="6:10" x14ac:dyDescent="0.25">
      <c r="F260" s="184"/>
      <c r="J260" s="193"/>
    </row>
    <row r="261" spans="6:10" x14ac:dyDescent="0.25">
      <c r="F261" s="184"/>
      <c r="J261" s="193"/>
    </row>
    <row r="262" spans="6:10" x14ac:dyDescent="0.25">
      <c r="F262" s="184"/>
      <c r="J262" s="193"/>
    </row>
    <row r="263" spans="6:10" x14ac:dyDescent="0.25">
      <c r="F263" s="184"/>
      <c r="J263" s="193"/>
    </row>
    <row r="264" spans="6:10" x14ac:dyDescent="0.25">
      <c r="F264" s="184"/>
      <c r="J264" s="193"/>
    </row>
    <row r="265" spans="6:10" x14ac:dyDescent="0.25">
      <c r="F265" s="184"/>
      <c r="J265" s="193"/>
    </row>
    <row r="266" spans="6:10" x14ac:dyDescent="0.25">
      <c r="F266" s="184"/>
      <c r="J266" s="193"/>
    </row>
    <row r="267" spans="6:10" x14ac:dyDescent="0.25">
      <c r="F267" s="184"/>
      <c r="J267" s="193"/>
    </row>
    <row r="268" spans="6:10" x14ac:dyDescent="0.25">
      <c r="F268" s="184"/>
      <c r="J268" s="193"/>
    </row>
    <row r="269" spans="6:10" x14ac:dyDescent="0.25">
      <c r="F269" s="184"/>
      <c r="J269" s="193"/>
    </row>
    <row r="270" spans="6:10" x14ac:dyDescent="0.25">
      <c r="F270" s="184"/>
      <c r="J270" s="193"/>
    </row>
    <row r="271" spans="6:10" x14ac:dyDescent="0.25">
      <c r="F271" s="184"/>
      <c r="J271" s="193"/>
    </row>
    <row r="272" spans="6:10" x14ac:dyDescent="0.25">
      <c r="F272" s="184"/>
      <c r="J272" s="193"/>
    </row>
    <row r="273" spans="6:10" x14ac:dyDescent="0.25">
      <c r="F273" s="184"/>
      <c r="J273" s="193"/>
    </row>
    <row r="274" spans="6:10" x14ac:dyDescent="0.25">
      <c r="F274" s="184"/>
      <c r="J274" s="193"/>
    </row>
    <row r="275" spans="6:10" x14ac:dyDescent="0.25">
      <c r="F275" s="184"/>
      <c r="J275" s="193"/>
    </row>
    <row r="276" spans="6:10" x14ac:dyDescent="0.25">
      <c r="F276" s="184"/>
      <c r="J276" s="193"/>
    </row>
    <row r="277" spans="6:10" x14ac:dyDescent="0.25">
      <c r="F277" s="184"/>
      <c r="J277" s="193"/>
    </row>
    <row r="278" spans="6:10" x14ac:dyDescent="0.25">
      <c r="F278" s="184"/>
      <c r="J278" s="193"/>
    </row>
    <row r="279" spans="6:10" x14ac:dyDescent="0.25">
      <c r="F279" s="184"/>
      <c r="J279" s="193"/>
    </row>
    <row r="280" spans="6:10" x14ac:dyDescent="0.25">
      <c r="F280" s="184"/>
      <c r="J280" s="193"/>
    </row>
    <row r="281" spans="6:10" x14ac:dyDescent="0.25">
      <c r="F281" s="184"/>
      <c r="J281" s="193"/>
    </row>
    <row r="282" spans="6:10" x14ac:dyDescent="0.25">
      <c r="F282" s="184"/>
      <c r="J282" s="193"/>
    </row>
    <row r="283" spans="6:10" x14ac:dyDescent="0.25">
      <c r="F283" s="184"/>
      <c r="J283" s="193"/>
    </row>
    <row r="284" spans="6:10" x14ac:dyDescent="0.25">
      <c r="F284" s="184"/>
      <c r="J284" s="193"/>
    </row>
    <row r="285" spans="6:10" x14ac:dyDescent="0.25">
      <c r="F285" s="184"/>
      <c r="J285" s="193"/>
    </row>
    <row r="286" spans="6:10" x14ac:dyDescent="0.25">
      <c r="F286" s="184"/>
      <c r="J286" s="193"/>
    </row>
    <row r="287" spans="6:10" x14ac:dyDescent="0.25">
      <c r="F287" s="184"/>
      <c r="J287" s="193"/>
    </row>
    <row r="288" spans="6:10" x14ac:dyDescent="0.25">
      <c r="F288" s="184"/>
      <c r="J288" s="193"/>
    </row>
    <row r="289" spans="6:10" x14ac:dyDescent="0.25">
      <c r="F289" s="184"/>
      <c r="J289" s="193"/>
    </row>
    <row r="290" spans="6:10" x14ac:dyDescent="0.25">
      <c r="F290" s="184"/>
      <c r="J290" s="193"/>
    </row>
    <row r="291" spans="6:10" x14ac:dyDescent="0.25">
      <c r="F291" s="184"/>
      <c r="J291" s="193"/>
    </row>
    <row r="292" spans="6:10" x14ac:dyDescent="0.25">
      <c r="F292" s="184"/>
      <c r="J292" s="193"/>
    </row>
    <row r="293" spans="6:10" x14ac:dyDescent="0.25">
      <c r="F293" s="184"/>
      <c r="J293" s="193"/>
    </row>
    <row r="294" spans="6:10" x14ac:dyDescent="0.25">
      <c r="F294" s="184"/>
      <c r="J294" s="193"/>
    </row>
    <row r="295" spans="6:10" x14ac:dyDescent="0.25">
      <c r="F295" s="184"/>
      <c r="J295" s="193"/>
    </row>
    <row r="296" spans="6:10" x14ac:dyDescent="0.25">
      <c r="F296" s="184"/>
      <c r="J296" s="193"/>
    </row>
    <row r="297" spans="6:10" x14ac:dyDescent="0.25">
      <c r="F297" s="184"/>
      <c r="J297" s="193"/>
    </row>
    <row r="298" spans="6:10" x14ac:dyDescent="0.25">
      <c r="F298" s="184"/>
      <c r="J298" s="193"/>
    </row>
    <row r="299" spans="6:10" x14ac:dyDescent="0.25">
      <c r="F299" s="184"/>
      <c r="J299" s="193"/>
    </row>
    <row r="300" spans="6:10" x14ac:dyDescent="0.25">
      <c r="J300" s="193"/>
    </row>
    <row r="301" spans="6:10" x14ac:dyDescent="0.25">
      <c r="J301" s="193"/>
    </row>
    <row r="302" spans="6:10" x14ac:dyDescent="0.25">
      <c r="J302" s="193"/>
    </row>
    <row r="303" spans="6:10" x14ac:dyDescent="0.25">
      <c r="J303" s="193"/>
    </row>
    <row r="304" spans="6:10" x14ac:dyDescent="0.25">
      <c r="J304" s="193"/>
    </row>
    <row r="305" spans="10:10" x14ac:dyDescent="0.25">
      <c r="J305" s="193"/>
    </row>
    <row r="306" spans="10:10" x14ac:dyDescent="0.25">
      <c r="J306" s="193"/>
    </row>
    <row r="307" spans="10:10" x14ac:dyDescent="0.25">
      <c r="J307" s="193"/>
    </row>
    <row r="308" spans="10:10" x14ac:dyDescent="0.25">
      <c r="J308" s="193"/>
    </row>
    <row r="309" spans="10:10" x14ac:dyDescent="0.25">
      <c r="J309" s="193"/>
    </row>
    <row r="310" spans="10:10" x14ac:dyDescent="0.25">
      <c r="J310" s="193"/>
    </row>
    <row r="311" spans="10:10" x14ac:dyDescent="0.25">
      <c r="J311" s="193"/>
    </row>
    <row r="312" spans="10:10" x14ac:dyDescent="0.25">
      <c r="J312" s="193"/>
    </row>
    <row r="313" spans="10:10" x14ac:dyDescent="0.25">
      <c r="J313" s="193"/>
    </row>
    <row r="314" spans="10:10" x14ac:dyDescent="0.25">
      <c r="J314" s="193"/>
    </row>
    <row r="315" spans="10:10" x14ac:dyDescent="0.25">
      <c r="J315" s="193"/>
    </row>
    <row r="316" spans="10:10" x14ac:dyDescent="0.25">
      <c r="J316" s="193"/>
    </row>
    <row r="317" spans="10:10" x14ac:dyDescent="0.25">
      <c r="J317" s="193"/>
    </row>
    <row r="318" spans="10:10" x14ac:dyDescent="0.25">
      <c r="J318" s="193"/>
    </row>
    <row r="319" spans="10:10" x14ac:dyDescent="0.25">
      <c r="J319" s="193"/>
    </row>
    <row r="320" spans="10:10" x14ac:dyDescent="0.25">
      <c r="J320" s="193"/>
    </row>
    <row r="321" spans="10:10" x14ac:dyDescent="0.25">
      <c r="J321" s="193"/>
    </row>
    <row r="322" spans="10:10" x14ac:dyDescent="0.25">
      <c r="J322" s="193"/>
    </row>
    <row r="323" spans="10:10" x14ac:dyDescent="0.25">
      <c r="J323" s="193"/>
    </row>
    <row r="324" spans="10:10" x14ac:dyDescent="0.25">
      <c r="J324" s="193"/>
    </row>
    <row r="325" spans="10:10" x14ac:dyDescent="0.25">
      <c r="J325" s="193"/>
    </row>
    <row r="326" spans="10:10" x14ac:dyDescent="0.25">
      <c r="J326" s="193"/>
    </row>
    <row r="327" spans="10:10" x14ac:dyDescent="0.25">
      <c r="J327" s="193"/>
    </row>
    <row r="328" spans="10:10" x14ac:dyDescent="0.25">
      <c r="J328" s="193"/>
    </row>
    <row r="329" spans="10:10" x14ac:dyDescent="0.25">
      <c r="J329" s="193"/>
    </row>
    <row r="330" spans="10:10" x14ac:dyDescent="0.25">
      <c r="J330" s="193"/>
    </row>
    <row r="331" spans="10:10" x14ac:dyDescent="0.25">
      <c r="J331" s="193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9.28515625" style="156" hidden="1" customWidth="1"/>
    <col min="3" max="3" width="11.28515625" style="156" hidden="1" customWidth="1"/>
    <col min="4" max="4" width="11.42578125" style="156" hidden="1" customWidth="1"/>
    <col min="5" max="5" width="20.42578125" style="156" hidden="1" customWidth="1"/>
    <col min="6" max="6" width="15.5703125" style="156" customWidth="1"/>
    <col min="7" max="7" width="19" style="156" customWidth="1"/>
    <col min="8" max="8" width="17.5703125" style="156" customWidth="1"/>
    <col min="9" max="9" width="21.42578125" style="156" bestFit="1" customWidth="1"/>
    <col min="10" max="10" width="23" style="156" customWidth="1"/>
    <col min="11" max="11" width="18.85546875" style="156" customWidth="1"/>
    <col min="12" max="12" width="16.7109375" style="156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3.42578125" style="156" bestFit="1" customWidth="1"/>
    <col min="19" max="19" width="13.5703125" style="156" bestFit="1" customWidth="1"/>
    <col min="20" max="20" width="17.28515625" style="156" bestFit="1" customWidth="1"/>
    <col min="21" max="21" width="13.7109375" style="156" bestFit="1" customWidth="1"/>
    <col min="22" max="22" width="17.85546875" style="156" bestFit="1" customWidth="1"/>
    <col min="23" max="23" width="15.5703125" style="156" bestFit="1" customWidth="1"/>
    <col min="24" max="24" width="14.7109375" style="156" bestFit="1" customWidth="1"/>
    <col min="25" max="25" width="10.7109375" style="156" bestFit="1" customWidth="1"/>
    <col min="26" max="26" width="11.5703125" style="156" bestFit="1" customWidth="1"/>
    <col min="27" max="27" width="15.28515625" style="156" bestFit="1" customWidth="1"/>
  </cols>
  <sheetData>
    <row r="1" spans="1:19" x14ac:dyDescent="0.25">
      <c r="F1" s="46" t="s">
        <v>643</v>
      </c>
      <c r="G1" s="163"/>
      <c r="H1" s="163" t="s">
        <v>530</v>
      </c>
      <c r="I1" s="163">
        <f>B3</f>
        <v>0</v>
      </c>
      <c r="J1" s="163" t="s">
        <v>531</v>
      </c>
      <c r="K1" s="163">
        <f>A3</f>
        <v>0</v>
      </c>
    </row>
    <row r="2" spans="1:19" x14ac:dyDescent="0.25">
      <c r="A2" s="4" t="s">
        <v>79</v>
      </c>
      <c r="B2" s="4" t="s">
        <v>533</v>
      </c>
      <c r="C2" t="s">
        <v>613</v>
      </c>
      <c r="D2" t="s">
        <v>614</v>
      </c>
      <c r="E2" t="s">
        <v>615</v>
      </c>
      <c r="F2" s="4" t="s">
        <v>544</v>
      </c>
      <c r="G2" s="4" t="s">
        <v>545</v>
      </c>
      <c r="H2" s="4" t="s">
        <v>546</v>
      </c>
      <c r="I2" s="4" t="s">
        <v>547</v>
      </c>
      <c r="J2" s="4" t="s">
        <v>548</v>
      </c>
      <c r="K2" s="4" t="s">
        <v>549</v>
      </c>
      <c r="L2" s="4" t="s">
        <v>550</v>
      </c>
      <c r="M2" s="4" t="s">
        <v>551</v>
      </c>
      <c r="N2" s="4" t="s">
        <v>552</v>
      </c>
      <c r="O2" s="4" t="s">
        <v>644</v>
      </c>
      <c r="P2" s="4" t="s">
        <v>554</v>
      </c>
      <c r="Q2" s="4" t="s">
        <v>645</v>
      </c>
      <c r="R2" s="4" t="s">
        <v>646</v>
      </c>
      <c r="S2" s="4" t="s">
        <v>561</v>
      </c>
    </row>
    <row r="3" spans="1:19" x14ac:dyDescent="0.25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9"/>
      <c r="S3" s="6"/>
    </row>
    <row r="4" spans="1:19" x14ac:dyDescent="0.25">
      <c r="R4" s="189" t="str">
        <f t="shared" ref="R4:R13" si="0">IFERROR(O4/P4,"")</f>
        <v/>
      </c>
    </row>
    <row r="5" spans="1:19" x14ac:dyDescent="0.25">
      <c r="R5" s="189" t="str">
        <f t="shared" si="0"/>
        <v/>
      </c>
    </row>
    <row r="6" spans="1:19" x14ac:dyDescent="0.25">
      <c r="R6" s="189" t="str">
        <f t="shared" si="0"/>
        <v/>
      </c>
    </row>
    <row r="7" spans="1:19" x14ac:dyDescent="0.25">
      <c r="R7" s="189" t="str">
        <f t="shared" si="0"/>
        <v/>
      </c>
    </row>
    <row r="8" spans="1:19" x14ac:dyDescent="0.25">
      <c r="R8" s="189" t="str">
        <f t="shared" si="0"/>
        <v/>
      </c>
    </row>
    <row r="9" spans="1:19" x14ac:dyDescent="0.25">
      <c r="R9" s="189" t="str">
        <f t="shared" si="0"/>
        <v/>
      </c>
    </row>
    <row r="10" spans="1:19" x14ac:dyDescent="0.25">
      <c r="R10" s="189" t="str">
        <f t="shared" si="0"/>
        <v/>
      </c>
    </row>
    <row r="11" spans="1:19" x14ac:dyDescent="0.25">
      <c r="R11" s="189" t="str">
        <f t="shared" si="0"/>
        <v/>
      </c>
    </row>
    <row r="12" spans="1:19" x14ac:dyDescent="0.25">
      <c r="D12" s="50"/>
      <c r="R12" s="189" t="str">
        <f t="shared" si="0"/>
        <v/>
      </c>
    </row>
    <row r="13" spans="1:19" x14ac:dyDescent="0.25">
      <c r="D13" s="50"/>
      <c r="R13" s="189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96" customWidth="1"/>
    <col min="18" max="19" width="12.140625" style="163" customWidth="1"/>
    <col min="24" max="25" width="12.140625" style="163" customWidth="1"/>
    <col min="26" max="26" width="12.140625" style="183" customWidth="1"/>
    <col min="27" max="27" width="12.140625" style="196" customWidth="1"/>
    <col min="28" max="28" width="9.140625" style="156" hidden="1" customWidth="1"/>
  </cols>
  <sheetData>
    <row r="1" spans="1:28" x14ac:dyDescent="0.25">
      <c r="D1" s="163" t="s">
        <v>647</v>
      </c>
      <c r="E1" s="182" t="s">
        <v>530</v>
      </c>
      <c r="F1" s="15">
        <f>$B$3</f>
        <v>2</v>
      </c>
      <c r="Q1" s="182" t="s">
        <v>531</v>
      </c>
      <c r="R1" s="15">
        <f>$A$3</f>
        <v>2021</v>
      </c>
      <c r="W1" s="66" t="s">
        <v>78</v>
      </c>
    </row>
    <row r="2" spans="1:28" s="3" customFormat="1" ht="43.5" customHeight="1" x14ac:dyDescent="0.25">
      <c r="A2" s="4" t="s">
        <v>532</v>
      </c>
      <c r="B2" s="4" t="s">
        <v>533</v>
      </c>
      <c r="C2" s="4" t="s">
        <v>427</v>
      </c>
      <c r="D2" s="4" t="s">
        <v>591</v>
      </c>
      <c r="E2" s="4" t="s">
        <v>648</v>
      </c>
      <c r="F2" s="4" t="s">
        <v>542</v>
      </c>
      <c r="G2" s="4" t="s">
        <v>543</v>
      </c>
      <c r="H2" s="4" t="s">
        <v>544</v>
      </c>
      <c r="I2" s="4" t="s">
        <v>545</v>
      </c>
      <c r="J2" s="4" t="s">
        <v>546</v>
      </c>
      <c r="K2" s="4" t="s">
        <v>547</v>
      </c>
      <c r="L2" s="4" t="s">
        <v>548</v>
      </c>
      <c r="M2" s="4" t="s">
        <v>549</v>
      </c>
      <c r="N2" s="4" t="s">
        <v>550</v>
      </c>
      <c r="O2" s="4" t="s">
        <v>649</v>
      </c>
      <c r="P2" s="4" t="s">
        <v>552</v>
      </c>
      <c r="Q2" s="17" t="s">
        <v>609</v>
      </c>
      <c r="R2" s="4" t="s">
        <v>554</v>
      </c>
      <c r="S2" s="4" t="s">
        <v>650</v>
      </c>
      <c r="T2" s="4" t="s">
        <v>444</v>
      </c>
      <c r="U2" s="4" t="s">
        <v>445</v>
      </c>
      <c r="V2" s="4" t="s">
        <v>446</v>
      </c>
      <c r="W2" s="4" t="s">
        <v>447</v>
      </c>
      <c r="X2" s="4" t="s">
        <v>556</v>
      </c>
      <c r="Y2" s="4" t="s">
        <v>557</v>
      </c>
      <c r="Z2" s="4" t="s">
        <v>651</v>
      </c>
      <c r="AA2" s="197" t="s">
        <v>610</v>
      </c>
      <c r="AB2" s="3" t="s">
        <v>562</v>
      </c>
    </row>
    <row r="3" spans="1:28" x14ac:dyDescent="0.25">
      <c r="A3" s="163">
        <v>2021</v>
      </c>
      <c r="B3" s="163">
        <v>2</v>
      </c>
      <c r="C3" s="163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1"/>
      <c r="AA69" s="68" t="str">
        <f t="shared" si="4"/>
        <v/>
      </c>
    </row>
    <row r="70" spans="6:28" x14ac:dyDescent="0.25">
      <c r="F70" s="2"/>
      <c r="G70" s="141"/>
      <c r="AA70" s="68" t="str">
        <f t="shared" si="4"/>
        <v/>
      </c>
    </row>
    <row r="71" spans="6:28" x14ac:dyDescent="0.25">
      <c r="F71" s="2"/>
      <c r="G71" s="141"/>
      <c r="AA71" s="68" t="str">
        <f t="shared" si="4"/>
        <v/>
      </c>
    </row>
    <row r="72" spans="6:28" x14ac:dyDescent="0.25">
      <c r="F72" s="2"/>
      <c r="G72" s="141"/>
      <c r="AA72" s="68" t="str">
        <f t="shared" si="4"/>
        <v/>
      </c>
    </row>
    <row r="73" spans="6:28" x14ac:dyDescent="0.25">
      <c r="F73" s="2"/>
      <c r="G73" s="141"/>
      <c r="AA73" s="68" t="str">
        <f t="shared" si="4"/>
        <v/>
      </c>
    </row>
    <row r="74" spans="6:28" x14ac:dyDescent="0.25">
      <c r="F74" s="2"/>
      <c r="G74" s="141"/>
      <c r="AA74" s="68" t="str">
        <f t="shared" si="4"/>
        <v/>
      </c>
    </row>
    <row r="75" spans="6:28" x14ac:dyDescent="0.25">
      <c r="F75" s="2"/>
      <c r="G75" s="141"/>
      <c r="AA75" s="68" t="str">
        <f t="shared" si="4"/>
        <v/>
      </c>
    </row>
    <row r="76" spans="6:28" x14ac:dyDescent="0.25">
      <c r="F76" s="2"/>
      <c r="G76" s="141"/>
      <c r="AA76" s="68" t="str">
        <f t="shared" si="4"/>
        <v/>
      </c>
    </row>
    <row r="77" spans="6:28" x14ac:dyDescent="0.25">
      <c r="F77" s="2"/>
      <c r="G77" s="141"/>
      <c r="AA77" s="68" t="str">
        <f t="shared" si="4"/>
        <v/>
      </c>
    </row>
    <row r="78" spans="6:28" x14ac:dyDescent="0.25">
      <c r="F78" s="2"/>
      <c r="G78" s="141"/>
      <c r="AA78" s="68" t="str">
        <f t="shared" si="4"/>
        <v/>
      </c>
    </row>
    <row r="79" spans="6:28" x14ac:dyDescent="0.25">
      <c r="F79" s="2"/>
      <c r="G79" s="141"/>
      <c r="AA79" s="68" t="str">
        <f t="shared" si="4"/>
        <v/>
      </c>
    </row>
    <row r="80" spans="6:28" x14ac:dyDescent="0.25">
      <c r="F80" s="2"/>
      <c r="G80" s="141"/>
      <c r="AA80" s="68" t="str">
        <f t="shared" si="4"/>
        <v/>
      </c>
    </row>
    <row r="81" spans="6:27" x14ac:dyDescent="0.25">
      <c r="F81" s="2"/>
      <c r="G81" s="141"/>
      <c r="AA81" s="68" t="str">
        <f t="shared" si="4"/>
        <v/>
      </c>
    </row>
    <row r="82" spans="6:27" x14ac:dyDescent="0.25">
      <c r="F82" s="2"/>
      <c r="G82" s="141"/>
      <c r="AA82" s="68" t="str">
        <f t="shared" si="4"/>
        <v/>
      </c>
    </row>
    <row r="83" spans="6:27" x14ac:dyDescent="0.25">
      <c r="F83" s="2"/>
      <c r="G83" s="141"/>
      <c r="AA83" s="68" t="str">
        <f t="shared" si="4"/>
        <v/>
      </c>
    </row>
    <row r="84" spans="6:27" x14ac:dyDescent="0.25">
      <c r="F84" s="2"/>
      <c r="G84" s="141"/>
      <c r="AA84" s="68" t="str">
        <f t="shared" si="4"/>
        <v/>
      </c>
    </row>
    <row r="85" spans="6:27" x14ac:dyDescent="0.25">
      <c r="F85" s="2"/>
      <c r="G85" s="141"/>
      <c r="AA85" s="68" t="str">
        <f t="shared" si="4"/>
        <v/>
      </c>
    </row>
    <row r="86" spans="6:27" x14ac:dyDescent="0.25">
      <c r="F86" s="2"/>
      <c r="G86" s="141"/>
      <c r="AA86" s="68" t="str">
        <f t="shared" si="4"/>
        <v/>
      </c>
    </row>
    <row r="87" spans="6:27" x14ac:dyDescent="0.25">
      <c r="F87" s="2"/>
      <c r="G87" s="141"/>
      <c r="AA87" s="68" t="str">
        <f t="shared" si="4"/>
        <v/>
      </c>
    </row>
    <row r="88" spans="6:27" x14ac:dyDescent="0.25">
      <c r="F88" s="2"/>
      <c r="G88" s="141"/>
      <c r="AA88" s="68" t="str">
        <f t="shared" si="4"/>
        <v/>
      </c>
    </row>
    <row r="89" spans="6:27" x14ac:dyDescent="0.25">
      <c r="F89" s="2"/>
      <c r="G89" s="141"/>
      <c r="AA89" s="68" t="str">
        <f t="shared" si="4"/>
        <v/>
      </c>
    </row>
    <row r="90" spans="6:27" x14ac:dyDescent="0.25">
      <c r="F90" s="2"/>
      <c r="G90" s="141"/>
      <c r="AA90" s="68" t="str">
        <f t="shared" si="4"/>
        <v/>
      </c>
    </row>
    <row r="91" spans="6:27" x14ac:dyDescent="0.25">
      <c r="F91" s="2"/>
      <c r="G91" s="141"/>
      <c r="AA91" s="68" t="str">
        <f t="shared" si="4"/>
        <v/>
      </c>
    </row>
    <row r="92" spans="6:27" x14ac:dyDescent="0.25">
      <c r="F92" s="2"/>
      <c r="G92" s="141"/>
      <c r="AA92" s="68" t="str">
        <f t="shared" si="4"/>
        <v/>
      </c>
    </row>
    <row r="93" spans="6:27" x14ac:dyDescent="0.25">
      <c r="F93" s="2"/>
      <c r="G93" s="141"/>
      <c r="AA93" s="68" t="str">
        <f t="shared" si="4"/>
        <v/>
      </c>
    </row>
    <row r="94" spans="6:27" x14ac:dyDescent="0.25">
      <c r="F94" s="2"/>
      <c r="G94" s="141"/>
      <c r="AA94" s="68" t="str">
        <f t="shared" si="4"/>
        <v/>
      </c>
    </row>
    <row r="95" spans="6:27" x14ac:dyDescent="0.25">
      <c r="F95" s="2"/>
      <c r="G95" s="141"/>
      <c r="AA95" s="68" t="str">
        <f t="shared" si="4"/>
        <v/>
      </c>
    </row>
    <row r="96" spans="6:27" x14ac:dyDescent="0.25">
      <c r="F96" s="2"/>
      <c r="G96" s="141"/>
      <c r="AA96" s="68" t="str">
        <f t="shared" si="4"/>
        <v/>
      </c>
    </row>
    <row r="97" spans="6:27" x14ac:dyDescent="0.25">
      <c r="F97" s="2"/>
      <c r="G97" s="141"/>
      <c r="AA97" s="68" t="str">
        <f t="shared" si="4"/>
        <v/>
      </c>
    </row>
    <row r="98" spans="6:27" x14ac:dyDescent="0.25">
      <c r="F98" s="2"/>
      <c r="G98" s="141"/>
      <c r="AA98" s="68" t="str">
        <f t="shared" si="4"/>
        <v/>
      </c>
    </row>
    <row r="99" spans="6:27" x14ac:dyDescent="0.25">
      <c r="F99" s="2"/>
      <c r="G99" s="141"/>
      <c r="AA99" s="68" t="str">
        <f t="shared" ref="AA99:AA117" si="6">IFERROR(R99/S99,"")</f>
        <v/>
      </c>
    </row>
    <row r="100" spans="6:27" x14ac:dyDescent="0.25">
      <c r="F100" s="2"/>
      <c r="G100" s="141"/>
      <c r="AA100" s="68" t="str">
        <f t="shared" si="6"/>
        <v/>
      </c>
    </row>
    <row r="101" spans="6:27" x14ac:dyDescent="0.25">
      <c r="F101" s="2"/>
      <c r="G101" s="141"/>
      <c r="AA101" s="68" t="str">
        <f t="shared" si="6"/>
        <v/>
      </c>
    </row>
    <row r="102" spans="6:27" x14ac:dyDescent="0.25">
      <c r="F102" s="2"/>
      <c r="G102" s="141"/>
      <c r="AA102" s="68" t="str">
        <f t="shared" si="6"/>
        <v/>
      </c>
    </row>
    <row r="103" spans="6:27" x14ac:dyDescent="0.25">
      <c r="F103" s="2"/>
      <c r="G103" s="141"/>
      <c r="AA103" s="68" t="str">
        <f t="shared" si="6"/>
        <v/>
      </c>
    </row>
    <row r="104" spans="6:27" x14ac:dyDescent="0.25">
      <c r="F104" s="2"/>
      <c r="G104" s="141"/>
      <c r="AA104" s="68" t="str">
        <f t="shared" si="6"/>
        <v/>
      </c>
    </row>
    <row r="105" spans="6:27" x14ac:dyDescent="0.25">
      <c r="F105" s="2"/>
      <c r="G105" s="141"/>
      <c r="AA105" s="68" t="str">
        <f t="shared" si="6"/>
        <v/>
      </c>
    </row>
    <row r="106" spans="6:27" x14ac:dyDescent="0.25">
      <c r="F106" s="2"/>
      <c r="G106" s="141"/>
      <c r="AA106" s="68" t="str">
        <f t="shared" si="6"/>
        <v/>
      </c>
    </row>
    <row r="107" spans="6:27" x14ac:dyDescent="0.25">
      <c r="F107" s="2"/>
      <c r="G107" s="141"/>
      <c r="AA107" s="68" t="str">
        <f t="shared" si="6"/>
        <v/>
      </c>
    </row>
    <row r="108" spans="6:27" x14ac:dyDescent="0.25">
      <c r="F108" s="2"/>
      <c r="G108" s="141"/>
      <c r="AA108" s="68" t="str">
        <f t="shared" si="6"/>
        <v/>
      </c>
    </row>
    <row r="109" spans="6:27" x14ac:dyDescent="0.25">
      <c r="F109" s="2"/>
      <c r="G109" s="141"/>
      <c r="AA109" s="68" t="str">
        <f t="shared" si="6"/>
        <v/>
      </c>
    </row>
    <row r="110" spans="6:27" x14ac:dyDescent="0.25">
      <c r="F110" s="2"/>
      <c r="G110" s="141"/>
      <c r="AA110" s="68" t="str">
        <f t="shared" si="6"/>
        <v/>
      </c>
    </row>
    <row r="111" spans="6:27" x14ac:dyDescent="0.25">
      <c r="F111" s="2"/>
      <c r="G111" s="141"/>
      <c r="AA111" s="68" t="str">
        <f t="shared" si="6"/>
        <v/>
      </c>
    </row>
    <row r="112" spans="6:27" x14ac:dyDescent="0.25">
      <c r="F112" s="2"/>
      <c r="G112" s="141"/>
      <c r="AA112" s="68" t="str">
        <f t="shared" si="6"/>
        <v/>
      </c>
    </row>
    <row r="113" spans="6:27" x14ac:dyDescent="0.25">
      <c r="F113" s="2"/>
      <c r="G113" s="141"/>
      <c r="AA113" s="68" t="str">
        <f t="shared" si="6"/>
        <v/>
      </c>
    </row>
    <row r="114" spans="6:27" x14ac:dyDescent="0.25">
      <c r="F114" s="2"/>
      <c r="G114" s="141"/>
      <c r="AA114" s="68" t="str">
        <f t="shared" si="6"/>
        <v/>
      </c>
    </row>
    <row r="115" spans="6:27" x14ac:dyDescent="0.25">
      <c r="F115" s="2"/>
      <c r="G115" s="141"/>
      <c r="AA115" s="68" t="str">
        <f t="shared" si="6"/>
        <v/>
      </c>
    </row>
    <row r="116" spans="6:27" x14ac:dyDescent="0.25">
      <c r="F116" s="2"/>
      <c r="G116" s="141"/>
      <c r="AA116" s="68" t="str">
        <f t="shared" si="6"/>
        <v/>
      </c>
    </row>
    <row r="117" spans="6:27" x14ac:dyDescent="0.25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bestFit="1" customWidth="1"/>
    <col min="3" max="3" width="19.28515625" style="156" hidden="1" customWidth="1"/>
    <col min="4" max="4" width="11.28515625" style="156" hidden="1" customWidth="1"/>
    <col min="5" max="5" width="11.42578125" style="156" hidden="1" customWidth="1"/>
    <col min="6" max="6" width="20.42578125" style="156" bestFit="1" customWidth="1"/>
    <col min="7" max="7" width="15.5703125" style="156" bestFit="1" customWidth="1"/>
    <col min="8" max="8" width="19" style="156" customWidth="1"/>
    <col min="9" max="9" width="17.5703125" style="156" bestFit="1" customWidth="1"/>
    <col min="10" max="10" width="21.42578125" style="156" bestFit="1" customWidth="1"/>
    <col min="11" max="11" width="23" style="156" bestFit="1" customWidth="1"/>
    <col min="12" max="12" width="18.85546875" style="156" customWidth="1"/>
    <col min="13" max="13" width="16.7109375" style="156" customWidth="1"/>
    <col min="14" max="14" width="20.5703125" style="156" bestFit="1" customWidth="1"/>
    <col min="15" max="15" width="20.42578125" style="156" bestFit="1" customWidth="1"/>
    <col min="16" max="16" width="20.7109375" style="156" bestFit="1" customWidth="1"/>
    <col min="17" max="17" width="25.28515625" style="156" bestFit="1" customWidth="1"/>
    <col min="18" max="18" width="16.42578125" style="156" customWidth="1"/>
    <col min="19" max="19" width="18.28515625" style="156" customWidth="1"/>
    <col min="20" max="20" width="18.5703125" style="156" bestFit="1" customWidth="1"/>
    <col min="21" max="21" width="15.42578125" style="189" bestFit="1" customWidth="1"/>
  </cols>
  <sheetData>
    <row r="1" spans="1:24" x14ac:dyDescent="0.25">
      <c r="A1" s="4"/>
      <c r="B1" s="47"/>
      <c r="C1" s="47"/>
      <c r="D1" s="47"/>
      <c r="E1" s="47"/>
      <c r="F1" s="48" t="s">
        <v>652</v>
      </c>
      <c r="G1" s="5"/>
      <c r="H1" s="5" t="s">
        <v>531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78</v>
      </c>
    </row>
    <row r="2" spans="1:24" ht="30" customHeight="1" x14ac:dyDescent="0.25">
      <c r="A2" s="4" t="s">
        <v>79</v>
      </c>
      <c r="B2" s="4" t="s">
        <v>533</v>
      </c>
      <c r="C2" t="s">
        <v>613</v>
      </c>
      <c r="D2" t="s">
        <v>614</v>
      </c>
      <c r="E2" t="s">
        <v>615</v>
      </c>
      <c r="F2" s="4" t="s">
        <v>544</v>
      </c>
      <c r="G2" s="4" t="s">
        <v>545</v>
      </c>
      <c r="H2" s="4" t="s">
        <v>546</v>
      </c>
      <c r="I2" s="4" t="s">
        <v>547</v>
      </c>
      <c r="J2" s="4" t="s">
        <v>548</v>
      </c>
      <c r="K2" s="4" t="s">
        <v>549</v>
      </c>
      <c r="L2" s="4" t="s">
        <v>550</v>
      </c>
      <c r="M2" s="4" t="s">
        <v>551</v>
      </c>
      <c r="N2" s="4" t="s">
        <v>552</v>
      </c>
      <c r="O2" s="4" t="s">
        <v>644</v>
      </c>
      <c r="P2" s="4" t="s">
        <v>554</v>
      </c>
      <c r="Q2" s="4" t="s">
        <v>650</v>
      </c>
      <c r="R2" s="4" t="s">
        <v>653</v>
      </c>
      <c r="S2" s="4" t="s">
        <v>654</v>
      </c>
      <c r="T2" s="4" t="s">
        <v>655</v>
      </c>
      <c r="U2" s="4" t="s">
        <v>561</v>
      </c>
    </row>
    <row r="3" spans="1:24" x14ac:dyDescent="0.25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5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5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2:21" x14ac:dyDescent="0.25">
      <c r="D17" s="50"/>
      <c r="U17" s="6" t="str">
        <f t="shared" si="0"/>
        <v/>
      </c>
    </row>
    <row r="18" spans="2:21" x14ac:dyDescent="0.25">
      <c r="D18" s="50"/>
      <c r="U18" s="6" t="str">
        <f t="shared" si="0"/>
        <v/>
      </c>
    </row>
    <row r="19" spans="2:21" x14ac:dyDescent="0.25">
      <c r="D19" s="50"/>
      <c r="U19" s="6" t="str">
        <f t="shared" si="0"/>
        <v/>
      </c>
    </row>
    <row r="20" spans="2:21" x14ac:dyDescent="0.25">
      <c r="D20" s="50"/>
      <c r="U20" s="6" t="str">
        <f t="shared" si="0"/>
        <v/>
      </c>
    </row>
    <row r="21" spans="2:21" x14ac:dyDescent="0.25">
      <c r="B21"/>
      <c r="D21" s="50"/>
      <c r="F21"/>
      <c r="G21"/>
      <c r="H21"/>
      <c r="I21"/>
      <c r="J21"/>
      <c r="K21"/>
      <c r="L21"/>
      <c r="M21"/>
      <c r="N21"/>
      <c r="O21"/>
      <c r="P21"/>
      <c r="Q21"/>
      <c r="R21"/>
      <c r="U21" s="6" t="str">
        <f t="shared" si="0"/>
        <v/>
      </c>
    </row>
    <row r="22" spans="2:21" x14ac:dyDescent="0.25">
      <c r="D22" s="50"/>
      <c r="U22" s="6" t="str">
        <f t="shared" si="0"/>
        <v/>
      </c>
    </row>
    <row r="23" spans="2:21" x14ac:dyDescent="0.25">
      <c r="D23" s="50"/>
      <c r="U23" s="6" t="str">
        <f t="shared" si="0"/>
        <v/>
      </c>
    </row>
    <row r="24" spans="2:21" x14ac:dyDescent="0.25">
      <c r="D24" s="50"/>
      <c r="U24" s="6" t="str">
        <f t="shared" si="0"/>
        <v/>
      </c>
    </row>
    <row r="25" spans="2:21" x14ac:dyDescent="0.25">
      <c r="D25" s="50"/>
      <c r="U25" s="6" t="str">
        <f t="shared" si="0"/>
        <v/>
      </c>
    </row>
    <row r="26" spans="2:21" x14ac:dyDescent="0.25">
      <c r="D26" s="50"/>
      <c r="U26" s="6" t="str">
        <f t="shared" si="0"/>
        <v/>
      </c>
    </row>
    <row r="27" spans="2:21" x14ac:dyDescent="0.25">
      <c r="D27" s="50"/>
      <c r="U27" s="6" t="str">
        <f t="shared" si="0"/>
        <v/>
      </c>
    </row>
    <row r="28" spans="2:21" x14ac:dyDescent="0.25">
      <c r="D28" s="50"/>
      <c r="U28" s="6" t="str">
        <f t="shared" si="0"/>
        <v/>
      </c>
    </row>
    <row r="29" spans="2:21" x14ac:dyDescent="0.25">
      <c r="D29" s="50"/>
      <c r="U29" s="6" t="str">
        <f t="shared" si="0"/>
        <v/>
      </c>
    </row>
    <row r="30" spans="2:21" x14ac:dyDescent="0.25">
      <c r="D30" s="50"/>
      <c r="U30" s="6" t="str">
        <f t="shared" si="0"/>
        <v/>
      </c>
    </row>
    <row r="31" spans="2:21" x14ac:dyDescent="0.25">
      <c r="D31" s="50"/>
      <c r="U31" s="6" t="str">
        <f t="shared" si="0"/>
        <v/>
      </c>
    </row>
    <row r="32" spans="2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16.42578125" style="163" customWidth="1"/>
    <col min="4" max="6" width="12.140625" style="163" customWidth="1"/>
    <col min="7" max="15" width="12.140625" style="163" hidden="1" customWidth="1"/>
    <col min="16" max="16" width="12.140625" style="196" customWidth="1"/>
    <col min="17" max="18" width="12.140625" style="163" customWidth="1"/>
    <col min="23" max="24" width="12.140625" style="163" customWidth="1"/>
    <col min="25" max="25" width="12.140625" style="183" customWidth="1"/>
    <col min="26" max="26" width="12.140625" style="196" customWidth="1"/>
    <col min="27" max="27" width="9.140625" style="156" hidden="1" customWidth="1"/>
  </cols>
  <sheetData>
    <row r="1" spans="1:27" x14ac:dyDescent="0.25">
      <c r="D1" s="163" t="s">
        <v>647</v>
      </c>
      <c r="E1" s="182" t="s">
        <v>531</v>
      </c>
      <c r="F1" s="182" t="s">
        <v>531</v>
      </c>
      <c r="P1" s="15">
        <f>$A$3</f>
        <v>0</v>
      </c>
      <c r="R1" s="182" t="s">
        <v>656</v>
      </c>
      <c r="W1" s="66" t="s">
        <v>78</v>
      </c>
      <c r="X1" s="66"/>
    </row>
    <row r="2" spans="1:27" s="3" customFormat="1" ht="43.5" customHeight="1" x14ac:dyDescent="0.25">
      <c r="A2" s="4" t="s">
        <v>532</v>
      </c>
      <c r="B2" s="4" t="s">
        <v>427</v>
      </c>
      <c r="C2" s="4" t="s">
        <v>591</v>
      </c>
      <c r="D2" s="4" t="s">
        <v>648</v>
      </c>
      <c r="E2" s="4" t="s">
        <v>542</v>
      </c>
      <c r="F2" s="4" t="s">
        <v>543</v>
      </c>
      <c r="G2" s="4" t="s">
        <v>544</v>
      </c>
      <c r="H2" s="4" t="s">
        <v>545</v>
      </c>
      <c r="I2" s="4" t="s">
        <v>546</v>
      </c>
      <c r="J2" s="4" t="s">
        <v>547</v>
      </c>
      <c r="K2" s="4" t="s">
        <v>548</v>
      </c>
      <c r="L2" s="4" t="s">
        <v>549</v>
      </c>
      <c r="M2" s="4" t="s">
        <v>550</v>
      </c>
      <c r="N2" s="4" t="s">
        <v>551</v>
      </c>
      <c r="O2" s="4" t="s">
        <v>552</v>
      </c>
      <c r="P2" s="17" t="s">
        <v>609</v>
      </c>
      <c r="Q2" s="4" t="s">
        <v>554</v>
      </c>
      <c r="R2" s="4" t="s">
        <v>650</v>
      </c>
      <c r="S2" s="4" t="s">
        <v>444</v>
      </c>
      <c r="T2" s="4" t="s">
        <v>445</v>
      </c>
      <c r="U2" s="4" t="s">
        <v>446</v>
      </c>
      <c r="V2" s="4" t="s">
        <v>447</v>
      </c>
      <c r="W2" s="4" t="s">
        <v>556</v>
      </c>
      <c r="X2" s="4" t="s">
        <v>557</v>
      </c>
      <c r="Y2" s="4" t="s">
        <v>651</v>
      </c>
      <c r="Z2" s="197" t="s">
        <v>610</v>
      </c>
      <c r="AA2" s="3" t="s">
        <v>562</v>
      </c>
    </row>
    <row r="3" spans="1:27" x14ac:dyDescent="0.25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5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5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5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5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5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5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5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5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5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5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5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5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5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5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5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5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5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5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5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5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5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5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5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5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5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5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5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5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5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5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5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5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5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5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5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5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5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5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5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5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5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5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5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5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5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5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5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5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5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5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5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5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5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5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5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5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5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5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5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5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5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5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5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5">
      <c r="E69" s="141"/>
      <c r="F69" s="141"/>
      <c r="Z69" s="68" t="str">
        <f t="shared" si="4"/>
        <v/>
      </c>
    </row>
    <row r="70" spans="5:27" x14ac:dyDescent="0.25">
      <c r="E70" s="141"/>
      <c r="F70" s="141"/>
      <c r="Z70" s="68" t="str">
        <f t="shared" si="4"/>
        <v/>
      </c>
    </row>
    <row r="71" spans="5:27" x14ac:dyDescent="0.25">
      <c r="E71" s="141"/>
      <c r="F71" s="141"/>
      <c r="Z71" s="68" t="str">
        <f t="shared" si="4"/>
        <v/>
      </c>
    </row>
    <row r="72" spans="5:27" x14ac:dyDescent="0.25">
      <c r="E72" s="141"/>
      <c r="F72" s="141"/>
      <c r="Z72" s="68" t="str">
        <f t="shared" si="4"/>
        <v/>
      </c>
    </row>
    <row r="73" spans="5:27" x14ac:dyDescent="0.25">
      <c r="E73" s="141"/>
      <c r="F73" s="141"/>
      <c r="Z73" s="68" t="str">
        <f t="shared" si="4"/>
        <v/>
      </c>
    </row>
    <row r="74" spans="5:27" x14ac:dyDescent="0.25">
      <c r="E74" s="141"/>
      <c r="F74" s="141"/>
      <c r="Z74" s="68" t="str">
        <f t="shared" si="4"/>
        <v/>
      </c>
    </row>
    <row r="75" spans="5:27" x14ac:dyDescent="0.25">
      <c r="E75" s="141"/>
      <c r="F75" s="141"/>
      <c r="Z75" s="68" t="str">
        <f t="shared" si="4"/>
        <v/>
      </c>
    </row>
    <row r="76" spans="5:27" x14ac:dyDescent="0.25">
      <c r="E76" s="141"/>
      <c r="F76" s="141"/>
      <c r="Z76" s="68" t="str">
        <f t="shared" si="4"/>
        <v/>
      </c>
    </row>
    <row r="77" spans="5:27" x14ac:dyDescent="0.25">
      <c r="E77" s="141"/>
      <c r="F77" s="141"/>
      <c r="Z77" s="68" t="str">
        <f t="shared" si="4"/>
        <v/>
      </c>
    </row>
    <row r="78" spans="5:27" x14ac:dyDescent="0.25">
      <c r="E78" s="141"/>
      <c r="F78" s="141"/>
      <c r="Z78" s="68" t="str">
        <f t="shared" si="4"/>
        <v/>
      </c>
    </row>
    <row r="79" spans="5:27" x14ac:dyDescent="0.25">
      <c r="E79" s="141"/>
      <c r="F79" s="141"/>
      <c r="Z79" s="68" t="str">
        <f t="shared" si="4"/>
        <v/>
      </c>
    </row>
    <row r="80" spans="5:27" x14ac:dyDescent="0.25">
      <c r="E80" s="141"/>
      <c r="F80" s="141"/>
      <c r="Z80" s="68" t="str">
        <f t="shared" si="4"/>
        <v/>
      </c>
    </row>
    <row r="81" spans="5:26" x14ac:dyDescent="0.25">
      <c r="E81" s="141"/>
      <c r="F81" s="141"/>
      <c r="Z81" s="68" t="str">
        <f t="shared" si="4"/>
        <v/>
      </c>
    </row>
    <row r="82" spans="5:26" x14ac:dyDescent="0.25">
      <c r="E82" s="141"/>
      <c r="F82" s="141"/>
      <c r="Z82" s="68" t="str">
        <f t="shared" si="4"/>
        <v/>
      </c>
    </row>
    <row r="83" spans="5:26" x14ac:dyDescent="0.25">
      <c r="E83" s="141"/>
      <c r="F83" s="141"/>
      <c r="Z83" s="68" t="str">
        <f t="shared" si="4"/>
        <v/>
      </c>
    </row>
    <row r="84" spans="5:26" x14ac:dyDescent="0.25">
      <c r="E84" s="141"/>
      <c r="F84" s="141"/>
      <c r="Z84" s="68" t="str">
        <f t="shared" si="4"/>
        <v/>
      </c>
    </row>
    <row r="85" spans="5:26" x14ac:dyDescent="0.25">
      <c r="E85" s="141"/>
      <c r="F85" s="141"/>
      <c r="Z85" s="68" t="str">
        <f t="shared" si="4"/>
        <v/>
      </c>
    </row>
    <row r="86" spans="5:26" x14ac:dyDescent="0.25">
      <c r="E86" s="141"/>
      <c r="F86" s="141"/>
      <c r="Z86" s="68" t="str">
        <f t="shared" si="4"/>
        <v/>
      </c>
    </row>
    <row r="87" spans="5:26" x14ac:dyDescent="0.25">
      <c r="E87" s="141"/>
      <c r="F87" s="141"/>
      <c r="Z87" s="68" t="str">
        <f t="shared" si="4"/>
        <v/>
      </c>
    </row>
    <row r="88" spans="5:26" x14ac:dyDescent="0.25">
      <c r="E88" s="141"/>
      <c r="F88" s="141"/>
      <c r="Z88" s="68" t="str">
        <f t="shared" si="4"/>
        <v/>
      </c>
    </row>
    <row r="89" spans="5:26" x14ac:dyDescent="0.25">
      <c r="E89" s="141"/>
      <c r="F89" s="141"/>
      <c r="Z89" s="68" t="str">
        <f t="shared" si="4"/>
        <v/>
      </c>
    </row>
    <row r="90" spans="5:26" x14ac:dyDescent="0.25">
      <c r="E90" s="141"/>
      <c r="F90" s="141"/>
      <c r="Z90" s="68" t="str">
        <f t="shared" si="4"/>
        <v/>
      </c>
    </row>
    <row r="91" spans="5:26" x14ac:dyDescent="0.25">
      <c r="E91" s="141"/>
      <c r="F91" s="141"/>
      <c r="Z91" s="68" t="str">
        <f t="shared" si="4"/>
        <v/>
      </c>
    </row>
    <row r="92" spans="5:26" x14ac:dyDescent="0.25">
      <c r="E92" s="141"/>
      <c r="F92" s="141"/>
      <c r="Z92" s="68" t="str">
        <f t="shared" si="4"/>
        <v/>
      </c>
    </row>
    <row r="93" spans="5:26" x14ac:dyDescent="0.25">
      <c r="E93" s="141"/>
      <c r="F93" s="141"/>
      <c r="Z93" s="68" t="str">
        <f t="shared" si="4"/>
        <v/>
      </c>
    </row>
    <row r="94" spans="5:26" x14ac:dyDescent="0.25">
      <c r="E94" s="141"/>
      <c r="F94" s="141"/>
      <c r="Z94" s="68" t="str">
        <f t="shared" si="4"/>
        <v/>
      </c>
    </row>
    <row r="95" spans="5:26" x14ac:dyDescent="0.25">
      <c r="E95" s="141"/>
      <c r="F95" s="141"/>
      <c r="Z95" s="68" t="str">
        <f t="shared" si="4"/>
        <v/>
      </c>
    </row>
    <row r="96" spans="5:26" x14ac:dyDescent="0.25">
      <c r="E96" s="141"/>
      <c r="F96" s="141"/>
      <c r="Z96" s="68" t="str">
        <f t="shared" si="4"/>
        <v/>
      </c>
    </row>
    <row r="97" spans="5:26" x14ac:dyDescent="0.25">
      <c r="E97" s="141"/>
      <c r="F97" s="141"/>
      <c r="Z97" s="68" t="str">
        <f t="shared" si="4"/>
        <v/>
      </c>
    </row>
    <row r="98" spans="5:26" x14ac:dyDescent="0.25">
      <c r="E98" s="141"/>
      <c r="F98" s="141"/>
      <c r="Z98" s="68" t="str">
        <f t="shared" si="4"/>
        <v/>
      </c>
    </row>
    <row r="99" spans="5:26" x14ac:dyDescent="0.25">
      <c r="E99" s="141"/>
      <c r="F99" s="141"/>
      <c r="Z99" s="68" t="str">
        <f t="shared" ref="Z99:Z118" si="6">IFERROR(Q99/R99,"")</f>
        <v/>
      </c>
    </row>
    <row r="100" spans="5:26" x14ac:dyDescent="0.25">
      <c r="E100" s="141"/>
      <c r="F100" s="141"/>
      <c r="Z100" s="68" t="str">
        <f t="shared" si="6"/>
        <v/>
      </c>
    </row>
    <row r="101" spans="5:26" x14ac:dyDescent="0.25">
      <c r="E101" s="141"/>
      <c r="F101" s="141"/>
      <c r="Z101" s="68" t="str">
        <f t="shared" si="6"/>
        <v/>
      </c>
    </row>
    <row r="102" spans="5:26" x14ac:dyDescent="0.25">
      <c r="E102" s="141"/>
      <c r="F102" s="141"/>
      <c r="Z102" s="68" t="str">
        <f t="shared" si="6"/>
        <v/>
      </c>
    </row>
    <row r="103" spans="5:26" x14ac:dyDescent="0.25">
      <c r="E103" s="141"/>
      <c r="F103" s="141"/>
      <c r="Z103" s="68" t="str">
        <f t="shared" si="6"/>
        <v/>
      </c>
    </row>
    <row r="104" spans="5:26" x14ac:dyDescent="0.25">
      <c r="E104" s="141"/>
      <c r="F104" s="141"/>
      <c r="Z104" s="68" t="str">
        <f t="shared" si="6"/>
        <v/>
      </c>
    </row>
    <row r="105" spans="5:26" x14ac:dyDescent="0.25">
      <c r="E105" s="141"/>
      <c r="F105" s="141"/>
      <c r="Z105" s="68" t="str">
        <f t="shared" si="6"/>
        <v/>
      </c>
    </row>
    <row r="106" spans="5:26" x14ac:dyDescent="0.25">
      <c r="E106" s="141"/>
      <c r="F106" s="141"/>
      <c r="Z106" s="68" t="str">
        <f t="shared" si="6"/>
        <v/>
      </c>
    </row>
    <row r="107" spans="5:26" x14ac:dyDescent="0.25">
      <c r="E107" s="141"/>
      <c r="F107" s="141"/>
      <c r="Z107" s="68" t="str">
        <f t="shared" si="6"/>
        <v/>
      </c>
    </row>
    <row r="108" spans="5:26" x14ac:dyDescent="0.25">
      <c r="E108" s="141"/>
      <c r="F108" s="141"/>
      <c r="Z108" s="68" t="str">
        <f t="shared" si="6"/>
        <v/>
      </c>
    </row>
    <row r="109" spans="5:26" x14ac:dyDescent="0.25">
      <c r="E109" s="141"/>
      <c r="F109" s="141"/>
      <c r="Z109" s="68" t="str">
        <f t="shared" si="6"/>
        <v/>
      </c>
    </row>
    <row r="110" spans="5:26" x14ac:dyDescent="0.25">
      <c r="E110" s="141"/>
      <c r="F110" s="141"/>
      <c r="Z110" s="68" t="str">
        <f t="shared" si="6"/>
        <v/>
      </c>
    </row>
    <row r="111" spans="5:26" x14ac:dyDescent="0.25">
      <c r="E111" s="141"/>
      <c r="F111" s="141"/>
      <c r="Z111" s="68" t="str">
        <f t="shared" si="6"/>
        <v/>
      </c>
    </row>
    <row r="112" spans="5:26" x14ac:dyDescent="0.25">
      <c r="E112" s="141"/>
      <c r="F112" s="141"/>
      <c r="Z112" s="68" t="str">
        <f t="shared" si="6"/>
        <v/>
      </c>
    </row>
    <row r="113" spans="5:26" x14ac:dyDescent="0.25">
      <c r="E113" s="141"/>
      <c r="F113" s="141"/>
      <c r="Z113" s="68" t="str">
        <f t="shared" si="6"/>
        <v/>
      </c>
    </row>
    <row r="114" spans="5:26" x14ac:dyDescent="0.25">
      <c r="E114" s="141"/>
      <c r="F114" s="141"/>
      <c r="Z114" s="68" t="str">
        <f t="shared" si="6"/>
        <v/>
      </c>
    </row>
    <row r="115" spans="5:26" x14ac:dyDescent="0.25">
      <c r="E115" s="141"/>
      <c r="F115" s="141"/>
      <c r="Z115" s="68" t="str">
        <f t="shared" si="6"/>
        <v/>
      </c>
    </row>
    <row r="116" spans="5:26" x14ac:dyDescent="0.25">
      <c r="E116" s="141"/>
      <c r="F116" s="141"/>
      <c r="Z116" s="68" t="str">
        <f t="shared" si="6"/>
        <v/>
      </c>
    </row>
    <row r="117" spans="5:26" x14ac:dyDescent="0.25">
      <c r="E117" s="141"/>
      <c r="F117" s="141"/>
      <c r="Z117" s="68" t="str">
        <f t="shared" si="6"/>
        <v/>
      </c>
    </row>
    <row r="118" spans="5:26" x14ac:dyDescent="0.25">
      <c r="E118" s="141"/>
      <c r="F118" s="141"/>
      <c r="Z118" s="68" t="str">
        <f t="shared" si="6"/>
        <v/>
      </c>
    </row>
    <row r="119" spans="5:26" x14ac:dyDescent="0.25">
      <c r="E119" s="141"/>
      <c r="F119" s="141"/>
    </row>
    <row r="120" spans="5:26" x14ac:dyDescent="0.25">
      <c r="E120" s="141"/>
      <c r="F120" s="141"/>
    </row>
    <row r="121" spans="5:26" x14ac:dyDescent="0.25">
      <c r="E121" s="141"/>
      <c r="F121" s="141"/>
    </row>
    <row r="122" spans="5:26" x14ac:dyDescent="0.25">
      <c r="E122" s="141"/>
      <c r="F122" s="141"/>
    </row>
    <row r="123" spans="5:26" x14ac:dyDescent="0.25">
      <c r="E123" s="141"/>
      <c r="F123" s="141"/>
    </row>
    <row r="124" spans="5:26" x14ac:dyDescent="0.25">
      <c r="E124" s="141"/>
      <c r="F124" s="141"/>
    </row>
    <row r="125" spans="5:26" x14ac:dyDescent="0.25">
      <c r="E125" s="141"/>
      <c r="F125" s="141"/>
    </row>
    <row r="126" spans="5:26" x14ac:dyDescent="0.25">
      <c r="E126" s="141"/>
      <c r="F126" s="141"/>
    </row>
    <row r="127" spans="5:26" x14ac:dyDescent="0.25">
      <c r="E127" s="141"/>
      <c r="F127" s="141"/>
    </row>
    <row r="128" spans="5:26" x14ac:dyDescent="0.25">
      <c r="E128" s="141"/>
      <c r="F128" s="141"/>
    </row>
    <row r="129" spans="5:6" x14ac:dyDescent="0.25">
      <c r="E129" s="141"/>
      <c r="F129" s="141"/>
    </row>
    <row r="130" spans="5:6" x14ac:dyDescent="0.25">
      <c r="E130" s="141"/>
      <c r="F130" s="141"/>
    </row>
    <row r="131" spans="5:6" x14ac:dyDescent="0.25">
      <c r="E131" s="141"/>
      <c r="F131" s="141"/>
    </row>
    <row r="132" spans="5:6" x14ac:dyDescent="0.25">
      <c r="E132" s="141"/>
      <c r="F132" s="141"/>
    </row>
    <row r="133" spans="5:6" x14ac:dyDescent="0.25">
      <c r="E133" s="141"/>
      <c r="F133" s="141"/>
    </row>
    <row r="134" spans="5:6" x14ac:dyDescent="0.25">
      <c r="E134" s="141"/>
      <c r="F134" s="141"/>
    </row>
    <row r="135" spans="5:6" x14ac:dyDescent="0.25">
      <c r="E135" s="141"/>
      <c r="F135" s="141"/>
    </row>
    <row r="136" spans="5:6" x14ac:dyDescent="0.25">
      <c r="E136" s="141"/>
      <c r="F136" s="141"/>
    </row>
    <row r="137" spans="5:6" x14ac:dyDescent="0.25">
      <c r="E137" s="141"/>
      <c r="F137" s="141"/>
    </row>
    <row r="138" spans="5:6" x14ac:dyDescent="0.25">
      <c r="E138" s="141"/>
      <c r="F138" s="141"/>
    </row>
    <row r="139" spans="5:6" x14ac:dyDescent="0.25">
      <c r="E139" s="141"/>
      <c r="F139" s="141"/>
    </row>
    <row r="140" spans="5:6" x14ac:dyDescent="0.25">
      <c r="E140" s="141"/>
      <c r="F140" s="141"/>
    </row>
    <row r="141" spans="5:6" x14ac:dyDescent="0.25">
      <c r="E141" s="141"/>
      <c r="F141" s="141"/>
    </row>
    <row r="142" spans="5:6" x14ac:dyDescent="0.25">
      <c r="E142" s="141"/>
      <c r="F142" s="141"/>
    </row>
    <row r="143" spans="5:6" x14ac:dyDescent="0.25">
      <c r="E143" s="141"/>
      <c r="F143" s="141"/>
    </row>
    <row r="144" spans="5:6" x14ac:dyDescent="0.25">
      <c r="E144" s="141"/>
      <c r="F144" s="141"/>
    </row>
    <row r="145" spans="5:6" x14ac:dyDescent="0.25">
      <c r="E145" s="141"/>
      <c r="F145" s="141"/>
    </row>
    <row r="146" spans="5:6" x14ac:dyDescent="0.25">
      <c r="E146" s="141"/>
      <c r="F146" s="141"/>
    </row>
    <row r="147" spans="5:6" x14ac:dyDescent="0.25">
      <c r="E147" s="141"/>
      <c r="F147" s="141"/>
    </row>
    <row r="148" spans="5:6" x14ac:dyDescent="0.25">
      <c r="E148" s="141"/>
      <c r="F148" s="141"/>
    </row>
  </sheetData>
  <autoFilter ref="A2:AA2" xr:uid="{DF0D1FEC-DB24-44D0-A789-0D97164AC084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L53"/>
  <sheetViews>
    <sheetView showGridLines="0" showRowColHeaders="0" rightToLeft="1" zoomScaleNormal="100" workbookViewId="0">
      <selection activeCell="A3" sqref="A3"/>
    </sheetView>
  </sheetViews>
  <sheetFormatPr defaultRowHeight="15" x14ac:dyDescent="0.25"/>
  <sheetData>
    <row r="1" spans="12:12" x14ac:dyDescent="0.25">
      <c r="L1" s="66" t="s">
        <v>78</v>
      </c>
    </row>
    <row r="38" spans="2:4" x14ac:dyDescent="0.25">
      <c r="C38" s="202" t="s">
        <v>673</v>
      </c>
    </row>
    <row r="39" spans="2:4" ht="15" customHeight="1" x14ac:dyDescent="0.25">
      <c r="B39" s="277" t="s">
        <v>675</v>
      </c>
      <c r="C39" s="277"/>
      <c r="D39" s="277"/>
    </row>
    <row r="40" spans="2:4" x14ac:dyDescent="0.25">
      <c r="B40" s="277"/>
      <c r="C40" s="277"/>
      <c r="D40" s="277"/>
    </row>
    <row r="41" spans="2:4" x14ac:dyDescent="0.25">
      <c r="B41" s="277"/>
      <c r="C41" s="277"/>
      <c r="D41" s="277"/>
    </row>
    <row r="42" spans="2:4" x14ac:dyDescent="0.25">
      <c r="B42" s="277"/>
      <c r="C42" s="277"/>
      <c r="D42" s="277"/>
    </row>
    <row r="43" spans="2:4" x14ac:dyDescent="0.25">
      <c r="B43" s="277"/>
      <c r="C43" s="277"/>
      <c r="D43" s="277"/>
    </row>
    <row r="44" spans="2:4" x14ac:dyDescent="0.25">
      <c r="B44" s="277"/>
      <c r="C44" s="277"/>
      <c r="D44" s="277"/>
    </row>
    <row r="52" spans="3:6" x14ac:dyDescent="0.25">
      <c r="F52" s="202" t="s">
        <v>673</v>
      </c>
    </row>
    <row r="53" spans="3:6" x14ac:dyDescent="0.25">
      <c r="C53" t="s">
        <v>675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F52" location="outbut_monthly_item" display="sheetLink" xr:uid="{193A8581-EB37-45D8-B032-746C306D7DF0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7.85546875" style="163" customWidth="1"/>
    <col min="4" max="4" width="16.42578125" style="163" customWidth="1"/>
    <col min="5" max="5" width="19.5703125" style="163" customWidth="1"/>
    <col min="6" max="8" width="10.5703125" style="182" customWidth="1"/>
    <col min="9" max="22" width="12.140625" style="163" customWidth="1"/>
    <col min="23" max="23" width="12.140625" style="16" customWidth="1"/>
    <col min="24" max="25" width="12.140625" style="163" customWidth="1"/>
    <col min="30" max="31" width="12.140625" style="163" customWidth="1"/>
    <col min="32" max="32" width="12.140625" style="183" customWidth="1"/>
    <col min="33" max="33" width="12.140625" style="16" customWidth="1"/>
    <col min="34" max="34" width="9.140625" style="156" customWidth="1"/>
  </cols>
  <sheetData>
    <row r="1" spans="1:33" x14ac:dyDescent="0.25">
      <c r="D1" s="163" t="s">
        <v>528</v>
      </c>
      <c r="E1" s="163" t="s">
        <v>658</v>
      </c>
      <c r="F1" s="182" t="s">
        <v>531</v>
      </c>
      <c r="G1" s="15">
        <f>A3</f>
        <v>0</v>
      </c>
      <c r="I1" s="182" t="s">
        <v>656</v>
      </c>
      <c r="J1" s="15"/>
      <c r="K1" s="15"/>
      <c r="M1" s="15"/>
      <c r="X1" s="66" t="s">
        <v>78</v>
      </c>
      <c r="AE1" s="66"/>
    </row>
    <row r="2" spans="1:33" s="3" customFormat="1" ht="43.5" customHeight="1" x14ac:dyDescent="0.25">
      <c r="A2" s="4" t="s">
        <v>532</v>
      </c>
      <c r="B2" s="4" t="s">
        <v>427</v>
      </c>
      <c r="C2" s="4" t="s">
        <v>82</v>
      </c>
      <c r="D2" s="4" t="s">
        <v>534</v>
      </c>
      <c r="E2" s="4" t="s">
        <v>535</v>
      </c>
      <c r="F2" s="185" t="s">
        <v>536</v>
      </c>
      <c r="G2" s="185" t="s">
        <v>537</v>
      </c>
      <c r="H2" s="185" t="s">
        <v>538</v>
      </c>
      <c r="I2" s="4" t="s">
        <v>539</v>
      </c>
      <c r="J2" s="4" t="s">
        <v>659</v>
      </c>
      <c r="K2" s="4" t="s">
        <v>648</v>
      </c>
      <c r="L2" s="4" t="s">
        <v>542</v>
      </c>
      <c r="M2" s="4" t="s">
        <v>543</v>
      </c>
      <c r="N2" s="4" t="s">
        <v>544</v>
      </c>
      <c r="O2" s="4" t="s">
        <v>545</v>
      </c>
      <c r="P2" s="4" t="s">
        <v>546</v>
      </c>
      <c r="Q2" s="4" t="s">
        <v>547</v>
      </c>
      <c r="R2" s="4" t="s">
        <v>548</v>
      </c>
      <c r="S2" s="4" t="s">
        <v>549</v>
      </c>
      <c r="T2" s="4" t="s">
        <v>550</v>
      </c>
      <c r="U2" s="4" t="s">
        <v>649</v>
      </c>
      <c r="V2" s="4" t="s">
        <v>552</v>
      </c>
      <c r="W2" s="17" t="s">
        <v>609</v>
      </c>
      <c r="X2" s="4" t="s">
        <v>554</v>
      </c>
      <c r="Y2" s="4" t="s">
        <v>650</v>
      </c>
      <c r="Z2" s="4" t="s">
        <v>444</v>
      </c>
      <c r="AA2" s="4" t="s">
        <v>445</v>
      </c>
      <c r="AB2" s="4" t="s">
        <v>446</v>
      </c>
      <c r="AC2" s="4" t="s">
        <v>447</v>
      </c>
      <c r="AD2" s="4" t="s">
        <v>556</v>
      </c>
      <c r="AE2" s="4" t="s">
        <v>557</v>
      </c>
      <c r="AF2" s="4" t="s">
        <v>651</v>
      </c>
      <c r="AG2" s="17" t="s">
        <v>610</v>
      </c>
    </row>
    <row r="3" spans="1:33" x14ac:dyDescent="0.25">
      <c r="A3"/>
      <c r="B3"/>
      <c r="C3"/>
      <c r="D3"/>
      <c r="E3"/>
      <c r="F3"/>
      <c r="G3"/>
      <c r="H3"/>
      <c r="I3" s="187"/>
      <c r="J3"/>
      <c r="K3"/>
      <c r="L3" s="141"/>
      <c r="M3" s="2"/>
      <c r="N3"/>
      <c r="O3"/>
      <c r="P3"/>
      <c r="W3"/>
      <c r="X3"/>
      <c r="Y3"/>
      <c r="AD3"/>
      <c r="AE3"/>
      <c r="AF3"/>
      <c r="AG3" s="1" t="str">
        <f t="shared" ref="AG3:AG34" si="0">IFERROR(X3/Y3,"")</f>
        <v/>
      </c>
    </row>
    <row r="4" spans="1:33" x14ac:dyDescent="0.25">
      <c r="A4"/>
      <c r="B4"/>
      <c r="C4"/>
      <c r="D4"/>
      <c r="E4"/>
      <c r="F4"/>
      <c r="G4"/>
      <c r="H4"/>
      <c r="I4" s="187"/>
      <c r="J4"/>
      <c r="K4"/>
      <c r="L4" s="141"/>
      <c r="M4" s="2"/>
      <c r="N4"/>
      <c r="O4"/>
      <c r="P4"/>
      <c r="Q4"/>
      <c r="R4"/>
      <c r="W4"/>
      <c r="X4"/>
      <c r="Y4"/>
      <c r="AD4"/>
      <c r="AE4"/>
      <c r="AF4"/>
      <c r="AG4" s="1" t="str">
        <f t="shared" si="0"/>
        <v/>
      </c>
    </row>
    <row r="5" spans="1:33" x14ac:dyDescent="0.25">
      <c r="A5"/>
      <c r="B5"/>
      <c r="C5"/>
      <c r="D5"/>
      <c r="E5"/>
      <c r="F5"/>
      <c r="G5"/>
      <c r="H5"/>
      <c r="I5" s="187"/>
      <c r="J5"/>
      <c r="K5"/>
      <c r="L5" s="141"/>
      <c r="M5" s="2"/>
      <c r="N5"/>
      <c r="O5"/>
      <c r="P5"/>
      <c r="S5"/>
      <c r="W5"/>
      <c r="X5"/>
      <c r="Y5"/>
      <c r="AD5"/>
      <c r="AE5"/>
      <c r="AF5"/>
      <c r="AG5" s="1" t="str">
        <f t="shared" si="0"/>
        <v/>
      </c>
    </row>
    <row r="6" spans="1:33" x14ac:dyDescent="0.25">
      <c r="A6"/>
      <c r="B6"/>
      <c r="C6"/>
      <c r="D6"/>
      <c r="E6"/>
      <c r="F6"/>
      <c r="G6"/>
      <c r="H6"/>
      <c r="I6" s="187"/>
      <c r="J6"/>
      <c r="K6"/>
      <c r="L6" s="141"/>
      <c r="M6" s="2"/>
      <c r="N6"/>
      <c r="O6"/>
      <c r="P6"/>
      <c r="W6"/>
      <c r="X6"/>
      <c r="Y6"/>
      <c r="AD6"/>
      <c r="AE6"/>
      <c r="AF6"/>
      <c r="AG6" s="1" t="str">
        <f t="shared" si="0"/>
        <v/>
      </c>
    </row>
    <row r="7" spans="1:33" x14ac:dyDescent="0.25">
      <c r="A7"/>
      <c r="B7"/>
      <c r="C7"/>
      <c r="D7"/>
      <c r="E7"/>
      <c r="F7"/>
      <c r="G7"/>
      <c r="H7"/>
      <c r="I7" s="187"/>
      <c r="J7"/>
      <c r="K7"/>
      <c r="L7" s="141"/>
      <c r="M7" s="2"/>
      <c r="N7"/>
      <c r="O7"/>
      <c r="P7"/>
      <c r="W7"/>
      <c r="X7"/>
      <c r="Y7"/>
      <c r="AD7"/>
      <c r="AE7"/>
      <c r="AF7"/>
      <c r="AG7" s="1" t="str">
        <f t="shared" si="0"/>
        <v/>
      </c>
    </row>
    <row r="8" spans="1:33" x14ac:dyDescent="0.25">
      <c r="A8"/>
      <c r="B8"/>
      <c r="C8"/>
      <c r="D8"/>
      <c r="E8"/>
      <c r="F8"/>
      <c r="G8"/>
      <c r="H8"/>
      <c r="I8" s="187"/>
      <c r="J8"/>
      <c r="K8"/>
      <c r="L8" s="141"/>
      <c r="M8" s="2"/>
      <c r="W8"/>
      <c r="AD8"/>
      <c r="AG8" s="1" t="str">
        <f t="shared" si="0"/>
        <v/>
      </c>
    </row>
    <row r="9" spans="1:33" x14ac:dyDescent="0.25">
      <c r="A9"/>
      <c r="B9"/>
      <c r="C9"/>
      <c r="D9"/>
      <c r="E9"/>
      <c r="F9"/>
      <c r="G9"/>
      <c r="H9"/>
      <c r="I9" s="187"/>
      <c r="J9"/>
      <c r="K9"/>
      <c r="L9" s="141"/>
      <c r="M9" s="2"/>
      <c r="N9"/>
      <c r="O9"/>
      <c r="P9"/>
      <c r="W9"/>
      <c r="X9"/>
      <c r="Y9"/>
      <c r="AD9"/>
      <c r="AE9"/>
      <c r="AF9"/>
      <c r="AG9" s="1" t="str">
        <f t="shared" si="0"/>
        <v/>
      </c>
    </row>
    <row r="10" spans="1:33" x14ac:dyDescent="0.25">
      <c r="A10"/>
      <c r="B10"/>
      <c r="C10"/>
      <c r="D10"/>
      <c r="E10"/>
      <c r="F10"/>
      <c r="G10"/>
      <c r="H10"/>
      <c r="I10" s="187"/>
      <c r="J10"/>
      <c r="K10"/>
      <c r="L10" s="141"/>
      <c r="M10" s="2"/>
      <c r="N10"/>
      <c r="O10"/>
      <c r="P10"/>
      <c r="W10"/>
      <c r="X10"/>
      <c r="Y10"/>
      <c r="AD10"/>
      <c r="AE10"/>
      <c r="AF10"/>
      <c r="AG10" s="1" t="str">
        <f t="shared" si="0"/>
        <v/>
      </c>
    </row>
    <row r="11" spans="1:33" x14ac:dyDescent="0.25">
      <c r="A11"/>
      <c r="B11"/>
      <c r="C11"/>
      <c r="D11"/>
      <c r="E11"/>
      <c r="F11"/>
      <c r="G11"/>
      <c r="H11"/>
      <c r="I11" s="187"/>
      <c r="J11"/>
      <c r="K11"/>
      <c r="L11" s="141"/>
      <c r="M11" s="2"/>
      <c r="N11"/>
      <c r="O11"/>
      <c r="P11"/>
      <c r="W11"/>
      <c r="X11"/>
      <c r="Y11"/>
      <c r="AD11"/>
      <c r="AE11"/>
      <c r="AF11"/>
      <c r="AG11" s="1" t="str">
        <f t="shared" si="0"/>
        <v/>
      </c>
    </row>
    <row r="12" spans="1:33" x14ac:dyDescent="0.25">
      <c r="A12"/>
      <c r="B12"/>
      <c r="C12"/>
      <c r="D12" s="55"/>
      <c r="E12"/>
      <c r="F12"/>
      <c r="G12"/>
      <c r="H12"/>
      <c r="I12" s="187"/>
      <c r="J12"/>
      <c r="K12"/>
      <c r="L12" s="141"/>
      <c r="M12" s="2"/>
      <c r="N12"/>
      <c r="O12"/>
      <c r="P12"/>
      <c r="Q12"/>
      <c r="R12"/>
      <c r="W12"/>
      <c r="X12"/>
      <c r="Y12"/>
      <c r="AD12"/>
      <c r="AE12"/>
      <c r="AF12"/>
      <c r="AG12" s="1" t="str">
        <f t="shared" si="0"/>
        <v/>
      </c>
    </row>
    <row r="13" spans="1:33" x14ac:dyDescent="0.25">
      <c r="A13"/>
      <c r="B13"/>
      <c r="C13"/>
      <c r="D13" s="55"/>
      <c r="E13"/>
      <c r="F13"/>
      <c r="G13"/>
      <c r="H13"/>
      <c r="I13" s="187"/>
      <c r="J13"/>
      <c r="K13"/>
      <c r="L13" s="141"/>
      <c r="M13" s="2"/>
      <c r="N13"/>
      <c r="O13"/>
      <c r="P13"/>
      <c r="R13"/>
      <c r="W13"/>
      <c r="X13"/>
      <c r="Y13"/>
      <c r="AD13"/>
      <c r="AE13"/>
      <c r="AF13"/>
      <c r="AG13" s="1" t="str">
        <f t="shared" si="0"/>
        <v/>
      </c>
    </row>
    <row r="14" spans="1:33" x14ac:dyDescent="0.25">
      <c r="A14"/>
      <c r="B14"/>
      <c r="C14"/>
      <c r="D14" s="55"/>
      <c r="E14"/>
      <c r="F14"/>
      <c r="G14"/>
      <c r="H14"/>
      <c r="I14" s="187"/>
      <c r="J14"/>
      <c r="K14"/>
      <c r="L14" s="141"/>
      <c r="M14" s="2"/>
      <c r="N14"/>
      <c r="O14"/>
      <c r="P14"/>
      <c r="Q14"/>
      <c r="R14"/>
      <c r="W14"/>
      <c r="X14"/>
      <c r="Y14"/>
      <c r="AD14"/>
      <c r="AE14"/>
      <c r="AF14"/>
      <c r="AG14" s="1" t="str">
        <f t="shared" si="0"/>
        <v/>
      </c>
    </row>
    <row r="15" spans="1:33" x14ac:dyDescent="0.25">
      <c r="A15"/>
      <c r="B15"/>
      <c r="C15"/>
      <c r="D15" s="55"/>
      <c r="E15"/>
      <c r="F15"/>
      <c r="G15"/>
      <c r="H15"/>
      <c r="I15" s="187"/>
      <c r="J15"/>
      <c r="K15"/>
      <c r="L15" s="141"/>
      <c r="M15" s="2"/>
      <c r="N15"/>
      <c r="O15"/>
      <c r="P15"/>
      <c r="W15"/>
      <c r="X15"/>
      <c r="Y15"/>
      <c r="AD15"/>
      <c r="AE15"/>
      <c r="AF15"/>
      <c r="AG15" s="1" t="str">
        <f t="shared" si="0"/>
        <v/>
      </c>
    </row>
    <row r="16" spans="1:33" x14ac:dyDescent="0.25">
      <c r="A16"/>
      <c r="B16"/>
      <c r="C16"/>
      <c r="D16" s="55"/>
      <c r="E16"/>
      <c r="F16"/>
      <c r="G16"/>
      <c r="H16"/>
      <c r="I16" s="187"/>
      <c r="J16"/>
      <c r="K16"/>
      <c r="L16" s="141"/>
      <c r="M16" s="2"/>
      <c r="N16"/>
      <c r="O16"/>
      <c r="P16"/>
      <c r="Q16"/>
      <c r="R16"/>
      <c r="W16"/>
      <c r="X16"/>
      <c r="Y16"/>
      <c r="AD16"/>
      <c r="AE16"/>
      <c r="AF16"/>
      <c r="AG16" s="1" t="str">
        <f t="shared" si="0"/>
        <v/>
      </c>
    </row>
    <row r="17" spans="1:33" x14ac:dyDescent="0.25">
      <c r="A17"/>
      <c r="B17"/>
      <c r="C17"/>
      <c r="D17" s="55"/>
      <c r="E17"/>
      <c r="F17"/>
      <c r="G17"/>
      <c r="H17"/>
      <c r="I17" s="187"/>
      <c r="J17"/>
      <c r="K17"/>
      <c r="L17" s="141"/>
      <c r="M17" s="2"/>
      <c r="N17"/>
      <c r="O17"/>
      <c r="P17"/>
      <c r="W17"/>
      <c r="X17"/>
      <c r="Y17"/>
      <c r="AD17"/>
      <c r="AE17"/>
      <c r="AF17"/>
      <c r="AG17" s="1" t="str">
        <f t="shared" si="0"/>
        <v/>
      </c>
    </row>
    <row r="18" spans="1:33" x14ac:dyDescent="0.25">
      <c r="A18"/>
      <c r="B18"/>
      <c r="C18"/>
      <c r="D18" s="55"/>
      <c r="E18"/>
      <c r="F18"/>
      <c r="G18"/>
      <c r="H18"/>
      <c r="I18" s="187"/>
      <c r="J18"/>
      <c r="K18"/>
      <c r="L18" s="141"/>
      <c r="M18" s="2"/>
      <c r="N18"/>
      <c r="P18"/>
      <c r="W18"/>
      <c r="X18"/>
      <c r="Y18"/>
      <c r="AD18"/>
      <c r="AE18"/>
      <c r="AF18"/>
      <c r="AG18" s="1" t="str">
        <f t="shared" si="0"/>
        <v/>
      </c>
    </row>
    <row r="19" spans="1:33" x14ac:dyDescent="0.25">
      <c r="A19"/>
      <c r="B19"/>
      <c r="C19"/>
      <c r="D19" s="55"/>
      <c r="E19"/>
      <c r="F19"/>
      <c r="G19"/>
      <c r="H19"/>
      <c r="I19" s="187"/>
      <c r="J19"/>
      <c r="K19"/>
      <c r="L19" s="141"/>
      <c r="M19" s="2"/>
      <c r="N19"/>
      <c r="O19"/>
      <c r="P19"/>
      <c r="W19"/>
      <c r="X19"/>
      <c r="Y19"/>
      <c r="AD19"/>
      <c r="AE19"/>
      <c r="AF19"/>
      <c r="AG19" s="1" t="str">
        <f t="shared" si="0"/>
        <v/>
      </c>
    </row>
    <row r="20" spans="1:33" x14ac:dyDescent="0.25">
      <c r="A20"/>
      <c r="B20"/>
      <c r="C20"/>
      <c r="D20" s="55"/>
      <c r="E20"/>
      <c r="F20"/>
      <c r="G20"/>
      <c r="H20"/>
      <c r="I20" s="187"/>
      <c r="J20"/>
      <c r="K20"/>
      <c r="L20" s="141"/>
      <c r="M20" s="2"/>
      <c r="N20"/>
      <c r="O20"/>
      <c r="P20"/>
      <c r="W20"/>
      <c r="X20"/>
      <c r="Y20"/>
      <c r="AD20"/>
      <c r="AE20"/>
      <c r="AF20"/>
      <c r="AG20" s="1" t="str">
        <f t="shared" si="0"/>
        <v/>
      </c>
    </row>
    <row r="21" spans="1:33" x14ac:dyDescent="0.25">
      <c r="A21"/>
      <c r="B21"/>
      <c r="C21"/>
      <c r="D21" s="55"/>
      <c r="E21"/>
      <c r="F21"/>
      <c r="G21"/>
      <c r="H21"/>
      <c r="I21" s="187"/>
      <c r="J21"/>
      <c r="K21"/>
      <c r="L21" s="141"/>
      <c r="M21" s="2"/>
      <c r="N21"/>
      <c r="O21"/>
      <c r="P21"/>
      <c r="Q21"/>
      <c r="R21"/>
      <c r="W21"/>
      <c r="X21"/>
      <c r="Y21"/>
      <c r="AD21"/>
      <c r="AE21"/>
      <c r="AF21"/>
      <c r="AG21" s="1" t="str">
        <f t="shared" si="0"/>
        <v/>
      </c>
    </row>
    <row r="22" spans="1:33" x14ac:dyDescent="0.25">
      <c r="A22"/>
      <c r="B22"/>
      <c r="C22"/>
      <c r="D22" s="55"/>
      <c r="E22"/>
      <c r="F22"/>
      <c r="G22"/>
      <c r="H22"/>
      <c r="I22" s="187"/>
      <c r="J22"/>
      <c r="K22"/>
      <c r="L22" s="141"/>
      <c r="M22" s="2"/>
      <c r="N22"/>
      <c r="O22"/>
      <c r="P22"/>
      <c r="Q22"/>
      <c r="R22"/>
      <c r="U22"/>
      <c r="W22"/>
      <c r="X22"/>
      <c r="Y22"/>
      <c r="AD22"/>
      <c r="AE22"/>
      <c r="AF22"/>
      <c r="AG22" s="1" t="str">
        <f t="shared" si="0"/>
        <v/>
      </c>
    </row>
    <row r="23" spans="1:33" x14ac:dyDescent="0.25">
      <c r="A23"/>
      <c r="B23"/>
      <c r="C23"/>
      <c r="D23" s="55"/>
      <c r="E23"/>
      <c r="F23"/>
      <c r="G23"/>
      <c r="H23"/>
      <c r="I23" s="187"/>
      <c r="J23"/>
      <c r="K23"/>
      <c r="L23" s="141"/>
      <c r="M23" s="2"/>
      <c r="N23"/>
      <c r="O23"/>
      <c r="P23"/>
      <c r="W23"/>
      <c r="X23"/>
      <c r="Y23"/>
      <c r="AD23"/>
      <c r="AE23"/>
      <c r="AF23"/>
      <c r="AG23" s="1" t="str">
        <f t="shared" si="0"/>
        <v/>
      </c>
    </row>
    <row r="24" spans="1:33" x14ac:dyDescent="0.25">
      <c r="A24"/>
      <c r="B24"/>
      <c r="C24"/>
      <c r="D24" s="55"/>
      <c r="E24"/>
      <c r="F24"/>
      <c r="G24"/>
      <c r="H24"/>
      <c r="I24" s="187"/>
      <c r="J24"/>
      <c r="K24"/>
      <c r="L24" s="141"/>
      <c r="M24" s="2"/>
      <c r="N24"/>
      <c r="O24"/>
      <c r="P24"/>
      <c r="Q24"/>
      <c r="R24"/>
      <c r="W24"/>
      <c r="X24"/>
      <c r="Y24"/>
      <c r="AD24"/>
      <c r="AE24"/>
      <c r="AF24"/>
      <c r="AG24" s="1" t="str">
        <f t="shared" si="0"/>
        <v/>
      </c>
    </row>
    <row r="25" spans="1:33" x14ac:dyDescent="0.25">
      <c r="A25"/>
      <c r="B25"/>
      <c r="C25"/>
      <c r="D25" s="55"/>
      <c r="E25"/>
      <c r="F25"/>
      <c r="G25"/>
      <c r="H25"/>
      <c r="I25" s="187"/>
      <c r="J25"/>
      <c r="K25"/>
      <c r="L25" s="141"/>
      <c r="M25" s="2"/>
      <c r="N25"/>
      <c r="O25"/>
      <c r="P25"/>
      <c r="R25"/>
      <c r="W25"/>
      <c r="X25"/>
      <c r="Y25"/>
      <c r="AD25"/>
      <c r="AE25"/>
      <c r="AF25"/>
      <c r="AG25" s="1" t="str">
        <f t="shared" si="0"/>
        <v/>
      </c>
    </row>
    <row r="26" spans="1:33" x14ac:dyDescent="0.25">
      <c r="A26"/>
      <c r="B26"/>
      <c r="C26"/>
      <c r="D26" s="55"/>
      <c r="E26"/>
      <c r="F26"/>
      <c r="G26"/>
      <c r="H26"/>
      <c r="I26" s="187"/>
      <c r="J26"/>
      <c r="K26"/>
      <c r="L26" s="141"/>
      <c r="M26" s="2"/>
      <c r="N26"/>
      <c r="O26"/>
      <c r="P26"/>
      <c r="Q26"/>
      <c r="R26"/>
      <c r="W26"/>
      <c r="X26"/>
      <c r="Y26"/>
      <c r="AD26"/>
      <c r="AE26"/>
      <c r="AF26"/>
      <c r="AG26" s="1" t="str">
        <f t="shared" si="0"/>
        <v/>
      </c>
    </row>
    <row r="27" spans="1:33" x14ac:dyDescent="0.25">
      <c r="A27"/>
      <c r="B27"/>
      <c r="C27"/>
      <c r="D27" s="55"/>
      <c r="E27"/>
      <c r="F27"/>
      <c r="G27"/>
      <c r="H27"/>
      <c r="I27" s="187"/>
      <c r="J27"/>
      <c r="K27"/>
      <c r="L27" s="141"/>
      <c r="M27" s="2"/>
      <c r="N27"/>
      <c r="O27"/>
      <c r="P27"/>
      <c r="Q27"/>
      <c r="R27"/>
      <c r="W27"/>
      <c r="X27"/>
      <c r="Y27"/>
      <c r="AD27"/>
      <c r="AE27"/>
      <c r="AF27"/>
      <c r="AG27" s="1" t="str">
        <f t="shared" si="0"/>
        <v/>
      </c>
    </row>
    <row r="28" spans="1:33" x14ac:dyDescent="0.25">
      <c r="A28"/>
      <c r="B28"/>
      <c r="C28"/>
      <c r="D28" s="55"/>
      <c r="E28"/>
      <c r="F28"/>
      <c r="G28"/>
      <c r="H28"/>
      <c r="I28" s="187"/>
      <c r="J28"/>
      <c r="K28"/>
      <c r="L28" s="141"/>
      <c r="M28" s="2"/>
      <c r="N28"/>
      <c r="O28"/>
      <c r="P28"/>
      <c r="Q28"/>
      <c r="W28"/>
      <c r="X28"/>
      <c r="Y28"/>
      <c r="AD28"/>
      <c r="AE28"/>
      <c r="AF28"/>
      <c r="AG28" s="1" t="str">
        <f t="shared" si="0"/>
        <v/>
      </c>
    </row>
    <row r="29" spans="1:33" x14ac:dyDescent="0.25">
      <c r="A29"/>
      <c r="B29"/>
      <c r="C29"/>
      <c r="D29" s="55"/>
      <c r="E29"/>
      <c r="F29"/>
      <c r="G29"/>
      <c r="H29"/>
      <c r="I29" s="187"/>
      <c r="J29"/>
      <c r="K29"/>
      <c r="L29" s="141"/>
      <c r="M29" s="2"/>
      <c r="N29"/>
      <c r="O29"/>
      <c r="P29"/>
      <c r="R29"/>
      <c r="W29"/>
      <c r="X29"/>
      <c r="Y29"/>
      <c r="AD29"/>
      <c r="AE29"/>
      <c r="AF29"/>
      <c r="AG29" s="1" t="str">
        <f t="shared" si="0"/>
        <v/>
      </c>
    </row>
    <row r="30" spans="1:33" x14ac:dyDescent="0.25">
      <c r="A30"/>
      <c r="B30"/>
      <c r="C30"/>
      <c r="D30" s="55"/>
      <c r="E30"/>
      <c r="F30"/>
      <c r="G30"/>
      <c r="H30"/>
      <c r="I30" s="187"/>
      <c r="J30"/>
      <c r="K30"/>
      <c r="L30" s="141"/>
      <c r="M30" s="2"/>
      <c r="N30"/>
      <c r="O30"/>
      <c r="P30"/>
      <c r="W30"/>
      <c r="X30"/>
      <c r="Y30"/>
      <c r="AD30"/>
      <c r="AE30"/>
      <c r="AF30"/>
      <c r="AG30" s="1" t="str">
        <f t="shared" si="0"/>
        <v/>
      </c>
    </row>
    <row r="31" spans="1:33" x14ac:dyDescent="0.25">
      <c r="A31"/>
      <c r="B31"/>
      <c r="C31"/>
      <c r="D31" s="55"/>
      <c r="E31"/>
      <c r="F31"/>
      <c r="G31"/>
      <c r="H31"/>
      <c r="I31" s="187"/>
      <c r="J31"/>
      <c r="L31" s="141"/>
      <c r="M31" s="2"/>
      <c r="W31"/>
      <c r="Y31"/>
      <c r="AD31"/>
      <c r="AF31"/>
      <c r="AG31" s="1" t="str">
        <f t="shared" si="0"/>
        <v/>
      </c>
    </row>
    <row r="32" spans="1:33" x14ac:dyDescent="0.25">
      <c r="A32"/>
      <c r="B32"/>
      <c r="C32"/>
      <c r="D32" s="55"/>
      <c r="E32"/>
      <c r="F32"/>
      <c r="G32"/>
      <c r="H32"/>
      <c r="I32" s="187"/>
      <c r="J32"/>
      <c r="K32"/>
      <c r="L32" s="141"/>
      <c r="M32" s="2"/>
      <c r="N32"/>
      <c r="O32"/>
      <c r="P32"/>
      <c r="W32"/>
      <c r="X32"/>
      <c r="Y32"/>
      <c r="AD32"/>
      <c r="AE32"/>
      <c r="AF32"/>
      <c r="AG32" s="1" t="str">
        <f t="shared" si="0"/>
        <v/>
      </c>
    </row>
    <row r="33" spans="1:33" x14ac:dyDescent="0.25">
      <c r="A33"/>
      <c r="B33"/>
      <c r="C33"/>
      <c r="D33" s="55"/>
      <c r="E33"/>
      <c r="F33"/>
      <c r="G33"/>
      <c r="H33"/>
      <c r="I33" s="187"/>
      <c r="J33"/>
      <c r="K33"/>
      <c r="L33" s="141"/>
      <c r="M33" s="2"/>
      <c r="N33"/>
      <c r="O33"/>
      <c r="P33"/>
      <c r="R33"/>
      <c r="W33"/>
      <c r="X33"/>
      <c r="Y33"/>
      <c r="AD33"/>
      <c r="AE33"/>
      <c r="AF33"/>
      <c r="AG33" s="1" t="str">
        <f t="shared" si="0"/>
        <v/>
      </c>
    </row>
    <row r="34" spans="1:33" x14ac:dyDescent="0.25">
      <c r="A34"/>
      <c r="B34"/>
      <c r="C34"/>
      <c r="D34" s="55"/>
      <c r="E34"/>
      <c r="F34"/>
      <c r="G34"/>
      <c r="H34"/>
      <c r="I34" s="187"/>
      <c r="J34"/>
      <c r="K34"/>
      <c r="L34" s="141"/>
      <c r="M34" s="2"/>
      <c r="N34"/>
      <c r="O34"/>
      <c r="P34"/>
      <c r="R34"/>
      <c r="S34"/>
      <c r="W34"/>
      <c r="X34"/>
      <c r="Y34"/>
      <c r="AD34"/>
      <c r="AE34"/>
      <c r="AF34"/>
      <c r="AG34" s="1" t="str">
        <f t="shared" si="0"/>
        <v/>
      </c>
    </row>
    <row r="35" spans="1:33" x14ac:dyDescent="0.25">
      <c r="A35"/>
      <c r="B35"/>
      <c r="C35"/>
      <c r="D35" s="55"/>
      <c r="E35"/>
      <c r="F35"/>
      <c r="G35"/>
      <c r="H35"/>
      <c r="I35" s="187"/>
      <c r="J35"/>
      <c r="K35"/>
      <c r="L35" s="141"/>
      <c r="M35" s="2"/>
      <c r="N35"/>
      <c r="O35"/>
      <c r="P35"/>
      <c r="R35"/>
      <c r="W35"/>
      <c r="X35"/>
      <c r="Y35"/>
      <c r="AD35"/>
      <c r="AE35"/>
      <c r="AF35"/>
      <c r="AG35" s="1" t="str">
        <f t="shared" ref="AG35:AG66" si="1">IFERROR(X35/Y35,"")</f>
        <v/>
      </c>
    </row>
    <row r="36" spans="1:33" x14ac:dyDescent="0.25">
      <c r="A36"/>
      <c r="B36"/>
      <c r="C36"/>
      <c r="D36" s="55"/>
      <c r="E36"/>
      <c r="F36"/>
      <c r="G36"/>
      <c r="H36"/>
      <c r="I36" s="187"/>
      <c r="J36"/>
      <c r="K36"/>
      <c r="L36" s="141"/>
      <c r="M36" s="2"/>
      <c r="N36"/>
      <c r="O36"/>
      <c r="P36"/>
      <c r="R36"/>
      <c r="W36"/>
      <c r="X36"/>
      <c r="Y36"/>
      <c r="AD36"/>
      <c r="AE36"/>
      <c r="AF36"/>
      <c r="AG36" s="1" t="str">
        <f t="shared" si="1"/>
        <v/>
      </c>
    </row>
    <row r="37" spans="1:33" x14ac:dyDescent="0.25">
      <c r="A37"/>
      <c r="B37"/>
      <c r="C37"/>
      <c r="D37" s="55"/>
      <c r="E37"/>
      <c r="F37"/>
      <c r="G37"/>
      <c r="H37"/>
      <c r="I37" s="187"/>
      <c r="J37"/>
      <c r="K37"/>
      <c r="L37" s="141"/>
      <c r="M37" s="2"/>
      <c r="N37"/>
      <c r="O37"/>
      <c r="P37"/>
      <c r="W37"/>
      <c r="X37"/>
      <c r="Y37"/>
      <c r="AD37"/>
      <c r="AE37"/>
      <c r="AF37"/>
      <c r="AG37" s="1" t="str">
        <f t="shared" si="1"/>
        <v/>
      </c>
    </row>
    <row r="38" spans="1:33" x14ac:dyDescent="0.25">
      <c r="A38"/>
      <c r="B38"/>
      <c r="C38"/>
      <c r="D38" s="55"/>
      <c r="E38"/>
      <c r="F38"/>
      <c r="G38"/>
      <c r="H38"/>
      <c r="I38" s="187"/>
      <c r="J38"/>
      <c r="K38"/>
      <c r="L38" s="141"/>
      <c r="M38" s="2"/>
      <c r="N38"/>
      <c r="O38"/>
      <c r="P38"/>
      <c r="Q38"/>
      <c r="R38"/>
      <c r="U38"/>
      <c r="W38"/>
      <c r="X38"/>
      <c r="Y38"/>
      <c r="AD38"/>
      <c r="AE38"/>
      <c r="AF38"/>
      <c r="AG38" s="1" t="str">
        <f t="shared" si="1"/>
        <v/>
      </c>
    </row>
    <row r="39" spans="1:33" x14ac:dyDescent="0.25">
      <c r="A39"/>
      <c r="B39"/>
      <c r="C39"/>
      <c r="D39" s="55"/>
      <c r="E39"/>
      <c r="F39"/>
      <c r="G39"/>
      <c r="H39"/>
      <c r="I39" s="187"/>
      <c r="J39"/>
      <c r="K39"/>
      <c r="L39" s="141"/>
      <c r="M39" s="2"/>
      <c r="N39"/>
      <c r="O39"/>
      <c r="P39"/>
      <c r="Q39"/>
      <c r="R39"/>
      <c r="W39"/>
      <c r="X39"/>
      <c r="Y39"/>
      <c r="AD39"/>
      <c r="AE39"/>
      <c r="AF39"/>
      <c r="AG39" s="1" t="str">
        <f t="shared" si="1"/>
        <v/>
      </c>
    </row>
    <row r="40" spans="1:33" x14ac:dyDescent="0.25">
      <c r="A40"/>
      <c r="B40"/>
      <c r="C40"/>
      <c r="D40" s="55"/>
      <c r="E40"/>
      <c r="F40"/>
      <c r="G40"/>
      <c r="H40"/>
      <c r="I40" s="187"/>
      <c r="J40"/>
      <c r="K40"/>
      <c r="L40" s="141"/>
      <c r="M40" s="2"/>
      <c r="N40"/>
      <c r="O40"/>
      <c r="P40"/>
      <c r="R40"/>
      <c r="W40"/>
      <c r="X40"/>
      <c r="Y40"/>
      <c r="AD40"/>
      <c r="AE40"/>
      <c r="AF40"/>
      <c r="AG40" s="1" t="str">
        <f t="shared" si="1"/>
        <v/>
      </c>
    </row>
    <row r="41" spans="1:33" x14ac:dyDescent="0.25">
      <c r="A41"/>
      <c r="B41"/>
      <c r="C41"/>
      <c r="D41" s="55"/>
      <c r="E41"/>
      <c r="F41"/>
      <c r="G41"/>
      <c r="H41"/>
      <c r="I41" s="187"/>
      <c r="J41"/>
      <c r="K41"/>
      <c r="L41" s="141"/>
      <c r="M41" s="2"/>
      <c r="N41"/>
      <c r="O41"/>
      <c r="P41"/>
      <c r="U41"/>
      <c r="W41"/>
      <c r="X41"/>
      <c r="Y41"/>
      <c r="AD41"/>
      <c r="AE41"/>
      <c r="AF41"/>
      <c r="AG41" s="1" t="str">
        <f t="shared" si="1"/>
        <v/>
      </c>
    </row>
    <row r="42" spans="1:33" x14ac:dyDescent="0.25">
      <c r="A42"/>
      <c r="B42"/>
      <c r="C42"/>
      <c r="D42"/>
      <c r="E42"/>
      <c r="F42"/>
      <c r="G42"/>
      <c r="H42"/>
      <c r="I42" s="187"/>
      <c r="J42"/>
      <c r="K42"/>
      <c r="L42" s="141"/>
      <c r="M42" s="2"/>
      <c r="N42"/>
      <c r="O42"/>
      <c r="P42"/>
      <c r="R42"/>
      <c r="W42"/>
      <c r="X42"/>
      <c r="Y42"/>
      <c r="AD42"/>
      <c r="AE42"/>
      <c r="AF42"/>
      <c r="AG42" s="1" t="str">
        <f t="shared" si="1"/>
        <v/>
      </c>
    </row>
    <row r="43" spans="1:33" x14ac:dyDescent="0.25">
      <c r="A43"/>
      <c r="B43"/>
      <c r="C43"/>
      <c r="D43"/>
      <c r="E43"/>
      <c r="F43"/>
      <c r="G43"/>
      <c r="H43"/>
      <c r="I43" s="187"/>
      <c r="J43"/>
      <c r="K43"/>
      <c r="L43" s="141"/>
      <c r="M43" s="2"/>
      <c r="N43"/>
      <c r="O43"/>
      <c r="P43"/>
      <c r="W43"/>
      <c r="X43"/>
      <c r="Y43"/>
      <c r="AD43"/>
      <c r="AE43"/>
      <c r="AF43"/>
      <c r="AG43" s="1" t="str">
        <f t="shared" si="1"/>
        <v/>
      </c>
    </row>
    <row r="44" spans="1:33" x14ac:dyDescent="0.25">
      <c r="A44"/>
      <c r="B44"/>
      <c r="C44"/>
      <c r="D44"/>
      <c r="E44"/>
      <c r="F44"/>
      <c r="G44"/>
      <c r="H44"/>
      <c r="I44" s="187"/>
      <c r="J44"/>
      <c r="K44"/>
      <c r="L44" s="141"/>
      <c r="M44" s="2"/>
      <c r="N44"/>
      <c r="O44"/>
      <c r="P44"/>
      <c r="W44"/>
      <c r="X44"/>
      <c r="Y44"/>
      <c r="AD44"/>
      <c r="AE44"/>
      <c r="AF44"/>
      <c r="AG44" s="1" t="str">
        <f t="shared" si="1"/>
        <v/>
      </c>
    </row>
    <row r="45" spans="1:33" x14ac:dyDescent="0.25">
      <c r="A45"/>
      <c r="B45"/>
      <c r="C45"/>
      <c r="D45"/>
      <c r="E45"/>
      <c r="F45"/>
      <c r="G45"/>
      <c r="H45"/>
      <c r="I45" s="187"/>
      <c r="J45"/>
      <c r="K45"/>
      <c r="L45" s="141"/>
      <c r="M45" s="2"/>
      <c r="N45"/>
      <c r="O45"/>
      <c r="P45"/>
      <c r="W45"/>
      <c r="X45"/>
      <c r="Y45"/>
      <c r="AD45"/>
      <c r="AE45"/>
      <c r="AF45"/>
      <c r="AG45" s="1" t="str">
        <f t="shared" si="1"/>
        <v/>
      </c>
    </row>
    <row r="46" spans="1:33" x14ac:dyDescent="0.25">
      <c r="A46"/>
      <c r="B46"/>
      <c r="C46"/>
      <c r="D46"/>
      <c r="E46"/>
      <c r="F46"/>
      <c r="G46"/>
      <c r="H46"/>
      <c r="I46" s="187"/>
      <c r="J46"/>
      <c r="K46"/>
      <c r="L46" s="141"/>
      <c r="M46" s="2"/>
      <c r="N46"/>
      <c r="O46"/>
      <c r="P46"/>
      <c r="R46"/>
      <c r="W46"/>
      <c r="X46"/>
      <c r="Y46"/>
      <c r="AD46"/>
      <c r="AE46"/>
      <c r="AF46"/>
      <c r="AG46" s="1" t="str">
        <f t="shared" si="1"/>
        <v/>
      </c>
    </row>
    <row r="47" spans="1:33" x14ac:dyDescent="0.25">
      <c r="A47"/>
      <c r="B47"/>
      <c r="C47"/>
      <c r="D47"/>
      <c r="E47"/>
      <c r="F47"/>
      <c r="G47"/>
      <c r="H47"/>
      <c r="I47" s="187"/>
      <c r="J47"/>
      <c r="K47"/>
      <c r="L47" s="141"/>
      <c r="M47" s="2"/>
      <c r="N47"/>
      <c r="O47"/>
      <c r="P47"/>
      <c r="R47"/>
      <c r="W47"/>
      <c r="X47"/>
      <c r="Y47"/>
      <c r="AD47"/>
      <c r="AE47"/>
      <c r="AF47"/>
      <c r="AG47" s="1" t="str">
        <f t="shared" si="1"/>
        <v/>
      </c>
    </row>
    <row r="48" spans="1:33" x14ac:dyDescent="0.25">
      <c r="A48"/>
      <c r="B48"/>
      <c r="C48"/>
      <c r="D48"/>
      <c r="E48"/>
      <c r="F48"/>
      <c r="G48"/>
      <c r="H48"/>
      <c r="I48" s="187"/>
      <c r="J48"/>
      <c r="K48"/>
      <c r="L48" s="141"/>
      <c r="M48" s="2"/>
      <c r="N48"/>
      <c r="O48"/>
      <c r="P48"/>
      <c r="Q48"/>
      <c r="S48"/>
      <c r="W48"/>
      <c r="X48"/>
      <c r="Y48"/>
      <c r="AD48"/>
      <c r="AE48"/>
      <c r="AF48"/>
      <c r="AG48" s="1" t="str">
        <f t="shared" si="1"/>
        <v/>
      </c>
    </row>
    <row r="49" spans="1:33" x14ac:dyDescent="0.25">
      <c r="A49"/>
      <c r="B49"/>
      <c r="C49"/>
      <c r="D49"/>
      <c r="E49"/>
      <c r="F49"/>
      <c r="G49"/>
      <c r="H49"/>
      <c r="I49" s="187"/>
      <c r="J49"/>
      <c r="K49"/>
      <c r="L49" s="141"/>
      <c r="M49" s="2"/>
      <c r="N49"/>
      <c r="O49"/>
      <c r="P49"/>
      <c r="R49"/>
      <c r="W49"/>
      <c r="X49"/>
      <c r="Y49"/>
      <c r="AD49"/>
      <c r="AE49"/>
      <c r="AF49"/>
      <c r="AG49" s="1" t="str">
        <f t="shared" si="1"/>
        <v/>
      </c>
    </row>
    <row r="50" spans="1:33" x14ac:dyDescent="0.25">
      <c r="A50"/>
      <c r="B50"/>
      <c r="C50"/>
      <c r="D50"/>
      <c r="E50"/>
      <c r="F50"/>
      <c r="G50"/>
      <c r="H50"/>
      <c r="I50" s="187"/>
      <c r="J50"/>
      <c r="K50"/>
      <c r="L50" s="141"/>
      <c r="M50" s="2"/>
      <c r="N50"/>
      <c r="O50"/>
      <c r="P50"/>
      <c r="R50"/>
      <c r="W50"/>
      <c r="X50"/>
      <c r="Y50"/>
      <c r="AD50"/>
      <c r="AE50"/>
      <c r="AF50"/>
      <c r="AG50" s="1" t="str">
        <f t="shared" si="1"/>
        <v/>
      </c>
    </row>
    <row r="51" spans="1:33" x14ac:dyDescent="0.25">
      <c r="A51"/>
      <c r="B51"/>
      <c r="C51"/>
      <c r="D51"/>
      <c r="E51"/>
      <c r="F51"/>
      <c r="G51"/>
      <c r="H51"/>
      <c r="I51" s="187"/>
      <c r="J51"/>
      <c r="K51"/>
      <c r="L51" s="141"/>
      <c r="M51" s="2"/>
      <c r="N51"/>
      <c r="O51"/>
      <c r="P51"/>
      <c r="Q51"/>
      <c r="R51"/>
      <c r="W51"/>
      <c r="X51"/>
      <c r="Y51"/>
      <c r="AD51"/>
      <c r="AE51"/>
      <c r="AF51"/>
      <c r="AG51" s="1" t="str">
        <f t="shared" si="1"/>
        <v/>
      </c>
    </row>
    <row r="52" spans="1:33" x14ac:dyDescent="0.25">
      <c r="A52"/>
      <c r="B52"/>
      <c r="C52"/>
      <c r="D52"/>
      <c r="E52"/>
      <c r="F52"/>
      <c r="G52"/>
      <c r="H52"/>
      <c r="I52" s="187"/>
      <c r="J52"/>
      <c r="K52"/>
      <c r="L52" s="141"/>
      <c r="M52" s="2"/>
      <c r="N52"/>
      <c r="O52"/>
      <c r="P52"/>
      <c r="Q52"/>
      <c r="R52"/>
      <c r="W52"/>
      <c r="X52"/>
      <c r="Y52"/>
      <c r="AD52"/>
      <c r="AE52"/>
      <c r="AF52"/>
      <c r="AG52" s="1" t="str">
        <f t="shared" si="1"/>
        <v/>
      </c>
    </row>
    <row r="53" spans="1:33" x14ac:dyDescent="0.25">
      <c r="A53"/>
      <c r="B53"/>
      <c r="C53"/>
      <c r="D53"/>
      <c r="E53"/>
      <c r="F53"/>
      <c r="G53"/>
      <c r="H53"/>
      <c r="I53" s="187"/>
      <c r="J53"/>
      <c r="K53"/>
      <c r="L53" s="141"/>
      <c r="M53" s="2"/>
      <c r="N53"/>
      <c r="O53"/>
      <c r="P53"/>
      <c r="W53"/>
      <c r="X53"/>
      <c r="Y53"/>
      <c r="AD53"/>
      <c r="AE53"/>
      <c r="AF53"/>
      <c r="AG53" s="1" t="str">
        <f t="shared" si="1"/>
        <v/>
      </c>
    </row>
    <row r="54" spans="1:33" x14ac:dyDescent="0.25">
      <c r="A54"/>
      <c r="B54"/>
      <c r="C54"/>
      <c r="D54"/>
      <c r="E54"/>
      <c r="F54"/>
      <c r="G54"/>
      <c r="H54"/>
      <c r="I54" s="187"/>
      <c r="J54"/>
      <c r="K54"/>
      <c r="L54" s="141"/>
      <c r="M54" s="2"/>
      <c r="N54"/>
      <c r="O54"/>
      <c r="P54"/>
      <c r="R54"/>
      <c r="W54"/>
      <c r="X54"/>
      <c r="Y54"/>
      <c r="AD54"/>
      <c r="AE54"/>
      <c r="AF54"/>
      <c r="AG54" s="1" t="str">
        <f t="shared" si="1"/>
        <v/>
      </c>
    </row>
    <row r="55" spans="1:33" x14ac:dyDescent="0.25">
      <c r="A55"/>
      <c r="B55"/>
      <c r="C55"/>
      <c r="D55"/>
      <c r="E55"/>
      <c r="F55"/>
      <c r="G55"/>
      <c r="H55"/>
      <c r="I55" s="187"/>
      <c r="J55"/>
      <c r="K55"/>
      <c r="L55" s="141"/>
      <c r="M55" s="2"/>
      <c r="N55"/>
      <c r="O55"/>
      <c r="P55"/>
      <c r="R55"/>
      <c r="W55"/>
      <c r="X55"/>
      <c r="Y55"/>
      <c r="AD55"/>
      <c r="AE55"/>
      <c r="AF55"/>
      <c r="AG55" s="1" t="str">
        <f t="shared" si="1"/>
        <v/>
      </c>
    </row>
    <row r="56" spans="1:33" x14ac:dyDescent="0.25">
      <c r="A56"/>
      <c r="B56"/>
      <c r="C56"/>
      <c r="D56"/>
      <c r="E56"/>
      <c r="F56"/>
      <c r="G56"/>
      <c r="H56"/>
      <c r="I56" s="187"/>
      <c r="J56"/>
      <c r="K56"/>
      <c r="L56" s="141"/>
      <c r="M56" s="2"/>
      <c r="N56"/>
      <c r="O56"/>
      <c r="P56"/>
      <c r="W56"/>
      <c r="X56"/>
      <c r="Y56"/>
      <c r="AD56"/>
      <c r="AE56"/>
      <c r="AF56"/>
      <c r="AG56" s="1" t="str">
        <f t="shared" si="1"/>
        <v/>
      </c>
    </row>
    <row r="57" spans="1:33" x14ac:dyDescent="0.25">
      <c r="A57"/>
      <c r="B57"/>
      <c r="C57"/>
      <c r="D57"/>
      <c r="E57"/>
      <c r="F57"/>
      <c r="G57"/>
      <c r="H57"/>
      <c r="I57" s="187"/>
      <c r="J57"/>
      <c r="K57"/>
      <c r="L57" s="141"/>
      <c r="M57" s="2"/>
      <c r="N57"/>
      <c r="O57"/>
      <c r="P57"/>
      <c r="Q57"/>
      <c r="R57"/>
      <c r="W57"/>
      <c r="X57"/>
      <c r="Y57"/>
      <c r="AD57"/>
      <c r="AE57"/>
      <c r="AF57"/>
      <c r="AG57" s="1" t="str">
        <f t="shared" si="1"/>
        <v/>
      </c>
    </row>
    <row r="58" spans="1:33" x14ac:dyDescent="0.25">
      <c r="A58"/>
      <c r="B58"/>
      <c r="C58"/>
      <c r="D58"/>
      <c r="E58"/>
      <c r="F58"/>
      <c r="G58"/>
      <c r="H58"/>
      <c r="I58" s="187"/>
      <c r="J58"/>
      <c r="K58"/>
      <c r="L58" s="141"/>
      <c r="M58" s="2"/>
      <c r="N58"/>
      <c r="O58"/>
      <c r="P58"/>
      <c r="W58"/>
      <c r="X58"/>
      <c r="Y58"/>
      <c r="AD58"/>
      <c r="AE58"/>
      <c r="AF58"/>
      <c r="AG58" s="1" t="str">
        <f t="shared" si="1"/>
        <v/>
      </c>
    </row>
    <row r="59" spans="1:33" x14ac:dyDescent="0.25">
      <c r="A59"/>
      <c r="B59"/>
      <c r="C59"/>
      <c r="D59"/>
      <c r="E59"/>
      <c r="F59"/>
      <c r="G59"/>
      <c r="H59"/>
      <c r="I59" s="187"/>
      <c r="J59"/>
      <c r="K59"/>
      <c r="L59" s="141"/>
      <c r="M59" s="2"/>
      <c r="N59"/>
      <c r="O59"/>
      <c r="P59"/>
      <c r="Q59"/>
      <c r="R59"/>
      <c r="W59"/>
      <c r="X59"/>
      <c r="Y59"/>
      <c r="AD59"/>
      <c r="AE59"/>
      <c r="AF59"/>
      <c r="AG59" s="1" t="str">
        <f t="shared" si="1"/>
        <v/>
      </c>
    </row>
    <row r="60" spans="1:33" x14ac:dyDescent="0.25">
      <c r="A60"/>
      <c r="B60"/>
      <c r="C60"/>
      <c r="D60"/>
      <c r="E60"/>
      <c r="F60"/>
      <c r="G60"/>
      <c r="H60"/>
      <c r="I60" s="187"/>
      <c r="J60"/>
      <c r="K60"/>
      <c r="L60" s="141"/>
      <c r="M60" s="2"/>
      <c r="N60"/>
      <c r="O60"/>
      <c r="P60"/>
      <c r="W60"/>
      <c r="X60"/>
      <c r="Y60"/>
      <c r="AD60"/>
      <c r="AE60"/>
      <c r="AF60"/>
      <c r="AG60" s="1" t="str">
        <f t="shared" si="1"/>
        <v/>
      </c>
    </row>
    <row r="61" spans="1:33" x14ac:dyDescent="0.25">
      <c r="A61"/>
      <c r="B61"/>
      <c r="C61"/>
      <c r="D61"/>
      <c r="E61"/>
      <c r="F61"/>
      <c r="G61"/>
      <c r="H61"/>
      <c r="I61" s="187"/>
      <c r="J61"/>
      <c r="K61"/>
      <c r="L61" s="141"/>
      <c r="M61" s="2"/>
      <c r="N61"/>
      <c r="O61"/>
      <c r="P61"/>
      <c r="W61"/>
      <c r="X61"/>
      <c r="Y61"/>
      <c r="AD61"/>
      <c r="AE61"/>
      <c r="AF61"/>
      <c r="AG61" s="1" t="str">
        <f t="shared" si="1"/>
        <v/>
      </c>
    </row>
    <row r="62" spans="1:33" x14ac:dyDescent="0.25">
      <c r="A62"/>
      <c r="B62"/>
      <c r="C62"/>
      <c r="D62"/>
      <c r="E62"/>
      <c r="F62"/>
      <c r="G62"/>
      <c r="H62"/>
      <c r="I62" s="187"/>
      <c r="J62"/>
      <c r="K62"/>
      <c r="L62" s="141"/>
      <c r="M62" s="2"/>
      <c r="N62"/>
      <c r="O62"/>
      <c r="P62"/>
      <c r="Q62"/>
      <c r="R62"/>
      <c r="S62"/>
      <c r="W62"/>
      <c r="X62"/>
      <c r="Y62"/>
      <c r="AD62"/>
      <c r="AE62"/>
      <c r="AF62"/>
      <c r="AG62" s="1" t="str">
        <f t="shared" si="1"/>
        <v/>
      </c>
    </row>
    <row r="63" spans="1:33" x14ac:dyDescent="0.25">
      <c r="A63"/>
      <c r="B63"/>
      <c r="C63"/>
      <c r="D63"/>
      <c r="E63"/>
      <c r="F63"/>
      <c r="G63"/>
      <c r="H63"/>
      <c r="I63" s="187"/>
      <c r="J63"/>
      <c r="K63"/>
      <c r="L63" s="141"/>
      <c r="M63" s="2"/>
      <c r="N63"/>
      <c r="O63"/>
      <c r="P63"/>
      <c r="R63"/>
      <c r="W63"/>
      <c r="X63"/>
      <c r="Y63"/>
      <c r="AD63"/>
      <c r="AE63"/>
      <c r="AF63"/>
      <c r="AG63" s="1" t="str">
        <f t="shared" si="1"/>
        <v/>
      </c>
    </row>
    <row r="64" spans="1:33" x14ac:dyDescent="0.25">
      <c r="A64"/>
      <c r="B64"/>
      <c r="C64"/>
      <c r="D64"/>
      <c r="E64"/>
      <c r="F64"/>
      <c r="G64"/>
      <c r="H64"/>
      <c r="I64" s="187"/>
      <c r="J64"/>
      <c r="K64"/>
      <c r="L64" s="141"/>
      <c r="M64" s="2"/>
      <c r="N64"/>
      <c r="O64"/>
      <c r="P64"/>
      <c r="Q64"/>
      <c r="W64"/>
      <c r="X64"/>
      <c r="Y64"/>
      <c r="AD64"/>
      <c r="AE64"/>
      <c r="AF64"/>
      <c r="AG64" s="1" t="str">
        <f t="shared" si="1"/>
        <v/>
      </c>
    </row>
    <row r="65" spans="1:33" x14ac:dyDescent="0.25">
      <c r="A65"/>
      <c r="B65"/>
      <c r="C65"/>
      <c r="D65"/>
      <c r="E65"/>
      <c r="F65"/>
      <c r="G65"/>
      <c r="H65"/>
      <c r="I65" s="187"/>
      <c r="J65"/>
      <c r="K65"/>
      <c r="L65" s="141"/>
      <c r="M65" s="2"/>
      <c r="N65"/>
      <c r="P65"/>
      <c r="W65"/>
      <c r="X65"/>
      <c r="Y65"/>
      <c r="AD65"/>
      <c r="AE65"/>
      <c r="AF65"/>
      <c r="AG65" s="1" t="str">
        <f t="shared" si="1"/>
        <v/>
      </c>
    </row>
    <row r="66" spans="1:33" x14ac:dyDescent="0.25">
      <c r="A66"/>
      <c r="B66"/>
      <c r="C66"/>
      <c r="D66"/>
      <c r="E66"/>
      <c r="F66"/>
      <c r="G66"/>
      <c r="H66"/>
      <c r="I66" s="187"/>
      <c r="J66"/>
      <c r="K66"/>
      <c r="L66" s="141"/>
      <c r="M66" s="2"/>
      <c r="N66"/>
      <c r="O66"/>
      <c r="P66"/>
      <c r="R66"/>
      <c r="W66"/>
      <c r="X66"/>
      <c r="Y66"/>
      <c r="AD66"/>
      <c r="AE66"/>
      <c r="AF66"/>
      <c r="AG66" s="1" t="str">
        <f t="shared" si="1"/>
        <v/>
      </c>
    </row>
    <row r="67" spans="1:33" x14ac:dyDescent="0.25">
      <c r="A67"/>
      <c r="B67"/>
      <c r="C67"/>
      <c r="D67"/>
      <c r="E67"/>
      <c r="F67"/>
      <c r="G67"/>
      <c r="H67"/>
      <c r="I67" s="187"/>
      <c r="J67"/>
      <c r="K67"/>
      <c r="L67" s="141"/>
      <c r="M67" s="2"/>
      <c r="N67"/>
      <c r="O67"/>
      <c r="P67"/>
      <c r="W67"/>
      <c r="X67"/>
      <c r="Y67"/>
      <c r="AD67"/>
      <c r="AE67"/>
      <c r="AF67"/>
      <c r="AG67" s="1" t="str">
        <f t="shared" ref="AG67:AG98" si="2">IFERROR(X67/Y67,"")</f>
        <v/>
      </c>
    </row>
    <row r="68" spans="1:33" x14ac:dyDescent="0.25">
      <c r="A68"/>
      <c r="B68"/>
      <c r="C68"/>
      <c r="D68"/>
      <c r="E68"/>
      <c r="F68"/>
      <c r="G68"/>
      <c r="H68"/>
      <c r="I68" s="187"/>
      <c r="J68"/>
      <c r="K68"/>
      <c r="L68" s="141"/>
      <c r="M68" s="2"/>
      <c r="N68"/>
      <c r="O68"/>
      <c r="P68"/>
      <c r="Q68"/>
      <c r="R68"/>
      <c r="S68"/>
      <c r="W68"/>
      <c r="X68"/>
      <c r="Y68"/>
      <c r="AD68"/>
      <c r="AE68"/>
      <c r="AF68"/>
      <c r="AG68" s="1" t="str">
        <f t="shared" si="2"/>
        <v/>
      </c>
    </row>
    <row r="69" spans="1:33" x14ac:dyDescent="0.25">
      <c r="A69"/>
      <c r="B69"/>
      <c r="C69"/>
      <c r="D69"/>
      <c r="E69"/>
      <c r="F69"/>
      <c r="G69"/>
      <c r="H69"/>
      <c r="I69" s="187"/>
      <c r="J69"/>
      <c r="K69"/>
      <c r="L69" s="141"/>
      <c r="M69" s="2"/>
      <c r="N69"/>
      <c r="O69"/>
      <c r="P69"/>
      <c r="Q69"/>
      <c r="R69"/>
      <c r="S69"/>
      <c r="W69"/>
      <c r="X69"/>
      <c r="Y69"/>
      <c r="AD69"/>
      <c r="AE69"/>
      <c r="AF69"/>
      <c r="AG69" s="1" t="str">
        <f t="shared" si="2"/>
        <v/>
      </c>
    </row>
    <row r="70" spans="1:33" x14ac:dyDescent="0.25">
      <c r="A70"/>
      <c r="B70"/>
      <c r="C70"/>
      <c r="D70"/>
      <c r="E70"/>
      <c r="F70"/>
      <c r="G70"/>
      <c r="H70"/>
      <c r="I70" s="187"/>
      <c r="J70"/>
      <c r="K70"/>
      <c r="L70" s="141"/>
      <c r="M70" s="2"/>
      <c r="N70"/>
      <c r="O70"/>
      <c r="P70"/>
      <c r="Q70"/>
      <c r="R70"/>
      <c r="W70"/>
      <c r="X70"/>
      <c r="Y70"/>
      <c r="AD70"/>
      <c r="AE70"/>
      <c r="AF70"/>
      <c r="AG70" s="1" t="str">
        <f t="shared" si="2"/>
        <v/>
      </c>
    </row>
    <row r="71" spans="1:33" x14ac:dyDescent="0.25">
      <c r="A71"/>
      <c r="B71"/>
      <c r="C71"/>
      <c r="D71"/>
      <c r="E71"/>
      <c r="F71"/>
      <c r="G71"/>
      <c r="H71"/>
      <c r="I71" s="187"/>
      <c r="J71"/>
      <c r="K71"/>
      <c r="L71" s="141"/>
      <c r="M71" s="2"/>
      <c r="N71"/>
      <c r="O71"/>
      <c r="P71"/>
      <c r="W71"/>
      <c r="X71"/>
      <c r="Y71"/>
      <c r="AD71"/>
      <c r="AE71"/>
      <c r="AF71"/>
      <c r="AG71" s="1" t="str">
        <f t="shared" si="2"/>
        <v/>
      </c>
    </row>
    <row r="72" spans="1:33" x14ac:dyDescent="0.25">
      <c r="A72"/>
      <c r="B72"/>
      <c r="C72"/>
      <c r="D72"/>
      <c r="E72"/>
      <c r="F72"/>
      <c r="G72"/>
      <c r="H72"/>
      <c r="I72" s="187"/>
      <c r="J72"/>
      <c r="K72"/>
      <c r="L72" s="141"/>
      <c r="M72" s="2"/>
      <c r="N72"/>
      <c r="O72"/>
      <c r="P72"/>
      <c r="W72"/>
      <c r="X72"/>
      <c r="Y72"/>
      <c r="AD72"/>
      <c r="AE72"/>
      <c r="AF72"/>
      <c r="AG72" s="1" t="str">
        <f t="shared" si="2"/>
        <v/>
      </c>
    </row>
    <row r="73" spans="1:33" x14ac:dyDescent="0.25">
      <c r="A73"/>
      <c r="B73"/>
      <c r="C73"/>
      <c r="D73"/>
      <c r="E73"/>
      <c r="F73"/>
      <c r="G73"/>
      <c r="H73"/>
      <c r="I73" s="187"/>
      <c r="J73"/>
      <c r="K73"/>
      <c r="L73" s="141"/>
      <c r="M73" s="2"/>
      <c r="N73"/>
      <c r="O73"/>
      <c r="P73"/>
      <c r="Q73"/>
      <c r="R73"/>
      <c r="W73"/>
      <c r="X73"/>
      <c r="Y73"/>
      <c r="AD73"/>
      <c r="AE73"/>
      <c r="AF73"/>
      <c r="AG73" s="1" t="str">
        <f t="shared" si="2"/>
        <v/>
      </c>
    </row>
    <row r="74" spans="1:33" x14ac:dyDescent="0.25">
      <c r="A74"/>
      <c r="B74"/>
      <c r="C74"/>
      <c r="D74"/>
      <c r="E74"/>
      <c r="F74"/>
      <c r="G74"/>
      <c r="H74"/>
      <c r="I74" s="187"/>
      <c r="J74"/>
      <c r="K74"/>
      <c r="L74" s="141"/>
      <c r="M74" s="2"/>
      <c r="N74"/>
      <c r="O74"/>
      <c r="P74"/>
      <c r="Q74"/>
      <c r="W74"/>
      <c r="X74"/>
      <c r="Y74"/>
      <c r="AD74"/>
      <c r="AE74"/>
      <c r="AF74"/>
      <c r="AG74" s="1" t="str">
        <f t="shared" si="2"/>
        <v/>
      </c>
    </row>
    <row r="75" spans="1:33" x14ac:dyDescent="0.25">
      <c r="A75"/>
      <c r="B75"/>
      <c r="C75"/>
      <c r="D75"/>
      <c r="E75"/>
      <c r="F75"/>
      <c r="G75"/>
      <c r="H75"/>
      <c r="I75" s="187"/>
      <c r="J75"/>
      <c r="K75"/>
      <c r="L75" s="141"/>
      <c r="M75" s="2"/>
      <c r="N75"/>
      <c r="O75"/>
      <c r="P75"/>
      <c r="Q75"/>
      <c r="R75"/>
      <c r="W75"/>
      <c r="X75"/>
      <c r="Y75"/>
      <c r="AD75"/>
      <c r="AE75"/>
      <c r="AF75"/>
      <c r="AG75" s="1" t="str">
        <f t="shared" si="2"/>
        <v/>
      </c>
    </row>
    <row r="76" spans="1:33" x14ac:dyDescent="0.25">
      <c r="A76"/>
      <c r="B76"/>
      <c r="C76"/>
      <c r="D76"/>
      <c r="E76"/>
      <c r="F76"/>
      <c r="G76"/>
      <c r="H76"/>
      <c r="I76" s="187"/>
      <c r="J76"/>
      <c r="K76"/>
      <c r="L76" s="141"/>
      <c r="M76" s="2"/>
      <c r="N76"/>
      <c r="O76"/>
      <c r="P76"/>
      <c r="R76"/>
      <c r="W76"/>
      <c r="X76"/>
      <c r="Y76"/>
      <c r="AD76"/>
      <c r="AE76"/>
      <c r="AF76"/>
      <c r="AG76" s="1" t="str">
        <f t="shared" si="2"/>
        <v/>
      </c>
    </row>
    <row r="77" spans="1:33" x14ac:dyDescent="0.25">
      <c r="A77"/>
      <c r="B77"/>
      <c r="C77"/>
      <c r="D77"/>
      <c r="E77"/>
      <c r="F77"/>
      <c r="G77"/>
      <c r="H77"/>
      <c r="I77" s="187"/>
      <c r="J77"/>
      <c r="K77"/>
      <c r="L77" s="141"/>
      <c r="M77" s="2"/>
      <c r="N77"/>
      <c r="O77"/>
      <c r="P77"/>
      <c r="W77"/>
      <c r="X77"/>
      <c r="Y77"/>
      <c r="AD77"/>
      <c r="AE77"/>
      <c r="AF77"/>
      <c r="AG77" s="1" t="str">
        <f t="shared" si="2"/>
        <v/>
      </c>
    </row>
    <row r="78" spans="1:33" x14ac:dyDescent="0.25">
      <c r="A78"/>
      <c r="B78"/>
      <c r="C78"/>
      <c r="D78"/>
      <c r="E78"/>
      <c r="F78"/>
      <c r="G78"/>
      <c r="H78"/>
      <c r="I78" s="187"/>
      <c r="J78"/>
      <c r="K78"/>
      <c r="L78" s="141"/>
      <c r="M78" s="2"/>
      <c r="N78"/>
      <c r="O78"/>
      <c r="P78"/>
      <c r="W78"/>
      <c r="X78"/>
      <c r="Y78"/>
      <c r="AD78"/>
      <c r="AE78"/>
      <c r="AF78"/>
      <c r="AG78" s="1" t="str">
        <f t="shared" si="2"/>
        <v/>
      </c>
    </row>
    <row r="79" spans="1:33" x14ac:dyDescent="0.25">
      <c r="A79"/>
      <c r="B79"/>
      <c r="C79"/>
      <c r="D79"/>
      <c r="E79"/>
      <c r="F79"/>
      <c r="G79"/>
      <c r="H79"/>
      <c r="I79" s="187"/>
      <c r="J79"/>
      <c r="K79"/>
      <c r="L79" s="141"/>
      <c r="M79" s="2"/>
      <c r="N79"/>
      <c r="O79"/>
      <c r="P79"/>
      <c r="Q79"/>
      <c r="R79"/>
      <c r="W79"/>
      <c r="X79"/>
      <c r="Y79"/>
      <c r="AD79"/>
      <c r="AE79"/>
      <c r="AF79"/>
      <c r="AG79" s="1" t="str">
        <f t="shared" si="2"/>
        <v/>
      </c>
    </row>
    <row r="80" spans="1:33" x14ac:dyDescent="0.25">
      <c r="A80"/>
      <c r="B80"/>
      <c r="C80"/>
      <c r="D80"/>
      <c r="E80"/>
      <c r="F80"/>
      <c r="G80"/>
      <c r="H80"/>
      <c r="I80" s="187"/>
      <c r="J80"/>
      <c r="K80"/>
      <c r="L80" s="141"/>
      <c r="M80" s="2"/>
      <c r="N80"/>
      <c r="O80"/>
      <c r="P80"/>
      <c r="W80"/>
      <c r="X80"/>
      <c r="Y80"/>
      <c r="AD80"/>
      <c r="AE80"/>
      <c r="AF80"/>
      <c r="AG80" s="1" t="str">
        <f t="shared" si="2"/>
        <v/>
      </c>
    </row>
    <row r="81" spans="1:33" x14ac:dyDescent="0.25">
      <c r="A81"/>
      <c r="B81"/>
      <c r="C81"/>
      <c r="D81"/>
      <c r="E81"/>
      <c r="F81"/>
      <c r="G81"/>
      <c r="H81"/>
      <c r="I81" s="187"/>
      <c r="J81"/>
      <c r="K81"/>
      <c r="L81" s="141"/>
      <c r="M81" s="2"/>
      <c r="N81"/>
      <c r="O81"/>
      <c r="P81"/>
      <c r="R81"/>
      <c r="W81"/>
      <c r="X81"/>
      <c r="Y81"/>
      <c r="AD81"/>
      <c r="AE81"/>
      <c r="AF81"/>
      <c r="AG81" s="1" t="str">
        <f t="shared" si="2"/>
        <v/>
      </c>
    </row>
    <row r="82" spans="1:33" x14ac:dyDescent="0.25">
      <c r="A82"/>
      <c r="B82"/>
      <c r="C82"/>
      <c r="D82"/>
      <c r="E82"/>
      <c r="F82"/>
      <c r="G82"/>
      <c r="H82"/>
      <c r="I82" s="187"/>
      <c r="J82"/>
      <c r="K82"/>
      <c r="L82" s="141"/>
      <c r="M82" s="2"/>
      <c r="N82"/>
      <c r="O82"/>
      <c r="P82"/>
      <c r="Q82"/>
      <c r="R82"/>
      <c r="S82"/>
      <c r="W82"/>
      <c r="X82"/>
      <c r="Y82"/>
      <c r="AD82"/>
      <c r="AE82"/>
      <c r="AF82"/>
      <c r="AG82" s="1" t="str">
        <f t="shared" si="2"/>
        <v/>
      </c>
    </row>
    <row r="83" spans="1:33" x14ac:dyDescent="0.25">
      <c r="A83"/>
      <c r="B83"/>
      <c r="C83"/>
      <c r="D83"/>
      <c r="E83"/>
      <c r="F83"/>
      <c r="G83"/>
      <c r="H83"/>
      <c r="I83" s="187"/>
      <c r="J83"/>
      <c r="K83"/>
      <c r="L83" s="141"/>
      <c r="M83" s="2"/>
      <c r="N83"/>
      <c r="O83"/>
      <c r="P83"/>
      <c r="W83"/>
      <c r="X83"/>
      <c r="Y83"/>
      <c r="AD83"/>
      <c r="AE83"/>
      <c r="AF83"/>
      <c r="AG83" s="1" t="str">
        <f t="shared" si="2"/>
        <v/>
      </c>
    </row>
    <row r="84" spans="1:33" x14ac:dyDescent="0.25">
      <c r="A84"/>
      <c r="B84"/>
      <c r="C84"/>
      <c r="D84"/>
      <c r="E84"/>
      <c r="F84"/>
      <c r="G84"/>
      <c r="H84"/>
      <c r="I84" s="187"/>
      <c r="J84"/>
      <c r="K84"/>
      <c r="L84" s="141"/>
      <c r="M84" s="2"/>
      <c r="N84"/>
      <c r="O84"/>
      <c r="P84"/>
      <c r="Q84"/>
      <c r="R84"/>
      <c r="W84"/>
      <c r="X84"/>
      <c r="Y84"/>
      <c r="AD84"/>
      <c r="AE84"/>
      <c r="AF84"/>
      <c r="AG84" s="1" t="str">
        <f t="shared" si="2"/>
        <v/>
      </c>
    </row>
    <row r="85" spans="1:33" x14ac:dyDescent="0.25">
      <c r="A85"/>
      <c r="B85"/>
      <c r="C85"/>
      <c r="D85"/>
      <c r="E85"/>
      <c r="F85"/>
      <c r="G85"/>
      <c r="H85"/>
      <c r="I85" s="187"/>
      <c r="J85"/>
      <c r="K85"/>
      <c r="L85" s="141"/>
      <c r="M85" s="2"/>
      <c r="N85"/>
      <c r="O85"/>
      <c r="P85"/>
      <c r="W85"/>
      <c r="X85"/>
      <c r="Y85"/>
      <c r="AD85"/>
      <c r="AE85"/>
      <c r="AF85"/>
      <c r="AG85" s="1" t="str">
        <f t="shared" si="2"/>
        <v/>
      </c>
    </row>
    <row r="86" spans="1:33" x14ac:dyDescent="0.25">
      <c r="A86"/>
      <c r="B86"/>
      <c r="C86"/>
      <c r="D86"/>
      <c r="E86"/>
      <c r="F86"/>
      <c r="G86"/>
      <c r="H86"/>
      <c r="I86" s="187"/>
      <c r="J86"/>
      <c r="K86"/>
      <c r="L86" s="141"/>
      <c r="M86" s="2"/>
      <c r="N86"/>
      <c r="O86"/>
      <c r="P86"/>
      <c r="W86"/>
      <c r="X86"/>
      <c r="Y86"/>
      <c r="AD86"/>
      <c r="AE86"/>
      <c r="AF86"/>
      <c r="AG86" s="1" t="str">
        <f t="shared" si="2"/>
        <v/>
      </c>
    </row>
    <row r="87" spans="1:33" x14ac:dyDescent="0.25">
      <c r="A87"/>
      <c r="B87"/>
      <c r="C87"/>
      <c r="D87"/>
      <c r="E87"/>
      <c r="F87"/>
      <c r="G87"/>
      <c r="H87"/>
      <c r="I87" s="187"/>
      <c r="J87"/>
      <c r="K87"/>
      <c r="L87" s="141"/>
      <c r="M87" s="2"/>
      <c r="N87"/>
      <c r="O87"/>
      <c r="P87"/>
      <c r="W87"/>
      <c r="X87"/>
      <c r="Y87"/>
      <c r="AD87"/>
      <c r="AE87"/>
      <c r="AF87"/>
      <c r="AG87" s="1" t="str">
        <f t="shared" si="2"/>
        <v/>
      </c>
    </row>
    <row r="88" spans="1:33" x14ac:dyDescent="0.25">
      <c r="A88"/>
      <c r="B88"/>
      <c r="C88"/>
      <c r="D88"/>
      <c r="E88"/>
      <c r="F88"/>
      <c r="G88"/>
      <c r="H88"/>
      <c r="I88" s="187"/>
      <c r="J88"/>
      <c r="K88"/>
      <c r="L88" s="141"/>
      <c r="M88" s="2"/>
      <c r="N88"/>
      <c r="O88"/>
      <c r="P88"/>
      <c r="Q88"/>
      <c r="R88"/>
      <c r="U88"/>
      <c r="W88"/>
      <c r="X88"/>
      <c r="Y88"/>
      <c r="AD88"/>
      <c r="AE88"/>
      <c r="AF88"/>
      <c r="AG88" s="1" t="str">
        <f t="shared" si="2"/>
        <v/>
      </c>
    </row>
    <row r="89" spans="1:33" x14ac:dyDescent="0.25">
      <c r="A89"/>
      <c r="B89"/>
      <c r="C89"/>
      <c r="D89"/>
      <c r="E89"/>
      <c r="F89"/>
      <c r="G89"/>
      <c r="H89"/>
      <c r="I89" s="187"/>
      <c r="J89"/>
      <c r="K89"/>
      <c r="L89" s="141"/>
      <c r="M89" s="2"/>
      <c r="N89"/>
      <c r="O89"/>
      <c r="P89"/>
      <c r="W89"/>
      <c r="X89"/>
      <c r="Y89"/>
      <c r="AD89"/>
      <c r="AE89"/>
      <c r="AF89"/>
      <c r="AG89" s="1" t="str">
        <f t="shared" si="2"/>
        <v/>
      </c>
    </row>
    <row r="90" spans="1:33" x14ac:dyDescent="0.25">
      <c r="A90"/>
      <c r="B90"/>
      <c r="C90"/>
      <c r="D90"/>
      <c r="E90"/>
      <c r="F90"/>
      <c r="G90"/>
      <c r="H90"/>
      <c r="I90" s="187"/>
      <c r="J90"/>
      <c r="K90"/>
      <c r="L90" s="141"/>
      <c r="M90" s="2"/>
      <c r="N90"/>
      <c r="O90"/>
      <c r="P90"/>
      <c r="Q90"/>
      <c r="R90"/>
      <c r="S90"/>
      <c r="W90"/>
      <c r="X90"/>
      <c r="Y90"/>
      <c r="AD90"/>
      <c r="AE90"/>
      <c r="AF90"/>
      <c r="AG90" s="1" t="str">
        <f t="shared" si="2"/>
        <v/>
      </c>
    </row>
    <row r="91" spans="1:33" x14ac:dyDescent="0.25">
      <c r="A91"/>
      <c r="B91"/>
      <c r="C91"/>
      <c r="D91"/>
      <c r="E91"/>
      <c r="F91"/>
      <c r="G91"/>
      <c r="H91"/>
      <c r="I91" s="187"/>
      <c r="J91"/>
      <c r="K91"/>
      <c r="L91" s="141"/>
      <c r="M91" s="2"/>
      <c r="N91"/>
      <c r="O91"/>
      <c r="P91"/>
      <c r="Q91"/>
      <c r="R91"/>
      <c r="W91"/>
      <c r="X91"/>
      <c r="Y91"/>
      <c r="AD91"/>
      <c r="AE91"/>
      <c r="AF91"/>
      <c r="AG91" s="1" t="str">
        <f t="shared" si="2"/>
        <v/>
      </c>
    </row>
    <row r="92" spans="1:33" x14ac:dyDescent="0.25">
      <c r="A92"/>
      <c r="B92"/>
      <c r="C92"/>
      <c r="D92"/>
      <c r="E92"/>
      <c r="F92"/>
      <c r="G92"/>
      <c r="H92"/>
      <c r="I92" s="187"/>
      <c r="J92"/>
      <c r="K92"/>
      <c r="L92" s="141"/>
      <c r="M92" s="2"/>
      <c r="N92"/>
      <c r="O92"/>
      <c r="P92"/>
      <c r="W92"/>
      <c r="X92"/>
      <c r="Y92"/>
      <c r="AD92"/>
      <c r="AE92"/>
      <c r="AF92"/>
      <c r="AG92" s="1" t="str">
        <f t="shared" si="2"/>
        <v/>
      </c>
    </row>
    <row r="93" spans="1:33" x14ac:dyDescent="0.25">
      <c r="A93"/>
      <c r="B93"/>
      <c r="C93"/>
      <c r="D93"/>
      <c r="E93"/>
      <c r="F93"/>
      <c r="G93"/>
      <c r="H93"/>
      <c r="I93" s="187"/>
      <c r="J93"/>
      <c r="K93"/>
      <c r="L93" s="141"/>
      <c r="M93" s="2"/>
      <c r="N93"/>
      <c r="O93"/>
      <c r="P93"/>
      <c r="W93"/>
      <c r="X93"/>
      <c r="Y93"/>
      <c r="AD93"/>
      <c r="AE93"/>
      <c r="AF93"/>
      <c r="AG93" s="1" t="str">
        <f t="shared" si="2"/>
        <v/>
      </c>
    </row>
    <row r="94" spans="1:33" x14ac:dyDescent="0.25">
      <c r="A94"/>
      <c r="B94"/>
      <c r="C94"/>
      <c r="D94"/>
      <c r="E94"/>
      <c r="F94"/>
      <c r="G94"/>
      <c r="H94"/>
      <c r="I94" s="187"/>
      <c r="J94"/>
      <c r="K94"/>
      <c r="L94" s="141"/>
      <c r="M94" s="2"/>
      <c r="N94"/>
      <c r="O94"/>
      <c r="P94"/>
      <c r="W94"/>
      <c r="X94"/>
      <c r="Y94"/>
      <c r="AD94"/>
      <c r="AE94"/>
      <c r="AF94"/>
      <c r="AG94" s="1" t="str">
        <f t="shared" si="2"/>
        <v/>
      </c>
    </row>
    <row r="95" spans="1:33" x14ac:dyDescent="0.25">
      <c r="A95"/>
      <c r="B95"/>
      <c r="C95"/>
      <c r="D95"/>
      <c r="E95"/>
      <c r="F95"/>
      <c r="G95"/>
      <c r="H95"/>
      <c r="I95" s="187"/>
      <c r="J95"/>
      <c r="K95"/>
      <c r="L95" s="141"/>
      <c r="M95" s="2"/>
      <c r="N95"/>
      <c r="O95"/>
      <c r="P95"/>
      <c r="W95"/>
      <c r="X95"/>
      <c r="Y95"/>
      <c r="AD95"/>
      <c r="AE95"/>
      <c r="AF95"/>
      <c r="AG95" s="1" t="str">
        <f t="shared" si="2"/>
        <v/>
      </c>
    </row>
    <row r="96" spans="1:33" x14ac:dyDescent="0.25">
      <c r="A96"/>
      <c r="B96"/>
      <c r="C96"/>
      <c r="D96"/>
      <c r="E96"/>
      <c r="F96"/>
      <c r="G96"/>
      <c r="H96"/>
      <c r="I96" s="187"/>
      <c r="J96"/>
      <c r="K96"/>
      <c r="L96" s="141"/>
      <c r="M96" s="2"/>
      <c r="W96"/>
      <c r="AD96"/>
      <c r="AG96" s="1" t="str">
        <f t="shared" si="2"/>
        <v/>
      </c>
    </row>
    <row r="97" spans="1:33" x14ac:dyDescent="0.25">
      <c r="A97"/>
      <c r="B97"/>
      <c r="C97"/>
      <c r="D97"/>
      <c r="E97"/>
      <c r="F97"/>
      <c r="G97"/>
      <c r="H97"/>
      <c r="I97" s="187"/>
      <c r="J97"/>
      <c r="K97"/>
      <c r="L97" s="141"/>
      <c r="M97" s="2"/>
      <c r="N97"/>
      <c r="O97"/>
      <c r="P97"/>
      <c r="R97"/>
      <c r="W97"/>
      <c r="X97"/>
      <c r="Y97"/>
      <c r="AD97"/>
      <c r="AE97"/>
      <c r="AF97"/>
      <c r="AG97" s="1" t="str">
        <f t="shared" si="2"/>
        <v/>
      </c>
    </row>
    <row r="98" spans="1:33" x14ac:dyDescent="0.25">
      <c r="A98"/>
      <c r="B98"/>
      <c r="C98"/>
      <c r="D98"/>
      <c r="E98"/>
      <c r="F98"/>
      <c r="G98"/>
      <c r="H98"/>
      <c r="I98" s="187"/>
      <c r="J98"/>
      <c r="K98"/>
      <c r="L98" s="141"/>
      <c r="M98" s="2"/>
      <c r="N98"/>
      <c r="P98"/>
      <c r="R98"/>
      <c r="W98"/>
      <c r="X98"/>
      <c r="Y98"/>
      <c r="AD98"/>
      <c r="AE98"/>
      <c r="AF98"/>
      <c r="AG98" s="1" t="str">
        <f t="shared" si="2"/>
        <v/>
      </c>
    </row>
    <row r="99" spans="1:33" x14ac:dyDescent="0.25">
      <c r="A99"/>
      <c r="B99"/>
      <c r="C99"/>
      <c r="D99"/>
      <c r="E99"/>
      <c r="F99"/>
      <c r="G99"/>
      <c r="H99"/>
      <c r="I99" s="187"/>
      <c r="J99"/>
      <c r="K99"/>
      <c r="L99" s="141"/>
      <c r="M99" s="2"/>
      <c r="N99"/>
      <c r="O99"/>
      <c r="P99"/>
      <c r="W99"/>
      <c r="X99"/>
      <c r="Y99"/>
      <c r="AD99"/>
      <c r="AE99"/>
      <c r="AF99"/>
      <c r="AG99" s="1" t="str">
        <f t="shared" ref="AG99:AG134" si="3">IFERROR(X99/Y99,"")</f>
        <v/>
      </c>
    </row>
    <row r="100" spans="1:33" x14ac:dyDescent="0.25">
      <c r="A100"/>
      <c r="B100"/>
      <c r="C100"/>
      <c r="D100"/>
      <c r="E100"/>
      <c r="F100"/>
      <c r="G100"/>
      <c r="H100"/>
      <c r="I100" s="187"/>
      <c r="J100"/>
      <c r="K100"/>
      <c r="L100" s="141"/>
      <c r="M100" s="2"/>
      <c r="N100"/>
      <c r="O100"/>
      <c r="P100"/>
      <c r="Q100"/>
      <c r="R100"/>
      <c r="W100"/>
      <c r="X100"/>
      <c r="Y100"/>
      <c r="AD100"/>
      <c r="AE100"/>
      <c r="AF100"/>
      <c r="AG100" s="1" t="str">
        <f t="shared" si="3"/>
        <v/>
      </c>
    </row>
    <row r="101" spans="1:33" x14ac:dyDescent="0.25">
      <c r="A101"/>
      <c r="B101"/>
      <c r="C101"/>
      <c r="D101"/>
      <c r="E101"/>
      <c r="F101"/>
      <c r="G101"/>
      <c r="H101"/>
      <c r="I101" s="187"/>
      <c r="J101"/>
      <c r="K101"/>
      <c r="L101" s="141"/>
      <c r="M101" s="2"/>
      <c r="N101"/>
      <c r="O101"/>
      <c r="P101"/>
      <c r="Q101"/>
      <c r="R101"/>
      <c r="W101"/>
      <c r="X101"/>
      <c r="Y101"/>
      <c r="AD101"/>
      <c r="AE101"/>
      <c r="AF101"/>
      <c r="AG101" s="1" t="str">
        <f t="shared" si="3"/>
        <v/>
      </c>
    </row>
    <row r="102" spans="1:33" x14ac:dyDescent="0.25">
      <c r="A102"/>
      <c r="B102"/>
      <c r="C102"/>
      <c r="D102"/>
      <c r="E102"/>
      <c r="F102"/>
      <c r="G102"/>
      <c r="H102"/>
      <c r="I102" s="187"/>
      <c r="J102"/>
      <c r="K102"/>
      <c r="L102" s="141"/>
      <c r="M102" s="2"/>
      <c r="N102"/>
      <c r="O102"/>
      <c r="P102"/>
      <c r="W102"/>
      <c r="X102"/>
      <c r="Y102"/>
      <c r="AD102"/>
      <c r="AE102"/>
      <c r="AF102"/>
      <c r="AG102" s="1" t="str">
        <f t="shared" si="3"/>
        <v/>
      </c>
    </row>
    <row r="103" spans="1:33" x14ac:dyDescent="0.25">
      <c r="A103"/>
      <c r="B103"/>
      <c r="C103"/>
      <c r="D103"/>
      <c r="E103"/>
      <c r="F103"/>
      <c r="G103"/>
      <c r="H103"/>
      <c r="I103" s="187"/>
      <c r="J103"/>
      <c r="K103"/>
      <c r="L103" s="141"/>
      <c r="M103" s="2"/>
      <c r="N103"/>
      <c r="O103"/>
      <c r="P103"/>
      <c r="Q103"/>
      <c r="W103"/>
      <c r="X103"/>
      <c r="Y103"/>
      <c r="AD103"/>
      <c r="AE103"/>
      <c r="AF103"/>
      <c r="AG103" s="1" t="str">
        <f t="shared" si="3"/>
        <v/>
      </c>
    </row>
    <row r="104" spans="1:33" x14ac:dyDescent="0.25">
      <c r="A104"/>
      <c r="B104"/>
      <c r="C104"/>
      <c r="D104"/>
      <c r="E104"/>
      <c r="F104"/>
      <c r="G104"/>
      <c r="H104"/>
      <c r="I104" s="187"/>
      <c r="J104"/>
      <c r="K104"/>
      <c r="L104" s="141"/>
      <c r="M104" s="2"/>
      <c r="N104"/>
      <c r="O104"/>
      <c r="P104"/>
      <c r="W104"/>
      <c r="X104"/>
      <c r="Y104"/>
      <c r="AD104"/>
      <c r="AE104"/>
      <c r="AF104"/>
      <c r="AG104" s="1" t="str">
        <f t="shared" si="3"/>
        <v/>
      </c>
    </row>
    <row r="105" spans="1:33" x14ac:dyDescent="0.25">
      <c r="A105"/>
      <c r="B105"/>
      <c r="C105"/>
      <c r="D105"/>
      <c r="E105"/>
      <c r="F105"/>
      <c r="G105"/>
      <c r="H105"/>
      <c r="I105" s="187"/>
      <c r="J105"/>
      <c r="K105"/>
      <c r="L105" s="141"/>
      <c r="M105" s="2"/>
      <c r="N105"/>
      <c r="O105"/>
      <c r="P105"/>
      <c r="W105"/>
      <c r="X105"/>
      <c r="Y105"/>
      <c r="AD105"/>
      <c r="AE105"/>
      <c r="AF105"/>
      <c r="AG105" s="1" t="str">
        <f t="shared" si="3"/>
        <v/>
      </c>
    </row>
    <row r="106" spans="1:33" x14ac:dyDescent="0.25">
      <c r="I106" s="187"/>
      <c r="L106" s="141"/>
      <c r="M106" s="2"/>
      <c r="AG106" s="1" t="str">
        <f t="shared" si="3"/>
        <v/>
      </c>
    </row>
    <row r="107" spans="1:33" x14ac:dyDescent="0.25">
      <c r="I107" s="187"/>
      <c r="L107" s="141"/>
      <c r="M107" s="2"/>
      <c r="AG107" s="1" t="str">
        <f t="shared" si="3"/>
        <v/>
      </c>
    </row>
    <row r="108" spans="1:33" x14ac:dyDescent="0.25">
      <c r="I108" s="187"/>
      <c r="L108" s="141"/>
      <c r="M108" s="2"/>
      <c r="AG108" s="1" t="str">
        <f t="shared" si="3"/>
        <v/>
      </c>
    </row>
    <row r="109" spans="1:33" x14ac:dyDescent="0.25">
      <c r="I109" s="187"/>
      <c r="L109" s="141"/>
      <c r="M109" s="2"/>
      <c r="AG109" s="1" t="str">
        <f t="shared" si="3"/>
        <v/>
      </c>
    </row>
    <row r="110" spans="1:33" x14ac:dyDescent="0.25">
      <c r="I110" s="187"/>
      <c r="L110" s="141"/>
      <c r="M110" s="2"/>
      <c r="AG110" s="1" t="str">
        <f t="shared" si="3"/>
        <v/>
      </c>
    </row>
    <row r="111" spans="1:33" x14ac:dyDescent="0.25">
      <c r="I111" s="187"/>
      <c r="L111" s="141"/>
      <c r="M111" s="2"/>
      <c r="AG111" s="1" t="str">
        <f t="shared" si="3"/>
        <v/>
      </c>
    </row>
    <row r="112" spans="1:33" x14ac:dyDescent="0.25">
      <c r="I112" s="187"/>
      <c r="L112" s="141"/>
      <c r="M112" s="2"/>
      <c r="AG112" s="1" t="str">
        <f t="shared" si="3"/>
        <v/>
      </c>
    </row>
    <row r="113" spans="9:33" x14ac:dyDescent="0.25">
      <c r="I113" s="187"/>
      <c r="L113" s="141"/>
      <c r="M113" s="2"/>
      <c r="AG113" s="1" t="str">
        <f t="shared" si="3"/>
        <v/>
      </c>
    </row>
    <row r="114" spans="9:33" x14ac:dyDescent="0.25">
      <c r="I114" s="187"/>
      <c r="L114" s="141"/>
      <c r="M114" s="2"/>
      <c r="AG114" s="1" t="str">
        <f t="shared" si="3"/>
        <v/>
      </c>
    </row>
    <row r="115" spans="9:33" x14ac:dyDescent="0.25">
      <c r="I115" s="187"/>
      <c r="L115" s="141"/>
      <c r="M115" s="2"/>
      <c r="AG115" s="1" t="str">
        <f t="shared" si="3"/>
        <v/>
      </c>
    </row>
    <row r="116" spans="9:33" x14ac:dyDescent="0.25">
      <c r="I116" s="187"/>
      <c r="L116" s="141"/>
      <c r="M116" s="2"/>
      <c r="AG116" s="1" t="str">
        <f t="shared" si="3"/>
        <v/>
      </c>
    </row>
    <row r="117" spans="9:33" x14ac:dyDescent="0.25">
      <c r="I117" s="187"/>
      <c r="L117" s="141"/>
      <c r="M117" s="2"/>
      <c r="AG117" s="1" t="str">
        <f t="shared" si="3"/>
        <v/>
      </c>
    </row>
    <row r="118" spans="9:33" x14ac:dyDescent="0.25">
      <c r="L118" s="141"/>
      <c r="M118" s="2"/>
      <c r="AG118" s="1" t="str">
        <f t="shared" si="3"/>
        <v/>
      </c>
    </row>
    <row r="119" spans="9:33" x14ac:dyDescent="0.25">
      <c r="L119" s="141"/>
      <c r="M119" s="2"/>
      <c r="AG119" s="1" t="str">
        <f t="shared" si="3"/>
        <v/>
      </c>
    </row>
    <row r="120" spans="9:33" x14ac:dyDescent="0.25">
      <c r="L120" s="141"/>
      <c r="M120" s="2"/>
      <c r="AG120" s="1" t="str">
        <f t="shared" si="3"/>
        <v/>
      </c>
    </row>
    <row r="121" spans="9:33" x14ac:dyDescent="0.25">
      <c r="L121" s="141"/>
      <c r="M121" s="2"/>
      <c r="AG121" s="1" t="str">
        <f t="shared" si="3"/>
        <v/>
      </c>
    </row>
    <row r="122" spans="9:33" x14ac:dyDescent="0.25">
      <c r="L122" s="141"/>
      <c r="M122" s="2"/>
      <c r="AG122" s="1" t="str">
        <f t="shared" si="3"/>
        <v/>
      </c>
    </row>
    <row r="123" spans="9:33" x14ac:dyDescent="0.25">
      <c r="L123" s="141"/>
      <c r="M123" s="2"/>
      <c r="AG123" s="1" t="str">
        <f t="shared" si="3"/>
        <v/>
      </c>
    </row>
    <row r="124" spans="9:33" x14ac:dyDescent="0.25">
      <c r="L124" s="141"/>
      <c r="M124" s="2"/>
      <c r="AG124" s="1" t="str">
        <f t="shared" si="3"/>
        <v/>
      </c>
    </row>
    <row r="125" spans="9:33" x14ac:dyDescent="0.25">
      <c r="L125" s="141"/>
      <c r="M125" s="2"/>
      <c r="AG125" s="1" t="str">
        <f t="shared" si="3"/>
        <v/>
      </c>
    </row>
    <row r="126" spans="9:33" x14ac:dyDescent="0.25">
      <c r="L126" s="141"/>
      <c r="M126" s="2"/>
      <c r="AG126" s="1" t="str">
        <f t="shared" si="3"/>
        <v/>
      </c>
    </row>
    <row r="127" spans="9:33" x14ac:dyDescent="0.25">
      <c r="L127" s="141"/>
      <c r="M127" s="2"/>
      <c r="AG127" s="1" t="str">
        <f t="shared" si="3"/>
        <v/>
      </c>
    </row>
    <row r="128" spans="9:33" x14ac:dyDescent="0.25">
      <c r="L128" s="141"/>
      <c r="M128" s="2"/>
      <c r="AG128" s="1" t="str">
        <f t="shared" si="3"/>
        <v/>
      </c>
    </row>
    <row r="129" spans="12:33" x14ac:dyDescent="0.25">
      <c r="L129" s="141"/>
      <c r="M129" s="2"/>
      <c r="AG129" s="1" t="str">
        <f t="shared" si="3"/>
        <v/>
      </c>
    </row>
    <row r="130" spans="12:33" x14ac:dyDescent="0.25">
      <c r="L130" s="141"/>
      <c r="M130" s="2"/>
      <c r="AG130" s="1" t="str">
        <f t="shared" si="3"/>
        <v/>
      </c>
    </row>
    <row r="131" spans="12:33" x14ac:dyDescent="0.25">
      <c r="L131" s="141"/>
      <c r="M131" s="2"/>
      <c r="AG131" s="1" t="str">
        <f t="shared" si="3"/>
        <v/>
      </c>
    </row>
    <row r="132" spans="12:33" x14ac:dyDescent="0.25">
      <c r="L132" s="141"/>
      <c r="M132" s="2"/>
      <c r="AG132" s="1" t="str">
        <f t="shared" si="3"/>
        <v/>
      </c>
    </row>
    <row r="133" spans="12:33" x14ac:dyDescent="0.25">
      <c r="L133" s="141"/>
      <c r="M133" s="2"/>
      <c r="AG133" s="1" t="str">
        <f t="shared" si="3"/>
        <v/>
      </c>
    </row>
    <row r="134" spans="12:33" x14ac:dyDescent="0.25">
      <c r="L134" s="141"/>
      <c r="M134" s="2"/>
      <c r="AG134" s="1" t="str">
        <f t="shared" si="3"/>
        <v/>
      </c>
    </row>
  </sheetData>
  <autoFilter ref="A2:AH2" xr:uid="{8A7E4EF1-ABA9-4377-818C-A14BA97F5CC4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L1005"/>
  <sheetViews>
    <sheetView rightToLeft="1" workbookViewId="0">
      <pane xSplit="6" ySplit="2" topLeftCell="G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" style="163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customWidth="1"/>
    <col min="7" max="9" width="10.5703125" style="182" customWidth="1"/>
    <col min="10" max="14" width="12.140625" style="163" customWidth="1"/>
    <col min="15" max="23" width="12.140625" style="163" hidden="1" customWidth="1"/>
    <col min="24" max="24" width="12.140625" style="16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56" customWidth="1"/>
  </cols>
  <sheetData>
    <row r="1" spans="1:37" ht="33.75" customHeight="1" x14ac:dyDescent="0.25">
      <c r="F1" s="163" t="s">
        <v>667</v>
      </c>
      <c r="H1" s="182" t="s">
        <v>531</v>
      </c>
      <c r="I1" s="15">
        <f>A3</f>
        <v>2021</v>
      </c>
      <c r="J1" s="15"/>
      <c r="K1" s="15"/>
      <c r="L1" s="15"/>
      <c r="M1" s="15"/>
      <c r="N1" s="202" t="s">
        <v>674</v>
      </c>
      <c r="X1" s="66" t="s">
        <v>78</v>
      </c>
      <c r="AF1" s="66"/>
      <c r="AH1" s="25"/>
      <c r="AI1" s="85"/>
      <c r="AJ1" s="85"/>
    </row>
    <row r="2" spans="1:37" s="3" customFormat="1" ht="43.5" customHeight="1" x14ac:dyDescent="0.25">
      <c r="A2" s="4" t="s">
        <v>532</v>
      </c>
      <c r="B2" s="4" t="s">
        <v>533</v>
      </c>
      <c r="C2" s="4" t="s">
        <v>427</v>
      </c>
      <c r="D2" s="4" t="s">
        <v>82</v>
      </c>
      <c r="E2" s="4" t="s">
        <v>534</v>
      </c>
      <c r="F2" s="4" t="s">
        <v>535</v>
      </c>
      <c r="G2" s="185" t="s">
        <v>536</v>
      </c>
      <c r="H2" s="185" t="s">
        <v>537</v>
      </c>
      <c r="I2" s="185" t="s">
        <v>538</v>
      </c>
      <c r="J2" s="4" t="s">
        <v>539</v>
      </c>
      <c r="K2" s="4" t="s">
        <v>659</v>
      </c>
      <c r="L2" s="4" t="s">
        <v>648</v>
      </c>
      <c r="M2" s="4" t="s">
        <v>542</v>
      </c>
      <c r="N2" s="4" t="s">
        <v>543</v>
      </c>
      <c r="O2" s="4" t="s">
        <v>544</v>
      </c>
      <c r="P2" s="4" t="s">
        <v>545</v>
      </c>
      <c r="Q2" s="4" t="s">
        <v>546</v>
      </c>
      <c r="R2" s="4" t="s">
        <v>547</v>
      </c>
      <c r="S2" s="4" t="s">
        <v>548</v>
      </c>
      <c r="T2" s="4" t="s">
        <v>549</v>
      </c>
      <c r="U2" s="4" t="s">
        <v>550</v>
      </c>
      <c r="V2" s="4" t="s">
        <v>551</v>
      </c>
      <c r="W2" s="4" t="s">
        <v>552</v>
      </c>
      <c r="X2" s="183" t="s">
        <v>609</v>
      </c>
      <c r="Y2" s="4" t="s">
        <v>554</v>
      </c>
      <c r="Z2" s="4" t="s">
        <v>650</v>
      </c>
      <c r="AA2" s="4" t="s">
        <v>444</v>
      </c>
      <c r="AB2" s="4" t="s">
        <v>445</v>
      </c>
      <c r="AC2" s="4" t="s">
        <v>446</v>
      </c>
      <c r="AD2" s="4" t="s">
        <v>447</v>
      </c>
      <c r="AE2" s="4" t="s">
        <v>556</v>
      </c>
      <c r="AF2" s="4" t="s">
        <v>557</v>
      </c>
      <c r="AG2" s="4" t="s">
        <v>651</v>
      </c>
      <c r="AH2" s="4" t="s">
        <v>558</v>
      </c>
      <c r="AI2" s="4" t="s">
        <v>559</v>
      </c>
      <c r="AJ2" s="4" t="s">
        <v>560</v>
      </c>
      <c r="AK2" s="17" t="s">
        <v>610</v>
      </c>
    </row>
    <row r="3" spans="1:37" ht="21" customHeight="1" x14ac:dyDescent="0.35">
      <c r="A3">
        <v>2021</v>
      </c>
      <c r="B3"/>
      <c r="C3"/>
      <c r="D3"/>
      <c r="E3"/>
      <c r="F3"/>
      <c r="G3"/>
      <c r="H3"/>
      <c r="I3"/>
      <c r="J3" s="187"/>
      <c r="K3"/>
      <c r="L3"/>
      <c r="M3" s="2"/>
      <c r="N3" s="2"/>
      <c r="O3"/>
      <c r="P3"/>
      <c r="Q3"/>
      <c r="R3"/>
      <c r="X3"/>
      <c r="Y3"/>
      <c r="Z3"/>
      <c r="AE3"/>
      <c r="AF3"/>
      <c r="AG3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B4"/>
      <c r="C4"/>
      <c r="D4"/>
      <c r="E4"/>
      <c r="F4"/>
      <c r="G4"/>
      <c r="H4"/>
      <c r="I4"/>
      <c r="J4" s="187"/>
      <c r="K4"/>
      <c r="L4"/>
      <c r="M4" s="2"/>
      <c r="N4" s="2"/>
      <c r="O4"/>
      <c r="P4"/>
      <c r="Q4"/>
      <c r="R4"/>
      <c r="S4"/>
      <c r="X4" s="183"/>
      <c r="Y4"/>
      <c r="Z4"/>
      <c r="AE4"/>
      <c r="AF4"/>
      <c r="AG4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B5"/>
      <c r="C5"/>
      <c r="D5"/>
      <c r="E5"/>
      <c r="F5"/>
      <c r="G5"/>
      <c r="H5"/>
      <c r="I5"/>
      <c r="J5" s="187"/>
      <c r="K5"/>
      <c r="L5"/>
      <c r="M5" s="2"/>
      <c r="N5" s="2"/>
      <c r="O5"/>
      <c r="P5"/>
      <c r="Q5"/>
      <c r="R5"/>
      <c r="S5"/>
      <c r="X5"/>
      <c r="Y5"/>
      <c r="Z5"/>
      <c r="AE5"/>
      <c r="AF5"/>
      <c r="AG5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B6"/>
      <c r="C6"/>
      <c r="D6"/>
      <c r="E6"/>
      <c r="F6"/>
      <c r="G6"/>
      <c r="H6"/>
      <c r="I6"/>
      <c r="J6" s="187"/>
      <c r="K6"/>
      <c r="L6"/>
      <c r="M6" s="2"/>
      <c r="N6" s="2"/>
      <c r="O6"/>
      <c r="P6"/>
      <c r="Q6"/>
      <c r="R6"/>
      <c r="S6"/>
      <c r="X6"/>
      <c r="Y6"/>
      <c r="Z6"/>
      <c r="AE6"/>
      <c r="AF6"/>
      <c r="AG6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B7"/>
      <c r="C7"/>
      <c r="D7"/>
      <c r="E7"/>
      <c r="F7"/>
      <c r="G7"/>
      <c r="H7"/>
      <c r="I7"/>
      <c r="J7" s="187"/>
      <c r="K7"/>
      <c r="L7"/>
      <c r="M7" s="2"/>
      <c r="N7" s="2"/>
      <c r="O7"/>
      <c r="P7"/>
      <c r="Q7"/>
      <c r="X7"/>
      <c r="Y7"/>
      <c r="Z7"/>
      <c r="AE7"/>
      <c r="AF7"/>
      <c r="AG7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B8"/>
      <c r="C8"/>
      <c r="D8"/>
      <c r="E8"/>
      <c r="F8"/>
      <c r="G8"/>
      <c r="H8"/>
      <c r="I8"/>
      <c r="J8" s="187"/>
      <c r="K8"/>
      <c r="L8"/>
      <c r="M8" s="2"/>
      <c r="N8" s="2"/>
      <c r="O8"/>
      <c r="P8"/>
      <c r="Q8"/>
      <c r="S8"/>
      <c r="X8"/>
      <c r="Y8"/>
      <c r="Z8"/>
      <c r="AE8"/>
      <c r="AF8"/>
      <c r="AG8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B9"/>
      <c r="C9"/>
      <c r="D9"/>
      <c r="E9"/>
      <c r="F9"/>
      <c r="G9"/>
      <c r="H9"/>
      <c r="I9"/>
      <c r="J9" s="187"/>
      <c r="K9"/>
      <c r="L9"/>
      <c r="M9" s="2"/>
      <c r="N9" s="2"/>
      <c r="O9"/>
      <c r="P9"/>
      <c r="Q9"/>
      <c r="R9"/>
      <c r="X9"/>
      <c r="Y9"/>
      <c r="Z9"/>
      <c r="AE9"/>
      <c r="AF9"/>
      <c r="AG9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B10"/>
      <c r="C10"/>
      <c r="D10"/>
      <c r="E10"/>
      <c r="F10"/>
      <c r="G10"/>
      <c r="H10"/>
      <c r="I10"/>
      <c r="J10" s="187"/>
      <c r="K10"/>
      <c r="L10"/>
      <c r="M10" s="2"/>
      <c r="N10" s="2"/>
      <c r="O10"/>
      <c r="P10"/>
      <c r="Q10"/>
      <c r="R10"/>
      <c r="S10"/>
      <c r="X10"/>
      <c r="Y10"/>
      <c r="Z10"/>
      <c r="AE10"/>
      <c r="AF10"/>
      <c r="AG10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B11"/>
      <c r="C11"/>
      <c r="D11"/>
      <c r="E11"/>
      <c r="F11"/>
      <c r="G11"/>
      <c r="H11"/>
      <c r="I11"/>
      <c r="J11" s="187"/>
      <c r="K11"/>
      <c r="L11"/>
      <c r="M11" s="2"/>
      <c r="N11" s="2"/>
      <c r="O11"/>
      <c r="P11"/>
      <c r="Q11"/>
      <c r="S11"/>
      <c r="X11"/>
      <c r="Y11"/>
      <c r="Z11"/>
      <c r="AE11"/>
      <c r="AF11"/>
      <c r="AG11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B12"/>
      <c r="C12"/>
      <c r="D12" s="55"/>
      <c r="E12"/>
      <c r="F12"/>
      <c r="G12"/>
      <c r="H12"/>
      <c r="I12"/>
      <c r="J12" s="187"/>
      <c r="K12"/>
      <c r="L12"/>
      <c r="M12" s="2"/>
      <c r="N12" s="2"/>
      <c r="O12"/>
      <c r="P12"/>
      <c r="Q12"/>
      <c r="X12"/>
      <c r="Y12"/>
      <c r="Z12"/>
      <c r="AE12"/>
      <c r="AF12"/>
      <c r="AG1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B13"/>
      <c r="C13"/>
      <c r="D13" s="55"/>
      <c r="E13"/>
      <c r="F13"/>
      <c r="G13"/>
      <c r="H13"/>
      <c r="I13"/>
      <c r="J13" s="187"/>
      <c r="K13"/>
      <c r="L13"/>
      <c r="M13" s="2"/>
      <c r="N13" s="2"/>
      <c r="O13"/>
      <c r="P13"/>
      <c r="Q13"/>
      <c r="R13"/>
      <c r="S13"/>
      <c r="X13"/>
      <c r="Y13"/>
      <c r="Z13"/>
      <c r="AE13"/>
      <c r="AF13"/>
      <c r="AG13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B14"/>
      <c r="C14"/>
      <c r="D14" s="55"/>
      <c r="E14"/>
      <c r="F14"/>
      <c r="G14"/>
      <c r="H14"/>
      <c r="I14"/>
      <c r="J14" s="187"/>
      <c r="K14"/>
      <c r="L14"/>
      <c r="M14" s="2"/>
      <c r="N14" s="2"/>
      <c r="O14"/>
      <c r="P14"/>
      <c r="Q14"/>
      <c r="R14"/>
      <c r="S14"/>
      <c r="X14"/>
      <c r="Y14"/>
      <c r="Z14"/>
      <c r="AE14"/>
      <c r="AF14"/>
      <c r="AG14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B15"/>
      <c r="C15"/>
      <c r="D15" s="55"/>
      <c r="E15"/>
      <c r="F15"/>
      <c r="G15"/>
      <c r="H15"/>
      <c r="I15"/>
      <c r="J15" s="187"/>
      <c r="K15"/>
      <c r="L15"/>
      <c r="M15" s="2"/>
      <c r="N15" s="2"/>
      <c r="O15"/>
      <c r="P15"/>
      <c r="Q15"/>
      <c r="R15"/>
      <c r="X15"/>
      <c r="Y15"/>
      <c r="Z15"/>
      <c r="AE15"/>
      <c r="AF15"/>
      <c r="AG15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B16"/>
      <c r="C16"/>
      <c r="D16" s="55"/>
      <c r="E16"/>
      <c r="F16"/>
      <c r="G16"/>
      <c r="H16"/>
      <c r="I16"/>
      <c r="J16" s="187"/>
      <c r="K16"/>
      <c r="L16"/>
      <c r="M16" s="2"/>
      <c r="N16" s="2"/>
      <c r="O16"/>
      <c r="P16"/>
      <c r="Q16"/>
      <c r="R16"/>
      <c r="S16"/>
      <c r="X16"/>
      <c r="Y16"/>
      <c r="Z16"/>
      <c r="AE16"/>
      <c r="AF16"/>
      <c r="AG16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B17"/>
      <c r="C17"/>
      <c r="D17" s="55"/>
      <c r="E17"/>
      <c r="F17"/>
      <c r="G17"/>
      <c r="H17"/>
      <c r="I17"/>
      <c r="J17" s="187"/>
      <c r="K17"/>
      <c r="L17"/>
      <c r="M17" s="2"/>
      <c r="N17" s="2"/>
      <c r="O17"/>
      <c r="Q17"/>
      <c r="X17"/>
      <c r="Y17"/>
      <c r="Z17"/>
      <c r="AE17"/>
      <c r="AF17"/>
      <c r="AG17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B18"/>
      <c r="C18"/>
      <c r="D18" s="55"/>
      <c r="E18"/>
      <c r="F18"/>
      <c r="G18"/>
      <c r="H18"/>
      <c r="I18"/>
      <c r="J18" s="187"/>
      <c r="K18"/>
      <c r="L18"/>
      <c r="M18" s="2"/>
      <c r="N18" s="2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B19"/>
      <c r="C19"/>
      <c r="D19" s="55"/>
      <c r="E19"/>
      <c r="F19"/>
      <c r="G19"/>
      <c r="H19"/>
      <c r="I19"/>
      <c r="J19" s="187"/>
      <c r="K19"/>
      <c r="L19"/>
      <c r="M19" s="2"/>
      <c r="N19" s="2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B20"/>
      <c r="C20"/>
      <c r="D20" s="55"/>
      <c r="E20"/>
      <c r="F20"/>
      <c r="G20"/>
      <c r="H20"/>
      <c r="I20"/>
      <c r="J20" s="187"/>
      <c r="K20"/>
      <c r="L20"/>
      <c r="M20" s="2"/>
      <c r="N20" s="2"/>
      <c r="O20"/>
      <c r="P20"/>
      <c r="Q20"/>
      <c r="R20"/>
      <c r="X20"/>
      <c r="Y20"/>
      <c r="Z20"/>
      <c r="AE20"/>
      <c r="AF20"/>
      <c r="AG20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B21"/>
      <c r="C21"/>
      <c r="D21" s="55"/>
      <c r="E21"/>
      <c r="F21"/>
      <c r="G21"/>
      <c r="H21"/>
      <c r="I21"/>
      <c r="J21" s="187"/>
      <c r="K21"/>
      <c r="L21"/>
      <c r="M21" s="2"/>
      <c r="N21" s="2"/>
      <c r="O21"/>
      <c r="P21"/>
      <c r="Q21"/>
      <c r="S21"/>
      <c r="X21"/>
      <c r="Y21"/>
      <c r="Z21"/>
      <c r="AE21"/>
      <c r="AF21"/>
      <c r="AG21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B22"/>
      <c r="C22"/>
      <c r="D22" s="55"/>
      <c r="E22"/>
      <c r="F22"/>
      <c r="G22"/>
      <c r="H22"/>
      <c r="I22"/>
      <c r="J22" s="187"/>
      <c r="K22"/>
      <c r="L22"/>
      <c r="M22" s="2"/>
      <c r="N22" s="2"/>
      <c r="O22"/>
      <c r="P22"/>
      <c r="Q22"/>
      <c r="S22"/>
      <c r="X22"/>
      <c r="Y22"/>
      <c r="Z22"/>
      <c r="AE22"/>
      <c r="AF22"/>
      <c r="AG2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B23"/>
      <c r="C23"/>
      <c r="D23" s="55"/>
      <c r="E23"/>
      <c r="F23"/>
      <c r="G23"/>
      <c r="H23"/>
      <c r="I23"/>
      <c r="J23" s="187"/>
      <c r="K23"/>
      <c r="L23"/>
      <c r="M23" s="2"/>
      <c r="N23" s="2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B24"/>
      <c r="C24"/>
      <c r="D24" s="55"/>
      <c r="E24"/>
      <c r="F24"/>
      <c r="G24"/>
      <c r="H24"/>
      <c r="I24"/>
      <c r="J24" s="187"/>
      <c r="K24"/>
      <c r="L24"/>
      <c r="M24" s="2"/>
      <c r="N24" s="2"/>
      <c r="O24"/>
      <c r="P24"/>
      <c r="Q24"/>
      <c r="S24"/>
      <c r="X24"/>
      <c r="Y24"/>
      <c r="Z24"/>
      <c r="AE24"/>
      <c r="AF24"/>
      <c r="AG24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B25"/>
      <c r="C25"/>
      <c r="D25" s="55"/>
      <c r="E25"/>
      <c r="F25"/>
      <c r="G25"/>
      <c r="H25"/>
      <c r="I25"/>
      <c r="J25" s="187"/>
      <c r="K25"/>
      <c r="L25"/>
      <c r="M25" s="2"/>
      <c r="N25" s="2"/>
      <c r="O25"/>
      <c r="P25"/>
      <c r="Q25"/>
      <c r="R25"/>
      <c r="X25"/>
      <c r="Y25"/>
      <c r="Z25"/>
      <c r="AE25"/>
      <c r="AF25"/>
      <c r="AG25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B26"/>
      <c r="C26"/>
      <c r="D26" s="55"/>
      <c r="E26"/>
      <c r="F26"/>
      <c r="G26"/>
      <c r="H26"/>
      <c r="I26"/>
      <c r="J26" s="187"/>
      <c r="K26"/>
      <c r="L26"/>
      <c r="M26" s="2"/>
      <c r="N26" s="2"/>
      <c r="O26"/>
      <c r="P26"/>
      <c r="Q26"/>
      <c r="R26"/>
      <c r="X26"/>
      <c r="Y26"/>
      <c r="Z26"/>
      <c r="AE26"/>
      <c r="AF26"/>
      <c r="AG26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B27"/>
      <c r="C27"/>
      <c r="D27" s="55"/>
      <c r="E27"/>
      <c r="F27"/>
      <c r="G27"/>
      <c r="H27"/>
      <c r="I27"/>
      <c r="J27" s="187"/>
      <c r="K27"/>
      <c r="L27"/>
      <c r="M27" s="2"/>
      <c r="N27" s="2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B28"/>
      <c r="C28"/>
      <c r="D28" s="55"/>
      <c r="E28"/>
      <c r="F28"/>
      <c r="G28"/>
      <c r="H28"/>
      <c r="I28"/>
      <c r="J28" s="187"/>
      <c r="K28"/>
      <c r="L28"/>
      <c r="M28" s="2"/>
      <c r="N28" s="2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B29"/>
      <c r="C29"/>
      <c r="D29" s="55"/>
      <c r="E29"/>
      <c r="F29"/>
      <c r="G29"/>
      <c r="H29"/>
      <c r="I29"/>
      <c r="J29" s="187"/>
      <c r="K29"/>
      <c r="L29"/>
      <c r="M29" s="2"/>
      <c r="N29" s="2"/>
      <c r="O29"/>
      <c r="P29"/>
      <c r="Q29"/>
      <c r="X29"/>
      <c r="Y29"/>
      <c r="Z29"/>
      <c r="AE29"/>
      <c r="AF29"/>
      <c r="AG29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B30"/>
      <c r="C30"/>
      <c r="D30" s="55"/>
      <c r="E30"/>
      <c r="F30"/>
      <c r="G30"/>
      <c r="H30"/>
      <c r="I30"/>
      <c r="J30" s="187"/>
      <c r="K30"/>
      <c r="L30"/>
      <c r="M30" s="2"/>
      <c r="N30" s="2"/>
      <c r="O30"/>
      <c r="P30"/>
      <c r="Q30"/>
      <c r="X30"/>
      <c r="Y30"/>
      <c r="Z30"/>
      <c r="AE30"/>
      <c r="AF30"/>
      <c r="AG30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B31"/>
      <c r="C31"/>
      <c r="D31" s="55"/>
      <c r="E31"/>
      <c r="F31"/>
      <c r="G31"/>
      <c r="H31"/>
      <c r="I31"/>
      <c r="J31" s="187"/>
      <c r="K31"/>
      <c r="L31"/>
      <c r="M31" s="2"/>
      <c r="N31" s="2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B32"/>
      <c r="C32"/>
      <c r="D32" s="55"/>
      <c r="E32"/>
      <c r="F32"/>
      <c r="G32"/>
      <c r="H32"/>
      <c r="I32"/>
      <c r="J32" s="187"/>
      <c r="K32"/>
      <c r="L32"/>
      <c r="M32" s="2"/>
      <c r="N32" s="2"/>
      <c r="O32"/>
      <c r="P32"/>
      <c r="Q32"/>
      <c r="X32"/>
      <c r="Y32"/>
      <c r="Z32"/>
      <c r="AE32"/>
      <c r="AF32"/>
      <c r="AG3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B33"/>
      <c r="C33"/>
      <c r="D33" s="55"/>
      <c r="E33"/>
      <c r="F33"/>
      <c r="G33"/>
      <c r="H33"/>
      <c r="I33"/>
      <c r="J33" s="187"/>
      <c r="K33"/>
      <c r="L33"/>
      <c r="M33" s="2"/>
      <c r="N33" s="2"/>
      <c r="O33"/>
      <c r="P33"/>
      <c r="Q33"/>
      <c r="X33"/>
      <c r="Y33"/>
      <c r="Z33"/>
      <c r="AE33"/>
      <c r="AF33"/>
      <c r="AG33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B34"/>
      <c r="C34"/>
      <c r="D34" s="55"/>
      <c r="E34"/>
      <c r="F34"/>
      <c r="G34"/>
      <c r="H34"/>
      <c r="I34"/>
      <c r="J34" s="187"/>
      <c r="K34"/>
      <c r="L34"/>
      <c r="M34" s="2"/>
      <c r="N34" s="2"/>
      <c r="O34"/>
      <c r="P34"/>
      <c r="Q34"/>
      <c r="S34"/>
      <c r="X34"/>
      <c r="Y34"/>
      <c r="Z34"/>
      <c r="AE34"/>
      <c r="AF34"/>
      <c r="AG34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B35"/>
      <c r="C35"/>
      <c r="D35" s="55"/>
      <c r="E35"/>
      <c r="F35"/>
      <c r="G35"/>
      <c r="H35"/>
      <c r="I35"/>
      <c r="J35" s="187"/>
      <c r="K35"/>
      <c r="L35"/>
      <c r="M35" s="2"/>
      <c r="N35" s="2"/>
      <c r="O35"/>
      <c r="P35"/>
      <c r="Q35"/>
      <c r="R35"/>
      <c r="S35"/>
      <c r="X35"/>
      <c r="Y35"/>
      <c r="Z35"/>
      <c r="AE35"/>
      <c r="AF35"/>
      <c r="AG35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B36"/>
      <c r="C36"/>
      <c r="D36" s="55"/>
      <c r="E36"/>
      <c r="F36"/>
      <c r="G36"/>
      <c r="H36"/>
      <c r="I36"/>
      <c r="J36" s="187"/>
      <c r="K36"/>
      <c r="L36"/>
      <c r="M36" s="2"/>
      <c r="N36" s="2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B37"/>
      <c r="C37"/>
      <c r="D37" s="55"/>
      <c r="E37"/>
      <c r="F37"/>
      <c r="G37"/>
      <c r="H37"/>
      <c r="I37"/>
      <c r="J37" s="187"/>
      <c r="K37"/>
      <c r="L37"/>
      <c r="M37" s="2"/>
      <c r="N37" s="2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B38"/>
      <c r="C38"/>
      <c r="D38" s="55"/>
      <c r="E38"/>
      <c r="F38"/>
      <c r="G38"/>
      <c r="H38"/>
      <c r="I38"/>
      <c r="J38" s="187"/>
      <c r="K38"/>
      <c r="L38"/>
      <c r="M38" s="2"/>
      <c r="N38" s="2"/>
      <c r="O38"/>
      <c r="P38"/>
      <c r="Q38"/>
      <c r="R38"/>
      <c r="X38"/>
      <c r="Y38"/>
      <c r="Z38"/>
      <c r="AE38"/>
      <c r="AF38"/>
      <c r="AG38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B39"/>
      <c r="C39"/>
      <c r="D39" s="55"/>
      <c r="E39"/>
      <c r="F39"/>
      <c r="G39"/>
      <c r="H39"/>
      <c r="I39"/>
      <c r="J39" s="187"/>
      <c r="K39"/>
      <c r="L39"/>
      <c r="M39" s="2"/>
      <c r="N39" s="2"/>
      <c r="O39"/>
      <c r="P39"/>
      <c r="Q39"/>
      <c r="R39"/>
      <c r="X39"/>
      <c r="Y39"/>
      <c r="Z39"/>
      <c r="AE39"/>
      <c r="AF39"/>
      <c r="AG39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B40"/>
      <c r="C40"/>
      <c r="D40" s="55"/>
      <c r="E40"/>
      <c r="F40"/>
      <c r="G40"/>
      <c r="H40"/>
      <c r="I40"/>
      <c r="J40" s="187"/>
      <c r="K40"/>
      <c r="L40"/>
      <c r="M40" s="2"/>
      <c r="N40" s="2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B41"/>
      <c r="C41"/>
      <c r="D41" s="55"/>
      <c r="E41"/>
      <c r="F41"/>
      <c r="G41"/>
      <c r="H41"/>
      <c r="I41"/>
      <c r="J41" s="187"/>
      <c r="K41"/>
      <c r="L41"/>
      <c r="M41" s="2"/>
      <c r="N41" s="2"/>
      <c r="O41"/>
      <c r="P41"/>
      <c r="Q41"/>
      <c r="R41"/>
      <c r="S41"/>
      <c r="X41"/>
      <c r="Y41"/>
      <c r="Z41"/>
      <c r="AE41"/>
      <c r="AF41"/>
      <c r="AG41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B42"/>
      <c r="C42"/>
      <c r="D42"/>
      <c r="E42"/>
      <c r="F42"/>
      <c r="G42"/>
      <c r="H42"/>
      <c r="I42"/>
      <c r="J42" s="187"/>
      <c r="K42"/>
      <c r="L42"/>
      <c r="M42" s="2"/>
      <c r="N42" s="2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B43"/>
      <c r="C43"/>
      <c r="D43"/>
      <c r="E43"/>
      <c r="F43"/>
      <c r="G43"/>
      <c r="H43"/>
      <c r="I43"/>
      <c r="J43" s="187"/>
      <c r="K43"/>
      <c r="L43"/>
      <c r="M43" s="2"/>
      <c r="N43" s="2"/>
      <c r="O43"/>
      <c r="P43"/>
      <c r="Q43"/>
      <c r="R43"/>
      <c r="S43"/>
      <c r="X43"/>
      <c r="Y43"/>
      <c r="Z43"/>
      <c r="AE43"/>
      <c r="AF43"/>
      <c r="AG43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B44"/>
      <c r="C44"/>
      <c r="D44"/>
      <c r="E44"/>
      <c r="F44"/>
      <c r="G44"/>
      <c r="H44"/>
      <c r="I44"/>
      <c r="J44" s="187"/>
      <c r="K44"/>
      <c r="L44"/>
      <c r="M44" s="2"/>
      <c r="N44" s="2"/>
      <c r="O44"/>
      <c r="P44"/>
      <c r="Q44"/>
      <c r="X44"/>
      <c r="Y44"/>
      <c r="Z44"/>
      <c r="AE44"/>
      <c r="AF44"/>
      <c r="AG44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B45"/>
      <c r="C45"/>
      <c r="D45"/>
      <c r="E45"/>
      <c r="F45"/>
      <c r="G45"/>
      <c r="H45"/>
      <c r="I45"/>
      <c r="J45" s="187"/>
      <c r="K45"/>
      <c r="L45"/>
      <c r="M45" s="2"/>
      <c r="N45" s="2"/>
      <c r="O45"/>
      <c r="P45"/>
      <c r="Q45"/>
      <c r="X45"/>
      <c r="Y45"/>
      <c r="Z45"/>
      <c r="AE45"/>
      <c r="AF45"/>
      <c r="AG45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B46"/>
      <c r="C46"/>
      <c r="D46"/>
      <c r="E46"/>
      <c r="F46"/>
      <c r="G46"/>
      <c r="H46"/>
      <c r="I46"/>
      <c r="J46" s="187"/>
      <c r="K46"/>
      <c r="L46"/>
      <c r="M46" s="2"/>
      <c r="N46" s="2"/>
      <c r="O46"/>
      <c r="P46"/>
      <c r="Q46"/>
      <c r="X46"/>
      <c r="Y46"/>
      <c r="Z46"/>
      <c r="AE46"/>
      <c r="AF46"/>
      <c r="AG46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B47"/>
      <c r="C47"/>
      <c r="D47"/>
      <c r="E47"/>
      <c r="F47"/>
      <c r="G47"/>
      <c r="H47"/>
      <c r="I47"/>
      <c r="J47" s="187"/>
      <c r="K47"/>
      <c r="L47"/>
      <c r="M47" s="2"/>
      <c r="N47" s="2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B48"/>
      <c r="C48"/>
      <c r="D48"/>
      <c r="E48"/>
      <c r="F48"/>
      <c r="G48"/>
      <c r="H48"/>
      <c r="I48"/>
      <c r="J48" s="187"/>
      <c r="K48"/>
      <c r="L48"/>
      <c r="M48" s="2"/>
      <c r="N48" s="2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B49"/>
      <c r="C49"/>
      <c r="D49"/>
      <c r="E49"/>
      <c r="F49"/>
      <c r="G49"/>
      <c r="H49"/>
      <c r="I49"/>
      <c r="J49" s="187"/>
      <c r="K49"/>
      <c r="L49"/>
      <c r="M49" s="2"/>
      <c r="N49" s="2"/>
      <c r="O49"/>
      <c r="Q49"/>
      <c r="X49"/>
      <c r="Y49"/>
      <c r="Z49"/>
      <c r="AE49"/>
      <c r="AF49"/>
      <c r="AG49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B50"/>
      <c r="C50"/>
      <c r="D50"/>
      <c r="E50"/>
      <c r="F50"/>
      <c r="G50"/>
      <c r="H50"/>
      <c r="I50"/>
      <c r="J50" s="187"/>
      <c r="K50"/>
      <c r="L50"/>
      <c r="M50" s="2"/>
      <c r="N50" s="2"/>
      <c r="O50"/>
      <c r="Q50"/>
      <c r="X50"/>
      <c r="Y50"/>
      <c r="Z50"/>
      <c r="AE50"/>
      <c r="AF50"/>
      <c r="AG50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B51"/>
      <c r="C51"/>
      <c r="D51"/>
      <c r="E51"/>
      <c r="F51"/>
      <c r="G51"/>
      <c r="H51"/>
      <c r="I51"/>
      <c r="J51" s="187"/>
      <c r="K51"/>
      <c r="L51"/>
      <c r="M51" s="2"/>
      <c r="N51" s="2"/>
      <c r="O51"/>
      <c r="Q51"/>
      <c r="X51"/>
      <c r="Y51"/>
      <c r="Z51"/>
      <c r="AE51"/>
      <c r="AF51"/>
      <c r="AG51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B52"/>
      <c r="C52"/>
      <c r="D52"/>
      <c r="E52"/>
      <c r="F52"/>
      <c r="G52"/>
      <c r="H52"/>
      <c r="I52"/>
      <c r="J52" s="187"/>
      <c r="K52"/>
      <c r="L52"/>
      <c r="M52" s="2"/>
      <c r="N52" s="2"/>
      <c r="O52"/>
      <c r="Q52"/>
      <c r="X52"/>
      <c r="Y52"/>
      <c r="Z52"/>
      <c r="AE52"/>
      <c r="AF52"/>
      <c r="AG5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B53"/>
      <c r="C53"/>
      <c r="D53"/>
      <c r="E53"/>
      <c r="F53"/>
      <c r="G53"/>
      <c r="H53"/>
      <c r="I53"/>
      <c r="J53" s="187"/>
      <c r="K53"/>
      <c r="L53"/>
      <c r="M53" s="2"/>
      <c r="N53" s="2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B54"/>
      <c r="C54"/>
      <c r="D54"/>
      <c r="E54"/>
      <c r="F54"/>
      <c r="G54"/>
      <c r="H54"/>
      <c r="I54"/>
      <c r="J54" s="187"/>
      <c r="K54"/>
      <c r="L54"/>
      <c r="M54" s="2"/>
      <c r="N54" s="2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B55"/>
      <c r="C55"/>
      <c r="D55"/>
      <c r="E55"/>
      <c r="F55"/>
      <c r="G55"/>
      <c r="H55"/>
      <c r="I55"/>
      <c r="J55" s="187"/>
      <c r="K55"/>
      <c r="L55"/>
      <c r="M55" s="2"/>
      <c r="N55" s="2"/>
      <c r="O55"/>
      <c r="P55"/>
      <c r="Q55"/>
      <c r="X55"/>
      <c r="Y55"/>
      <c r="Z55"/>
      <c r="AE55"/>
      <c r="AF55"/>
      <c r="AG55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B56"/>
      <c r="C56"/>
      <c r="D56"/>
      <c r="E56"/>
      <c r="F56"/>
      <c r="G56"/>
      <c r="H56"/>
      <c r="I56"/>
      <c r="J56" s="187"/>
      <c r="K56"/>
      <c r="L56"/>
      <c r="M56" s="2"/>
      <c r="N56" s="2"/>
      <c r="O56"/>
      <c r="P56"/>
      <c r="Q56"/>
      <c r="X56"/>
      <c r="Y56"/>
      <c r="Z56"/>
      <c r="AE56"/>
      <c r="AF56"/>
      <c r="AG56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B57"/>
      <c r="C57"/>
      <c r="D57"/>
      <c r="E57"/>
      <c r="F57"/>
      <c r="G57"/>
      <c r="H57"/>
      <c r="I57"/>
      <c r="J57" s="187"/>
      <c r="K57"/>
      <c r="L57"/>
      <c r="M57" s="2"/>
      <c r="N57" s="2"/>
      <c r="O57"/>
      <c r="P57"/>
      <c r="Q57"/>
      <c r="X57"/>
      <c r="Y57"/>
      <c r="Z57"/>
      <c r="AE57"/>
      <c r="AF57"/>
      <c r="AG57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B58"/>
      <c r="C58"/>
      <c r="D58"/>
      <c r="E58"/>
      <c r="F58"/>
      <c r="G58"/>
      <c r="H58"/>
      <c r="I58"/>
      <c r="J58" s="187"/>
      <c r="K58"/>
      <c r="L58"/>
      <c r="M58" s="2"/>
      <c r="N58" s="2"/>
      <c r="O58"/>
      <c r="P58"/>
      <c r="Q58"/>
      <c r="X58"/>
      <c r="Y58"/>
      <c r="Z58"/>
      <c r="AE58"/>
      <c r="AF58"/>
      <c r="AG58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B59"/>
      <c r="C59"/>
      <c r="D59"/>
      <c r="E59"/>
      <c r="F59"/>
      <c r="G59"/>
      <c r="H59"/>
      <c r="I59"/>
      <c r="J59" s="187"/>
      <c r="K59"/>
      <c r="L59"/>
      <c r="M59" s="2"/>
      <c r="N59" s="2"/>
      <c r="O59"/>
      <c r="P59"/>
      <c r="Q59"/>
      <c r="X59"/>
      <c r="Y59"/>
      <c r="Z59"/>
      <c r="AE59"/>
      <c r="AF59"/>
      <c r="AG59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B60"/>
      <c r="C60"/>
      <c r="D60"/>
      <c r="E60"/>
      <c r="F60"/>
      <c r="G60"/>
      <c r="H60"/>
      <c r="I60"/>
      <c r="J60" s="187"/>
      <c r="K60"/>
      <c r="L60"/>
      <c r="M60" s="2"/>
      <c r="N60" s="2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B61"/>
      <c r="C61"/>
      <c r="D61"/>
      <c r="E61"/>
      <c r="F61"/>
      <c r="G61"/>
      <c r="H61"/>
      <c r="I61"/>
      <c r="J61" s="187"/>
      <c r="K61"/>
      <c r="L61"/>
      <c r="M61" s="2"/>
      <c r="N61" s="2"/>
      <c r="O61"/>
      <c r="P61"/>
      <c r="Q61"/>
      <c r="S61"/>
      <c r="X61"/>
      <c r="Y61"/>
      <c r="Z61"/>
      <c r="AE61"/>
      <c r="AF61"/>
      <c r="AG61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B62"/>
      <c r="C62"/>
      <c r="D62"/>
      <c r="E62"/>
      <c r="F62"/>
      <c r="G62"/>
      <c r="H62"/>
      <c r="I62"/>
      <c r="J62" s="187"/>
      <c r="K62"/>
      <c r="L62"/>
      <c r="M62" s="2"/>
      <c r="N62" s="2"/>
      <c r="O62"/>
      <c r="P62"/>
      <c r="Q62"/>
      <c r="S62"/>
      <c r="X62"/>
      <c r="Y62"/>
      <c r="Z62"/>
      <c r="AE62"/>
      <c r="AF62"/>
      <c r="AG6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B63"/>
      <c r="C63"/>
      <c r="D63"/>
      <c r="E63"/>
      <c r="F63"/>
      <c r="G63"/>
      <c r="H63"/>
      <c r="I63"/>
      <c r="J63" s="187"/>
      <c r="K63"/>
      <c r="L63"/>
      <c r="M63" s="2"/>
      <c r="N63" s="2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B64"/>
      <c r="C64"/>
      <c r="D64"/>
      <c r="E64"/>
      <c r="F64"/>
      <c r="G64"/>
      <c r="H64"/>
      <c r="I64"/>
      <c r="J64" s="187"/>
      <c r="K64"/>
      <c r="L64"/>
      <c r="M64" s="2"/>
      <c r="N64" s="2"/>
      <c r="O64"/>
      <c r="P64"/>
      <c r="Q64"/>
      <c r="X64"/>
      <c r="Y64"/>
      <c r="Z64"/>
      <c r="AE64"/>
      <c r="AF64"/>
      <c r="AG64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B65"/>
      <c r="C65"/>
      <c r="D65"/>
      <c r="E65"/>
      <c r="F65"/>
      <c r="G65"/>
      <c r="H65"/>
      <c r="I65"/>
      <c r="J65" s="187"/>
      <c r="K65"/>
      <c r="L65"/>
      <c r="M65" s="2"/>
      <c r="N65" s="2"/>
      <c r="O65"/>
      <c r="P65"/>
      <c r="Q65"/>
      <c r="S65"/>
      <c r="X65"/>
      <c r="Y65"/>
      <c r="Z65"/>
      <c r="AE65"/>
      <c r="AF65"/>
      <c r="AG65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B66"/>
      <c r="C66"/>
      <c r="D66"/>
      <c r="E66"/>
      <c r="F66"/>
      <c r="G66"/>
      <c r="H66"/>
      <c r="I66"/>
      <c r="J66" s="187"/>
      <c r="K66"/>
      <c r="L66"/>
      <c r="M66" s="2"/>
      <c r="N66" s="2"/>
      <c r="O66"/>
      <c r="P66"/>
      <c r="Q66"/>
      <c r="X66"/>
      <c r="Y66"/>
      <c r="Z66"/>
      <c r="AE66"/>
      <c r="AF66"/>
      <c r="AG66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B67"/>
      <c r="C67"/>
      <c r="D67"/>
      <c r="E67"/>
      <c r="F67"/>
      <c r="G67"/>
      <c r="H67"/>
      <c r="I67"/>
      <c r="J67" s="187"/>
      <c r="K67"/>
      <c r="L67"/>
      <c r="M67" s="2"/>
      <c r="N67" s="2"/>
      <c r="X67"/>
      <c r="Z67"/>
      <c r="AE67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B68"/>
      <c r="C68"/>
      <c r="D68"/>
      <c r="E68"/>
      <c r="F68"/>
      <c r="G68"/>
      <c r="H68"/>
      <c r="I68"/>
      <c r="J68" s="187"/>
      <c r="K68"/>
      <c r="L68"/>
      <c r="M68" s="2"/>
      <c r="N68" s="2"/>
      <c r="O68"/>
      <c r="P68"/>
      <c r="Q68"/>
      <c r="R68"/>
      <c r="S68"/>
      <c r="X68"/>
      <c r="Y68"/>
      <c r="Z68"/>
      <c r="AE68"/>
      <c r="AF68"/>
      <c r="AG68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B69"/>
      <c r="C69"/>
      <c r="D69"/>
      <c r="E69"/>
      <c r="F69"/>
      <c r="G69"/>
      <c r="H69"/>
      <c r="I69"/>
      <c r="J69" s="187"/>
      <c r="K69"/>
      <c r="L69"/>
      <c r="M69" s="2"/>
      <c r="N69" s="2"/>
      <c r="O69"/>
      <c r="P69"/>
      <c r="Q69"/>
      <c r="S69"/>
      <c r="X69"/>
      <c r="Y69"/>
      <c r="Z69"/>
      <c r="AE69"/>
      <c r="AF69"/>
      <c r="AG69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B70"/>
      <c r="C70"/>
      <c r="D70"/>
      <c r="E70"/>
      <c r="F70"/>
      <c r="G70"/>
      <c r="H70"/>
      <c r="I70"/>
      <c r="J70" s="187"/>
      <c r="K70"/>
      <c r="L70"/>
      <c r="M70" s="2"/>
      <c r="N70" s="2"/>
      <c r="O70"/>
      <c r="P70"/>
      <c r="Q70"/>
      <c r="S70"/>
      <c r="T70"/>
      <c r="X70"/>
      <c r="Y70"/>
      <c r="Z70"/>
      <c r="AE70"/>
      <c r="AF70"/>
      <c r="AG70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B71"/>
      <c r="C71"/>
      <c r="D71"/>
      <c r="E71"/>
      <c r="F71"/>
      <c r="G71"/>
      <c r="H71"/>
      <c r="I71"/>
      <c r="J71" s="187"/>
      <c r="K71"/>
      <c r="L71"/>
      <c r="M71" s="2"/>
      <c r="N71" s="2"/>
      <c r="O71"/>
      <c r="P71"/>
      <c r="Q71"/>
      <c r="R71"/>
      <c r="X71"/>
      <c r="Y71"/>
      <c r="Z71"/>
      <c r="AE71"/>
      <c r="AF71"/>
      <c r="AG71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B72"/>
      <c r="C72"/>
      <c r="D72"/>
      <c r="E72"/>
      <c r="F72"/>
      <c r="G72"/>
      <c r="H72"/>
      <c r="I72"/>
      <c r="J72" s="187"/>
      <c r="K72"/>
      <c r="L72"/>
      <c r="M72" s="2"/>
      <c r="N72" s="2"/>
      <c r="O72"/>
      <c r="P72"/>
      <c r="Q72"/>
      <c r="R72"/>
      <c r="X72"/>
      <c r="Y72"/>
      <c r="Z72"/>
      <c r="AE72"/>
      <c r="AF72"/>
      <c r="AG7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B73"/>
      <c r="C73"/>
      <c r="D73"/>
      <c r="E73"/>
      <c r="F73"/>
      <c r="G73"/>
      <c r="H73"/>
      <c r="I73"/>
      <c r="J73" s="187"/>
      <c r="K73"/>
      <c r="L73"/>
      <c r="M73" s="2"/>
      <c r="N73" s="2"/>
      <c r="O73"/>
      <c r="P73"/>
      <c r="Q73"/>
      <c r="R73"/>
      <c r="X73"/>
      <c r="Y73"/>
      <c r="Z73"/>
      <c r="AE73"/>
      <c r="AF73"/>
      <c r="AG73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B74"/>
      <c r="C74"/>
      <c r="D74"/>
      <c r="E74"/>
      <c r="F74"/>
      <c r="G74"/>
      <c r="H74"/>
      <c r="I74"/>
      <c r="J74" s="187"/>
      <c r="K74"/>
      <c r="L74"/>
      <c r="M74" s="2"/>
      <c r="N74" s="2"/>
      <c r="O74"/>
      <c r="Q74"/>
      <c r="X74"/>
      <c r="Y74"/>
      <c r="Z74"/>
      <c r="AE74"/>
      <c r="AF74"/>
      <c r="AG74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B75"/>
      <c r="C75"/>
      <c r="D75"/>
      <c r="E75"/>
      <c r="F75"/>
      <c r="G75"/>
      <c r="H75"/>
      <c r="I75"/>
      <c r="J75" s="187"/>
      <c r="K75"/>
      <c r="L75"/>
      <c r="M75" s="2"/>
      <c r="N75" s="2"/>
      <c r="O75"/>
      <c r="X75"/>
      <c r="Y75"/>
      <c r="Z75"/>
      <c r="AE75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B76"/>
      <c r="C76"/>
      <c r="D76"/>
      <c r="E76"/>
      <c r="F76"/>
      <c r="G76"/>
      <c r="H76"/>
      <c r="I76"/>
      <c r="J76" s="187"/>
      <c r="K76"/>
      <c r="L76"/>
      <c r="M76" s="2"/>
      <c r="N76" s="2"/>
      <c r="O76"/>
      <c r="P76"/>
      <c r="Q76"/>
      <c r="X76"/>
      <c r="Y76"/>
      <c r="Z76"/>
      <c r="AE76"/>
      <c r="AF76"/>
      <c r="AG76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B77"/>
      <c r="C77"/>
      <c r="D77"/>
      <c r="E77"/>
      <c r="F77"/>
      <c r="G77"/>
      <c r="H77"/>
      <c r="I77"/>
      <c r="J77" s="187"/>
      <c r="K77"/>
      <c r="L77"/>
      <c r="M77" s="2"/>
      <c r="N77" s="2"/>
      <c r="O77"/>
      <c r="P77"/>
      <c r="Q77"/>
      <c r="R77"/>
      <c r="S77"/>
      <c r="X77"/>
      <c r="Y77"/>
      <c r="Z77"/>
      <c r="AE77"/>
      <c r="AF77"/>
      <c r="AG77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B78"/>
      <c r="C78"/>
      <c r="D78"/>
      <c r="E78"/>
      <c r="F78"/>
      <c r="G78"/>
      <c r="H78"/>
      <c r="I78"/>
      <c r="J78" s="187"/>
      <c r="K78"/>
      <c r="L78"/>
      <c r="M78" s="2"/>
      <c r="N78" s="2"/>
      <c r="O78"/>
      <c r="P78"/>
      <c r="Q78"/>
      <c r="X78"/>
      <c r="Y78"/>
      <c r="Z78"/>
      <c r="AE78"/>
      <c r="AF78"/>
      <c r="AG78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B79"/>
      <c r="C79"/>
      <c r="D79"/>
      <c r="E79"/>
      <c r="F79"/>
      <c r="G79"/>
      <c r="H79"/>
      <c r="I79"/>
      <c r="J79" s="187"/>
      <c r="K79"/>
      <c r="L79"/>
      <c r="M79" s="2"/>
      <c r="N79" s="2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B80"/>
      <c r="C80"/>
      <c r="D80"/>
      <c r="E80"/>
      <c r="F80"/>
      <c r="G80"/>
      <c r="H80"/>
      <c r="I80"/>
      <c r="J80" s="187"/>
      <c r="K80"/>
      <c r="L80"/>
      <c r="M80" s="2"/>
      <c r="N80" s="2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B81"/>
      <c r="C81"/>
      <c r="D81"/>
      <c r="E81"/>
      <c r="F81"/>
      <c r="G81"/>
      <c r="H81"/>
      <c r="I81"/>
      <c r="J81" s="187"/>
      <c r="K81"/>
      <c r="L81"/>
      <c r="M81" s="2"/>
      <c r="N81" s="2"/>
      <c r="O81"/>
      <c r="P81"/>
      <c r="Q81"/>
      <c r="T81"/>
      <c r="X81"/>
      <c r="Y81"/>
      <c r="Z81"/>
      <c r="AE81"/>
      <c r="AF81"/>
      <c r="AG81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B82"/>
      <c r="C82"/>
      <c r="D82"/>
      <c r="E82"/>
      <c r="F82"/>
      <c r="G82"/>
      <c r="H82"/>
      <c r="I82"/>
      <c r="J82" s="187"/>
      <c r="K82"/>
      <c r="L82"/>
      <c r="M82" s="2"/>
      <c r="N82" s="2"/>
      <c r="O82"/>
      <c r="P82"/>
      <c r="Q82"/>
      <c r="T82"/>
      <c r="X82" s="183"/>
      <c r="Y82"/>
      <c r="Z82"/>
      <c r="AE82"/>
      <c r="AF82"/>
      <c r="AG8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B83"/>
      <c r="C83"/>
      <c r="D83"/>
      <c r="E83"/>
      <c r="F83"/>
      <c r="G83"/>
      <c r="H83"/>
      <c r="I83"/>
      <c r="J83" s="187"/>
      <c r="K83"/>
      <c r="L83"/>
      <c r="M83" s="2"/>
      <c r="N83" s="2"/>
      <c r="O83"/>
      <c r="P83"/>
      <c r="Q83"/>
      <c r="T83"/>
      <c r="X83"/>
      <c r="Y83"/>
      <c r="Z83"/>
      <c r="AE83"/>
      <c r="AF83"/>
      <c r="AG83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B84"/>
      <c r="C84"/>
      <c r="D84"/>
      <c r="E84"/>
      <c r="F84"/>
      <c r="G84"/>
      <c r="H84"/>
      <c r="I84"/>
      <c r="J84" s="187"/>
      <c r="K84"/>
      <c r="L84"/>
      <c r="M84" s="2"/>
      <c r="N84" s="2"/>
      <c r="O84"/>
      <c r="P84"/>
      <c r="Q84"/>
      <c r="R84"/>
      <c r="X84"/>
      <c r="Y84"/>
      <c r="Z84"/>
      <c r="AE84"/>
      <c r="AF84"/>
      <c r="AG84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B85"/>
      <c r="C85"/>
      <c r="D85"/>
      <c r="E85"/>
      <c r="F85"/>
      <c r="G85"/>
      <c r="H85"/>
      <c r="I85"/>
      <c r="J85" s="187"/>
      <c r="K85"/>
      <c r="L85"/>
      <c r="M85" s="2"/>
      <c r="N85" s="2"/>
      <c r="O85"/>
      <c r="Q85"/>
      <c r="X85"/>
      <c r="Y85"/>
      <c r="Z85"/>
      <c r="AE85"/>
      <c r="AF85"/>
      <c r="AG85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B86"/>
      <c r="C86"/>
      <c r="D86"/>
      <c r="E86"/>
      <c r="F86"/>
      <c r="G86"/>
      <c r="H86"/>
      <c r="I86"/>
      <c r="J86" s="187"/>
      <c r="K86"/>
      <c r="L86"/>
      <c r="M86" s="2"/>
      <c r="N86" s="2"/>
      <c r="O86"/>
      <c r="P86"/>
      <c r="Q86"/>
      <c r="S86"/>
      <c r="X86"/>
      <c r="Y86"/>
      <c r="Z86"/>
      <c r="AE86"/>
      <c r="AF86"/>
      <c r="AG86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B87"/>
      <c r="C87"/>
      <c r="D87"/>
      <c r="E87"/>
      <c r="F87"/>
      <c r="G87"/>
      <c r="H87"/>
      <c r="I87"/>
      <c r="J87" s="187"/>
      <c r="K87"/>
      <c r="L87"/>
      <c r="M87" s="2"/>
      <c r="N87" s="2"/>
      <c r="O87"/>
      <c r="P87"/>
      <c r="Q87"/>
      <c r="S87"/>
      <c r="T87"/>
      <c r="X87"/>
      <c r="Y87"/>
      <c r="Z87"/>
      <c r="AE87"/>
      <c r="AF87"/>
      <c r="AG87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B88"/>
      <c r="C88"/>
      <c r="D88"/>
      <c r="E88"/>
      <c r="F88"/>
      <c r="G88"/>
      <c r="H88"/>
      <c r="I88"/>
      <c r="J88" s="187"/>
      <c r="K88"/>
      <c r="L88"/>
      <c r="M88" s="2"/>
      <c r="N88" s="2"/>
      <c r="O88"/>
      <c r="P88"/>
      <c r="Q88"/>
      <c r="R88"/>
      <c r="S88"/>
      <c r="X88"/>
      <c r="Y88"/>
      <c r="Z88"/>
      <c r="AE88"/>
      <c r="AF88"/>
      <c r="AG88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B89"/>
      <c r="C89"/>
      <c r="D89"/>
      <c r="E89"/>
      <c r="F89"/>
      <c r="G89"/>
      <c r="H89"/>
      <c r="I89"/>
      <c r="J89" s="187"/>
      <c r="K89"/>
      <c r="L89"/>
      <c r="M89" s="2"/>
      <c r="N89" s="2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B90"/>
      <c r="C90"/>
      <c r="D90"/>
      <c r="E90"/>
      <c r="F90"/>
      <c r="G90"/>
      <c r="H90"/>
      <c r="I90"/>
      <c r="J90" s="187"/>
      <c r="K90"/>
      <c r="L90"/>
      <c r="M90" s="2"/>
      <c r="N90" s="2"/>
      <c r="O90"/>
      <c r="P90"/>
      <c r="Q90"/>
      <c r="X90"/>
      <c r="Y90"/>
      <c r="Z90"/>
      <c r="AE90"/>
      <c r="AF90"/>
      <c r="AG90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B91"/>
      <c r="C91"/>
      <c r="D91"/>
      <c r="E91"/>
      <c r="F91"/>
      <c r="G91"/>
      <c r="H91"/>
      <c r="I91"/>
      <c r="J91" s="187"/>
      <c r="K91"/>
      <c r="L91"/>
      <c r="M91" s="2"/>
      <c r="N91" s="2"/>
      <c r="O91"/>
      <c r="P91"/>
      <c r="Q91"/>
      <c r="R91"/>
      <c r="S91"/>
      <c r="V91"/>
      <c r="X91"/>
      <c r="Y91"/>
      <c r="Z91"/>
      <c r="AE91"/>
      <c r="AF91"/>
      <c r="AG91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B92"/>
      <c r="C92"/>
      <c r="D92"/>
      <c r="E92"/>
      <c r="F92"/>
      <c r="G92"/>
      <c r="H92"/>
      <c r="I92"/>
      <c r="J92" s="187"/>
      <c r="K92"/>
      <c r="L92"/>
      <c r="M92" s="2"/>
      <c r="N92" s="2"/>
      <c r="O92"/>
      <c r="P92"/>
      <c r="Q92"/>
      <c r="R92"/>
      <c r="S92"/>
      <c r="V92"/>
      <c r="X92"/>
      <c r="Y92"/>
      <c r="Z92"/>
      <c r="AE92"/>
      <c r="AF92"/>
      <c r="AG9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B93"/>
      <c r="C93"/>
      <c r="D93"/>
      <c r="E93"/>
      <c r="F93"/>
      <c r="G93"/>
      <c r="H93"/>
      <c r="I93"/>
      <c r="J93" s="187"/>
      <c r="K93"/>
      <c r="L93"/>
      <c r="M93" s="2"/>
      <c r="N93" s="2"/>
      <c r="O93"/>
      <c r="Q93"/>
      <c r="X93"/>
      <c r="Y93"/>
      <c r="Z93"/>
      <c r="AE93"/>
      <c r="AF93"/>
      <c r="AG93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B94"/>
      <c r="C94"/>
      <c r="D94"/>
      <c r="E94"/>
      <c r="F94"/>
      <c r="G94"/>
      <c r="H94"/>
      <c r="I94"/>
      <c r="J94" s="187"/>
      <c r="K94"/>
      <c r="L94"/>
      <c r="M94" s="2"/>
      <c r="N94" s="2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B95"/>
      <c r="C95"/>
      <c r="D95"/>
      <c r="E95"/>
      <c r="F95"/>
      <c r="G95"/>
      <c r="H95"/>
      <c r="I95"/>
      <c r="J95" s="187"/>
      <c r="K95"/>
      <c r="L95"/>
      <c r="M95" s="2"/>
      <c r="N95" s="2"/>
      <c r="X95"/>
      <c r="AE95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B96"/>
      <c r="C96"/>
      <c r="D96"/>
      <c r="E96"/>
      <c r="F96"/>
      <c r="G96"/>
      <c r="H96"/>
      <c r="I96"/>
      <c r="J96" s="187"/>
      <c r="K96"/>
      <c r="L96"/>
      <c r="M96" s="2"/>
      <c r="N96" s="2"/>
      <c r="O96"/>
      <c r="Q96"/>
      <c r="X96"/>
      <c r="Y96"/>
      <c r="Z96"/>
      <c r="AE96"/>
      <c r="AF96"/>
      <c r="AG96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B97"/>
      <c r="C97"/>
      <c r="D97"/>
      <c r="E97"/>
      <c r="F97"/>
      <c r="G97"/>
      <c r="H97"/>
      <c r="I97"/>
      <c r="J97" s="187"/>
      <c r="K97"/>
      <c r="L97"/>
      <c r="M97" s="2"/>
      <c r="N97" s="2"/>
      <c r="O97"/>
      <c r="Q97"/>
      <c r="S97"/>
      <c r="X97"/>
      <c r="Y97"/>
      <c r="Z97"/>
      <c r="AE97"/>
      <c r="AF97"/>
      <c r="AG97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B98"/>
      <c r="C98"/>
      <c r="D98"/>
      <c r="E98"/>
      <c r="F98"/>
      <c r="G98"/>
      <c r="H98"/>
      <c r="I98"/>
      <c r="J98" s="187"/>
      <c r="K98"/>
      <c r="L98"/>
      <c r="M98" s="2"/>
      <c r="N98" s="2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B99"/>
      <c r="C99"/>
      <c r="D99"/>
      <c r="E99"/>
      <c r="F99"/>
      <c r="G99"/>
      <c r="H99"/>
      <c r="I99"/>
      <c r="J99" s="187"/>
      <c r="K99"/>
      <c r="L99"/>
      <c r="M99" s="2"/>
      <c r="N99" s="2"/>
      <c r="O99"/>
      <c r="P99"/>
      <c r="Q99"/>
      <c r="S99"/>
      <c r="X99"/>
      <c r="Y99"/>
      <c r="Z99"/>
      <c r="AE99"/>
      <c r="AF99"/>
      <c r="AG99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B100"/>
      <c r="C100"/>
      <c r="D100"/>
      <c r="E100"/>
      <c r="F100"/>
      <c r="G100"/>
      <c r="H100"/>
      <c r="I100"/>
      <c r="J100" s="187"/>
      <c r="K100"/>
      <c r="L100"/>
      <c r="M100" s="2"/>
      <c r="N100" s="2"/>
      <c r="O100"/>
      <c r="P100"/>
      <c r="Q100"/>
      <c r="S100"/>
      <c r="X100"/>
      <c r="Y100"/>
      <c r="Z100"/>
      <c r="AE100"/>
      <c r="AF100"/>
      <c r="AG100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B101"/>
      <c r="C101"/>
      <c r="D101"/>
      <c r="E101"/>
      <c r="F101"/>
      <c r="G101"/>
      <c r="H101"/>
      <c r="I101"/>
      <c r="J101" s="187"/>
      <c r="K101"/>
      <c r="L101"/>
      <c r="M101" s="2"/>
      <c r="N101" s="2"/>
      <c r="O101"/>
      <c r="P101"/>
      <c r="Q101"/>
      <c r="S101"/>
      <c r="X101"/>
      <c r="Y101"/>
      <c r="Z101"/>
      <c r="AE101"/>
      <c r="AF101"/>
      <c r="AG101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B102"/>
      <c r="C102"/>
      <c r="D102"/>
      <c r="E102"/>
      <c r="F102"/>
      <c r="G102"/>
      <c r="H102"/>
      <c r="I102"/>
      <c r="J102" s="187"/>
      <c r="K102"/>
      <c r="L102"/>
      <c r="M102" s="2"/>
      <c r="N102" s="2"/>
      <c r="O102"/>
      <c r="P102"/>
      <c r="Q102"/>
      <c r="V102"/>
      <c r="X102"/>
      <c r="Y102"/>
      <c r="Z102"/>
      <c r="AE102"/>
      <c r="AF102"/>
      <c r="AG10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B103"/>
      <c r="C103"/>
      <c r="D103"/>
      <c r="E103"/>
      <c r="F103"/>
      <c r="G103"/>
      <c r="H103"/>
      <c r="I103"/>
      <c r="J103" s="187"/>
      <c r="K103"/>
      <c r="L103"/>
      <c r="M103" s="2"/>
      <c r="N103" s="2"/>
      <c r="O103"/>
      <c r="P103"/>
      <c r="Q103"/>
      <c r="S103"/>
      <c r="X103"/>
      <c r="Y103"/>
      <c r="Z103"/>
      <c r="AE103"/>
      <c r="AF103"/>
      <c r="AG103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B104"/>
      <c r="C104"/>
      <c r="D104"/>
      <c r="E104"/>
      <c r="F104"/>
      <c r="G104"/>
      <c r="H104"/>
      <c r="I104"/>
      <c r="J104" s="187"/>
      <c r="K104"/>
      <c r="L104"/>
      <c r="M104" s="2"/>
      <c r="N104" s="2"/>
      <c r="O104"/>
      <c r="P104"/>
      <c r="Q104"/>
      <c r="S104"/>
      <c r="X104"/>
      <c r="Y104"/>
      <c r="Z104"/>
      <c r="AE104"/>
      <c r="AF104"/>
      <c r="AG104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B105"/>
      <c r="C105"/>
      <c r="D105"/>
      <c r="E105"/>
      <c r="F105"/>
      <c r="G105"/>
      <c r="H105"/>
      <c r="I105"/>
      <c r="J105" s="187"/>
      <c r="K105"/>
      <c r="L105"/>
      <c r="M105" s="2"/>
      <c r="N105" s="2"/>
      <c r="O105"/>
      <c r="P105"/>
      <c r="Q105"/>
      <c r="S105"/>
      <c r="X105"/>
      <c r="Y105"/>
      <c r="Z105"/>
      <c r="AE105"/>
      <c r="AF105"/>
      <c r="AG105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B106"/>
      <c r="C106"/>
      <c r="D106"/>
      <c r="E106"/>
      <c r="F106"/>
      <c r="G106"/>
      <c r="H106"/>
      <c r="I106"/>
      <c r="J106" s="187"/>
      <c r="K106"/>
      <c r="L106"/>
      <c r="M106" s="2"/>
      <c r="N106" s="2"/>
      <c r="O106"/>
      <c r="P106"/>
      <c r="Q106"/>
      <c r="X106"/>
      <c r="Y106"/>
      <c r="Z106"/>
      <c r="AE106"/>
      <c r="AF106"/>
      <c r="AG106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B107"/>
      <c r="C107"/>
      <c r="D107"/>
      <c r="E107"/>
      <c r="F107"/>
      <c r="G107"/>
      <c r="H107"/>
      <c r="I107"/>
      <c r="J107" s="187"/>
      <c r="K107"/>
      <c r="L107"/>
      <c r="M107" s="2"/>
      <c r="N107" s="2"/>
      <c r="O107"/>
      <c r="P107"/>
      <c r="Q107"/>
      <c r="X107"/>
      <c r="Y107"/>
      <c r="Z107"/>
      <c r="AE107"/>
      <c r="AF107"/>
      <c r="AG107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B108"/>
      <c r="C108"/>
      <c r="D108"/>
      <c r="E108"/>
      <c r="F108"/>
      <c r="G108"/>
      <c r="H108"/>
      <c r="I108"/>
      <c r="J108" s="187"/>
      <c r="K108"/>
      <c r="L108"/>
      <c r="M108" s="2"/>
      <c r="N108" s="2"/>
      <c r="O108"/>
      <c r="P108"/>
      <c r="Q108"/>
      <c r="X108"/>
      <c r="Y108"/>
      <c r="Z108"/>
      <c r="AE108"/>
      <c r="AF108"/>
      <c r="AG108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B109"/>
      <c r="C109"/>
      <c r="D109"/>
      <c r="E109"/>
      <c r="F109"/>
      <c r="G109"/>
      <c r="H109"/>
      <c r="I109"/>
      <c r="J109" s="187"/>
      <c r="K109"/>
      <c r="L109"/>
      <c r="M109" s="2"/>
      <c r="N109" s="2"/>
      <c r="O109"/>
      <c r="P109"/>
      <c r="Q109"/>
      <c r="X109"/>
      <c r="Y109"/>
      <c r="Z109"/>
      <c r="AE109"/>
      <c r="AF109"/>
      <c r="AG109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B110"/>
      <c r="C110"/>
      <c r="D110"/>
      <c r="E110"/>
      <c r="F110"/>
      <c r="G110"/>
      <c r="H110"/>
      <c r="I110"/>
      <c r="J110" s="187"/>
      <c r="K110"/>
      <c r="L110"/>
      <c r="M110" s="2"/>
      <c r="N110" s="2"/>
      <c r="O110"/>
      <c r="P110"/>
      <c r="Q110"/>
      <c r="X110"/>
      <c r="Y110"/>
      <c r="Z110"/>
      <c r="AE110"/>
      <c r="AF110"/>
      <c r="AG110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B111"/>
      <c r="C111"/>
      <c r="D111"/>
      <c r="E111"/>
      <c r="F111"/>
      <c r="G111"/>
      <c r="H111"/>
      <c r="I111"/>
      <c r="J111" s="187"/>
      <c r="K111"/>
      <c r="L111"/>
      <c r="M111" s="2"/>
      <c r="N111" s="2"/>
      <c r="O111"/>
      <c r="P111"/>
      <c r="Q111"/>
      <c r="X111"/>
      <c r="Y111"/>
      <c r="Z111"/>
      <c r="AE111"/>
      <c r="AF111"/>
      <c r="AG111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B112"/>
      <c r="C112"/>
      <c r="D112"/>
      <c r="E112"/>
      <c r="F112"/>
      <c r="G112"/>
      <c r="H112"/>
      <c r="I112"/>
      <c r="J112" s="187"/>
      <c r="K112"/>
      <c r="L112"/>
      <c r="M112" s="2"/>
      <c r="N112" s="2"/>
      <c r="O112"/>
      <c r="P112"/>
      <c r="Q112"/>
      <c r="R112"/>
      <c r="S112"/>
      <c r="X112"/>
      <c r="Y112"/>
      <c r="Z112"/>
      <c r="AE112"/>
      <c r="AF112"/>
      <c r="AG11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B113"/>
      <c r="C113"/>
      <c r="D113"/>
      <c r="E113"/>
      <c r="F113"/>
      <c r="G113"/>
      <c r="H113"/>
      <c r="I113"/>
      <c r="J113" s="187"/>
      <c r="K113"/>
      <c r="L113"/>
      <c r="M113" s="2"/>
      <c r="N113" s="2"/>
      <c r="O113"/>
      <c r="P113"/>
      <c r="Q113"/>
      <c r="S113"/>
      <c r="X113"/>
      <c r="Y113"/>
      <c r="Z113"/>
      <c r="AE113"/>
      <c r="AF113"/>
      <c r="AG113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B114"/>
      <c r="C114"/>
      <c r="D114"/>
      <c r="E114"/>
      <c r="F114"/>
      <c r="G114"/>
      <c r="H114"/>
      <c r="I114"/>
      <c r="J114" s="187"/>
      <c r="K114"/>
      <c r="L114"/>
      <c r="M114" s="2"/>
      <c r="N114" s="2"/>
      <c r="O114"/>
      <c r="P114"/>
      <c r="Q114"/>
      <c r="R114"/>
      <c r="X114"/>
      <c r="Y114"/>
      <c r="Z114"/>
      <c r="AE114"/>
      <c r="AF114"/>
      <c r="AG114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B115"/>
      <c r="C115"/>
      <c r="D115"/>
      <c r="E115"/>
      <c r="F115"/>
      <c r="G115"/>
      <c r="H115"/>
      <c r="I115"/>
      <c r="J115" s="187"/>
      <c r="K115"/>
      <c r="L115"/>
      <c r="M115" s="2"/>
      <c r="N115" s="2"/>
      <c r="O115"/>
      <c r="P115"/>
      <c r="Q115"/>
      <c r="R115"/>
      <c r="S115"/>
      <c r="X115"/>
      <c r="Y115"/>
      <c r="Z115"/>
      <c r="AE115"/>
      <c r="AF115"/>
      <c r="AG115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B116"/>
      <c r="C116"/>
      <c r="D116"/>
      <c r="E116"/>
      <c r="F116"/>
      <c r="G116"/>
      <c r="H116"/>
      <c r="I116"/>
      <c r="J116" s="187"/>
      <c r="K116"/>
      <c r="L116"/>
      <c r="M116" s="2"/>
      <c r="N116" s="2"/>
      <c r="O116"/>
      <c r="P116"/>
      <c r="Q116"/>
      <c r="R116"/>
      <c r="S116"/>
      <c r="X116"/>
      <c r="Y116"/>
      <c r="Z116"/>
      <c r="AE116"/>
      <c r="AF116"/>
      <c r="AG116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B117"/>
      <c r="C117"/>
      <c r="D117"/>
      <c r="E117"/>
      <c r="F117"/>
      <c r="G117"/>
      <c r="H117"/>
      <c r="I117"/>
      <c r="J117" s="187"/>
      <c r="K117"/>
      <c r="L117"/>
      <c r="M117" s="2"/>
      <c r="N117" s="2"/>
      <c r="O117"/>
      <c r="P117"/>
      <c r="Q117"/>
      <c r="R117"/>
      <c r="S117"/>
      <c r="X117"/>
      <c r="Y117"/>
      <c r="Z117"/>
      <c r="AE117"/>
      <c r="AF117"/>
      <c r="AG117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B118"/>
      <c r="C118"/>
      <c r="D118"/>
      <c r="E118"/>
      <c r="F118"/>
      <c r="G118"/>
      <c r="H118"/>
      <c r="I118"/>
      <c r="J118" s="187"/>
      <c r="K118"/>
      <c r="L118"/>
      <c r="M118" s="2"/>
      <c r="N118" s="2"/>
      <c r="O118"/>
      <c r="P118"/>
      <c r="Q118"/>
      <c r="R118"/>
      <c r="S118"/>
      <c r="X118"/>
      <c r="Y118"/>
      <c r="Z118"/>
      <c r="AE118"/>
      <c r="AF118"/>
      <c r="AG118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B119"/>
      <c r="C119"/>
      <c r="D119"/>
      <c r="E119"/>
      <c r="F119"/>
      <c r="G119"/>
      <c r="H119"/>
      <c r="I119"/>
      <c r="J119" s="187"/>
      <c r="K119"/>
      <c r="L119"/>
      <c r="M119" s="2"/>
      <c r="N119" s="2"/>
      <c r="O119"/>
      <c r="P119"/>
      <c r="Q119"/>
      <c r="S119"/>
      <c r="X119"/>
      <c r="Y119"/>
      <c r="Z119"/>
      <c r="AE119"/>
      <c r="AF119"/>
      <c r="AG119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B120"/>
      <c r="C120"/>
      <c r="D120"/>
      <c r="E120"/>
      <c r="F120"/>
      <c r="G120"/>
      <c r="H120"/>
      <c r="I120"/>
      <c r="J120" s="187"/>
      <c r="K120"/>
      <c r="L120"/>
      <c r="M120" s="2"/>
      <c r="N120" s="2"/>
      <c r="O120"/>
      <c r="P120"/>
      <c r="Q120"/>
      <c r="X120"/>
      <c r="Y120"/>
      <c r="Z120"/>
      <c r="AE120"/>
      <c r="AF120"/>
      <c r="AG120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B121"/>
      <c r="C121"/>
      <c r="D121"/>
      <c r="E121"/>
      <c r="F121"/>
      <c r="G121"/>
      <c r="H121"/>
      <c r="I121"/>
      <c r="J121" s="187"/>
      <c r="K121"/>
      <c r="L121"/>
      <c r="M121" s="2"/>
      <c r="N121" s="2"/>
      <c r="O121"/>
      <c r="P121"/>
      <c r="Q121"/>
      <c r="X121"/>
      <c r="Y121"/>
      <c r="Z121"/>
      <c r="AE121"/>
      <c r="AF121"/>
      <c r="AG121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B122"/>
      <c r="C122"/>
      <c r="D122"/>
      <c r="E122"/>
      <c r="F122"/>
      <c r="G122"/>
      <c r="H122"/>
      <c r="I122"/>
      <c r="J122" s="187"/>
      <c r="K122"/>
      <c r="L122"/>
      <c r="M122" s="2"/>
      <c r="N122" s="2"/>
      <c r="O122"/>
      <c r="P122"/>
      <c r="Q122"/>
      <c r="S122"/>
      <c r="X122"/>
      <c r="Y122"/>
      <c r="Z122"/>
      <c r="AE122"/>
      <c r="AF122"/>
      <c r="AG12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B123"/>
      <c r="C123"/>
      <c r="D123"/>
      <c r="E123"/>
      <c r="F123"/>
      <c r="G123"/>
      <c r="H123"/>
      <c r="I123"/>
      <c r="J123" s="187"/>
      <c r="K123"/>
      <c r="L123"/>
      <c r="M123" s="2"/>
      <c r="N123" s="2"/>
      <c r="O123"/>
      <c r="P123"/>
      <c r="Q123"/>
      <c r="S123"/>
      <c r="X123"/>
      <c r="Y123"/>
      <c r="Z123"/>
      <c r="AE123"/>
      <c r="AF123"/>
      <c r="AG123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B124"/>
      <c r="C124"/>
      <c r="D124"/>
      <c r="E124"/>
      <c r="F124"/>
      <c r="G124"/>
      <c r="H124"/>
      <c r="I124"/>
      <c r="J124" s="187"/>
      <c r="K124"/>
      <c r="L124"/>
      <c r="M124" s="2"/>
      <c r="N124" s="2"/>
      <c r="O124"/>
      <c r="P124"/>
      <c r="Q124"/>
      <c r="R124"/>
      <c r="S124"/>
      <c r="X124"/>
      <c r="Y124"/>
      <c r="Z124"/>
      <c r="AE124"/>
      <c r="AF124"/>
      <c r="AG124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B125"/>
      <c r="C125"/>
      <c r="D125"/>
      <c r="E125"/>
      <c r="F125"/>
      <c r="G125"/>
      <c r="H125"/>
      <c r="I125"/>
      <c r="J125" s="187"/>
      <c r="K125"/>
      <c r="L125"/>
      <c r="M125" s="2"/>
      <c r="N125" s="2"/>
      <c r="O125"/>
      <c r="P125"/>
      <c r="Q125"/>
      <c r="X125"/>
      <c r="Y125"/>
      <c r="Z125"/>
      <c r="AE125"/>
      <c r="AF125"/>
      <c r="AG125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B126"/>
      <c r="C126"/>
      <c r="D126"/>
      <c r="E126"/>
      <c r="F126"/>
      <c r="G126"/>
      <c r="H126"/>
      <c r="I126"/>
      <c r="J126" s="187"/>
      <c r="K126"/>
      <c r="L126"/>
      <c r="M126" s="2"/>
      <c r="N126" s="2"/>
      <c r="O126"/>
      <c r="P126"/>
      <c r="Q126"/>
      <c r="X126"/>
      <c r="Y126"/>
      <c r="Z126"/>
      <c r="AE126"/>
      <c r="AF126"/>
      <c r="AG126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B127"/>
      <c r="C127"/>
      <c r="D127"/>
      <c r="E127"/>
      <c r="F127"/>
      <c r="G127"/>
      <c r="H127"/>
      <c r="I127"/>
      <c r="J127" s="187"/>
      <c r="K127"/>
      <c r="L127"/>
      <c r="M127" s="2"/>
      <c r="N127" s="2"/>
      <c r="O127"/>
      <c r="P127"/>
      <c r="Q127"/>
      <c r="R127"/>
      <c r="S127"/>
      <c r="T127"/>
      <c r="X127"/>
      <c r="Y127"/>
      <c r="Z127"/>
      <c r="AE127"/>
      <c r="AF127"/>
      <c r="AG127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B128"/>
      <c r="C128"/>
      <c r="D128"/>
      <c r="E128"/>
      <c r="F128"/>
      <c r="G128"/>
      <c r="H128"/>
      <c r="I128"/>
      <c r="J128" s="187"/>
      <c r="K128"/>
      <c r="L128"/>
      <c r="M128" s="2"/>
      <c r="N128" s="2"/>
      <c r="O128"/>
      <c r="P128"/>
      <c r="Q128"/>
      <c r="S128"/>
      <c r="V128"/>
      <c r="X128"/>
      <c r="Y128"/>
      <c r="Z128"/>
      <c r="AE128"/>
      <c r="AF128"/>
      <c r="AG128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B129"/>
      <c r="C129"/>
      <c r="D129"/>
      <c r="E129"/>
      <c r="F129"/>
      <c r="G129"/>
      <c r="H129"/>
      <c r="I129"/>
      <c r="J129" s="187"/>
      <c r="K129"/>
      <c r="L129"/>
      <c r="M129" s="2"/>
      <c r="N129" s="2"/>
      <c r="O129"/>
      <c r="P129"/>
      <c r="Q129"/>
      <c r="X129"/>
      <c r="Y129"/>
      <c r="Z129"/>
      <c r="AE129"/>
      <c r="AF129"/>
      <c r="AG129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B130"/>
      <c r="C130"/>
      <c r="D130"/>
      <c r="E130"/>
      <c r="F130"/>
      <c r="G130"/>
      <c r="H130"/>
      <c r="I130"/>
      <c r="J130" s="187"/>
      <c r="K130"/>
      <c r="L130"/>
      <c r="M130" s="2"/>
      <c r="N130" s="2"/>
      <c r="O130"/>
      <c r="P130"/>
      <c r="Q130"/>
      <c r="X130"/>
      <c r="Y130"/>
      <c r="Z130"/>
      <c r="AE130"/>
      <c r="AF130"/>
      <c r="AG130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B131"/>
      <c r="C131"/>
      <c r="D131"/>
      <c r="E131"/>
      <c r="F131"/>
      <c r="G131"/>
      <c r="H131"/>
      <c r="I131"/>
      <c r="J131" s="187"/>
      <c r="K131"/>
      <c r="L131"/>
      <c r="M131" s="2"/>
      <c r="N131" s="2"/>
      <c r="O131"/>
      <c r="P131"/>
      <c r="Q131"/>
      <c r="X131"/>
      <c r="Y131"/>
      <c r="Z131"/>
      <c r="AE131"/>
      <c r="AF131"/>
      <c r="AG131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B132"/>
      <c r="C132"/>
      <c r="D132"/>
      <c r="E132"/>
      <c r="F132"/>
      <c r="G132"/>
      <c r="H132"/>
      <c r="I132"/>
      <c r="J132" s="187"/>
      <c r="K132"/>
      <c r="L132"/>
      <c r="M132" s="2"/>
      <c r="N132" s="2"/>
      <c r="O132"/>
      <c r="P132"/>
      <c r="Q132"/>
      <c r="X132"/>
      <c r="Y132"/>
      <c r="Z132"/>
      <c r="AE132"/>
      <c r="AF132"/>
      <c r="AG13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B133"/>
      <c r="C133"/>
      <c r="D133"/>
      <c r="E133"/>
      <c r="F133"/>
      <c r="G133"/>
      <c r="H133"/>
      <c r="I133"/>
      <c r="J133" s="187"/>
      <c r="K133"/>
      <c r="L133"/>
      <c r="M133" s="2"/>
      <c r="N133" s="2"/>
      <c r="O133"/>
      <c r="P133"/>
      <c r="Q133"/>
      <c r="X133"/>
      <c r="Y133"/>
      <c r="Z133"/>
      <c r="AE133"/>
      <c r="AF133"/>
      <c r="AG133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B134"/>
      <c r="C134"/>
      <c r="D134"/>
      <c r="E134"/>
      <c r="F134"/>
      <c r="G134"/>
      <c r="H134"/>
      <c r="I134"/>
      <c r="J134" s="187"/>
      <c r="K134"/>
      <c r="L134"/>
      <c r="M134" s="2"/>
      <c r="N134" s="2"/>
      <c r="O134"/>
      <c r="P134"/>
      <c r="Q134"/>
      <c r="X134"/>
      <c r="Y134"/>
      <c r="Z134"/>
      <c r="AE134"/>
      <c r="AF134"/>
      <c r="AG134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B135"/>
      <c r="C135"/>
      <c r="D135"/>
      <c r="E135"/>
      <c r="F135"/>
      <c r="G135"/>
      <c r="H135"/>
      <c r="I135"/>
      <c r="J135" s="187"/>
      <c r="K135"/>
      <c r="L135"/>
      <c r="M135" s="2"/>
      <c r="N135" s="2"/>
      <c r="O135"/>
      <c r="P135"/>
      <c r="Q135"/>
      <c r="R135"/>
      <c r="X135"/>
      <c r="Y135"/>
      <c r="Z135"/>
      <c r="AE135"/>
      <c r="AF135"/>
      <c r="AG135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B136"/>
      <c r="C136"/>
      <c r="D136"/>
      <c r="E136"/>
      <c r="F136"/>
      <c r="G136"/>
      <c r="H136"/>
      <c r="I136"/>
      <c r="J136" s="187"/>
      <c r="K136"/>
      <c r="L136"/>
      <c r="M136" s="2"/>
      <c r="N136" s="2"/>
      <c r="O136"/>
      <c r="P136"/>
      <c r="Q136"/>
      <c r="X136"/>
      <c r="Y136"/>
      <c r="Z136"/>
      <c r="AE136"/>
      <c r="AF136"/>
      <c r="AG136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B137"/>
      <c r="C137"/>
      <c r="D137"/>
      <c r="E137"/>
      <c r="F137"/>
      <c r="G137"/>
      <c r="H137"/>
      <c r="I137"/>
      <c r="J137" s="187"/>
      <c r="K137"/>
      <c r="L137"/>
      <c r="M137" s="2"/>
      <c r="N137" s="2"/>
      <c r="O137"/>
      <c r="P137"/>
      <c r="Q137"/>
      <c r="X137"/>
      <c r="Y137"/>
      <c r="Z137"/>
      <c r="AE137"/>
      <c r="AF137"/>
      <c r="AG137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B138"/>
      <c r="C138"/>
      <c r="D138"/>
      <c r="E138"/>
      <c r="F138"/>
      <c r="G138"/>
      <c r="H138"/>
      <c r="I138"/>
      <c r="J138" s="187"/>
      <c r="K138"/>
      <c r="L138"/>
      <c r="M138" s="2"/>
      <c r="N138" s="2"/>
      <c r="O138"/>
      <c r="P138"/>
      <c r="Q138"/>
      <c r="X138"/>
      <c r="Y138"/>
      <c r="Z138"/>
      <c r="AE138"/>
      <c r="AF138"/>
      <c r="AG138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B139"/>
      <c r="C139"/>
      <c r="D139"/>
      <c r="E139"/>
      <c r="F139"/>
      <c r="G139"/>
      <c r="H139"/>
      <c r="I139"/>
      <c r="J139" s="187"/>
      <c r="K139"/>
      <c r="L139"/>
      <c r="M139" s="2"/>
      <c r="N139" s="2"/>
      <c r="O139"/>
      <c r="P139"/>
      <c r="Q139"/>
      <c r="X139"/>
      <c r="Y139"/>
      <c r="Z139"/>
      <c r="AE139"/>
      <c r="AF139"/>
      <c r="AG139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B140"/>
      <c r="C140"/>
      <c r="D140"/>
      <c r="E140"/>
      <c r="F140"/>
      <c r="G140"/>
      <c r="H140"/>
      <c r="I140"/>
      <c r="J140" s="187"/>
      <c r="K140"/>
      <c r="L140"/>
      <c r="M140" s="2"/>
      <c r="N140" s="2"/>
      <c r="O140"/>
      <c r="P140"/>
      <c r="Q140"/>
      <c r="X140"/>
      <c r="Y140"/>
      <c r="Z140"/>
      <c r="AE140"/>
      <c r="AF140"/>
      <c r="AG140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B141"/>
      <c r="C141"/>
      <c r="D141"/>
      <c r="E141"/>
      <c r="F141"/>
      <c r="G141"/>
      <c r="H141"/>
      <c r="I141"/>
      <c r="J141" s="187"/>
      <c r="K141"/>
      <c r="L141"/>
      <c r="M141" s="2"/>
      <c r="N141" s="2"/>
      <c r="O141"/>
      <c r="P141"/>
      <c r="Q141"/>
      <c r="X141"/>
      <c r="Y141"/>
      <c r="Z141"/>
      <c r="AE141"/>
      <c r="AF141"/>
      <c r="AG141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B142"/>
      <c r="C142"/>
      <c r="D142"/>
      <c r="E142"/>
      <c r="F142"/>
      <c r="G142"/>
      <c r="H142"/>
      <c r="I142"/>
      <c r="J142" s="187"/>
      <c r="K142"/>
      <c r="L142"/>
      <c r="M142" s="2"/>
      <c r="N142" s="2"/>
      <c r="O142"/>
      <c r="P142"/>
      <c r="Q142"/>
      <c r="X142"/>
      <c r="Y142"/>
      <c r="Z142"/>
      <c r="AE142"/>
      <c r="AF142"/>
      <c r="AG14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B143"/>
      <c r="C143"/>
      <c r="D143"/>
      <c r="E143"/>
      <c r="F143"/>
      <c r="G143"/>
      <c r="H143"/>
      <c r="I143"/>
      <c r="J143" s="187"/>
      <c r="K143"/>
      <c r="L143"/>
      <c r="M143" s="2"/>
      <c r="N143" s="2"/>
      <c r="O143"/>
      <c r="P143"/>
      <c r="Q143"/>
      <c r="X143"/>
      <c r="Y143"/>
      <c r="Z143"/>
      <c r="AE143"/>
      <c r="AF143"/>
      <c r="AG143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B144"/>
      <c r="C144"/>
      <c r="D144"/>
      <c r="E144"/>
      <c r="F144"/>
      <c r="G144"/>
      <c r="H144"/>
      <c r="I144"/>
      <c r="J144" s="187"/>
      <c r="K144"/>
      <c r="L144"/>
      <c r="M144" s="2"/>
      <c r="N144" s="2"/>
      <c r="O144"/>
      <c r="P144"/>
      <c r="Q144"/>
      <c r="X144"/>
      <c r="Y144"/>
      <c r="Z144"/>
      <c r="AE144"/>
      <c r="AF144"/>
      <c r="AG144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B145"/>
      <c r="C145"/>
      <c r="D145"/>
      <c r="E145"/>
      <c r="F145"/>
      <c r="G145"/>
      <c r="H145"/>
      <c r="I145"/>
      <c r="J145" s="187"/>
      <c r="K145"/>
      <c r="L145"/>
      <c r="M145" s="2"/>
      <c r="N145" s="2"/>
      <c r="O145"/>
      <c r="P145"/>
      <c r="Q145"/>
      <c r="X145"/>
      <c r="Y145"/>
      <c r="Z145"/>
      <c r="AE145"/>
      <c r="AF145"/>
      <c r="AG145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B146"/>
      <c r="C146"/>
      <c r="D146"/>
      <c r="E146"/>
      <c r="F146"/>
      <c r="G146"/>
      <c r="H146"/>
      <c r="I146"/>
      <c r="J146" s="187"/>
      <c r="K146"/>
      <c r="L146"/>
      <c r="M146" s="2"/>
      <c r="N146" s="2"/>
      <c r="O146"/>
      <c r="P146"/>
      <c r="Q146"/>
      <c r="R146"/>
      <c r="X146"/>
      <c r="Y146"/>
      <c r="Z146"/>
      <c r="AE146"/>
      <c r="AF146"/>
      <c r="AG146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B147"/>
      <c r="C147"/>
      <c r="D147"/>
      <c r="E147"/>
      <c r="F147"/>
      <c r="G147"/>
      <c r="H147"/>
      <c r="I147"/>
      <c r="J147" s="187"/>
      <c r="K147"/>
      <c r="L147"/>
      <c r="M147" s="2"/>
      <c r="N147" s="2"/>
      <c r="O147"/>
      <c r="P147"/>
      <c r="Q147"/>
      <c r="R147"/>
      <c r="X147"/>
      <c r="Y147"/>
      <c r="Z147"/>
      <c r="AE147"/>
      <c r="AF147"/>
      <c r="AG147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B148"/>
      <c r="C148"/>
      <c r="D148"/>
      <c r="E148"/>
      <c r="F148"/>
      <c r="G148"/>
      <c r="H148"/>
      <c r="I148"/>
      <c r="J148" s="187"/>
      <c r="K148"/>
      <c r="L148"/>
      <c r="M148" s="2"/>
      <c r="N148" s="2"/>
      <c r="O148"/>
      <c r="P148"/>
      <c r="Q148"/>
      <c r="R148"/>
      <c r="X148"/>
      <c r="Y148"/>
      <c r="Z148"/>
      <c r="AE148"/>
      <c r="AF148"/>
      <c r="AG148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B149"/>
      <c r="C149"/>
      <c r="D149"/>
      <c r="E149"/>
      <c r="F149"/>
      <c r="G149"/>
      <c r="H149"/>
      <c r="I149"/>
      <c r="J149" s="187"/>
      <c r="K149"/>
      <c r="L149"/>
      <c r="M149" s="2"/>
      <c r="N149" s="2"/>
      <c r="O149"/>
      <c r="P149"/>
      <c r="Q149"/>
      <c r="R149"/>
      <c r="X149"/>
      <c r="Y149"/>
      <c r="Z149"/>
      <c r="AE149"/>
      <c r="AF149"/>
      <c r="AG149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B150"/>
      <c r="C150"/>
      <c r="D150"/>
      <c r="E150"/>
      <c r="F150"/>
      <c r="G150"/>
      <c r="H150"/>
      <c r="I150"/>
      <c r="J150" s="187"/>
      <c r="K150"/>
      <c r="L150"/>
      <c r="M150" s="2"/>
      <c r="N150" s="2"/>
      <c r="O150"/>
      <c r="P150"/>
      <c r="Q150"/>
      <c r="X150"/>
      <c r="Y150"/>
      <c r="Z150"/>
      <c r="AE150"/>
      <c r="AF150"/>
      <c r="AG150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B151"/>
      <c r="C151"/>
      <c r="D151"/>
      <c r="E151"/>
      <c r="F151"/>
      <c r="G151"/>
      <c r="H151"/>
      <c r="I151"/>
      <c r="J151" s="187"/>
      <c r="K151"/>
      <c r="L151"/>
      <c r="M151" s="2"/>
      <c r="N151" s="2"/>
      <c r="O151"/>
      <c r="P151"/>
      <c r="Q151"/>
      <c r="X151"/>
      <c r="Y151"/>
      <c r="Z151"/>
      <c r="AE151"/>
      <c r="AF151"/>
      <c r="AG151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B152"/>
      <c r="C152"/>
      <c r="D152"/>
      <c r="E152"/>
      <c r="F152"/>
      <c r="G152"/>
      <c r="H152"/>
      <c r="I152"/>
      <c r="J152" s="187"/>
      <c r="K152"/>
      <c r="L152"/>
      <c r="M152" s="2"/>
      <c r="N152" s="2"/>
      <c r="O152"/>
      <c r="P152"/>
      <c r="Q152"/>
      <c r="X152"/>
      <c r="Y152"/>
      <c r="Z152"/>
      <c r="AE152"/>
      <c r="AF152"/>
      <c r="AG15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B153"/>
      <c r="C153"/>
      <c r="D153"/>
      <c r="E153"/>
      <c r="F153"/>
      <c r="G153"/>
      <c r="H153"/>
      <c r="I153"/>
      <c r="J153" s="187"/>
      <c r="K153"/>
      <c r="L153"/>
      <c r="M153" s="2"/>
      <c r="N153" s="2"/>
      <c r="O153"/>
      <c r="P153"/>
      <c r="Q153"/>
      <c r="X153"/>
      <c r="Y153"/>
      <c r="Z153"/>
      <c r="AE153"/>
      <c r="AF153"/>
      <c r="AG153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B154"/>
      <c r="C154"/>
      <c r="D154"/>
      <c r="E154"/>
      <c r="F154"/>
      <c r="G154"/>
      <c r="H154"/>
      <c r="I154"/>
      <c r="J154" s="187"/>
      <c r="K154"/>
      <c r="L154"/>
      <c r="M154" s="2"/>
      <c r="N154" s="2"/>
      <c r="O154"/>
      <c r="P154"/>
      <c r="Q154"/>
      <c r="X154"/>
      <c r="Y154"/>
      <c r="Z154"/>
      <c r="AE154"/>
      <c r="AF154"/>
      <c r="AG154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B155"/>
      <c r="C155"/>
      <c r="D155"/>
      <c r="E155"/>
      <c r="F155"/>
      <c r="G155"/>
      <c r="H155"/>
      <c r="I155"/>
      <c r="J155" s="187"/>
      <c r="K155"/>
      <c r="L155"/>
      <c r="M155" s="2"/>
      <c r="N155" s="2"/>
      <c r="O155"/>
      <c r="P155"/>
      <c r="Q155"/>
      <c r="S155"/>
      <c r="X155"/>
      <c r="Y155"/>
      <c r="Z155"/>
      <c r="AE155"/>
      <c r="AF155"/>
      <c r="AG155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B156"/>
      <c r="C156"/>
      <c r="D156"/>
      <c r="E156"/>
      <c r="F156"/>
      <c r="G156"/>
      <c r="H156"/>
      <c r="I156"/>
      <c r="J156" s="187"/>
      <c r="K156"/>
      <c r="L156"/>
      <c r="M156" s="2"/>
      <c r="N156" s="2"/>
      <c r="O156"/>
      <c r="P156"/>
      <c r="Q156"/>
      <c r="S156"/>
      <c r="X156"/>
      <c r="Y156"/>
      <c r="Z156"/>
      <c r="AE156"/>
      <c r="AF156"/>
      <c r="AG156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B157"/>
      <c r="C157"/>
      <c r="D157"/>
      <c r="E157"/>
      <c r="F157"/>
      <c r="G157"/>
      <c r="H157"/>
      <c r="I157"/>
      <c r="J157" s="187"/>
      <c r="K157"/>
      <c r="L157"/>
      <c r="M157" s="2"/>
      <c r="N157" s="2"/>
      <c r="O157"/>
      <c r="P157"/>
      <c r="Q157"/>
      <c r="S157"/>
      <c r="X157"/>
      <c r="Y157"/>
      <c r="Z157"/>
      <c r="AE157"/>
      <c r="AF157"/>
      <c r="AG157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B158"/>
      <c r="C158"/>
      <c r="D158"/>
      <c r="E158"/>
      <c r="F158"/>
      <c r="G158"/>
      <c r="H158"/>
      <c r="I158"/>
      <c r="J158" s="187"/>
      <c r="K158"/>
      <c r="L158"/>
      <c r="M158" s="2"/>
      <c r="N158" s="2"/>
      <c r="O158"/>
      <c r="P158"/>
      <c r="Q158"/>
      <c r="S158"/>
      <c r="X158"/>
      <c r="Y158"/>
      <c r="Z158"/>
      <c r="AE158"/>
      <c r="AF158"/>
      <c r="AG158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B159"/>
      <c r="C159"/>
      <c r="D159"/>
      <c r="E159"/>
      <c r="F159"/>
      <c r="G159"/>
      <c r="H159"/>
      <c r="I159"/>
      <c r="J159" s="187"/>
      <c r="K159"/>
      <c r="L159"/>
      <c r="M159" s="2"/>
      <c r="N159" s="2"/>
      <c r="O159"/>
      <c r="P159"/>
      <c r="Q159"/>
      <c r="X159"/>
      <c r="Y159"/>
      <c r="Z159"/>
      <c r="AE159"/>
      <c r="AF159"/>
      <c r="AG159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B160"/>
      <c r="C160"/>
      <c r="D160"/>
      <c r="E160"/>
      <c r="F160"/>
      <c r="G160"/>
      <c r="H160"/>
      <c r="I160"/>
      <c r="J160" s="187"/>
      <c r="K160"/>
      <c r="L160"/>
      <c r="M160" s="2"/>
      <c r="N160" s="2"/>
      <c r="O160"/>
      <c r="P160"/>
      <c r="Q160"/>
      <c r="X160"/>
      <c r="Y160"/>
      <c r="Z160"/>
      <c r="AE160"/>
      <c r="AF160"/>
      <c r="AG160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B161"/>
      <c r="C161"/>
      <c r="D161"/>
      <c r="E161"/>
      <c r="F161"/>
      <c r="G161"/>
      <c r="H161"/>
      <c r="I161"/>
      <c r="J161" s="187"/>
      <c r="K161"/>
      <c r="L161"/>
      <c r="M161" s="2"/>
      <c r="N161" s="2"/>
      <c r="O161"/>
      <c r="P161"/>
      <c r="Q161"/>
      <c r="S161"/>
      <c r="X161"/>
      <c r="Y161"/>
      <c r="Z161"/>
      <c r="AE161"/>
      <c r="AF161"/>
      <c r="AG161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B162"/>
      <c r="C162"/>
      <c r="D162"/>
      <c r="E162"/>
      <c r="F162"/>
      <c r="G162"/>
      <c r="H162"/>
      <c r="I162"/>
      <c r="J162" s="187"/>
      <c r="K162"/>
      <c r="L162"/>
      <c r="M162" s="2"/>
      <c r="N162" s="2"/>
      <c r="X162"/>
      <c r="AE16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B163"/>
      <c r="C163"/>
      <c r="D163"/>
      <c r="E163"/>
      <c r="F163"/>
      <c r="G163"/>
      <c r="H163"/>
      <c r="I163"/>
      <c r="J163" s="187"/>
      <c r="K163"/>
      <c r="L163"/>
      <c r="M163" s="2"/>
      <c r="N163" s="2"/>
      <c r="O163"/>
      <c r="P163"/>
      <c r="Q163"/>
      <c r="X163"/>
      <c r="Y163"/>
      <c r="Z163"/>
      <c r="AE163"/>
      <c r="AF163"/>
      <c r="AG163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B164"/>
      <c r="C164"/>
      <c r="D164"/>
      <c r="E164"/>
      <c r="F164"/>
      <c r="G164"/>
      <c r="H164"/>
      <c r="I164"/>
      <c r="J164" s="187"/>
      <c r="K164"/>
      <c r="L164"/>
      <c r="M164" s="2"/>
      <c r="N164" s="2"/>
      <c r="O164"/>
      <c r="P164"/>
      <c r="Q164"/>
      <c r="X164"/>
      <c r="Y164"/>
      <c r="Z164"/>
      <c r="AE164"/>
      <c r="AF164"/>
      <c r="AG164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B165"/>
      <c r="C165"/>
      <c r="D165"/>
      <c r="E165"/>
      <c r="F165"/>
      <c r="G165"/>
      <c r="H165"/>
      <c r="I165"/>
      <c r="J165" s="187"/>
      <c r="K165"/>
      <c r="L165"/>
      <c r="M165" s="2"/>
      <c r="N165" s="2"/>
      <c r="O165"/>
      <c r="P165"/>
      <c r="Q165"/>
      <c r="X165"/>
      <c r="Y165"/>
      <c r="Z165"/>
      <c r="AE165"/>
      <c r="AF165"/>
      <c r="AG165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B166"/>
      <c r="C166"/>
      <c r="D166"/>
      <c r="E166"/>
      <c r="F166"/>
      <c r="G166"/>
      <c r="H166"/>
      <c r="I166"/>
      <c r="J166" s="187"/>
      <c r="K166"/>
      <c r="L166"/>
      <c r="M166" s="2"/>
      <c r="N166" s="2"/>
      <c r="O166"/>
      <c r="P166"/>
      <c r="Q166"/>
      <c r="X166"/>
      <c r="Y166"/>
      <c r="Z166"/>
      <c r="AE166"/>
      <c r="AF166"/>
      <c r="AG166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B167"/>
      <c r="C167"/>
      <c r="D167"/>
      <c r="E167"/>
      <c r="F167"/>
      <c r="G167"/>
      <c r="H167"/>
      <c r="I167"/>
      <c r="J167" s="187"/>
      <c r="K167"/>
      <c r="L167"/>
      <c r="M167" s="2"/>
      <c r="N167" s="2"/>
      <c r="O167"/>
      <c r="P167"/>
      <c r="Q167"/>
      <c r="S167"/>
      <c r="X167"/>
      <c r="Y167"/>
      <c r="Z167"/>
      <c r="AE167"/>
      <c r="AF167"/>
      <c r="AG167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B168"/>
      <c r="C168"/>
      <c r="D168"/>
      <c r="E168"/>
      <c r="F168"/>
      <c r="G168"/>
      <c r="H168"/>
      <c r="I168"/>
      <c r="J168" s="187"/>
      <c r="K168"/>
      <c r="L168"/>
      <c r="M168" s="2"/>
      <c r="N168" s="2"/>
      <c r="O168"/>
      <c r="P168"/>
      <c r="Q168"/>
      <c r="S168"/>
      <c r="X168"/>
      <c r="Y168"/>
      <c r="Z168"/>
      <c r="AE168"/>
      <c r="AF168"/>
      <c r="AG168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B169"/>
      <c r="C169"/>
      <c r="D169"/>
      <c r="E169"/>
      <c r="F169"/>
      <c r="G169"/>
      <c r="H169"/>
      <c r="I169"/>
      <c r="J169" s="187"/>
      <c r="K169"/>
      <c r="L169"/>
      <c r="M169" s="2"/>
      <c r="N169" s="2"/>
      <c r="O169"/>
      <c r="P169"/>
      <c r="Q169"/>
      <c r="X169"/>
      <c r="Y169"/>
      <c r="Z169"/>
      <c r="AE169"/>
      <c r="AF169"/>
      <c r="AG169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B170"/>
      <c r="C170"/>
      <c r="D170"/>
      <c r="E170"/>
      <c r="F170"/>
      <c r="G170"/>
      <c r="H170"/>
      <c r="I170"/>
      <c r="J170" s="187"/>
      <c r="K170"/>
      <c r="L170"/>
      <c r="M170" s="2"/>
      <c r="N170" s="2"/>
      <c r="O170"/>
      <c r="P170"/>
      <c r="Q170"/>
      <c r="X170"/>
      <c r="Y170"/>
      <c r="Z170"/>
      <c r="AE170"/>
      <c r="AF170"/>
      <c r="AG170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B171"/>
      <c r="C171"/>
      <c r="D171"/>
      <c r="E171"/>
      <c r="F171"/>
      <c r="G171"/>
      <c r="H171"/>
      <c r="I171"/>
      <c r="J171" s="187"/>
      <c r="K171"/>
      <c r="L171"/>
      <c r="M171" s="2"/>
      <c r="N171" s="2"/>
      <c r="O171"/>
      <c r="P171"/>
      <c r="Q171"/>
      <c r="X171"/>
      <c r="Y171"/>
      <c r="Z171"/>
      <c r="AE171"/>
      <c r="AF171"/>
      <c r="AG171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B172"/>
      <c r="C172"/>
      <c r="D172"/>
      <c r="E172"/>
      <c r="F172"/>
      <c r="G172"/>
      <c r="H172"/>
      <c r="I172"/>
      <c r="J172" s="187"/>
      <c r="K172"/>
      <c r="L172"/>
      <c r="M172" s="2"/>
      <c r="N172" s="2"/>
      <c r="O172"/>
      <c r="P172"/>
      <c r="Q172"/>
      <c r="X172"/>
      <c r="Y172"/>
      <c r="Z172"/>
      <c r="AE172"/>
      <c r="AF172"/>
      <c r="AG17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B173"/>
      <c r="C173"/>
      <c r="D173"/>
      <c r="E173"/>
      <c r="F173"/>
      <c r="G173"/>
      <c r="H173"/>
      <c r="I173"/>
      <c r="J173" s="187"/>
      <c r="K173"/>
      <c r="L173"/>
      <c r="M173" s="2"/>
      <c r="N173" s="2"/>
      <c r="O173"/>
      <c r="P173"/>
      <c r="Q173"/>
      <c r="X173"/>
      <c r="Y173"/>
      <c r="Z173"/>
      <c r="AE173"/>
      <c r="AF173"/>
      <c r="AG173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B174"/>
      <c r="C174"/>
      <c r="D174"/>
      <c r="E174"/>
      <c r="F174"/>
      <c r="G174"/>
      <c r="H174"/>
      <c r="I174"/>
      <c r="J174" s="187"/>
      <c r="K174"/>
      <c r="L174"/>
      <c r="M174" s="2"/>
      <c r="N174" s="2"/>
      <c r="O174"/>
      <c r="P174"/>
      <c r="Q174"/>
      <c r="X174"/>
      <c r="Y174"/>
      <c r="Z174"/>
      <c r="AE174"/>
      <c r="AF174"/>
      <c r="AG174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B175"/>
      <c r="C175"/>
      <c r="D175"/>
      <c r="E175"/>
      <c r="F175"/>
      <c r="G175"/>
      <c r="H175"/>
      <c r="I175"/>
      <c r="J175" s="187"/>
      <c r="K175"/>
      <c r="L175"/>
      <c r="M175" s="2"/>
      <c r="N175" s="2"/>
      <c r="O175"/>
      <c r="P175"/>
      <c r="Q175"/>
      <c r="X175"/>
      <c r="Y175"/>
      <c r="Z175"/>
      <c r="AE175"/>
      <c r="AF175"/>
      <c r="AG175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B176"/>
      <c r="C176"/>
      <c r="D176"/>
      <c r="E176"/>
      <c r="F176"/>
      <c r="G176"/>
      <c r="H176"/>
      <c r="I176"/>
      <c r="J176" s="187"/>
      <c r="K176"/>
      <c r="L176"/>
      <c r="M176" s="2"/>
      <c r="N176" s="2"/>
      <c r="O176"/>
      <c r="P176"/>
      <c r="Q176"/>
      <c r="X176"/>
      <c r="Y176"/>
      <c r="Z176"/>
      <c r="AE176"/>
      <c r="AF176"/>
      <c r="AG176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B177"/>
      <c r="C177"/>
      <c r="D177"/>
      <c r="E177"/>
      <c r="F177"/>
      <c r="G177"/>
      <c r="H177"/>
      <c r="I177"/>
      <c r="J177" s="187"/>
      <c r="K177"/>
      <c r="M177" s="2"/>
      <c r="N177" s="2"/>
      <c r="X177"/>
      <c r="Z177"/>
      <c r="AE177"/>
      <c r="AG177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B178"/>
      <c r="C178"/>
      <c r="D178"/>
      <c r="E178"/>
      <c r="F178"/>
      <c r="G178"/>
      <c r="H178"/>
      <c r="I178"/>
      <c r="J178" s="187"/>
      <c r="K178"/>
      <c r="L178"/>
      <c r="M178" s="2"/>
      <c r="N178" s="2"/>
      <c r="O178"/>
      <c r="P178"/>
      <c r="Q178"/>
      <c r="X178"/>
      <c r="Y178"/>
      <c r="Z178"/>
      <c r="AE178"/>
      <c r="AF178"/>
      <c r="AG178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B179"/>
      <c r="C179"/>
      <c r="D179"/>
      <c r="E179"/>
      <c r="F179"/>
      <c r="G179"/>
      <c r="H179"/>
      <c r="I179"/>
      <c r="J179" s="187"/>
      <c r="K179"/>
      <c r="L179"/>
      <c r="M179" s="2"/>
      <c r="N179" s="2"/>
      <c r="O179"/>
      <c r="Q179"/>
      <c r="X179"/>
      <c r="Y179"/>
      <c r="Z179"/>
      <c r="AE179"/>
      <c r="AF179"/>
      <c r="AG179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B180"/>
      <c r="C180"/>
      <c r="D180"/>
      <c r="E180"/>
      <c r="F180"/>
      <c r="G180"/>
      <c r="H180"/>
      <c r="I180"/>
      <c r="J180" s="187"/>
      <c r="K180"/>
      <c r="L180"/>
      <c r="M180" s="2"/>
      <c r="N180" s="2"/>
      <c r="O180"/>
      <c r="Q180"/>
      <c r="X180" s="183"/>
      <c r="Y180"/>
      <c r="Z180"/>
      <c r="AE180"/>
      <c r="AF180"/>
      <c r="AG180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B181"/>
      <c r="C181"/>
      <c r="D181"/>
      <c r="E181"/>
      <c r="F181"/>
      <c r="G181"/>
      <c r="H181"/>
      <c r="I181"/>
      <c r="J181" s="187"/>
      <c r="K181"/>
      <c r="L181"/>
      <c r="M181" s="2"/>
      <c r="N181" s="2"/>
      <c r="X181"/>
      <c r="Z181"/>
      <c r="AE181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B182"/>
      <c r="C182"/>
      <c r="D182"/>
      <c r="E182"/>
      <c r="F182"/>
      <c r="G182"/>
      <c r="H182"/>
      <c r="I182"/>
      <c r="J182" s="187"/>
      <c r="K182"/>
      <c r="L182"/>
      <c r="M182" s="2"/>
      <c r="N182" s="2"/>
      <c r="O182"/>
      <c r="P182"/>
      <c r="Q182"/>
      <c r="S182"/>
      <c r="X182"/>
      <c r="Y182"/>
      <c r="Z182"/>
      <c r="AE182"/>
      <c r="AF182"/>
      <c r="AG18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B183"/>
      <c r="C183"/>
      <c r="D183"/>
      <c r="E183"/>
      <c r="F183"/>
      <c r="G183"/>
      <c r="H183"/>
      <c r="I183"/>
      <c r="J183" s="187"/>
      <c r="K183"/>
      <c r="L183"/>
      <c r="M183" s="2"/>
      <c r="N183" s="2"/>
      <c r="O183"/>
      <c r="P183"/>
      <c r="Q183"/>
      <c r="S183"/>
      <c r="X183"/>
      <c r="Y183"/>
      <c r="Z183"/>
      <c r="AE183"/>
      <c r="AF183"/>
      <c r="AG183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B184"/>
      <c r="C184"/>
      <c r="D184"/>
      <c r="E184"/>
      <c r="F184"/>
      <c r="G184"/>
      <c r="H184"/>
      <c r="I184"/>
      <c r="J184" s="187"/>
      <c r="K184"/>
      <c r="L184"/>
      <c r="M184" s="2"/>
      <c r="N184" s="2"/>
      <c r="O184"/>
      <c r="Q184"/>
      <c r="X184"/>
      <c r="Y184"/>
      <c r="Z184"/>
      <c r="AE184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B185"/>
      <c r="C185"/>
      <c r="D185"/>
      <c r="E185"/>
      <c r="F185"/>
      <c r="G185"/>
      <c r="H185"/>
      <c r="I185"/>
      <c r="J185" s="187"/>
      <c r="K185"/>
      <c r="L185"/>
      <c r="M185" s="2"/>
      <c r="N185" s="2"/>
      <c r="O185"/>
      <c r="P185"/>
      <c r="Q185"/>
      <c r="S185"/>
      <c r="X185"/>
      <c r="Y185"/>
      <c r="Z185"/>
      <c r="AE185"/>
      <c r="AF185"/>
      <c r="AG185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B186"/>
      <c r="C186"/>
      <c r="D186"/>
      <c r="E186"/>
      <c r="F186"/>
      <c r="G186"/>
      <c r="H186"/>
      <c r="I186"/>
      <c r="J186" s="187"/>
      <c r="K186"/>
      <c r="L186"/>
      <c r="M186" s="2"/>
      <c r="N186" s="2"/>
      <c r="X186"/>
      <c r="AE186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B187"/>
      <c r="C187"/>
      <c r="D187"/>
      <c r="E187"/>
      <c r="F187"/>
      <c r="G187"/>
      <c r="H187"/>
      <c r="I187"/>
      <c r="J187" s="187"/>
      <c r="K187"/>
      <c r="L187"/>
      <c r="M187" s="2"/>
      <c r="N187" s="2"/>
      <c r="O187"/>
      <c r="P187"/>
      <c r="Q187"/>
      <c r="X187"/>
      <c r="Y187"/>
      <c r="Z187"/>
      <c r="AE187"/>
      <c r="AF187"/>
      <c r="AG187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B188"/>
      <c r="C188"/>
      <c r="D188"/>
      <c r="E188"/>
      <c r="F188"/>
      <c r="G188"/>
      <c r="H188"/>
      <c r="I188"/>
      <c r="J188" s="187"/>
      <c r="K188"/>
      <c r="L188"/>
      <c r="M188" s="2"/>
      <c r="N188" s="2"/>
      <c r="O188"/>
      <c r="P188"/>
      <c r="Q188"/>
      <c r="X188"/>
      <c r="Y188"/>
      <c r="Z188"/>
      <c r="AE188"/>
      <c r="AF188"/>
      <c r="AG188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B189"/>
      <c r="C189"/>
      <c r="D189"/>
      <c r="E189"/>
      <c r="F189"/>
      <c r="G189"/>
      <c r="H189"/>
      <c r="I189"/>
      <c r="J189" s="187"/>
      <c r="K189"/>
      <c r="L189"/>
      <c r="M189" s="2"/>
      <c r="N189" s="2"/>
      <c r="O189"/>
      <c r="P189"/>
      <c r="Q189"/>
      <c r="X189"/>
      <c r="Y189"/>
      <c r="Z189"/>
      <c r="AE189"/>
      <c r="AF189"/>
      <c r="AG189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B190"/>
      <c r="C190"/>
      <c r="D190"/>
      <c r="E190"/>
      <c r="F190"/>
      <c r="G190"/>
      <c r="H190"/>
      <c r="I190"/>
      <c r="J190" s="187"/>
      <c r="K190"/>
      <c r="L190"/>
      <c r="M190" s="2"/>
      <c r="N190" s="2"/>
      <c r="O190"/>
      <c r="P190"/>
      <c r="Q190"/>
      <c r="X190"/>
      <c r="Y190"/>
      <c r="Z190"/>
      <c r="AE190"/>
      <c r="AF190"/>
      <c r="AG190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B191"/>
      <c r="C191"/>
      <c r="D191"/>
      <c r="E191"/>
      <c r="F191"/>
      <c r="G191"/>
      <c r="H191"/>
      <c r="I191"/>
      <c r="J191" s="187"/>
      <c r="K191"/>
      <c r="L191"/>
      <c r="M191" s="2"/>
      <c r="N191" s="2"/>
      <c r="O191"/>
      <c r="Q191"/>
      <c r="X191"/>
      <c r="Y191"/>
      <c r="Z191"/>
      <c r="AE191"/>
      <c r="AF191"/>
      <c r="AG191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B192"/>
      <c r="C192"/>
      <c r="D192"/>
      <c r="E192"/>
      <c r="F192"/>
      <c r="G192"/>
      <c r="H192"/>
      <c r="I192"/>
      <c r="J192" s="187"/>
      <c r="K192"/>
      <c r="L192"/>
      <c r="M192" s="2"/>
      <c r="N192" s="2"/>
      <c r="O192"/>
      <c r="Q192"/>
      <c r="X192"/>
      <c r="Y192"/>
      <c r="Z192"/>
      <c r="AE192"/>
      <c r="AF192"/>
      <c r="AG19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B193"/>
      <c r="C193"/>
      <c r="D193"/>
      <c r="E193"/>
      <c r="F193"/>
      <c r="G193"/>
      <c r="H193"/>
      <c r="I193"/>
      <c r="J193" s="187"/>
      <c r="K193"/>
      <c r="L193"/>
      <c r="M193" s="2"/>
      <c r="N193" s="2"/>
      <c r="O193"/>
      <c r="P193"/>
      <c r="Q193"/>
      <c r="X193"/>
      <c r="Y193"/>
      <c r="Z193"/>
      <c r="AE193"/>
      <c r="AF193"/>
      <c r="AG193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B194"/>
      <c r="C194"/>
      <c r="D194"/>
      <c r="E194"/>
      <c r="F194"/>
      <c r="G194"/>
      <c r="H194"/>
      <c r="I194"/>
      <c r="J194" s="187"/>
      <c r="K194"/>
      <c r="L194"/>
      <c r="M194" s="2"/>
      <c r="N194" s="2"/>
      <c r="O194"/>
      <c r="P194"/>
      <c r="Q194"/>
      <c r="X194"/>
      <c r="Y194"/>
      <c r="Z194"/>
      <c r="AE194"/>
      <c r="AF194"/>
      <c r="AG194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B195"/>
      <c r="C195"/>
      <c r="D195"/>
      <c r="E195"/>
      <c r="F195"/>
      <c r="G195"/>
      <c r="H195"/>
      <c r="I195"/>
      <c r="J195" s="187"/>
      <c r="K195"/>
      <c r="L195"/>
      <c r="M195" s="2"/>
      <c r="N195" s="2"/>
      <c r="O195"/>
      <c r="P195"/>
      <c r="Q195"/>
      <c r="X195"/>
      <c r="Y195"/>
      <c r="Z195"/>
      <c r="AE195"/>
      <c r="AF195"/>
      <c r="AG195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B196"/>
      <c r="C196"/>
      <c r="D196"/>
      <c r="E196"/>
      <c r="F196"/>
      <c r="G196"/>
      <c r="H196"/>
      <c r="I196"/>
      <c r="J196" s="187"/>
      <c r="K196"/>
      <c r="L196"/>
      <c r="M196" s="2"/>
      <c r="N196" s="2"/>
      <c r="O196"/>
      <c r="P196"/>
      <c r="Q196"/>
      <c r="X196"/>
      <c r="Y196"/>
      <c r="Z196"/>
      <c r="AE196"/>
      <c r="AF196"/>
      <c r="AG196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B197"/>
      <c r="C197"/>
      <c r="D197"/>
      <c r="E197"/>
      <c r="F197"/>
      <c r="G197"/>
      <c r="H197"/>
      <c r="I197"/>
      <c r="J197" s="187"/>
      <c r="K197"/>
      <c r="L197"/>
      <c r="M197" s="2"/>
      <c r="N197" s="2"/>
      <c r="O197"/>
      <c r="P197"/>
      <c r="Q197"/>
      <c r="X197"/>
      <c r="Y197"/>
      <c r="Z197"/>
      <c r="AE197"/>
      <c r="AF197"/>
      <c r="AG197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B198"/>
      <c r="C198"/>
      <c r="D198"/>
      <c r="E198"/>
      <c r="F198"/>
      <c r="G198"/>
      <c r="H198"/>
      <c r="I198"/>
      <c r="J198" s="187"/>
      <c r="K198"/>
      <c r="L198"/>
      <c r="M198" s="2"/>
      <c r="N198" s="2"/>
      <c r="O198"/>
      <c r="P198"/>
      <c r="Q198"/>
      <c r="X198"/>
      <c r="Y198"/>
      <c r="Z198"/>
      <c r="AE198"/>
      <c r="AF198"/>
      <c r="AG198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B199"/>
      <c r="C199"/>
      <c r="D199"/>
      <c r="E199"/>
      <c r="F199"/>
      <c r="G199"/>
      <c r="H199"/>
      <c r="I199"/>
      <c r="J199" s="187"/>
      <c r="K199"/>
      <c r="L199"/>
      <c r="M199" s="2"/>
      <c r="N199" s="2"/>
      <c r="O199"/>
      <c r="P199"/>
      <c r="Q199"/>
      <c r="X199"/>
      <c r="Y199"/>
      <c r="Z199"/>
      <c r="AE199"/>
      <c r="AF199"/>
      <c r="AG199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B200"/>
      <c r="C200"/>
      <c r="D200"/>
      <c r="E200"/>
      <c r="F200"/>
      <c r="G200"/>
      <c r="H200"/>
      <c r="I200"/>
      <c r="J200" s="187"/>
      <c r="K200"/>
      <c r="L200"/>
      <c r="M200" s="2"/>
      <c r="N200" s="2"/>
      <c r="O200"/>
      <c r="P200"/>
      <c r="Q200"/>
      <c r="X200"/>
      <c r="Y200"/>
      <c r="Z200"/>
      <c r="AE200"/>
      <c r="AF200"/>
      <c r="AG200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B201"/>
      <c r="C201"/>
      <c r="D201"/>
      <c r="E201"/>
      <c r="F201"/>
      <c r="G201"/>
      <c r="H201"/>
      <c r="I201"/>
      <c r="J201" s="187"/>
      <c r="K201"/>
      <c r="L201"/>
      <c r="M201" s="2"/>
      <c r="N201" s="2"/>
      <c r="O201"/>
      <c r="P201"/>
      <c r="Q201"/>
      <c r="S201"/>
      <c r="X201"/>
      <c r="Y201"/>
      <c r="Z201"/>
      <c r="AE201"/>
      <c r="AF201"/>
      <c r="AG201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B202"/>
      <c r="C202"/>
      <c r="D202"/>
      <c r="E202"/>
      <c r="F202"/>
      <c r="G202"/>
      <c r="H202"/>
      <c r="I202"/>
      <c r="J202" s="187"/>
      <c r="K202"/>
      <c r="L202"/>
      <c r="M202" s="2"/>
      <c r="N202" s="2"/>
      <c r="O202"/>
      <c r="P202"/>
      <c r="Q202"/>
      <c r="S202"/>
      <c r="T202"/>
      <c r="X202"/>
      <c r="Y202"/>
      <c r="Z202"/>
      <c r="AE202"/>
      <c r="AF202"/>
      <c r="AG20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B203"/>
      <c r="C203"/>
      <c r="D203"/>
      <c r="E203"/>
      <c r="F203"/>
      <c r="G203"/>
      <c r="H203"/>
      <c r="I203"/>
      <c r="J203" s="187"/>
      <c r="K203"/>
      <c r="L203"/>
      <c r="M203" s="2"/>
      <c r="N203" s="2"/>
      <c r="O203"/>
      <c r="P203"/>
      <c r="Q203"/>
      <c r="X203"/>
      <c r="Y203"/>
      <c r="Z203"/>
      <c r="AE203"/>
      <c r="AF203"/>
      <c r="AG203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B204"/>
      <c r="C204"/>
      <c r="D204"/>
      <c r="E204"/>
      <c r="F204"/>
      <c r="G204"/>
      <c r="H204"/>
      <c r="I204"/>
      <c r="J204" s="187"/>
      <c r="K204"/>
      <c r="L204"/>
      <c r="M204" s="2"/>
      <c r="N204" s="2"/>
      <c r="O204"/>
      <c r="P204"/>
      <c r="Q204"/>
      <c r="X204"/>
      <c r="Y204"/>
      <c r="Z204"/>
      <c r="AE204"/>
      <c r="AF204"/>
      <c r="AG204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B205"/>
      <c r="C205"/>
      <c r="D205"/>
      <c r="E205"/>
      <c r="F205"/>
      <c r="G205"/>
      <c r="H205"/>
      <c r="I205"/>
      <c r="J205" s="187"/>
      <c r="K205"/>
      <c r="L205"/>
      <c r="M205" s="2"/>
      <c r="N205" s="2"/>
      <c r="O205"/>
      <c r="P205"/>
      <c r="Q205"/>
      <c r="X205"/>
      <c r="Y205"/>
      <c r="Z205"/>
      <c r="AE205"/>
      <c r="AF205"/>
      <c r="AG205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B206"/>
      <c r="C206"/>
      <c r="D206"/>
      <c r="E206"/>
      <c r="F206"/>
      <c r="G206"/>
      <c r="H206"/>
      <c r="I206"/>
      <c r="J206" s="187"/>
      <c r="K206"/>
      <c r="L206"/>
      <c r="M206" s="2"/>
      <c r="N206" s="2"/>
      <c r="O206"/>
      <c r="P206"/>
      <c r="Q206"/>
      <c r="X206"/>
      <c r="Y206"/>
      <c r="Z206"/>
      <c r="AE206"/>
      <c r="AF206"/>
      <c r="AG206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B207"/>
      <c r="C207"/>
      <c r="D207"/>
      <c r="E207"/>
      <c r="F207"/>
      <c r="G207"/>
      <c r="H207"/>
      <c r="I207"/>
      <c r="J207" s="187"/>
      <c r="K207"/>
      <c r="L207"/>
      <c r="M207" s="2"/>
      <c r="N207" s="2"/>
      <c r="O207"/>
      <c r="Q207"/>
      <c r="T207"/>
      <c r="X207"/>
      <c r="Y207"/>
      <c r="Z207"/>
      <c r="AE207"/>
      <c r="AF207"/>
      <c r="AG207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B208"/>
      <c r="C208"/>
      <c r="D208"/>
      <c r="E208"/>
      <c r="F208"/>
      <c r="G208"/>
      <c r="H208"/>
      <c r="I208"/>
      <c r="J208" s="187"/>
      <c r="K208"/>
      <c r="L208"/>
      <c r="M208" s="2"/>
      <c r="N208" s="2"/>
      <c r="O208"/>
      <c r="P208"/>
      <c r="Q208"/>
      <c r="X208"/>
      <c r="Y208"/>
      <c r="Z208"/>
      <c r="AE208"/>
      <c r="AF208"/>
      <c r="AG208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B209"/>
      <c r="C209"/>
      <c r="D209"/>
      <c r="E209"/>
      <c r="F209"/>
      <c r="G209"/>
      <c r="H209"/>
      <c r="I209"/>
      <c r="J209" s="187"/>
      <c r="K209"/>
      <c r="L209"/>
      <c r="M209" s="2"/>
      <c r="N209" s="2"/>
      <c r="O209"/>
      <c r="P209"/>
      <c r="Q209"/>
      <c r="X209"/>
      <c r="Y209"/>
      <c r="Z209"/>
      <c r="AE209"/>
      <c r="AF209"/>
      <c r="AG209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B210"/>
      <c r="C210"/>
      <c r="D210"/>
      <c r="E210"/>
      <c r="F210"/>
      <c r="G210"/>
      <c r="H210"/>
      <c r="I210"/>
      <c r="J210" s="187"/>
      <c r="K210"/>
      <c r="L210"/>
      <c r="M210" s="2"/>
      <c r="N210" s="2"/>
      <c r="O210"/>
      <c r="P210"/>
      <c r="Q210"/>
      <c r="X210"/>
      <c r="Y210"/>
      <c r="Z210"/>
      <c r="AE210"/>
      <c r="AF210"/>
      <c r="AG210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B211"/>
      <c r="C211"/>
      <c r="D211"/>
      <c r="E211"/>
      <c r="F211"/>
      <c r="G211"/>
      <c r="H211"/>
      <c r="I211"/>
      <c r="J211" s="187"/>
      <c r="K211"/>
      <c r="L211"/>
      <c r="M211" s="2"/>
      <c r="N211" s="2"/>
      <c r="O211"/>
      <c r="P211"/>
      <c r="Q211"/>
      <c r="X211"/>
      <c r="Y211"/>
      <c r="Z211"/>
      <c r="AE211"/>
      <c r="AF211"/>
      <c r="AG211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B212"/>
      <c r="C212"/>
      <c r="D212"/>
      <c r="E212"/>
      <c r="F212"/>
      <c r="G212"/>
      <c r="H212"/>
      <c r="I212"/>
      <c r="J212" s="187"/>
      <c r="K212"/>
      <c r="L212"/>
      <c r="M212" s="2"/>
      <c r="N212" s="2"/>
      <c r="O212"/>
      <c r="P212"/>
      <c r="Q212"/>
      <c r="X212"/>
      <c r="Y212"/>
      <c r="Z212"/>
      <c r="AE212"/>
      <c r="AF212"/>
      <c r="AG21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B213"/>
      <c r="C213"/>
      <c r="D213"/>
      <c r="E213"/>
      <c r="F213"/>
      <c r="G213"/>
      <c r="H213"/>
      <c r="I213"/>
      <c r="J213" s="187"/>
      <c r="K213"/>
      <c r="L213"/>
      <c r="M213" s="2"/>
      <c r="N213" s="2"/>
      <c r="O213"/>
      <c r="P213"/>
      <c r="Q213"/>
      <c r="X213"/>
      <c r="Y213"/>
      <c r="Z213"/>
      <c r="AE213"/>
      <c r="AF213"/>
      <c r="AG213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B214"/>
      <c r="C214"/>
      <c r="D214"/>
      <c r="E214"/>
      <c r="F214"/>
      <c r="G214"/>
      <c r="H214"/>
      <c r="I214"/>
      <c r="J214" s="187"/>
      <c r="K214"/>
      <c r="L214"/>
      <c r="M214" s="2"/>
      <c r="N214" s="2"/>
      <c r="O214"/>
      <c r="P214"/>
      <c r="Q214"/>
      <c r="R214"/>
      <c r="S214"/>
      <c r="X214"/>
      <c r="Y214"/>
      <c r="Z214"/>
      <c r="AE214"/>
      <c r="AF214"/>
      <c r="AG214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B215"/>
      <c r="C215"/>
      <c r="D215"/>
      <c r="E215"/>
      <c r="F215"/>
      <c r="G215"/>
      <c r="H215"/>
      <c r="I215"/>
      <c r="J215" s="187"/>
      <c r="K215"/>
      <c r="L215"/>
      <c r="M215" s="2"/>
      <c r="N215" s="2"/>
      <c r="X215"/>
      <c r="Z215"/>
      <c r="AE215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87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87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87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87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87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87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87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87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87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87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87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87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87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87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87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87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87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87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87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87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87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87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87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87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87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87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87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87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87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87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87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87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87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87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87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87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87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87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87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87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87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87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87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87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87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87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87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87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87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87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87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87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87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87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87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87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8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8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8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8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8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8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8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8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8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8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8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8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8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8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8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8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8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8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8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8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8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8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8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8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8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8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8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8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8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8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8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8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8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8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8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8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8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8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8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8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8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8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8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8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8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8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8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8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8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8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8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8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8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8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8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8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8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8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8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8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8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8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8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8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8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8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8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8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8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8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8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8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8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8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8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8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8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8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8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8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8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8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8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8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8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8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8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8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8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8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8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8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8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8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8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8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8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8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8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8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8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8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8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8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8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8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8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8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8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8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8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8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8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8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8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8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8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8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8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8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8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8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8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8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8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8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8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8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8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8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8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8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8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8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8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8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8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8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8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8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8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8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8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8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8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8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8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8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8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8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8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8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8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8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8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8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8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8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8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8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8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8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8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8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8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8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8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8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8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8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8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8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8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8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8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8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8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8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8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8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8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8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8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8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8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8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8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8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8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8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8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8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8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8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8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8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8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8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8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8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8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8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8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8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8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8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8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8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8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8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8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8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8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8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8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8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8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8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8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8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8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8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8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8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8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8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8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8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8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8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8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8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8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8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8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8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8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8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8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8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8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8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8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8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8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8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8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8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8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8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8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8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8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8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8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8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8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8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8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8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8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8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8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8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8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8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8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8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8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8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8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8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8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8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8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8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8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8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8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8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8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8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8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8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8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8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8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8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8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8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8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8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8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8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8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8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8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8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8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8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8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8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8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8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8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8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8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8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8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8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8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8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8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8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8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8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8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8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8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8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8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8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8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8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8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8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8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8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8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8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8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8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8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8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8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8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8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8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8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8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8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8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8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8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8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8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8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8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8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8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8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8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8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8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8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8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8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8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8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8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8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8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8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8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8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8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8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8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8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8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8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8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8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8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8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8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8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8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8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8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8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8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8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8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8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87"/>
      <c r="M657" s="2"/>
      <c r="N657" s="2"/>
      <c r="AK657" s="1" t="str">
        <f t="shared" si="10"/>
        <v/>
      </c>
    </row>
    <row r="658" spans="10:37" x14ac:dyDescent="0.25">
      <c r="J658" s="187"/>
      <c r="M658" s="2"/>
      <c r="N658" s="2"/>
      <c r="AK658" s="1" t="str">
        <f t="shared" si="10"/>
        <v/>
      </c>
    </row>
    <row r="659" spans="10:37" x14ac:dyDescent="0.25">
      <c r="J659" s="187"/>
      <c r="M659" s="2"/>
      <c r="N659" s="2"/>
      <c r="AK659" s="1" t="str">
        <f t="shared" si="10"/>
        <v/>
      </c>
    </row>
    <row r="660" spans="10:37" x14ac:dyDescent="0.25">
      <c r="J660" s="187"/>
      <c r="M660" s="2"/>
      <c r="N660" s="2"/>
      <c r="AK660" s="1" t="str">
        <f t="shared" si="10"/>
        <v/>
      </c>
    </row>
    <row r="661" spans="10:37" x14ac:dyDescent="0.25">
      <c r="J661" s="187"/>
      <c r="M661" s="2"/>
      <c r="N661" s="2"/>
      <c r="AK661" s="1" t="str">
        <f t="shared" si="10"/>
        <v/>
      </c>
    </row>
    <row r="662" spans="10:37" x14ac:dyDescent="0.25">
      <c r="J662" s="187"/>
      <c r="M662" s="2"/>
      <c r="N662" s="2"/>
      <c r="AK662" s="1" t="str">
        <f t="shared" si="10"/>
        <v/>
      </c>
    </row>
    <row r="663" spans="10:37" x14ac:dyDescent="0.25">
      <c r="J663" s="187"/>
      <c r="M663" s="2"/>
      <c r="N663" s="2"/>
      <c r="AK663" s="1" t="str">
        <f t="shared" si="10"/>
        <v/>
      </c>
    </row>
    <row r="664" spans="10:37" x14ac:dyDescent="0.25">
      <c r="J664" s="187"/>
      <c r="M664" s="2"/>
      <c r="N664" s="2"/>
      <c r="AK664" s="1" t="str">
        <f t="shared" si="10"/>
        <v/>
      </c>
    </row>
    <row r="665" spans="10:37" x14ac:dyDescent="0.25">
      <c r="J665" s="187"/>
      <c r="M665" s="2"/>
      <c r="N665" s="2"/>
      <c r="AK665" s="1" t="str">
        <f t="shared" si="10"/>
        <v/>
      </c>
    </row>
    <row r="666" spans="10:37" x14ac:dyDescent="0.25">
      <c r="J666" s="187"/>
      <c r="M666" s="2"/>
      <c r="N666" s="2"/>
      <c r="AK666" s="1" t="str">
        <f t="shared" si="10"/>
        <v/>
      </c>
    </row>
    <row r="667" spans="10:37" x14ac:dyDescent="0.25">
      <c r="J667" s="187"/>
      <c r="M667" s="2"/>
      <c r="N667" s="2"/>
      <c r="AK667" s="1" t="str">
        <f t="shared" si="10"/>
        <v/>
      </c>
    </row>
    <row r="668" spans="10:37" x14ac:dyDescent="0.25">
      <c r="J668" s="187"/>
      <c r="M668" s="2"/>
      <c r="N668" s="2"/>
      <c r="AK668" s="1" t="str">
        <f t="shared" si="10"/>
        <v/>
      </c>
    </row>
    <row r="669" spans="10:37" x14ac:dyDescent="0.25">
      <c r="J669" s="187"/>
      <c r="M669" s="2"/>
      <c r="N669" s="2"/>
      <c r="AK669" s="1" t="str">
        <f t="shared" si="10"/>
        <v/>
      </c>
    </row>
    <row r="670" spans="10:37" x14ac:dyDescent="0.25">
      <c r="J670" s="187"/>
      <c r="M670" s="2"/>
      <c r="N670" s="2"/>
      <c r="AK670" s="1" t="str">
        <f t="shared" si="10"/>
        <v/>
      </c>
    </row>
    <row r="671" spans="10:37" x14ac:dyDescent="0.25">
      <c r="J671" s="187"/>
      <c r="M671" s="2"/>
      <c r="N671" s="2"/>
      <c r="AK671" s="1" t="str">
        <f t="shared" si="10"/>
        <v/>
      </c>
    </row>
    <row r="672" spans="10:37" x14ac:dyDescent="0.25">
      <c r="J672" s="187"/>
      <c r="M672" s="2"/>
      <c r="N672" s="2"/>
      <c r="AK672" s="1" t="str">
        <f t="shared" si="10"/>
        <v/>
      </c>
    </row>
    <row r="673" spans="10:37" x14ac:dyDescent="0.25">
      <c r="J673" s="187"/>
      <c r="M673" s="2"/>
      <c r="N673" s="2"/>
      <c r="AK673" s="1" t="str">
        <f t="shared" si="10"/>
        <v/>
      </c>
    </row>
    <row r="674" spans="10:37" x14ac:dyDescent="0.25">
      <c r="J674" s="187"/>
      <c r="M674" s="2"/>
      <c r="N674" s="2"/>
      <c r="AK674" s="1" t="str">
        <f t="shared" si="10"/>
        <v/>
      </c>
    </row>
    <row r="675" spans="10:37" x14ac:dyDescent="0.25">
      <c r="J675" s="187"/>
      <c r="M675" s="2"/>
      <c r="N675" s="2"/>
      <c r="AK675" s="1" t="str">
        <f t="shared" si="10"/>
        <v/>
      </c>
    </row>
    <row r="676" spans="10:37" x14ac:dyDescent="0.25">
      <c r="J676" s="187"/>
      <c r="M676" s="2"/>
      <c r="N676" s="2"/>
      <c r="AK676" s="1" t="str">
        <f t="shared" si="10"/>
        <v/>
      </c>
    </row>
    <row r="677" spans="10:37" x14ac:dyDescent="0.25">
      <c r="J677" s="187"/>
      <c r="M677" s="2"/>
      <c r="N677" s="2"/>
      <c r="AK677" s="1" t="str">
        <f t="shared" si="10"/>
        <v/>
      </c>
    </row>
    <row r="678" spans="10:37" x14ac:dyDescent="0.25">
      <c r="J678" s="187"/>
      <c r="M678" s="2"/>
      <c r="N678" s="2"/>
      <c r="AK678" s="1" t="str">
        <f t="shared" si="10"/>
        <v/>
      </c>
    </row>
    <row r="679" spans="10:37" x14ac:dyDescent="0.25">
      <c r="J679" s="187"/>
      <c r="M679" s="2"/>
      <c r="N679" s="2"/>
      <c r="AK679" s="1" t="str">
        <f t="shared" si="10"/>
        <v/>
      </c>
    </row>
    <row r="680" spans="10:37" x14ac:dyDescent="0.25">
      <c r="J680" s="187"/>
      <c r="M680" s="2"/>
      <c r="N680" s="2"/>
      <c r="AK680" s="1" t="str">
        <f t="shared" si="10"/>
        <v/>
      </c>
    </row>
    <row r="681" spans="10:37" x14ac:dyDescent="0.25">
      <c r="J681" s="187"/>
      <c r="M681" s="2"/>
      <c r="N681" s="2"/>
      <c r="AK681" s="1" t="str">
        <f t="shared" si="10"/>
        <v/>
      </c>
    </row>
    <row r="682" spans="10:37" x14ac:dyDescent="0.25">
      <c r="J682" s="187"/>
      <c r="M682" s="2"/>
      <c r="N682" s="2"/>
      <c r="AK682" s="1" t="str">
        <f t="shared" si="10"/>
        <v/>
      </c>
    </row>
    <row r="683" spans="10:37" x14ac:dyDescent="0.25">
      <c r="J683" s="187"/>
      <c r="M683" s="2"/>
      <c r="N683" s="2"/>
      <c r="AK683" s="1" t="str">
        <f t="shared" si="10"/>
        <v/>
      </c>
    </row>
    <row r="684" spans="10:37" x14ac:dyDescent="0.25">
      <c r="J684" s="187"/>
      <c r="M684" s="2"/>
      <c r="N684" s="2"/>
      <c r="AK684" s="1" t="str">
        <f t="shared" si="10"/>
        <v/>
      </c>
    </row>
    <row r="685" spans="10:37" x14ac:dyDescent="0.25">
      <c r="J685" s="187"/>
      <c r="M685" s="2"/>
      <c r="N685" s="2"/>
      <c r="AK685" s="1" t="str">
        <f t="shared" si="10"/>
        <v/>
      </c>
    </row>
    <row r="686" spans="10:37" x14ac:dyDescent="0.25">
      <c r="J686" s="187"/>
      <c r="M686" s="2"/>
      <c r="N686" s="2"/>
      <c r="AK686" s="1" t="str">
        <f t="shared" si="10"/>
        <v/>
      </c>
    </row>
    <row r="687" spans="10:37" x14ac:dyDescent="0.25">
      <c r="J687" s="187"/>
      <c r="M687" s="2"/>
      <c r="N687" s="2"/>
      <c r="AK687" s="1" t="str">
        <f t="shared" si="10"/>
        <v/>
      </c>
    </row>
    <row r="688" spans="10:37" x14ac:dyDescent="0.25">
      <c r="J688" s="187"/>
      <c r="M688" s="2"/>
      <c r="N688" s="2"/>
      <c r="AK688" s="1" t="str">
        <f t="shared" si="10"/>
        <v/>
      </c>
    </row>
    <row r="689" spans="10:37" x14ac:dyDescent="0.25">
      <c r="J689" s="187"/>
      <c r="M689" s="2"/>
      <c r="N689" s="2"/>
      <c r="AK689" s="1" t="str">
        <f t="shared" si="10"/>
        <v/>
      </c>
    </row>
    <row r="690" spans="10:37" x14ac:dyDescent="0.25">
      <c r="J690" s="187"/>
      <c r="M690" s="2"/>
      <c r="N690" s="2"/>
      <c r="AK690" s="1" t="str">
        <f t="shared" si="10"/>
        <v/>
      </c>
    </row>
    <row r="691" spans="10:37" x14ac:dyDescent="0.25">
      <c r="J691" s="187"/>
      <c r="M691" s="2"/>
      <c r="N691" s="2"/>
      <c r="AK691" s="1" t="str">
        <f t="shared" si="10"/>
        <v/>
      </c>
    </row>
    <row r="692" spans="10:37" x14ac:dyDescent="0.25">
      <c r="J692" s="187"/>
      <c r="M692" s="2"/>
      <c r="N692" s="2"/>
      <c r="AK692" s="1" t="str">
        <f t="shared" si="10"/>
        <v/>
      </c>
    </row>
    <row r="693" spans="10:37" x14ac:dyDescent="0.25">
      <c r="J693" s="187"/>
      <c r="M693" s="2"/>
      <c r="N693" s="2"/>
      <c r="AK693" s="1" t="str">
        <f t="shared" si="10"/>
        <v/>
      </c>
    </row>
    <row r="694" spans="10:37" x14ac:dyDescent="0.25">
      <c r="J694" s="187"/>
      <c r="M694" s="2"/>
      <c r="N694" s="2"/>
      <c r="AK694" s="1" t="str">
        <f t="shared" si="10"/>
        <v/>
      </c>
    </row>
    <row r="695" spans="10:37" x14ac:dyDescent="0.25">
      <c r="J695" s="187"/>
      <c r="M695" s="2"/>
      <c r="N695" s="2"/>
      <c r="AK695" s="1" t="str">
        <f t="shared" si="10"/>
        <v/>
      </c>
    </row>
    <row r="696" spans="10:37" x14ac:dyDescent="0.25">
      <c r="J696" s="187"/>
      <c r="M696" s="2"/>
      <c r="N696" s="2"/>
      <c r="AK696" s="1" t="str">
        <f t="shared" si="10"/>
        <v/>
      </c>
    </row>
    <row r="697" spans="10:37" x14ac:dyDescent="0.25">
      <c r="J697" s="187"/>
      <c r="M697" s="2"/>
      <c r="N697" s="2"/>
      <c r="AK697" s="1" t="str">
        <f t="shared" si="10"/>
        <v/>
      </c>
    </row>
    <row r="698" spans="10:37" x14ac:dyDescent="0.25">
      <c r="J698" s="187"/>
      <c r="M698" s="2"/>
      <c r="N698" s="2"/>
      <c r="AK698" s="1" t="str">
        <f t="shared" si="10"/>
        <v/>
      </c>
    </row>
    <row r="699" spans="10:37" x14ac:dyDescent="0.25">
      <c r="J699" s="187"/>
      <c r="M699" s="2"/>
      <c r="N699" s="2"/>
      <c r="AK699" s="1" t="str">
        <f t="shared" si="10"/>
        <v/>
      </c>
    </row>
    <row r="700" spans="10:37" x14ac:dyDescent="0.25">
      <c r="J700" s="187"/>
      <c r="M700" s="2"/>
      <c r="N700" s="2"/>
      <c r="AK700" s="1" t="str">
        <f t="shared" si="10"/>
        <v/>
      </c>
    </row>
    <row r="701" spans="10:37" x14ac:dyDescent="0.25">
      <c r="J701" s="187"/>
      <c r="M701" s="2"/>
      <c r="N701" s="2"/>
      <c r="AK701" s="1" t="str">
        <f t="shared" si="10"/>
        <v/>
      </c>
    </row>
    <row r="702" spans="10:37" x14ac:dyDescent="0.25">
      <c r="J702" s="187"/>
      <c r="M702" s="2"/>
      <c r="N702" s="2"/>
      <c r="AK702" s="1" t="str">
        <f t="shared" si="10"/>
        <v/>
      </c>
    </row>
    <row r="703" spans="10:37" x14ac:dyDescent="0.25">
      <c r="J703" s="187"/>
      <c r="M703" s="2"/>
      <c r="N703" s="2"/>
      <c r="AK703" s="1" t="str">
        <f t="shared" si="10"/>
        <v/>
      </c>
    </row>
    <row r="704" spans="10:37" x14ac:dyDescent="0.25">
      <c r="J704" s="187"/>
      <c r="M704" s="2"/>
      <c r="N704" s="2"/>
      <c r="AK704" s="1" t="str">
        <f t="shared" si="10"/>
        <v/>
      </c>
    </row>
    <row r="705" spans="10:37" x14ac:dyDescent="0.25">
      <c r="J705" s="187"/>
      <c r="M705" s="2"/>
      <c r="N705" s="2"/>
      <c r="AK705" s="1" t="str">
        <f t="shared" si="10"/>
        <v/>
      </c>
    </row>
    <row r="706" spans="10:37" x14ac:dyDescent="0.25">
      <c r="J706" s="187"/>
      <c r="M706" s="2"/>
      <c r="N706" s="2"/>
      <c r="AK706" s="1" t="str">
        <f t="shared" si="10"/>
        <v/>
      </c>
    </row>
    <row r="707" spans="10:37" x14ac:dyDescent="0.25">
      <c r="J707" s="187"/>
      <c r="M707" s="2"/>
      <c r="N707" s="2"/>
      <c r="AK707" s="1" t="str">
        <f t="shared" ref="AK707:AK770" si="11">IFERROR(Y707/Z707,"")</f>
        <v/>
      </c>
    </row>
    <row r="708" spans="10:37" x14ac:dyDescent="0.25">
      <c r="J708" s="187"/>
      <c r="M708" s="2"/>
      <c r="N708" s="2"/>
      <c r="AK708" s="1" t="str">
        <f t="shared" si="11"/>
        <v/>
      </c>
    </row>
    <row r="709" spans="10:37" x14ac:dyDescent="0.25">
      <c r="J709" s="187"/>
      <c r="M709" s="2"/>
      <c r="N709" s="2"/>
      <c r="AK709" s="1" t="str">
        <f t="shared" si="11"/>
        <v/>
      </c>
    </row>
    <row r="710" spans="10:37" x14ac:dyDescent="0.25">
      <c r="J710" s="187"/>
      <c r="M710" s="2"/>
      <c r="N710" s="2"/>
      <c r="AK710" s="1" t="str">
        <f t="shared" si="11"/>
        <v/>
      </c>
    </row>
    <row r="711" spans="10:37" x14ac:dyDescent="0.25">
      <c r="J711" s="187"/>
      <c r="M711" s="2"/>
      <c r="N711" s="2"/>
      <c r="AK711" s="1" t="str">
        <f t="shared" si="11"/>
        <v/>
      </c>
    </row>
    <row r="712" spans="10:37" x14ac:dyDescent="0.25">
      <c r="J712" s="187"/>
      <c r="M712" s="2"/>
      <c r="N712" s="2"/>
      <c r="AK712" s="1" t="str">
        <f t="shared" si="11"/>
        <v/>
      </c>
    </row>
    <row r="713" spans="10:37" x14ac:dyDescent="0.25">
      <c r="J713" s="187"/>
      <c r="M713" s="2"/>
      <c r="N713" s="2"/>
      <c r="AK713" s="1" t="str">
        <f t="shared" si="11"/>
        <v/>
      </c>
    </row>
    <row r="714" spans="10:37" x14ac:dyDescent="0.25">
      <c r="J714" s="187"/>
      <c r="M714" s="2"/>
      <c r="N714" s="2"/>
      <c r="AK714" s="1" t="str">
        <f t="shared" si="11"/>
        <v/>
      </c>
    </row>
    <row r="715" spans="10:37" x14ac:dyDescent="0.25">
      <c r="J715" s="187"/>
      <c r="M715" s="2"/>
      <c r="N715" s="2"/>
      <c r="AK715" s="1" t="str">
        <f t="shared" si="11"/>
        <v/>
      </c>
    </row>
    <row r="716" spans="10:37" x14ac:dyDescent="0.25">
      <c r="J716" s="187"/>
      <c r="M716" s="2"/>
      <c r="N716" s="2"/>
      <c r="AK716" s="1" t="str">
        <f t="shared" si="11"/>
        <v/>
      </c>
    </row>
    <row r="717" spans="10:37" x14ac:dyDescent="0.25">
      <c r="J717" s="187"/>
      <c r="M717" s="2"/>
      <c r="N717" s="2"/>
      <c r="AK717" s="1" t="str">
        <f t="shared" si="11"/>
        <v/>
      </c>
    </row>
    <row r="718" spans="10:37" x14ac:dyDescent="0.25">
      <c r="J718" s="187"/>
      <c r="M718" s="2"/>
      <c r="N718" s="2"/>
      <c r="AK718" s="1" t="str">
        <f t="shared" si="11"/>
        <v/>
      </c>
    </row>
    <row r="719" spans="10:37" x14ac:dyDescent="0.25">
      <c r="J719" s="187"/>
      <c r="M719" s="2"/>
      <c r="N719" s="2"/>
      <c r="AK719" s="1" t="str">
        <f t="shared" si="11"/>
        <v/>
      </c>
    </row>
    <row r="720" spans="10:37" x14ac:dyDescent="0.25">
      <c r="J720" s="187"/>
      <c r="M720" s="2"/>
      <c r="N720" s="2"/>
      <c r="AK720" s="1" t="str">
        <f t="shared" si="11"/>
        <v/>
      </c>
    </row>
    <row r="721" spans="10:37" x14ac:dyDescent="0.25">
      <c r="J721" s="187"/>
      <c r="M721" s="2"/>
      <c r="N721" s="2"/>
      <c r="AK721" s="1" t="str">
        <f t="shared" si="11"/>
        <v/>
      </c>
    </row>
    <row r="722" spans="10:37" x14ac:dyDescent="0.25">
      <c r="J722" s="187"/>
      <c r="M722" s="2"/>
      <c r="N722" s="2"/>
      <c r="AK722" s="1" t="str">
        <f t="shared" si="11"/>
        <v/>
      </c>
    </row>
    <row r="723" spans="10:37" x14ac:dyDescent="0.25">
      <c r="J723" s="187"/>
      <c r="M723" s="2"/>
      <c r="N723" s="2"/>
      <c r="AK723" s="1" t="str">
        <f t="shared" si="11"/>
        <v/>
      </c>
    </row>
    <row r="724" spans="10:37" x14ac:dyDescent="0.25">
      <c r="J724" s="187"/>
      <c r="M724" s="2"/>
      <c r="N724" s="2"/>
      <c r="AK724" s="1" t="str">
        <f t="shared" si="11"/>
        <v/>
      </c>
    </row>
    <row r="725" spans="10:37" x14ac:dyDescent="0.25">
      <c r="J725" s="187"/>
      <c r="M725" s="2"/>
      <c r="N725" s="2"/>
      <c r="AK725" s="1" t="str">
        <f t="shared" si="11"/>
        <v/>
      </c>
    </row>
    <row r="726" spans="10:37" x14ac:dyDescent="0.25">
      <c r="J726" s="187"/>
      <c r="M726" s="2"/>
      <c r="N726" s="2"/>
      <c r="AK726" s="1" t="str">
        <f t="shared" si="11"/>
        <v/>
      </c>
    </row>
    <row r="727" spans="10:37" x14ac:dyDescent="0.25">
      <c r="J727" s="187"/>
      <c r="M727" s="2"/>
      <c r="N727" s="2"/>
      <c r="AK727" s="1" t="str">
        <f t="shared" si="11"/>
        <v/>
      </c>
    </row>
    <row r="728" spans="10:37" x14ac:dyDescent="0.25">
      <c r="J728" s="187"/>
      <c r="M728" s="2"/>
      <c r="N728" s="2"/>
      <c r="AK728" s="1" t="str">
        <f t="shared" si="11"/>
        <v/>
      </c>
    </row>
    <row r="729" spans="10:37" x14ac:dyDescent="0.25">
      <c r="J729" s="187"/>
      <c r="M729" s="2"/>
      <c r="N729" s="2"/>
      <c r="AK729" s="1" t="str">
        <f t="shared" si="11"/>
        <v/>
      </c>
    </row>
    <row r="730" spans="10:37" x14ac:dyDescent="0.25">
      <c r="J730" s="187"/>
      <c r="M730" s="2"/>
      <c r="N730" s="2"/>
      <c r="AK730" s="1" t="str">
        <f t="shared" si="11"/>
        <v/>
      </c>
    </row>
    <row r="731" spans="10:37" x14ac:dyDescent="0.25">
      <c r="J731" s="187"/>
      <c r="M731" s="2"/>
      <c r="N731" s="2"/>
      <c r="AK731" s="1" t="str">
        <f t="shared" si="11"/>
        <v/>
      </c>
    </row>
    <row r="732" spans="10:37" x14ac:dyDescent="0.25">
      <c r="J732" s="187"/>
      <c r="M732" s="2"/>
      <c r="N732" s="2"/>
      <c r="AK732" s="1" t="str">
        <f t="shared" si="11"/>
        <v/>
      </c>
    </row>
    <row r="733" spans="10:37" x14ac:dyDescent="0.25">
      <c r="J733" s="187"/>
      <c r="M733" s="2"/>
      <c r="N733" s="2"/>
      <c r="AK733" s="1" t="str">
        <f t="shared" si="11"/>
        <v/>
      </c>
    </row>
    <row r="734" spans="10:37" x14ac:dyDescent="0.25">
      <c r="J734" s="187"/>
      <c r="M734" s="2"/>
      <c r="N734" s="2"/>
      <c r="AK734" s="1" t="str">
        <f t="shared" si="11"/>
        <v/>
      </c>
    </row>
    <row r="735" spans="10:37" x14ac:dyDescent="0.25">
      <c r="J735" s="187"/>
      <c r="M735" s="2"/>
      <c r="N735" s="2"/>
      <c r="AK735" s="1" t="str">
        <f t="shared" si="11"/>
        <v/>
      </c>
    </row>
    <row r="736" spans="10:37" x14ac:dyDescent="0.25">
      <c r="J736" s="187"/>
      <c r="M736" s="2"/>
      <c r="N736" s="2"/>
      <c r="AK736" s="1" t="str">
        <f t="shared" si="11"/>
        <v/>
      </c>
    </row>
    <row r="737" spans="10:37" x14ac:dyDescent="0.25">
      <c r="J737" s="187"/>
      <c r="M737" s="2"/>
      <c r="N737" s="2"/>
      <c r="AK737" s="1" t="str">
        <f t="shared" si="11"/>
        <v/>
      </c>
    </row>
    <row r="738" spans="10:37" x14ac:dyDescent="0.25">
      <c r="J738" s="187"/>
      <c r="M738" s="2"/>
      <c r="N738" s="2"/>
      <c r="AK738" s="1" t="str">
        <f t="shared" si="11"/>
        <v/>
      </c>
    </row>
    <row r="739" spans="10:37" x14ac:dyDescent="0.25">
      <c r="J739" s="187"/>
      <c r="M739" s="2"/>
      <c r="N739" s="2"/>
      <c r="AK739" s="1" t="str">
        <f t="shared" si="11"/>
        <v/>
      </c>
    </row>
    <row r="740" spans="10:37" x14ac:dyDescent="0.25">
      <c r="J740" s="187"/>
      <c r="M740" s="2"/>
      <c r="N740" s="2"/>
      <c r="AK740" s="1" t="str">
        <f t="shared" si="11"/>
        <v/>
      </c>
    </row>
    <row r="741" spans="10:37" x14ac:dyDescent="0.25">
      <c r="J741" s="187"/>
      <c r="M741" s="2"/>
      <c r="N741" s="2"/>
      <c r="AK741" s="1" t="str">
        <f t="shared" si="11"/>
        <v/>
      </c>
    </row>
    <row r="742" spans="10:37" x14ac:dyDescent="0.25">
      <c r="J742" s="187"/>
      <c r="M742" s="2"/>
      <c r="N742" s="2"/>
      <c r="AK742" s="1" t="str">
        <f t="shared" si="11"/>
        <v/>
      </c>
    </row>
    <row r="743" spans="10:37" x14ac:dyDescent="0.25">
      <c r="J743" s="187"/>
      <c r="M743" s="2"/>
      <c r="N743" s="2"/>
      <c r="AK743" s="1" t="str">
        <f t="shared" si="11"/>
        <v/>
      </c>
    </row>
    <row r="744" spans="10:37" x14ac:dyDescent="0.25">
      <c r="J744" s="187"/>
      <c r="M744" s="2"/>
      <c r="N744" s="2"/>
      <c r="AK744" s="1" t="str">
        <f t="shared" si="11"/>
        <v/>
      </c>
    </row>
    <row r="745" spans="10:37" x14ac:dyDescent="0.25">
      <c r="J745" s="187"/>
      <c r="M745" s="2"/>
      <c r="N745" s="2"/>
      <c r="AK745" s="1" t="str">
        <f t="shared" si="11"/>
        <v/>
      </c>
    </row>
    <row r="746" spans="10:37" x14ac:dyDescent="0.25">
      <c r="J746" s="187"/>
      <c r="M746" s="2"/>
      <c r="N746" s="2"/>
      <c r="AK746" s="1" t="str">
        <f t="shared" si="11"/>
        <v/>
      </c>
    </row>
    <row r="747" spans="10:37" x14ac:dyDescent="0.25">
      <c r="J747" s="187"/>
      <c r="M747" s="2"/>
      <c r="N747" s="2"/>
      <c r="AK747" s="1" t="str">
        <f t="shared" si="11"/>
        <v/>
      </c>
    </row>
    <row r="748" spans="10:37" x14ac:dyDescent="0.25">
      <c r="J748" s="187"/>
      <c r="M748" s="2"/>
      <c r="N748" s="2"/>
      <c r="AK748" s="1" t="str">
        <f t="shared" si="11"/>
        <v/>
      </c>
    </row>
    <row r="749" spans="10:37" x14ac:dyDescent="0.25">
      <c r="J749" s="187"/>
      <c r="M749" s="2"/>
      <c r="N749" s="2"/>
      <c r="AK749" s="1" t="str">
        <f t="shared" si="11"/>
        <v/>
      </c>
    </row>
    <row r="750" spans="10:37" x14ac:dyDescent="0.25">
      <c r="J750" s="187"/>
      <c r="M750" s="2"/>
      <c r="N750" s="2"/>
      <c r="AK750" s="1" t="str">
        <f t="shared" si="11"/>
        <v/>
      </c>
    </row>
    <row r="751" spans="10:37" x14ac:dyDescent="0.25">
      <c r="J751" s="187"/>
      <c r="M751" s="2"/>
      <c r="N751" s="2"/>
      <c r="AK751" s="1" t="str">
        <f t="shared" si="11"/>
        <v/>
      </c>
    </row>
    <row r="752" spans="10:37" x14ac:dyDescent="0.25">
      <c r="J752" s="187"/>
      <c r="M752" s="2"/>
      <c r="N752" s="2"/>
      <c r="AK752" s="1" t="str">
        <f t="shared" si="11"/>
        <v/>
      </c>
    </row>
    <row r="753" spans="10:37" x14ac:dyDescent="0.25">
      <c r="J753" s="187"/>
      <c r="M753" s="2"/>
      <c r="N753" s="2"/>
      <c r="AK753" s="1" t="str">
        <f t="shared" si="11"/>
        <v/>
      </c>
    </row>
    <row r="754" spans="10:37" x14ac:dyDescent="0.25">
      <c r="J754" s="187"/>
      <c r="M754" s="2"/>
      <c r="N754" s="2"/>
      <c r="AK754" s="1" t="str">
        <f t="shared" si="11"/>
        <v/>
      </c>
    </row>
    <row r="755" spans="10:37" x14ac:dyDescent="0.25">
      <c r="J755" s="187"/>
      <c r="M755" s="2"/>
      <c r="N755" s="2"/>
      <c r="AK755" s="1" t="str">
        <f t="shared" si="11"/>
        <v/>
      </c>
    </row>
    <row r="756" spans="10:37" x14ac:dyDescent="0.25">
      <c r="J756" s="187"/>
      <c r="M756" s="2"/>
      <c r="N756" s="2"/>
      <c r="AK756" s="1" t="str">
        <f t="shared" si="11"/>
        <v/>
      </c>
    </row>
    <row r="757" spans="10:37" x14ac:dyDescent="0.25">
      <c r="J757" s="187"/>
      <c r="M757" s="2"/>
      <c r="N757" s="2"/>
      <c r="AK757" s="1" t="str">
        <f t="shared" si="11"/>
        <v/>
      </c>
    </row>
    <row r="758" spans="10:37" x14ac:dyDescent="0.25">
      <c r="J758" s="187"/>
      <c r="M758" s="2"/>
      <c r="N758" s="2"/>
      <c r="AK758" s="1" t="str">
        <f t="shared" si="11"/>
        <v/>
      </c>
    </row>
    <row r="759" spans="10:37" x14ac:dyDescent="0.25">
      <c r="J759" s="187"/>
      <c r="M759" s="2"/>
      <c r="N759" s="2"/>
      <c r="AK759" s="1" t="str">
        <f t="shared" si="11"/>
        <v/>
      </c>
    </row>
    <row r="760" spans="10:37" x14ac:dyDescent="0.25">
      <c r="J760" s="187"/>
      <c r="M760" s="2"/>
      <c r="N760" s="2"/>
      <c r="AK760" s="1" t="str">
        <f t="shared" si="11"/>
        <v/>
      </c>
    </row>
    <row r="761" spans="10:37" x14ac:dyDescent="0.25">
      <c r="J761" s="187"/>
      <c r="M761" s="2"/>
      <c r="N761" s="2"/>
      <c r="AK761" s="1" t="str">
        <f t="shared" si="11"/>
        <v/>
      </c>
    </row>
    <row r="762" spans="10:37" x14ac:dyDescent="0.25">
      <c r="J762" s="187"/>
      <c r="M762" s="2"/>
      <c r="N762" s="2"/>
      <c r="AK762" s="1" t="str">
        <f t="shared" si="11"/>
        <v/>
      </c>
    </row>
    <row r="763" spans="10:37" x14ac:dyDescent="0.25">
      <c r="J763" s="187"/>
      <c r="M763" s="2"/>
      <c r="N763" s="2"/>
      <c r="AK763" s="1" t="str">
        <f t="shared" si="11"/>
        <v/>
      </c>
    </row>
    <row r="764" spans="10:37" x14ac:dyDescent="0.25">
      <c r="J764" s="187"/>
      <c r="M764" s="2"/>
      <c r="N764" s="2"/>
      <c r="AK764" s="1" t="str">
        <f t="shared" si="11"/>
        <v/>
      </c>
    </row>
    <row r="765" spans="10:37" x14ac:dyDescent="0.25">
      <c r="J765" s="187"/>
      <c r="M765" s="2"/>
      <c r="N765" s="2"/>
      <c r="AK765" s="1" t="str">
        <f t="shared" si="11"/>
        <v/>
      </c>
    </row>
    <row r="766" spans="10:37" x14ac:dyDescent="0.25">
      <c r="J766" s="187"/>
      <c r="M766" s="2"/>
      <c r="N766" s="2"/>
      <c r="AK766" s="1" t="str">
        <f t="shared" si="11"/>
        <v/>
      </c>
    </row>
    <row r="767" spans="10:37" x14ac:dyDescent="0.25">
      <c r="J767" s="187"/>
      <c r="M767" s="2"/>
      <c r="N767" s="2"/>
      <c r="AK767" s="1" t="str">
        <f t="shared" si="11"/>
        <v/>
      </c>
    </row>
    <row r="768" spans="10:37" x14ac:dyDescent="0.25">
      <c r="J768" s="187"/>
      <c r="M768" s="2"/>
      <c r="N768" s="2"/>
      <c r="AK768" s="1" t="str">
        <f t="shared" si="11"/>
        <v/>
      </c>
    </row>
    <row r="769" spans="10:37" x14ac:dyDescent="0.25">
      <c r="J769" s="187"/>
      <c r="M769" s="2"/>
      <c r="N769" s="2"/>
      <c r="AK769" s="1" t="str">
        <f t="shared" si="11"/>
        <v/>
      </c>
    </row>
    <row r="770" spans="10:37" x14ac:dyDescent="0.25">
      <c r="J770" s="187"/>
      <c r="M770" s="2"/>
      <c r="N770" s="2"/>
      <c r="AK770" s="1" t="str">
        <f t="shared" si="11"/>
        <v/>
      </c>
    </row>
    <row r="771" spans="10:37" x14ac:dyDescent="0.25">
      <c r="J771" s="187"/>
      <c r="M771" s="2"/>
      <c r="N771" s="2"/>
      <c r="AK771" s="1" t="str">
        <f t="shared" ref="AK771:AK834" si="12">IFERROR(Y771/Z771,"")</f>
        <v/>
      </c>
    </row>
    <row r="772" spans="10:37" x14ac:dyDescent="0.25">
      <c r="J772" s="187"/>
      <c r="M772" s="2"/>
      <c r="N772" s="2"/>
      <c r="AK772" s="1" t="str">
        <f t="shared" si="12"/>
        <v/>
      </c>
    </row>
    <row r="773" spans="10:37" x14ac:dyDescent="0.25">
      <c r="J773" s="187"/>
      <c r="M773" s="2"/>
      <c r="N773" s="2"/>
      <c r="AK773" s="1" t="str">
        <f t="shared" si="12"/>
        <v/>
      </c>
    </row>
    <row r="774" spans="10:37" x14ac:dyDescent="0.25">
      <c r="J774" s="187"/>
      <c r="M774" s="2"/>
      <c r="N774" s="2"/>
      <c r="AK774" s="1" t="str">
        <f t="shared" si="12"/>
        <v/>
      </c>
    </row>
    <row r="775" spans="10:37" x14ac:dyDescent="0.25">
      <c r="J775" s="187"/>
      <c r="M775" s="2"/>
      <c r="N775" s="2"/>
      <c r="AK775" s="1" t="str">
        <f t="shared" si="12"/>
        <v/>
      </c>
    </row>
    <row r="776" spans="10:37" x14ac:dyDescent="0.25">
      <c r="J776" s="187"/>
      <c r="M776" s="2"/>
      <c r="N776" s="2"/>
      <c r="AK776" s="1" t="str">
        <f t="shared" si="12"/>
        <v/>
      </c>
    </row>
    <row r="777" spans="10:37" x14ac:dyDescent="0.25">
      <c r="J777" s="187"/>
      <c r="M777" s="2"/>
      <c r="N777" s="2"/>
      <c r="AK777" s="1" t="str">
        <f t="shared" si="12"/>
        <v/>
      </c>
    </row>
    <row r="778" spans="10:37" x14ac:dyDescent="0.25">
      <c r="J778" s="187"/>
      <c r="M778" s="2"/>
      <c r="N778" s="2"/>
      <c r="AK778" s="1" t="str">
        <f t="shared" si="12"/>
        <v/>
      </c>
    </row>
    <row r="779" spans="10:37" x14ac:dyDescent="0.25">
      <c r="J779" s="187"/>
      <c r="M779" s="2"/>
      <c r="N779" s="2"/>
      <c r="AK779" s="1" t="str">
        <f t="shared" si="12"/>
        <v/>
      </c>
    </row>
    <row r="780" spans="10:37" x14ac:dyDescent="0.25">
      <c r="J780" s="187"/>
      <c r="M780" s="2"/>
      <c r="N780" s="2"/>
      <c r="AK780" s="1" t="str">
        <f t="shared" si="12"/>
        <v/>
      </c>
    </row>
    <row r="781" spans="10:37" x14ac:dyDescent="0.25">
      <c r="J781" s="187"/>
      <c r="M781" s="2"/>
      <c r="N781" s="2"/>
      <c r="AK781" s="1" t="str">
        <f t="shared" si="12"/>
        <v/>
      </c>
    </row>
    <row r="782" spans="10:37" x14ac:dyDescent="0.25">
      <c r="J782" s="187"/>
      <c r="M782" s="2"/>
      <c r="N782" s="2"/>
      <c r="AK782" s="1" t="str">
        <f t="shared" si="12"/>
        <v/>
      </c>
    </row>
    <row r="783" spans="10:37" x14ac:dyDescent="0.25">
      <c r="J783" s="187"/>
      <c r="M783" s="2"/>
      <c r="N783" s="2"/>
      <c r="AK783" s="1" t="str">
        <f t="shared" si="12"/>
        <v/>
      </c>
    </row>
    <row r="784" spans="10:37" x14ac:dyDescent="0.25">
      <c r="J784" s="187"/>
      <c r="M784" s="2"/>
      <c r="N784" s="2"/>
      <c r="AK784" s="1" t="str">
        <f t="shared" si="12"/>
        <v/>
      </c>
    </row>
    <row r="785" spans="10:37" x14ac:dyDescent="0.25">
      <c r="J785" s="187"/>
      <c r="M785" s="2"/>
      <c r="N785" s="2"/>
      <c r="AK785" s="1" t="str">
        <f t="shared" si="12"/>
        <v/>
      </c>
    </row>
    <row r="786" spans="10:37" x14ac:dyDescent="0.25">
      <c r="J786" s="187"/>
      <c r="M786" s="2"/>
      <c r="N786" s="2"/>
      <c r="AK786" s="1" t="str">
        <f t="shared" si="12"/>
        <v/>
      </c>
    </row>
    <row r="787" spans="10:37" x14ac:dyDescent="0.25">
      <c r="J787" s="187"/>
      <c r="M787" s="2"/>
      <c r="N787" s="2"/>
      <c r="AK787" s="1" t="str">
        <f t="shared" si="12"/>
        <v/>
      </c>
    </row>
    <row r="788" spans="10:37" x14ac:dyDescent="0.25">
      <c r="J788" s="187"/>
      <c r="M788" s="2"/>
      <c r="N788" s="2"/>
      <c r="AK788" s="1" t="str">
        <f t="shared" si="12"/>
        <v/>
      </c>
    </row>
    <row r="789" spans="10:37" x14ac:dyDescent="0.25">
      <c r="J789" s="187"/>
      <c r="M789" s="2"/>
      <c r="N789" s="2"/>
      <c r="AK789" s="1" t="str">
        <f t="shared" si="12"/>
        <v/>
      </c>
    </row>
    <row r="790" spans="10:37" x14ac:dyDescent="0.25">
      <c r="J790" s="187"/>
      <c r="M790" s="2"/>
      <c r="N790" s="2"/>
      <c r="AK790" s="1" t="str">
        <f t="shared" si="12"/>
        <v/>
      </c>
    </row>
    <row r="791" spans="10:37" x14ac:dyDescent="0.25">
      <c r="J791" s="187"/>
      <c r="M791" s="2"/>
      <c r="N791" s="2"/>
      <c r="AK791" s="1" t="str">
        <f t="shared" si="12"/>
        <v/>
      </c>
    </row>
    <row r="792" spans="10:37" x14ac:dyDescent="0.25">
      <c r="J792" s="187"/>
      <c r="M792" s="2"/>
      <c r="N792" s="2"/>
      <c r="AK792" s="1" t="str">
        <f t="shared" si="12"/>
        <v/>
      </c>
    </row>
    <row r="793" spans="10:37" x14ac:dyDescent="0.25">
      <c r="J793" s="187"/>
      <c r="M793" s="2"/>
      <c r="N793" s="2"/>
      <c r="AK793" s="1" t="str">
        <f t="shared" si="12"/>
        <v/>
      </c>
    </row>
    <row r="794" spans="10:37" x14ac:dyDescent="0.25">
      <c r="J794" s="187"/>
      <c r="M794" s="2"/>
      <c r="N794" s="2"/>
      <c r="AK794" s="1" t="str">
        <f t="shared" si="12"/>
        <v/>
      </c>
    </row>
    <row r="795" spans="10:37" x14ac:dyDescent="0.25">
      <c r="J795" s="187"/>
      <c r="M795" s="2"/>
      <c r="N795" s="2"/>
      <c r="AK795" s="1" t="str">
        <f t="shared" si="12"/>
        <v/>
      </c>
    </row>
    <row r="796" spans="10:37" x14ac:dyDescent="0.25">
      <c r="J796" s="187"/>
      <c r="M796" s="2"/>
      <c r="N796" s="2"/>
      <c r="AK796" s="1" t="str">
        <f t="shared" si="12"/>
        <v/>
      </c>
    </row>
    <row r="797" spans="10:37" x14ac:dyDescent="0.25">
      <c r="J797" s="187"/>
      <c r="M797" s="2"/>
      <c r="N797" s="2"/>
      <c r="AK797" s="1" t="str">
        <f t="shared" si="12"/>
        <v/>
      </c>
    </row>
    <row r="798" spans="10:37" x14ac:dyDescent="0.25">
      <c r="J798" s="187"/>
      <c r="M798" s="2"/>
      <c r="N798" s="2"/>
      <c r="AK798" s="1" t="str">
        <f t="shared" si="12"/>
        <v/>
      </c>
    </row>
    <row r="799" spans="10:37" x14ac:dyDescent="0.25">
      <c r="J799" s="187"/>
      <c r="M799" s="2"/>
      <c r="N799" s="2"/>
      <c r="AK799" s="1" t="str">
        <f t="shared" si="12"/>
        <v/>
      </c>
    </row>
    <row r="800" spans="10:37" x14ac:dyDescent="0.25">
      <c r="J800" s="187"/>
      <c r="M800" s="2"/>
      <c r="N800" s="2"/>
      <c r="AK800" s="1" t="str">
        <f t="shared" si="12"/>
        <v/>
      </c>
    </row>
    <row r="801" spans="10:37" x14ac:dyDescent="0.25">
      <c r="J801" s="187"/>
      <c r="M801" s="2"/>
      <c r="N801" s="2"/>
      <c r="AK801" s="1" t="str">
        <f t="shared" si="12"/>
        <v/>
      </c>
    </row>
    <row r="802" spans="10:37" x14ac:dyDescent="0.25">
      <c r="J802" s="187"/>
      <c r="M802" s="2"/>
      <c r="N802" s="2"/>
      <c r="AK802" s="1" t="str">
        <f t="shared" si="12"/>
        <v/>
      </c>
    </row>
    <row r="803" spans="10:37" x14ac:dyDescent="0.25">
      <c r="J803" s="187"/>
      <c r="M803" s="2"/>
      <c r="N803" s="2"/>
      <c r="AK803" s="1" t="str">
        <f t="shared" si="12"/>
        <v/>
      </c>
    </row>
    <row r="804" spans="10:37" x14ac:dyDescent="0.25">
      <c r="J804" s="187"/>
      <c r="M804" s="2"/>
      <c r="N804" s="2"/>
      <c r="AK804" s="1" t="str">
        <f t="shared" si="12"/>
        <v/>
      </c>
    </row>
    <row r="805" spans="10:37" x14ac:dyDescent="0.25">
      <c r="J805" s="187"/>
      <c r="M805" s="2"/>
      <c r="N805" s="2"/>
      <c r="AK805" s="1" t="str">
        <f t="shared" si="12"/>
        <v/>
      </c>
    </row>
    <row r="806" spans="10:37" x14ac:dyDescent="0.25">
      <c r="J806" s="187"/>
      <c r="M806" s="2"/>
      <c r="N806" s="2"/>
      <c r="AK806" s="1" t="str">
        <f t="shared" si="12"/>
        <v/>
      </c>
    </row>
    <row r="807" spans="10:37" x14ac:dyDescent="0.25">
      <c r="J807" s="187"/>
      <c r="M807" s="2"/>
      <c r="N807" s="2"/>
      <c r="AK807" s="1" t="str">
        <f t="shared" si="12"/>
        <v/>
      </c>
    </row>
    <row r="808" spans="10:37" x14ac:dyDescent="0.25">
      <c r="J808" s="187"/>
      <c r="M808" s="2"/>
      <c r="N808" s="2"/>
      <c r="AK808" s="1" t="str">
        <f t="shared" si="12"/>
        <v/>
      </c>
    </row>
    <row r="809" spans="10:37" x14ac:dyDescent="0.25">
      <c r="J809" s="187"/>
      <c r="M809" s="2"/>
      <c r="N809" s="2"/>
      <c r="AK809" s="1" t="str">
        <f t="shared" si="12"/>
        <v/>
      </c>
    </row>
    <row r="810" spans="10:37" x14ac:dyDescent="0.25">
      <c r="J810" s="187"/>
      <c r="M810" s="2"/>
      <c r="N810" s="2"/>
      <c r="AK810" s="1" t="str">
        <f t="shared" si="12"/>
        <v/>
      </c>
    </row>
    <row r="811" spans="10:37" x14ac:dyDescent="0.25">
      <c r="J811" s="187"/>
      <c r="M811" s="2"/>
      <c r="N811" s="2"/>
      <c r="AK811" s="1" t="str">
        <f t="shared" si="12"/>
        <v/>
      </c>
    </row>
    <row r="812" spans="10:37" x14ac:dyDescent="0.25">
      <c r="J812" s="187"/>
      <c r="M812" s="2"/>
      <c r="N812" s="2"/>
      <c r="AK812" s="1" t="str">
        <f t="shared" si="12"/>
        <v/>
      </c>
    </row>
    <row r="813" spans="10:37" x14ac:dyDescent="0.25">
      <c r="J813" s="187"/>
      <c r="M813" s="2"/>
      <c r="N813" s="2"/>
      <c r="AK813" s="1" t="str">
        <f t="shared" si="12"/>
        <v/>
      </c>
    </row>
    <row r="814" spans="10:37" x14ac:dyDescent="0.25">
      <c r="J814" s="187"/>
      <c r="M814" s="2"/>
      <c r="N814" s="2"/>
      <c r="AK814" s="1" t="str">
        <f t="shared" si="12"/>
        <v/>
      </c>
    </row>
    <row r="815" spans="10:37" x14ac:dyDescent="0.25">
      <c r="J815" s="187"/>
      <c r="M815" s="2"/>
      <c r="N815" s="2"/>
      <c r="AK815" s="1" t="str">
        <f t="shared" si="12"/>
        <v/>
      </c>
    </row>
    <row r="816" spans="10:37" x14ac:dyDescent="0.25">
      <c r="J816" s="187"/>
      <c r="M816" s="2"/>
      <c r="N816" s="2"/>
      <c r="AK816" s="1" t="str">
        <f t="shared" si="12"/>
        <v/>
      </c>
    </row>
    <row r="817" spans="10:37" x14ac:dyDescent="0.25">
      <c r="J817" s="187"/>
      <c r="M817" s="2"/>
      <c r="N817" s="2"/>
      <c r="AK817" s="1" t="str">
        <f t="shared" si="12"/>
        <v/>
      </c>
    </row>
    <row r="818" spans="10:37" x14ac:dyDescent="0.25">
      <c r="J818" s="187"/>
      <c r="M818" s="2"/>
      <c r="N818" s="2"/>
      <c r="AK818" s="1" t="str">
        <f t="shared" si="12"/>
        <v/>
      </c>
    </row>
    <row r="819" spans="10:37" x14ac:dyDescent="0.25">
      <c r="J819" s="187"/>
      <c r="M819" s="2"/>
      <c r="N819" s="2"/>
      <c r="AK819" s="1" t="str">
        <f t="shared" si="12"/>
        <v/>
      </c>
    </row>
    <row r="820" spans="10:37" x14ac:dyDescent="0.25">
      <c r="J820" s="187"/>
      <c r="M820" s="2"/>
      <c r="N820" s="2"/>
      <c r="AK820" s="1" t="str">
        <f t="shared" si="12"/>
        <v/>
      </c>
    </row>
    <row r="821" spans="10:37" x14ac:dyDescent="0.25">
      <c r="J821" s="187"/>
      <c r="M821" s="2"/>
      <c r="N821" s="2"/>
      <c r="AK821" s="1" t="str">
        <f t="shared" si="12"/>
        <v/>
      </c>
    </row>
    <row r="822" spans="10:37" x14ac:dyDescent="0.25">
      <c r="J822" s="187"/>
      <c r="M822" s="2"/>
      <c r="N822" s="2"/>
      <c r="AK822" s="1" t="str">
        <f t="shared" si="12"/>
        <v/>
      </c>
    </row>
    <row r="823" spans="10:37" x14ac:dyDescent="0.25">
      <c r="J823" s="187"/>
      <c r="M823" s="2"/>
      <c r="N823" s="2"/>
      <c r="AK823" s="1" t="str">
        <f t="shared" si="12"/>
        <v/>
      </c>
    </row>
    <row r="824" spans="10:37" x14ac:dyDescent="0.25">
      <c r="J824" s="187"/>
      <c r="M824" s="2"/>
      <c r="N824" s="2"/>
      <c r="AK824" s="1" t="str">
        <f t="shared" si="12"/>
        <v/>
      </c>
    </row>
    <row r="825" spans="10:37" x14ac:dyDescent="0.25">
      <c r="J825" s="187"/>
      <c r="M825" s="2"/>
      <c r="N825" s="2"/>
      <c r="AK825" s="1" t="str">
        <f t="shared" si="12"/>
        <v/>
      </c>
    </row>
    <row r="826" spans="10:37" x14ac:dyDescent="0.25">
      <c r="J826" s="187"/>
      <c r="M826" s="2"/>
      <c r="N826" s="2"/>
      <c r="AK826" s="1" t="str">
        <f t="shared" si="12"/>
        <v/>
      </c>
    </row>
    <row r="827" spans="10:37" x14ac:dyDescent="0.25">
      <c r="J827" s="187"/>
      <c r="M827" s="2"/>
      <c r="N827" s="2"/>
      <c r="AK827" s="1" t="str">
        <f t="shared" si="12"/>
        <v/>
      </c>
    </row>
    <row r="828" spans="10:37" x14ac:dyDescent="0.25">
      <c r="J828" s="187"/>
      <c r="M828" s="2"/>
      <c r="N828" s="2"/>
      <c r="AK828" s="1" t="str">
        <f t="shared" si="12"/>
        <v/>
      </c>
    </row>
    <row r="829" spans="10:37" x14ac:dyDescent="0.25">
      <c r="J829" s="187"/>
      <c r="M829" s="2"/>
      <c r="N829" s="2"/>
      <c r="AK829" s="1" t="str">
        <f t="shared" si="12"/>
        <v/>
      </c>
    </row>
    <row r="830" spans="10:37" x14ac:dyDescent="0.25">
      <c r="J830" s="187"/>
      <c r="M830" s="2"/>
      <c r="N830" s="2"/>
      <c r="AK830" s="1" t="str">
        <f t="shared" si="12"/>
        <v/>
      </c>
    </row>
    <row r="831" spans="10:37" x14ac:dyDescent="0.25">
      <c r="J831" s="187"/>
      <c r="M831" s="2"/>
      <c r="N831" s="2"/>
      <c r="AK831" s="1" t="str">
        <f t="shared" si="12"/>
        <v/>
      </c>
    </row>
    <row r="832" spans="10:37" x14ac:dyDescent="0.25">
      <c r="J832" s="187"/>
      <c r="M832" s="2"/>
      <c r="N832" s="2"/>
      <c r="AK832" s="1" t="str">
        <f t="shared" si="12"/>
        <v/>
      </c>
    </row>
    <row r="833" spans="10:37" x14ac:dyDescent="0.25">
      <c r="J833" s="187"/>
      <c r="M833" s="2"/>
      <c r="N833" s="2"/>
      <c r="AK833" s="1" t="str">
        <f t="shared" si="12"/>
        <v/>
      </c>
    </row>
    <row r="834" spans="10:37" x14ac:dyDescent="0.25">
      <c r="J834" s="187"/>
      <c r="M834" s="2"/>
      <c r="N834" s="2"/>
      <c r="AK834" s="1" t="str">
        <f t="shared" si="12"/>
        <v/>
      </c>
    </row>
    <row r="835" spans="10:37" x14ac:dyDescent="0.25">
      <c r="J835" s="187"/>
      <c r="M835" s="2"/>
      <c r="N835" s="2"/>
      <c r="AK835" s="1" t="str">
        <f t="shared" ref="AK835:AK898" si="13">IFERROR(Y835/Z835,"")</f>
        <v/>
      </c>
    </row>
    <row r="836" spans="10:37" x14ac:dyDescent="0.25">
      <c r="J836" s="187"/>
      <c r="M836" s="2"/>
      <c r="N836" s="2"/>
      <c r="AK836" s="1" t="str">
        <f t="shared" si="13"/>
        <v/>
      </c>
    </row>
    <row r="837" spans="10:37" x14ac:dyDescent="0.25">
      <c r="J837" s="187"/>
      <c r="M837" s="2"/>
      <c r="N837" s="2"/>
      <c r="AK837" s="1" t="str">
        <f t="shared" si="13"/>
        <v/>
      </c>
    </row>
    <row r="838" spans="10:37" x14ac:dyDescent="0.25">
      <c r="J838" s="187"/>
      <c r="M838" s="2"/>
      <c r="N838" s="2"/>
      <c r="AK838" s="1" t="str">
        <f t="shared" si="13"/>
        <v/>
      </c>
    </row>
    <row r="839" spans="10:37" x14ac:dyDescent="0.25">
      <c r="J839" s="187"/>
      <c r="M839" s="2"/>
      <c r="N839" s="2"/>
      <c r="AK839" s="1" t="str">
        <f t="shared" si="13"/>
        <v/>
      </c>
    </row>
    <row r="840" spans="10:37" x14ac:dyDescent="0.25">
      <c r="J840" s="187"/>
      <c r="M840" s="2"/>
      <c r="N840" s="2"/>
      <c r="AK840" s="1" t="str">
        <f t="shared" si="13"/>
        <v/>
      </c>
    </row>
    <row r="841" spans="10:37" x14ac:dyDescent="0.25">
      <c r="J841" s="187"/>
      <c r="M841" s="2"/>
      <c r="N841" s="2"/>
      <c r="AK841" s="1" t="str">
        <f t="shared" si="13"/>
        <v/>
      </c>
    </row>
    <row r="842" spans="10:37" x14ac:dyDescent="0.25">
      <c r="J842" s="187"/>
      <c r="M842" s="2"/>
      <c r="N842" s="2"/>
      <c r="AK842" s="1" t="str">
        <f t="shared" si="13"/>
        <v/>
      </c>
    </row>
    <row r="843" spans="10:37" x14ac:dyDescent="0.25">
      <c r="J843" s="187"/>
      <c r="M843" s="2"/>
      <c r="N843" s="2"/>
      <c r="AK843" s="1" t="str">
        <f t="shared" si="13"/>
        <v/>
      </c>
    </row>
    <row r="844" spans="10:37" x14ac:dyDescent="0.25">
      <c r="J844" s="187"/>
      <c r="M844" s="2"/>
      <c r="N844" s="2"/>
      <c r="AK844" s="1" t="str">
        <f t="shared" si="13"/>
        <v/>
      </c>
    </row>
    <row r="845" spans="10:37" x14ac:dyDescent="0.25">
      <c r="J845" s="187"/>
      <c r="M845" s="2"/>
      <c r="N845" s="2"/>
      <c r="AK845" s="1" t="str">
        <f t="shared" si="13"/>
        <v/>
      </c>
    </row>
    <row r="846" spans="10:37" x14ac:dyDescent="0.25">
      <c r="J846" s="187"/>
      <c r="M846" s="2"/>
      <c r="N846" s="2"/>
      <c r="AK846" s="1" t="str">
        <f t="shared" si="13"/>
        <v/>
      </c>
    </row>
    <row r="847" spans="10:37" x14ac:dyDescent="0.25">
      <c r="J847" s="187"/>
      <c r="M847" s="2"/>
      <c r="N847" s="2"/>
      <c r="AK847" s="1" t="str">
        <f t="shared" si="13"/>
        <v/>
      </c>
    </row>
    <row r="848" spans="10:37" x14ac:dyDescent="0.25">
      <c r="J848" s="187"/>
      <c r="M848" s="2"/>
      <c r="N848" s="2"/>
      <c r="AK848" s="1" t="str">
        <f t="shared" si="13"/>
        <v/>
      </c>
    </row>
    <row r="849" spans="10:37" x14ac:dyDescent="0.25">
      <c r="J849" s="187"/>
      <c r="M849" s="2"/>
      <c r="N849" s="2"/>
      <c r="AK849" s="1" t="str">
        <f t="shared" si="13"/>
        <v/>
      </c>
    </row>
    <row r="850" spans="10:37" x14ac:dyDescent="0.25">
      <c r="J850" s="187"/>
      <c r="M850" s="2"/>
      <c r="N850" s="2"/>
      <c r="AK850" s="1" t="str">
        <f t="shared" si="13"/>
        <v/>
      </c>
    </row>
    <row r="851" spans="10:37" x14ac:dyDescent="0.25">
      <c r="J851" s="187"/>
      <c r="M851" s="2"/>
      <c r="N851" s="2"/>
      <c r="AK851" s="1" t="str">
        <f t="shared" si="13"/>
        <v/>
      </c>
    </row>
    <row r="852" spans="10:37" x14ac:dyDescent="0.25">
      <c r="J852" s="187"/>
      <c r="M852" s="2"/>
      <c r="N852" s="2"/>
      <c r="AK852" s="1" t="str">
        <f t="shared" si="13"/>
        <v/>
      </c>
    </row>
    <row r="853" spans="10:37" x14ac:dyDescent="0.25">
      <c r="J853" s="187"/>
      <c r="M853" s="2"/>
      <c r="N853" s="2"/>
      <c r="AK853" s="1" t="str">
        <f t="shared" si="13"/>
        <v/>
      </c>
    </row>
    <row r="854" spans="10:37" x14ac:dyDescent="0.25">
      <c r="J854" s="187"/>
      <c r="M854" s="2"/>
      <c r="N854" s="2"/>
      <c r="AK854" s="1" t="str">
        <f t="shared" si="13"/>
        <v/>
      </c>
    </row>
    <row r="855" spans="10:37" x14ac:dyDescent="0.25">
      <c r="J855" s="187"/>
      <c r="M855" s="2"/>
      <c r="N855" s="2"/>
      <c r="AK855" s="1" t="str">
        <f t="shared" si="13"/>
        <v/>
      </c>
    </row>
    <row r="856" spans="10:37" x14ac:dyDescent="0.25">
      <c r="J856" s="187"/>
      <c r="M856" s="2"/>
      <c r="N856" s="2"/>
      <c r="AK856" s="1" t="str">
        <f t="shared" si="13"/>
        <v/>
      </c>
    </row>
    <row r="857" spans="10:37" x14ac:dyDescent="0.25">
      <c r="J857" s="187"/>
      <c r="M857" s="2"/>
      <c r="N857" s="2"/>
      <c r="AK857" s="1" t="str">
        <f t="shared" si="13"/>
        <v/>
      </c>
    </row>
    <row r="858" spans="10:37" x14ac:dyDescent="0.25">
      <c r="J858" s="187"/>
      <c r="M858" s="2"/>
      <c r="N858" s="2"/>
      <c r="AK858" s="1" t="str">
        <f t="shared" si="13"/>
        <v/>
      </c>
    </row>
    <row r="859" spans="10:37" x14ac:dyDescent="0.25">
      <c r="J859" s="187"/>
      <c r="M859" s="2"/>
      <c r="N859" s="2"/>
      <c r="AK859" s="1" t="str">
        <f t="shared" si="13"/>
        <v/>
      </c>
    </row>
    <row r="860" spans="10:37" x14ac:dyDescent="0.25">
      <c r="J860" s="187"/>
      <c r="M860" s="2"/>
      <c r="N860" s="2"/>
      <c r="AK860" s="1" t="str">
        <f t="shared" si="13"/>
        <v/>
      </c>
    </row>
    <row r="861" spans="10:37" x14ac:dyDescent="0.25">
      <c r="J861" s="187"/>
      <c r="M861" s="2"/>
      <c r="N861" s="2"/>
      <c r="AK861" s="1" t="str">
        <f t="shared" si="13"/>
        <v/>
      </c>
    </row>
    <row r="862" spans="10:37" x14ac:dyDescent="0.25">
      <c r="J862" s="187"/>
      <c r="M862" s="2"/>
      <c r="N862" s="2"/>
      <c r="AK862" s="1" t="str">
        <f t="shared" si="13"/>
        <v/>
      </c>
    </row>
    <row r="863" spans="10:37" x14ac:dyDescent="0.25">
      <c r="J863" s="187"/>
      <c r="M863" s="2"/>
      <c r="N863" s="2"/>
      <c r="AK863" s="1" t="str">
        <f t="shared" si="13"/>
        <v/>
      </c>
    </row>
    <row r="864" spans="10:37" x14ac:dyDescent="0.25">
      <c r="J864" s="187"/>
      <c r="M864" s="2"/>
      <c r="N864" s="2"/>
      <c r="AK864" s="1" t="str">
        <f t="shared" si="13"/>
        <v/>
      </c>
    </row>
    <row r="865" spans="10:37" x14ac:dyDescent="0.25">
      <c r="J865" s="187"/>
      <c r="M865" s="2"/>
      <c r="N865" s="2"/>
      <c r="AK865" s="1" t="str">
        <f t="shared" si="13"/>
        <v/>
      </c>
    </row>
    <row r="866" spans="10:37" x14ac:dyDescent="0.25">
      <c r="J866" s="187"/>
      <c r="M866" s="2"/>
      <c r="N866" s="2"/>
      <c r="AK866" s="1" t="str">
        <f t="shared" si="13"/>
        <v/>
      </c>
    </row>
    <row r="867" spans="10:37" x14ac:dyDescent="0.25">
      <c r="J867" s="187"/>
      <c r="M867" s="2"/>
      <c r="N867" s="2"/>
      <c r="AK867" s="1" t="str">
        <f t="shared" si="13"/>
        <v/>
      </c>
    </row>
    <row r="868" spans="10:37" x14ac:dyDescent="0.25">
      <c r="J868" s="187"/>
      <c r="M868" s="2"/>
      <c r="N868" s="2"/>
      <c r="AK868" s="1" t="str">
        <f t="shared" si="13"/>
        <v/>
      </c>
    </row>
    <row r="869" spans="10:37" x14ac:dyDescent="0.25">
      <c r="J869" s="187"/>
      <c r="M869" s="2"/>
      <c r="N869" s="2"/>
      <c r="AK869" s="1" t="str">
        <f t="shared" si="13"/>
        <v/>
      </c>
    </row>
    <row r="870" spans="10:37" x14ac:dyDescent="0.25">
      <c r="J870" s="187"/>
      <c r="M870" s="2"/>
      <c r="N870" s="2"/>
      <c r="AK870" s="1" t="str">
        <f t="shared" si="13"/>
        <v/>
      </c>
    </row>
    <row r="871" spans="10:37" x14ac:dyDescent="0.25">
      <c r="J871" s="187"/>
      <c r="M871" s="2"/>
      <c r="N871" s="2"/>
      <c r="AK871" s="1" t="str">
        <f t="shared" si="13"/>
        <v/>
      </c>
    </row>
    <row r="872" spans="10:37" x14ac:dyDescent="0.25">
      <c r="J872" s="187"/>
      <c r="M872" s="2"/>
      <c r="N872" s="2"/>
      <c r="AK872" s="1" t="str">
        <f t="shared" si="13"/>
        <v/>
      </c>
    </row>
    <row r="873" spans="10:37" x14ac:dyDescent="0.25">
      <c r="J873" s="187"/>
      <c r="M873" s="2"/>
      <c r="N873" s="2"/>
      <c r="AK873" s="1" t="str">
        <f t="shared" si="13"/>
        <v/>
      </c>
    </row>
    <row r="874" spans="10:37" x14ac:dyDescent="0.25">
      <c r="J874" s="187"/>
      <c r="M874" s="2"/>
      <c r="N874" s="2"/>
      <c r="AK874" s="1" t="str">
        <f t="shared" si="13"/>
        <v/>
      </c>
    </row>
    <row r="875" spans="10:37" x14ac:dyDescent="0.25">
      <c r="J875" s="187"/>
      <c r="M875" s="2"/>
      <c r="N875" s="2"/>
      <c r="AK875" s="1" t="str">
        <f t="shared" si="13"/>
        <v/>
      </c>
    </row>
    <row r="876" spans="10:37" x14ac:dyDescent="0.25">
      <c r="J876" s="187"/>
      <c r="M876" s="2"/>
      <c r="N876" s="2"/>
      <c r="AK876" s="1" t="str">
        <f t="shared" si="13"/>
        <v/>
      </c>
    </row>
    <row r="877" spans="10:37" x14ac:dyDescent="0.25">
      <c r="J877" s="187"/>
      <c r="M877" s="2"/>
      <c r="N877" s="2"/>
      <c r="AK877" s="1" t="str">
        <f t="shared" si="13"/>
        <v/>
      </c>
    </row>
    <row r="878" spans="10:37" x14ac:dyDescent="0.25">
      <c r="J878" s="187"/>
      <c r="M878" s="2"/>
      <c r="N878" s="2"/>
      <c r="AK878" s="1" t="str">
        <f t="shared" si="13"/>
        <v/>
      </c>
    </row>
    <row r="879" spans="10:37" x14ac:dyDescent="0.25">
      <c r="J879" s="187"/>
      <c r="M879" s="2"/>
      <c r="N879" s="2"/>
      <c r="AK879" s="1" t="str">
        <f t="shared" si="13"/>
        <v/>
      </c>
    </row>
    <row r="880" spans="10:37" x14ac:dyDescent="0.25">
      <c r="J880" s="187"/>
      <c r="M880" s="2"/>
      <c r="N880" s="2"/>
      <c r="AK880" s="1" t="str">
        <f t="shared" si="13"/>
        <v/>
      </c>
    </row>
    <row r="881" spans="10:37" x14ac:dyDescent="0.25">
      <c r="J881" s="187"/>
      <c r="M881" s="2"/>
      <c r="N881" s="2"/>
      <c r="AK881" s="1" t="str">
        <f t="shared" si="13"/>
        <v/>
      </c>
    </row>
    <row r="882" spans="10:37" x14ac:dyDescent="0.25">
      <c r="J882" s="187"/>
      <c r="M882" s="2"/>
      <c r="N882" s="2"/>
      <c r="AK882" s="1" t="str">
        <f t="shared" si="13"/>
        <v/>
      </c>
    </row>
    <row r="883" spans="10:37" x14ac:dyDescent="0.25">
      <c r="J883" s="187"/>
      <c r="M883" s="2"/>
      <c r="N883" s="2"/>
      <c r="AK883" s="1" t="str">
        <f t="shared" si="13"/>
        <v/>
      </c>
    </row>
    <row r="884" spans="10:37" x14ac:dyDescent="0.25">
      <c r="J884" s="187"/>
      <c r="M884" s="2"/>
      <c r="N884" s="2"/>
      <c r="AK884" s="1" t="str">
        <f t="shared" si="13"/>
        <v/>
      </c>
    </row>
    <row r="885" spans="10:37" x14ac:dyDescent="0.25">
      <c r="J885" s="187"/>
      <c r="M885" s="2"/>
      <c r="N885" s="2"/>
      <c r="AK885" s="1" t="str">
        <f t="shared" si="13"/>
        <v/>
      </c>
    </row>
    <row r="886" spans="10:37" x14ac:dyDescent="0.25">
      <c r="J886" s="187"/>
      <c r="M886" s="2"/>
      <c r="N886" s="2"/>
      <c r="AK886" s="1" t="str">
        <f t="shared" si="13"/>
        <v/>
      </c>
    </row>
    <row r="887" spans="10:37" x14ac:dyDescent="0.25">
      <c r="J887" s="187"/>
      <c r="M887" s="2"/>
      <c r="N887" s="2"/>
      <c r="AK887" s="1" t="str">
        <f t="shared" si="13"/>
        <v/>
      </c>
    </row>
    <row r="888" spans="10:37" x14ac:dyDescent="0.25">
      <c r="J888" s="187"/>
      <c r="M888" s="2"/>
      <c r="N888" s="2"/>
      <c r="AK888" s="1" t="str">
        <f t="shared" si="13"/>
        <v/>
      </c>
    </row>
    <row r="889" spans="10:37" x14ac:dyDescent="0.25">
      <c r="J889" s="187"/>
      <c r="M889" s="2"/>
      <c r="N889" s="2"/>
      <c r="AK889" s="1" t="str">
        <f t="shared" si="13"/>
        <v/>
      </c>
    </row>
    <row r="890" spans="10:37" x14ac:dyDescent="0.25">
      <c r="J890" s="187"/>
      <c r="M890" s="2"/>
      <c r="N890" s="2"/>
      <c r="AK890" s="1" t="str">
        <f t="shared" si="13"/>
        <v/>
      </c>
    </row>
    <row r="891" spans="10:37" x14ac:dyDescent="0.25">
      <c r="J891" s="187"/>
      <c r="M891" s="2"/>
      <c r="N891" s="2"/>
      <c r="AK891" s="1" t="str">
        <f t="shared" si="13"/>
        <v/>
      </c>
    </row>
    <row r="892" spans="10:37" x14ac:dyDescent="0.25">
      <c r="J892" s="187"/>
      <c r="M892" s="2"/>
      <c r="N892" s="2"/>
      <c r="AK892" s="1" t="str">
        <f t="shared" si="13"/>
        <v/>
      </c>
    </row>
    <row r="893" spans="10:37" x14ac:dyDescent="0.25">
      <c r="J893" s="187"/>
      <c r="M893" s="2"/>
      <c r="N893" s="2"/>
      <c r="AK893" s="1" t="str">
        <f t="shared" si="13"/>
        <v/>
      </c>
    </row>
    <row r="894" spans="10:37" x14ac:dyDescent="0.25">
      <c r="J894" s="187"/>
      <c r="M894" s="2"/>
      <c r="N894" s="2"/>
      <c r="AK894" s="1" t="str">
        <f t="shared" si="13"/>
        <v/>
      </c>
    </row>
    <row r="895" spans="10:37" x14ac:dyDescent="0.25">
      <c r="J895" s="187"/>
      <c r="M895" s="2"/>
      <c r="N895" s="2"/>
      <c r="AK895" s="1" t="str">
        <f t="shared" si="13"/>
        <v/>
      </c>
    </row>
    <row r="896" spans="10:37" x14ac:dyDescent="0.25">
      <c r="J896" s="187"/>
      <c r="M896" s="2"/>
      <c r="N896" s="2"/>
      <c r="AK896" s="1" t="str">
        <f t="shared" si="13"/>
        <v/>
      </c>
    </row>
    <row r="897" spans="10:37" x14ac:dyDescent="0.25">
      <c r="J897" s="187"/>
      <c r="M897" s="2"/>
      <c r="N897" s="2"/>
      <c r="AK897" s="1" t="str">
        <f t="shared" si="13"/>
        <v/>
      </c>
    </row>
    <row r="898" spans="10:37" x14ac:dyDescent="0.25">
      <c r="J898" s="187"/>
      <c r="M898" s="2"/>
      <c r="N898" s="2"/>
      <c r="AK898" s="1" t="str">
        <f t="shared" si="13"/>
        <v/>
      </c>
    </row>
    <row r="899" spans="10:37" x14ac:dyDescent="0.25">
      <c r="J899" s="187"/>
      <c r="M899" s="2"/>
      <c r="N899" s="2"/>
      <c r="AK899" s="1" t="str">
        <f t="shared" ref="AK899:AK962" si="14">IFERROR(Y899/Z899,"")</f>
        <v/>
      </c>
    </row>
    <row r="900" spans="10:37" x14ac:dyDescent="0.25">
      <c r="J900" s="187"/>
      <c r="M900" s="2"/>
      <c r="N900" s="2"/>
      <c r="AK900" s="1" t="str">
        <f t="shared" si="14"/>
        <v/>
      </c>
    </row>
    <row r="901" spans="10:37" x14ac:dyDescent="0.25">
      <c r="J901" s="187"/>
      <c r="M901" s="2"/>
      <c r="N901" s="2"/>
      <c r="AK901" s="1" t="str">
        <f t="shared" si="14"/>
        <v/>
      </c>
    </row>
    <row r="902" spans="10:37" x14ac:dyDescent="0.25">
      <c r="J902" s="187"/>
      <c r="M902" s="2"/>
      <c r="N902" s="2"/>
      <c r="AK902" s="1" t="str">
        <f t="shared" si="14"/>
        <v/>
      </c>
    </row>
    <row r="903" spans="10:37" x14ac:dyDescent="0.25">
      <c r="J903" s="187"/>
      <c r="M903" s="2"/>
      <c r="N903" s="2"/>
      <c r="AK903" s="1" t="str">
        <f t="shared" si="14"/>
        <v/>
      </c>
    </row>
    <row r="904" spans="10:37" x14ac:dyDescent="0.25">
      <c r="J904" s="187"/>
      <c r="M904" s="2"/>
      <c r="N904" s="2"/>
      <c r="AK904" s="1" t="str">
        <f t="shared" si="14"/>
        <v/>
      </c>
    </row>
    <row r="905" spans="10:37" x14ac:dyDescent="0.25">
      <c r="J905" s="187"/>
      <c r="M905" s="2"/>
      <c r="N905" s="2"/>
      <c r="AK905" s="1" t="str">
        <f t="shared" si="14"/>
        <v/>
      </c>
    </row>
    <row r="906" spans="10:37" x14ac:dyDescent="0.25">
      <c r="J906" s="187"/>
      <c r="M906" s="2"/>
      <c r="N906" s="2"/>
      <c r="AK906" s="1" t="str">
        <f t="shared" si="14"/>
        <v/>
      </c>
    </row>
    <row r="907" spans="10:37" x14ac:dyDescent="0.25">
      <c r="J907" s="187"/>
      <c r="M907" s="2"/>
      <c r="N907" s="2"/>
      <c r="AK907" s="1" t="str">
        <f t="shared" si="14"/>
        <v/>
      </c>
    </row>
    <row r="908" spans="10:37" x14ac:dyDescent="0.25">
      <c r="J908" s="187"/>
      <c r="M908" s="2"/>
      <c r="N908" s="2"/>
      <c r="AK908" s="1" t="str">
        <f t="shared" si="14"/>
        <v/>
      </c>
    </row>
    <row r="909" spans="10:37" x14ac:dyDescent="0.25">
      <c r="J909" s="187"/>
      <c r="M909" s="2"/>
      <c r="N909" s="2"/>
      <c r="AK909" s="1" t="str">
        <f t="shared" si="14"/>
        <v/>
      </c>
    </row>
    <row r="910" spans="10:37" x14ac:dyDescent="0.25">
      <c r="J910" s="187"/>
      <c r="M910" s="2"/>
      <c r="N910" s="2"/>
      <c r="AK910" s="1" t="str">
        <f t="shared" si="14"/>
        <v/>
      </c>
    </row>
    <row r="911" spans="10:37" x14ac:dyDescent="0.25">
      <c r="J911" s="187"/>
      <c r="M911" s="2"/>
      <c r="N911" s="2"/>
      <c r="AK911" s="1" t="str">
        <f t="shared" si="14"/>
        <v/>
      </c>
    </row>
    <row r="912" spans="10:37" x14ac:dyDescent="0.25">
      <c r="J912" s="187"/>
      <c r="M912" s="2"/>
      <c r="N912" s="2"/>
      <c r="AK912" s="1" t="str">
        <f t="shared" si="14"/>
        <v/>
      </c>
    </row>
    <row r="913" spans="10:37" x14ac:dyDescent="0.25">
      <c r="J913" s="187"/>
      <c r="M913" s="2"/>
      <c r="N913" s="2"/>
      <c r="AK913" s="1" t="str">
        <f t="shared" si="14"/>
        <v/>
      </c>
    </row>
    <row r="914" spans="10:37" x14ac:dyDescent="0.25">
      <c r="J914" s="187"/>
      <c r="M914" s="2"/>
      <c r="N914" s="2"/>
      <c r="AK914" s="1" t="str">
        <f t="shared" si="14"/>
        <v/>
      </c>
    </row>
    <row r="915" spans="10:37" x14ac:dyDescent="0.25">
      <c r="J915" s="187"/>
      <c r="M915" s="2"/>
      <c r="N915" s="2"/>
      <c r="AK915" s="1" t="str">
        <f t="shared" si="14"/>
        <v/>
      </c>
    </row>
    <row r="916" spans="10:37" x14ac:dyDescent="0.25">
      <c r="J916" s="187"/>
      <c r="M916" s="2"/>
      <c r="N916" s="2"/>
      <c r="AK916" s="1" t="str">
        <f t="shared" si="14"/>
        <v/>
      </c>
    </row>
    <row r="917" spans="10:37" x14ac:dyDescent="0.25">
      <c r="J917" s="187"/>
      <c r="M917" s="2"/>
      <c r="N917" s="2"/>
      <c r="AK917" s="1" t="str">
        <f t="shared" si="14"/>
        <v/>
      </c>
    </row>
    <row r="918" spans="10:37" x14ac:dyDescent="0.25">
      <c r="J918" s="187"/>
      <c r="M918" s="2"/>
      <c r="N918" s="2"/>
      <c r="AK918" s="1" t="str">
        <f t="shared" si="14"/>
        <v/>
      </c>
    </row>
    <row r="919" spans="10:37" x14ac:dyDescent="0.25">
      <c r="J919" s="187"/>
      <c r="M919" s="2"/>
      <c r="N919" s="2"/>
      <c r="AK919" s="1" t="str">
        <f t="shared" si="14"/>
        <v/>
      </c>
    </row>
    <row r="920" spans="10:37" x14ac:dyDescent="0.25">
      <c r="J920" s="187"/>
      <c r="M920" s="2"/>
      <c r="N920" s="2"/>
      <c r="AK920" s="1" t="str">
        <f t="shared" si="14"/>
        <v/>
      </c>
    </row>
    <row r="921" spans="10:37" x14ac:dyDescent="0.25">
      <c r="J921" s="187"/>
      <c r="M921" s="2"/>
      <c r="N921" s="2"/>
      <c r="AK921" s="1" t="str">
        <f t="shared" si="14"/>
        <v/>
      </c>
    </row>
    <row r="922" spans="10:37" x14ac:dyDescent="0.25">
      <c r="J922" s="187"/>
      <c r="M922" s="2"/>
      <c r="N922" s="2"/>
      <c r="AK922" s="1" t="str">
        <f t="shared" si="14"/>
        <v/>
      </c>
    </row>
    <row r="923" spans="10:37" x14ac:dyDescent="0.25">
      <c r="J923" s="187"/>
      <c r="M923" s="2"/>
      <c r="N923" s="2"/>
      <c r="AK923" s="1" t="str">
        <f t="shared" si="14"/>
        <v/>
      </c>
    </row>
    <row r="924" spans="10:37" x14ac:dyDescent="0.25">
      <c r="J924" s="187"/>
      <c r="M924" s="2"/>
      <c r="N924" s="2"/>
      <c r="AK924" s="1" t="str">
        <f t="shared" si="14"/>
        <v/>
      </c>
    </row>
    <row r="925" spans="10:37" x14ac:dyDescent="0.25">
      <c r="J925" s="187"/>
      <c r="M925" s="2"/>
      <c r="N925" s="2"/>
      <c r="AK925" s="1" t="str">
        <f t="shared" si="14"/>
        <v/>
      </c>
    </row>
    <row r="926" spans="10:37" x14ac:dyDescent="0.25">
      <c r="J926" s="187"/>
      <c r="M926" s="2"/>
      <c r="N926" s="2"/>
      <c r="AK926" s="1" t="str">
        <f t="shared" si="14"/>
        <v/>
      </c>
    </row>
    <row r="927" spans="10:37" x14ac:dyDescent="0.25">
      <c r="J927" s="187"/>
      <c r="M927" s="2"/>
      <c r="N927" s="2"/>
      <c r="AK927" s="1" t="str">
        <f t="shared" si="14"/>
        <v/>
      </c>
    </row>
    <row r="928" spans="10:37" x14ac:dyDescent="0.25">
      <c r="J928" s="187"/>
      <c r="M928" s="2"/>
      <c r="N928" s="2"/>
      <c r="AK928" s="1" t="str">
        <f t="shared" si="14"/>
        <v/>
      </c>
    </row>
    <row r="929" spans="10:37" x14ac:dyDescent="0.25">
      <c r="J929" s="187"/>
      <c r="M929" s="2"/>
      <c r="N929" s="2"/>
      <c r="AK929" s="1" t="str">
        <f t="shared" si="14"/>
        <v/>
      </c>
    </row>
    <row r="930" spans="10:37" x14ac:dyDescent="0.25">
      <c r="J930" s="187"/>
      <c r="M930" s="2"/>
      <c r="N930" s="2"/>
      <c r="AK930" s="1" t="str">
        <f t="shared" si="14"/>
        <v/>
      </c>
    </row>
    <row r="931" spans="10:37" x14ac:dyDescent="0.25">
      <c r="J931" s="187"/>
      <c r="M931" s="2"/>
      <c r="N931" s="2"/>
      <c r="AK931" s="1" t="str">
        <f t="shared" si="14"/>
        <v/>
      </c>
    </row>
    <row r="932" spans="10:37" x14ac:dyDescent="0.25">
      <c r="J932" s="187"/>
      <c r="M932" s="2"/>
      <c r="N932" s="2"/>
      <c r="AK932" s="1" t="str">
        <f t="shared" si="14"/>
        <v/>
      </c>
    </row>
    <row r="933" spans="10:37" x14ac:dyDescent="0.25">
      <c r="J933" s="187"/>
      <c r="M933" s="2"/>
      <c r="N933" s="2"/>
      <c r="AK933" s="1" t="str">
        <f t="shared" si="14"/>
        <v/>
      </c>
    </row>
    <row r="934" spans="10:37" x14ac:dyDescent="0.25">
      <c r="J934" s="187"/>
      <c r="M934" s="2"/>
      <c r="N934" s="2"/>
      <c r="AK934" s="1" t="str">
        <f t="shared" si="14"/>
        <v/>
      </c>
    </row>
    <row r="935" spans="10:37" x14ac:dyDescent="0.25">
      <c r="J935" s="187"/>
      <c r="M935" s="2"/>
      <c r="N935" s="2"/>
      <c r="AK935" s="1" t="str">
        <f t="shared" si="14"/>
        <v/>
      </c>
    </row>
    <row r="936" spans="10:37" x14ac:dyDescent="0.25">
      <c r="J936" s="187"/>
      <c r="M936" s="2"/>
      <c r="N936" s="2"/>
      <c r="AK936" s="1" t="str">
        <f t="shared" si="14"/>
        <v/>
      </c>
    </row>
    <row r="937" spans="10:37" x14ac:dyDescent="0.25">
      <c r="J937" s="187"/>
      <c r="M937" s="2"/>
      <c r="N937" s="2"/>
      <c r="AK937" s="1" t="str">
        <f t="shared" si="14"/>
        <v/>
      </c>
    </row>
    <row r="938" spans="10:37" x14ac:dyDescent="0.25">
      <c r="J938" s="187"/>
      <c r="M938" s="2"/>
      <c r="N938" s="2"/>
      <c r="AK938" s="1" t="str">
        <f t="shared" si="14"/>
        <v/>
      </c>
    </row>
    <row r="939" spans="10:37" x14ac:dyDescent="0.25">
      <c r="J939" s="187"/>
      <c r="M939" s="2"/>
      <c r="N939" s="2"/>
      <c r="AK939" s="1" t="str">
        <f t="shared" si="14"/>
        <v/>
      </c>
    </row>
    <row r="940" spans="10:37" x14ac:dyDescent="0.25">
      <c r="J940" s="187"/>
      <c r="M940" s="2"/>
      <c r="N940" s="2"/>
      <c r="AK940" s="1" t="str">
        <f t="shared" si="14"/>
        <v/>
      </c>
    </row>
    <row r="941" spans="10:37" x14ac:dyDescent="0.25">
      <c r="J941" s="187"/>
      <c r="M941" s="2"/>
      <c r="N941" s="2"/>
      <c r="AK941" s="1" t="str">
        <f t="shared" si="14"/>
        <v/>
      </c>
    </row>
    <row r="942" spans="10:37" x14ac:dyDescent="0.25">
      <c r="J942" s="187"/>
      <c r="M942" s="2"/>
      <c r="N942" s="2"/>
      <c r="AK942" s="1" t="str">
        <f t="shared" si="14"/>
        <v/>
      </c>
    </row>
    <row r="943" spans="10:37" x14ac:dyDescent="0.25">
      <c r="J943" s="187"/>
      <c r="M943" s="2"/>
      <c r="N943" s="2"/>
      <c r="AK943" s="1" t="str">
        <f t="shared" si="14"/>
        <v/>
      </c>
    </row>
    <row r="944" spans="10:37" x14ac:dyDescent="0.25">
      <c r="J944" s="187"/>
      <c r="M944" s="2"/>
      <c r="N944" s="2"/>
      <c r="AK944" s="1" t="str">
        <f t="shared" si="14"/>
        <v/>
      </c>
    </row>
    <row r="945" spans="10:37" x14ac:dyDescent="0.25">
      <c r="J945" s="187"/>
      <c r="M945" s="2"/>
      <c r="N945" s="2"/>
      <c r="AK945" s="1" t="str">
        <f t="shared" si="14"/>
        <v/>
      </c>
    </row>
    <row r="946" spans="10:37" x14ac:dyDescent="0.25">
      <c r="J946" s="187"/>
      <c r="M946" s="2"/>
      <c r="N946" s="2"/>
      <c r="AK946" s="1" t="str">
        <f t="shared" si="14"/>
        <v/>
      </c>
    </row>
    <row r="947" spans="10:37" x14ac:dyDescent="0.25">
      <c r="J947" s="187"/>
      <c r="M947" s="2"/>
      <c r="N947" s="2"/>
      <c r="AK947" s="1" t="str">
        <f t="shared" si="14"/>
        <v/>
      </c>
    </row>
    <row r="948" spans="10:37" x14ac:dyDescent="0.25">
      <c r="J948" s="187"/>
      <c r="M948" s="2"/>
      <c r="N948" s="2"/>
      <c r="AK948" s="1" t="str">
        <f t="shared" si="14"/>
        <v/>
      </c>
    </row>
    <row r="949" spans="10:37" x14ac:dyDescent="0.25">
      <c r="J949" s="187"/>
      <c r="M949" s="2"/>
      <c r="N949" s="2"/>
      <c r="AK949" s="1" t="str">
        <f t="shared" si="14"/>
        <v/>
      </c>
    </row>
    <row r="950" spans="10:37" x14ac:dyDescent="0.25">
      <c r="J950" s="187"/>
      <c r="M950" s="2"/>
      <c r="N950" s="2"/>
      <c r="AK950" s="1" t="str">
        <f t="shared" si="14"/>
        <v/>
      </c>
    </row>
    <row r="951" spans="10:37" x14ac:dyDescent="0.25">
      <c r="J951" s="187"/>
      <c r="M951" s="2"/>
      <c r="N951" s="2"/>
      <c r="AK951" s="1" t="str">
        <f t="shared" si="14"/>
        <v/>
      </c>
    </row>
    <row r="952" spans="10:37" x14ac:dyDescent="0.25">
      <c r="J952" s="187"/>
      <c r="M952" s="2"/>
      <c r="N952" s="2"/>
      <c r="AK952" s="1" t="str">
        <f t="shared" si="14"/>
        <v/>
      </c>
    </row>
    <row r="953" spans="10:37" x14ac:dyDescent="0.25">
      <c r="J953" s="187"/>
      <c r="M953" s="2"/>
      <c r="N953" s="2"/>
      <c r="AK953" s="1" t="str">
        <f t="shared" si="14"/>
        <v/>
      </c>
    </row>
    <row r="954" spans="10:37" x14ac:dyDescent="0.25">
      <c r="J954" s="187"/>
      <c r="M954" s="2"/>
      <c r="N954" s="2"/>
      <c r="AK954" s="1" t="str">
        <f t="shared" si="14"/>
        <v/>
      </c>
    </row>
    <row r="955" spans="10:37" x14ac:dyDescent="0.25">
      <c r="J955" s="187"/>
      <c r="M955" s="2"/>
      <c r="N955" s="2"/>
      <c r="AK955" s="1" t="str">
        <f t="shared" si="14"/>
        <v/>
      </c>
    </row>
    <row r="956" spans="10:37" x14ac:dyDescent="0.25">
      <c r="J956" s="187"/>
      <c r="M956" s="2"/>
      <c r="N956" s="2"/>
      <c r="AK956" s="1" t="str">
        <f t="shared" si="14"/>
        <v/>
      </c>
    </row>
    <row r="957" spans="10:37" x14ac:dyDescent="0.25">
      <c r="J957" s="187"/>
      <c r="M957" s="2"/>
      <c r="N957" s="2"/>
      <c r="AK957" s="1" t="str">
        <f t="shared" si="14"/>
        <v/>
      </c>
    </row>
    <row r="958" spans="10:37" x14ac:dyDescent="0.25">
      <c r="J958" s="187"/>
      <c r="M958" s="2"/>
      <c r="N958" s="2"/>
      <c r="AK958" s="1" t="str">
        <f t="shared" si="14"/>
        <v/>
      </c>
    </row>
    <row r="959" spans="10:37" x14ac:dyDescent="0.25">
      <c r="J959" s="187"/>
      <c r="M959" s="2"/>
      <c r="N959" s="2"/>
      <c r="AK959" s="1" t="str">
        <f t="shared" si="14"/>
        <v/>
      </c>
    </row>
    <row r="960" spans="10:37" x14ac:dyDescent="0.25">
      <c r="J960" s="187"/>
      <c r="M960" s="2"/>
      <c r="N960" s="2"/>
      <c r="AK960" s="1" t="str">
        <f t="shared" si="14"/>
        <v/>
      </c>
    </row>
    <row r="961" spans="10:37" x14ac:dyDescent="0.25">
      <c r="J961" s="187"/>
      <c r="M961" s="2"/>
      <c r="N961" s="2"/>
      <c r="AK961" s="1" t="str">
        <f t="shared" si="14"/>
        <v/>
      </c>
    </row>
    <row r="962" spans="10:37" x14ac:dyDescent="0.25">
      <c r="J962" s="187"/>
      <c r="M962" s="2"/>
      <c r="N962" s="2"/>
      <c r="AK962" s="1" t="str">
        <f t="shared" si="14"/>
        <v/>
      </c>
    </row>
    <row r="963" spans="10:37" x14ac:dyDescent="0.25">
      <c r="J963" s="187"/>
      <c r="M963" s="2"/>
      <c r="N963" s="2"/>
      <c r="AK963" s="1" t="str">
        <f t="shared" ref="AK963:AK1005" si="15">IFERROR(Y963/Z963,"")</f>
        <v/>
      </c>
    </row>
    <row r="964" spans="10:37" x14ac:dyDescent="0.25">
      <c r="J964" s="187"/>
      <c r="M964" s="2"/>
      <c r="N964" s="2"/>
      <c r="AK964" s="1" t="str">
        <f t="shared" si="15"/>
        <v/>
      </c>
    </row>
    <row r="965" spans="10:37" x14ac:dyDescent="0.25">
      <c r="J965" s="187"/>
      <c r="M965" s="2"/>
      <c r="N965" s="2"/>
      <c r="AK965" s="1" t="str">
        <f t="shared" si="15"/>
        <v/>
      </c>
    </row>
    <row r="966" spans="10:37" x14ac:dyDescent="0.25">
      <c r="J966" s="187"/>
      <c r="M966" s="2"/>
      <c r="N966" s="2"/>
      <c r="AK966" s="1" t="str">
        <f t="shared" si="15"/>
        <v/>
      </c>
    </row>
    <row r="967" spans="10:37" x14ac:dyDescent="0.25">
      <c r="J967" s="187"/>
      <c r="M967" s="2"/>
      <c r="N967" s="2"/>
      <c r="AK967" s="1" t="str">
        <f t="shared" si="15"/>
        <v/>
      </c>
    </row>
    <row r="968" spans="10:37" x14ac:dyDescent="0.25">
      <c r="J968" s="187"/>
      <c r="M968" s="2"/>
      <c r="N968" s="2"/>
      <c r="AK968" s="1" t="str">
        <f t="shared" si="15"/>
        <v/>
      </c>
    </row>
    <row r="969" spans="10:37" x14ac:dyDescent="0.25">
      <c r="J969" s="187"/>
      <c r="M969" s="2"/>
      <c r="N969" s="2"/>
      <c r="AK969" s="1" t="str">
        <f t="shared" si="15"/>
        <v/>
      </c>
    </row>
    <row r="970" spans="10:37" x14ac:dyDescent="0.25">
      <c r="J970" s="187"/>
      <c r="M970" s="2"/>
      <c r="N970" s="2"/>
      <c r="AK970" s="1" t="str">
        <f t="shared" si="15"/>
        <v/>
      </c>
    </row>
    <row r="971" spans="10:37" x14ac:dyDescent="0.25">
      <c r="J971" s="187"/>
      <c r="M971" s="2"/>
      <c r="N971" s="2"/>
      <c r="AK971" s="1" t="str">
        <f t="shared" si="15"/>
        <v/>
      </c>
    </row>
    <row r="972" spans="10:37" x14ac:dyDescent="0.25">
      <c r="J972" s="187"/>
      <c r="M972" s="2"/>
      <c r="N972" s="2"/>
      <c r="AK972" s="1" t="str">
        <f t="shared" si="15"/>
        <v/>
      </c>
    </row>
    <row r="973" spans="10:37" x14ac:dyDescent="0.25">
      <c r="J973" s="187"/>
      <c r="M973" s="2"/>
      <c r="N973" s="2"/>
      <c r="AK973" s="1" t="str">
        <f t="shared" si="15"/>
        <v/>
      </c>
    </row>
    <row r="974" spans="10:37" x14ac:dyDescent="0.25">
      <c r="J974" s="187"/>
      <c r="M974" s="2"/>
      <c r="N974" s="2"/>
      <c r="AK974" s="1" t="str">
        <f t="shared" si="15"/>
        <v/>
      </c>
    </row>
    <row r="975" spans="10:37" x14ac:dyDescent="0.25">
      <c r="J975" s="187"/>
      <c r="M975" s="2"/>
      <c r="N975" s="2"/>
      <c r="AK975" s="1" t="str">
        <f t="shared" si="15"/>
        <v/>
      </c>
    </row>
    <row r="976" spans="10:37" x14ac:dyDescent="0.25">
      <c r="J976" s="187"/>
      <c r="M976" s="2"/>
      <c r="N976" s="2"/>
      <c r="AK976" s="1" t="str">
        <f t="shared" si="15"/>
        <v/>
      </c>
    </row>
    <row r="977" spans="10:37" x14ac:dyDescent="0.25">
      <c r="J977" s="187"/>
      <c r="M977" s="2"/>
      <c r="N977" s="2"/>
      <c r="AK977" s="1" t="str">
        <f t="shared" si="15"/>
        <v/>
      </c>
    </row>
    <row r="978" spans="10:37" x14ac:dyDescent="0.25">
      <c r="J978" s="187"/>
      <c r="M978" s="2"/>
      <c r="N978" s="2"/>
      <c r="AK978" s="1" t="str">
        <f t="shared" si="15"/>
        <v/>
      </c>
    </row>
    <row r="979" spans="10:37" x14ac:dyDescent="0.25">
      <c r="J979" s="187"/>
      <c r="M979" s="2"/>
      <c r="N979" s="2"/>
      <c r="AK979" s="1" t="str">
        <f t="shared" si="15"/>
        <v/>
      </c>
    </row>
    <row r="980" spans="10:37" x14ac:dyDescent="0.25">
      <c r="J980" s="187"/>
      <c r="M980" s="2"/>
      <c r="N980" s="2"/>
      <c r="AK980" s="1" t="str">
        <f t="shared" si="15"/>
        <v/>
      </c>
    </row>
    <row r="981" spans="10:37" x14ac:dyDescent="0.25">
      <c r="J981" s="187"/>
      <c r="M981" s="2"/>
      <c r="N981" s="2"/>
      <c r="AK981" s="1" t="str">
        <f t="shared" si="15"/>
        <v/>
      </c>
    </row>
    <row r="982" spans="10:37" x14ac:dyDescent="0.25">
      <c r="J982" s="187"/>
      <c r="M982" s="2"/>
      <c r="N982" s="2"/>
      <c r="AK982" s="1" t="str">
        <f t="shared" si="15"/>
        <v/>
      </c>
    </row>
    <row r="983" spans="10:37" x14ac:dyDescent="0.25">
      <c r="J983" s="187"/>
      <c r="M983" s="2"/>
      <c r="N983" s="2"/>
      <c r="AK983" s="1" t="str">
        <f t="shared" si="15"/>
        <v/>
      </c>
    </row>
    <row r="984" spans="10:37" x14ac:dyDescent="0.25">
      <c r="J984" s="187"/>
      <c r="M984" s="2"/>
      <c r="N984" s="2"/>
      <c r="AK984" s="1" t="str">
        <f t="shared" si="15"/>
        <v/>
      </c>
    </row>
    <row r="985" spans="10:37" x14ac:dyDescent="0.25">
      <c r="J985" s="187"/>
      <c r="M985" s="2"/>
      <c r="N985" s="2"/>
      <c r="AK985" s="1" t="str">
        <f t="shared" si="15"/>
        <v/>
      </c>
    </row>
    <row r="986" spans="10:37" x14ac:dyDescent="0.25">
      <c r="J986" s="187"/>
      <c r="M986" s="2"/>
      <c r="N986" s="2"/>
      <c r="AK986" s="1" t="str">
        <f t="shared" si="15"/>
        <v/>
      </c>
    </row>
    <row r="987" spans="10:37" x14ac:dyDescent="0.25">
      <c r="J987" s="187"/>
      <c r="M987" s="2"/>
      <c r="N987" s="2"/>
      <c r="AK987" s="1" t="str">
        <f t="shared" si="15"/>
        <v/>
      </c>
    </row>
    <row r="988" spans="10:37" x14ac:dyDescent="0.25">
      <c r="J988" s="187"/>
      <c r="M988" s="2"/>
      <c r="N988" s="2"/>
      <c r="AK988" s="1" t="str">
        <f t="shared" si="15"/>
        <v/>
      </c>
    </row>
    <row r="989" spans="10:37" x14ac:dyDescent="0.25">
      <c r="J989" s="187"/>
      <c r="M989" s="2"/>
      <c r="N989" s="2"/>
      <c r="AK989" s="1" t="str">
        <f t="shared" si="15"/>
        <v/>
      </c>
    </row>
    <row r="990" spans="10:37" x14ac:dyDescent="0.25">
      <c r="J990" s="187"/>
      <c r="M990" s="2"/>
      <c r="N990" s="2"/>
      <c r="AK990" s="1" t="str">
        <f t="shared" si="15"/>
        <v/>
      </c>
    </row>
    <row r="991" spans="10:37" x14ac:dyDescent="0.25">
      <c r="J991" s="187"/>
      <c r="M991" s="2"/>
      <c r="N991" s="2"/>
      <c r="AK991" s="1" t="str">
        <f t="shared" si="15"/>
        <v/>
      </c>
    </row>
    <row r="992" spans="10:37" x14ac:dyDescent="0.25">
      <c r="J992" s="187"/>
      <c r="M992" s="2"/>
      <c r="N992" s="2"/>
      <c r="AK992" s="1" t="str">
        <f t="shared" si="15"/>
        <v/>
      </c>
    </row>
    <row r="993" spans="10:37" x14ac:dyDescent="0.25">
      <c r="J993" s="187"/>
      <c r="M993" s="2"/>
      <c r="N993" s="2"/>
      <c r="AK993" s="1" t="str">
        <f t="shared" si="15"/>
        <v/>
      </c>
    </row>
    <row r="994" spans="10:37" x14ac:dyDescent="0.25">
      <c r="J994" s="187"/>
      <c r="M994" s="2"/>
      <c r="N994" s="2"/>
      <c r="AK994" s="1" t="str">
        <f t="shared" si="15"/>
        <v/>
      </c>
    </row>
    <row r="995" spans="10:37" x14ac:dyDescent="0.25">
      <c r="J995" s="187"/>
      <c r="M995" s="2"/>
      <c r="N995" s="2"/>
      <c r="AK995" s="1" t="str">
        <f t="shared" si="15"/>
        <v/>
      </c>
    </row>
    <row r="996" spans="10:37" x14ac:dyDescent="0.25">
      <c r="J996" s="187"/>
      <c r="M996" s="2"/>
      <c r="N996" s="2"/>
      <c r="AK996" s="1" t="str">
        <f t="shared" si="15"/>
        <v/>
      </c>
    </row>
    <row r="997" spans="10:37" x14ac:dyDescent="0.25">
      <c r="J997" s="187"/>
      <c r="M997" s="2"/>
      <c r="N997" s="2"/>
      <c r="AK997" s="1" t="str">
        <f t="shared" si="15"/>
        <v/>
      </c>
    </row>
    <row r="998" spans="10:37" x14ac:dyDescent="0.25">
      <c r="J998" s="187"/>
      <c r="M998" s="2"/>
      <c r="N998" s="2"/>
      <c r="AK998" s="1" t="str">
        <f t="shared" si="15"/>
        <v/>
      </c>
    </row>
    <row r="999" spans="10:37" x14ac:dyDescent="0.25">
      <c r="J999" s="187"/>
      <c r="M999" s="2"/>
      <c r="N999" s="2"/>
      <c r="AK999" s="1" t="str">
        <f t="shared" si="15"/>
        <v/>
      </c>
    </row>
    <row r="1000" spans="10:37" x14ac:dyDescent="0.25">
      <c r="J1000" s="187"/>
      <c r="M1000" s="2"/>
      <c r="N1000" s="2"/>
      <c r="AK1000" s="1" t="str">
        <f t="shared" si="15"/>
        <v/>
      </c>
    </row>
    <row r="1001" spans="10:37" x14ac:dyDescent="0.25">
      <c r="J1001" s="187"/>
      <c r="M1001" s="2"/>
      <c r="N1001" s="2"/>
      <c r="AK1001" s="1" t="str">
        <f t="shared" si="15"/>
        <v/>
      </c>
    </row>
    <row r="1002" spans="10:37" x14ac:dyDescent="0.25">
      <c r="J1002" s="187"/>
      <c r="M1002" s="2"/>
      <c r="N1002" s="2"/>
      <c r="AK1002" s="1" t="str">
        <f t="shared" si="15"/>
        <v/>
      </c>
    </row>
    <row r="1003" spans="10:37" x14ac:dyDescent="0.25">
      <c r="J1003" s="187"/>
      <c r="M1003" s="2"/>
      <c r="N1003" s="2"/>
      <c r="AK1003" s="1" t="str">
        <f t="shared" si="15"/>
        <v/>
      </c>
    </row>
    <row r="1004" spans="10:37" x14ac:dyDescent="0.25">
      <c r="J1004" s="187"/>
      <c r="M1004" s="2"/>
      <c r="N1004" s="2"/>
      <c r="AK1004" s="1" t="str">
        <f t="shared" si="15"/>
        <v/>
      </c>
    </row>
    <row r="1005" spans="10:37" x14ac:dyDescent="0.25">
      <c r="J1005" s="187"/>
      <c r="M1005" s="2"/>
      <c r="N1005" s="2"/>
      <c r="AK1005" s="1" t="str">
        <f t="shared" si="15"/>
        <v/>
      </c>
    </row>
  </sheetData>
  <autoFilter ref="A2:AL2" xr:uid="{BC4DD642-F9F0-45B4-836E-7ECDB5038D96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X1" location="index!A1" display="العودة للفهرس" xr:uid="{00000000-0004-0000-1300-000000000000}"/>
    <hyperlink ref="N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63" customWidth="1"/>
    <col min="3" max="3" width="8.28515625" style="163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6" customWidth="1"/>
    <col min="18" max="19" width="12.140625" style="163" customWidth="1"/>
    <col min="20" max="23" width="9.140625" style="156" customWidth="1"/>
    <col min="24" max="25" width="12.140625" style="163" customWidth="1"/>
    <col min="26" max="26" width="12.140625" style="183" customWidth="1"/>
    <col min="27" max="27" width="12.140625" style="16" customWidth="1"/>
    <col min="28" max="29" width="9.140625" style="156" customWidth="1"/>
    <col min="30" max="16384" width="9.140625" style="156"/>
  </cols>
  <sheetData>
    <row r="1" spans="1:27" x14ac:dyDescent="0.25">
      <c r="D1" s="163" t="s">
        <v>667</v>
      </c>
      <c r="E1" s="15"/>
      <c r="Q1" s="66" t="s">
        <v>78</v>
      </c>
      <c r="Y1" s="66"/>
    </row>
    <row r="2" spans="1:27" s="3" customFormat="1" ht="43.5" customHeight="1" x14ac:dyDescent="0.25">
      <c r="A2" s="4" t="s">
        <v>532</v>
      </c>
      <c r="B2" s="4" t="s">
        <v>533</v>
      </c>
      <c r="C2" s="4" t="s">
        <v>427</v>
      </c>
      <c r="D2" s="4" t="s">
        <v>591</v>
      </c>
      <c r="E2" s="4" t="s">
        <v>648</v>
      </c>
      <c r="F2" s="4" t="s">
        <v>542</v>
      </c>
      <c r="G2" s="4" t="s">
        <v>543</v>
      </c>
      <c r="H2" s="4" t="s">
        <v>544</v>
      </c>
      <c r="I2" s="4" t="s">
        <v>545</v>
      </c>
      <c r="J2" s="4" t="s">
        <v>546</v>
      </c>
      <c r="K2" s="4" t="s">
        <v>547</v>
      </c>
      <c r="L2" s="4" t="s">
        <v>548</v>
      </c>
      <c r="M2" s="4" t="s">
        <v>549</v>
      </c>
      <c r="N2" s="4" t="s">
        <v>550</v>
      </c>
      <c r="O2" s="4" t="s">
        <v>551</v>
      </c>
      <c r="P2" s="4" t="s">
        <v>552</v>
      </c>
      <c r="Q2" s="17" t="s">
        <v>609</v>
      </c>
      <c r="R2" s="4" t="s">
        <v>554</v>
      </c>
      <c r="S2" s="4" t="s">
        <v>650</v>
      </c>
      <c r="T2" s="4" t="s">
        <v>444</v>
      </c>
      <c r="U2" s="4" t="s">
        <v>445</v>
      </c>
      <c r="V2" s="4" t="s">
        <v>446</v>
      </c>
      <c r="W2" s="4" t="s">
        <v>447</v>
      </c>
      <c r="X2" s="4" t="s">
        <v>556</v>
      </c>
      <c r="Y2" s="4" t="s">
        <v>557</v>
      </c>
      <c r="Z2" s="4" t="s">
        <v>651</v>
      </c>
      <c r="AA2" s="17" t="s">
        <v>610</v>
      </c>
    </row>
    <row r="3" spans="1:27" x14ac:dyDescent="0.25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5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5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5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5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5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5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5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5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5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5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5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5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5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5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5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5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5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5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5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5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5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5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5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5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5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5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5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5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5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5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5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5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5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5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5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5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5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5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5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5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5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5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5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5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5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5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5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5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5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5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5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5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5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5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5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5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5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5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5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5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5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5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5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5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5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5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5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5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5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5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5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5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5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5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5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5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5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5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5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5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5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5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5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5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5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5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5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5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5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5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5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5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5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5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5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5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5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5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5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5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5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5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5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5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5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5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5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5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5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5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5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5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5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5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5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5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5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5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5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5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5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5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5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5">
      <c r="F127" s="2"/>
      <c r="G127" s="148"/>
      <c r="AA127" s="1" t="str">
        <f t="shared" si="1"/>
        <v/>
      </c>
    </row>
    <row r="128" spans="1:27" x14ac:dyDescent="0.25">
      <c r="F128" s="2"/>
      <c r="G128" s="148"/>
      <c r="AA128" s="1" t="str">
        <f t="shared" si="1"/>
        <v/>
      </c>
    </row>
    <row r="129" spans="6:27" x14ac:dyDescent="0.25">
      <c r="F129" s="2"/>
      <c r="G129" s="148"/>
      <c r="AA129" s="1" t="str">
        <f t="shared" si="1"/>
        <v/>
      </c>
    </row>
    <row r="130" spans="6:27" x14ac:dyDescent="0.25">
      <c r="F130" s="2"/>
      <c r="G130" s="148"/>
      <c r="AA130" s="1" t="str">
        <f t="shared" si="1"/>
        <v/>
      </c>
    </row>
    <row r="131" spans="6:27" x14ac:dyDescent="0.25">
      <c r="F131" s="2"/>
      <c r="G131" s="148"/>
      <c r="AA131" s="1" t="str">
        <f t="shared" ref="AA131:AA194" si="2">IFERROR(R131/S131,"")</f>
        <v/>
      </c>
    </row>
    <row r="132" spans="6:27" x14ac:dyDescent="0.25">
      <c r="F132" s="2"/>
      <c r="G132" s="148"/>
      <c r="AA132" s="1" t="str">
        <f t="shared" si="2"/>
        <v/>
      </c>
    </row>
    <row r="133" spans="6:27" x14ac:dyDescent="0.25">
      <c r="F133" s="2"/>
      <c r="G133" s="148"/>
      <c r="AA133" s="1" t="str">
        <f t="shared" si="2"/>
        <v/>
      </c>
    </row>
    <row r="134" spans="6:27" x14ac:dyDescent="0.25">
      <c r="F134" s="2"/>
      <c r="G134" s="148"/>
      <c r="AA134" s="1" t="str">
        <f t="shared" si="2"/>
        <v/>
      </c>
    </row>
    <row r="135" spans="6:27" x14ac:dyDescent="0.25">
      <c r="F135" s="2"/>
      <c r="G135" s="148"/>
      <c r="AA135" s="1" t="str">
        <f t="shared" si="2"/>
        <v/>
      </c>
    </row>
    <row r="136" spans="6:27" x14ac:dyDescent="0.25">
      <c r="F136" s="2"/>
      <c r="G136" s="148"/>
      <c r="AA136" s="1" t="str">
        <f t="shared" si="2"/>
        <v/>
      </c>
    </row>
    <row r="137" spans="6:27" x14ac:dyDescent="0.25">
      <c r="F137" s="2"/>
      <c r="G137" s="148"/>
      <c r="AA137" s="1" t="str">
        <f t="shared" si="2"/>
        <v/>
      </c>
    </row>
    <row r="138" spans="6:27" x14ac:dyDescent="0.25">
      <c r="F138" s="2"/>
      <c r="G138" s="148"/>
      <c r="AA138" s="1" t="str">
        <f t="shared" si="2"/>
        <v/>
      </c>
    </row>
    <row r="139" spans="6:27" x14ac:dyDescent="0.25">
      <c r="F139" s="2"/>
      <c r="G139" s="148"/>
      <c r="AA139" s="1" t="str">
        <f t="shared" si="2"/>
        <v/>
      </c>
    </row>
    <row r="140" spans="6:27" x14ac:dyDescent="0.25">
      <c r="F140" s="2"/>
      <c r="G140" s="148"/>
      <c r="AA140" s="1" t="str">
        <f t="shared" si="2"/>
        <v/>
      </c>
    </row>
    <row r="141" spans="6:27" x14ac:dyDescent="0.25">
      <c r="F141" s="2"/>
      <c r="G141" s="148"/>
      <c r="AA141" s="1" t="str">
        <f t="shared" si="2"/>
        <v/>
      </c>
    </row>
    <row r="142" spans="6:27" x14ac:dyDescent="0.25">
      <c r="F142" s="2"/>
      <c r="G142" s="148"/>
      <c r="AA142" s="1" t="str">
        <f t="shared" si="2"/>
        <v/>
      </c>
    </row>
    <row r="143" spans="6:27" x14ac:dyDescent="0.25">
      <c r="F143" s="2"/>
      <c r="G143" s="148"/>
      <c r="AA143" s="1" t="str">
        <f t="shared" si="2"/>
        <v/>
      </c>
    </row>
    <row r="144" spans="6:27" x14ac:dyDescent="0.25">
      <c r="F144" s="2"/>
      <c r="G144" s="148"/>
      <c r="AA144" s="1" t="str">
        <f t="shared" si="2"/>
        <v/>
      </c>
    </row>
    <row r="145" spans="6:27" x14ac:dyDescent="0.25">
      <c r="F145" s="2"/>
      <c r="G145" s="148"/>
      <c r="AA145" s="1" t="str">
        <f t="shared" si="2"/>
        <v/>
      </c>
    </row>
    <row r="146" spans="6:27" x14ac:dyDescent="0.25">
      <c r="F146" s="2"/>
      <c r="G146" s="148"/>
      <c r="AA146" s="1" t="str">
        <f t="shared" si="2"/>
        <v/>
      </c>
    </row>
    <row r="147" spans="6:27" x14ac:dyDescent="0.25">
      <c r="F147" s="2"/>
      <c r="G147" s="148"/>
      <c r="AA147" s="1" t="str">
        <f t="shared" si="2"/>
        <v/>
      </c>
    </row>
    <row r="148" spans="6:27" x14ac:dyDescent="0.25">
      <c r="F148" s="2"/>
      <c r="G148" s="148"/>
      <c r="AA148" s="1" t="str">
        <f t="shared" si="2"/>
        <v/>
      </c>
    </row>
    <row r="149" spans="6:27" x14ac:dyDescent="0.25">
      <c r="F149" s="2"/>
      <c r="G149" s="148"/>
      <c r="AA149" s="1" t="str">
        <f t="shared" si="2"/>
        <v/>
      </c>
    </row>
    <row r="150" spans="6:27" x14ac:dyDescent="0.25">
      <c r="F150" s="2"/>
      <c r="G150" s="148"/>
      <c r="AA150" s="1" t="str">
        <f t="shared" si="2"/>
        <v/>
      </c>
    </row>
    <row r="151" spans="6:27" x14ac:dyDescent="0.25">
      <c r="F151" s="2"/>
      <c r="G151" s="148"/>
      <c r="AA151" s="1" t="str">
        <f t="shared" si="2"/>
        <v/>
      </c>
    </row>
    <row r="152" spans="6:27" x14ac:dyDescent="0.25">
      <c r="F152" s="2"/>
      <c r="G152" s="148"/>
      <c r="AA152" s="1" t="str">
        <f t="shared" si="2"/>
        <v/>
      </c>
    </row>
    <row r="153" spans="6:27" x14ac:dyDescent="0.25">
      <c r="F153" s="2"/>
      <c r="G153" s="148"/>
      <c r="AA153" s="1" t="str">
        <f t="shared" si="2"/>
        <v/>
      </c>
    </row>
    <row r="154" spans="6:27" x14ac:dyDescent="0.25">
      <c r="F154" s="2"/>
      <c r="G154" s="148"/>
      <c r="AA154" s="1" t="str">
        <f t="shared" si="2"/>
        <v/>
      </c>
    </row>
    <row r="155" spans="6:27" x14ac:dyDescent="0.25">
      <c r="F155" s="2"/>
      <c r="G155" s="148"/>
      <c r="AA155" s="1" t="str">
        <f t="shared" si="2"/>
        <v/>
      </c>
    </row>
    <row r="156" spans="6:27" x14ac:dyDescent="0.25">
      <c r="F156" s="2"/>
      <c r="G156" s="148"/>
      <c r="AA156" s="1" t="str">
        <f t="shared" si="2"/>
        <v/>
      </c>
    </row>
    <row r="157" spans="6:27" x14ac:dyDescent="0.25">
      <c r="F157" s="2"/>
      <c r="G157" s="148"/>
      <c r="AA157" s="1" t="str">
        <f t="shared" si="2"/>
        <v/>
      </c>
    </row>
    <row r="158" spans="6:27" x14ac:dyDescent="0.25">
      <c r="F158" s="2"/>
      <c r="G158" s="148"/>
      <c r="AA158" s="1" t="str">
        <f t="shared" si="2"/>
        <v/>
      </c>
    </row>
    <row r="159" spans="6:27" x14ac:dyDescent="0.25">
      <c r="F159" s="2"/>
      <c r="G159" s="148"/>
      <c r="AA159" s="1" t="str">
        <f t="shared" si="2"/>
        <v/>
      </c>
    </row>
    <row r="160" spans="6:27" x14ac:dyDescent="0.25">
      <c r="F160" s="2"/>
      <c r="G160" s="148"/>
      <c r="AA160" s="1" t="str">
        <f t="shared" si="2"/>
        <v/>
      </c>
    </row>
    <row r="161" spans="6:27" x14ac:dyDescent="0.25">
      <c r="F161" s="2"/>
      <c r="G161" s="148"/>
      <c r="AA161" s="1" t="str">
        <f t="shared" si="2"/>
        <v/>
      </c>
    </row>
    <row r="162" spans="6:27" x14ac:dyDescent="0.25">
      <c r="F162" s="2"/>
      <c r="G162" s="148"/>
      <c r="AA162" s="1" t="str">
        <f t="shared" si="2"/>
        <v/>
      </c>
    </row>
    <row r="163" spans="6:27" x14ac:dyDescent="0.25">
      <c r="F163" s="2"/>
      <c r="G163" s="148"/>
      <c r="AA163" s="1" t="str">
        <f t="shared" si="2"/>
        <v/>
      </c>
    </row>
    <row r="164" spans="6:27" x14ac:dyDescent="0.25">
      <c r="F164" s="2"/>
      <c r="G164" s="148"/>
      <c r="AA164" s="1" t="str">
        <f t="shared" si="2"/>
        <v/>
      </c>
    </row>
    <row r="165" spans="6:27" x14ac:dyDescent="0.25">
      <c r="F165" s="2"/>
      <c r="G165" s="148"/>
      <c r="AA165" s="1" t="str">
        <f t="shared" si="2"/>
        <v/>
      </c>
    </row>
    <row r="166" spans="6:27" x14ac:dyDescent="0.25">
      <c r="F166" s="2"/>
      <c r="G166" s="148"/>
      <c r="AA166" s="1" t="str">
        <f t="shared" si="2"/>
        <v/>
      </c>
    </row>
    <row r="167" spans="6:27" x14ac:dyDescent="0.25">
      <c r="F167" s="2"/>
      <c r="G167" s="148"/>
      <c r="AA167" s="1" t="str">
        <f t="shared" si="2"/>
        <v/>
      </c>
    </row>
    <row r="168" spans="6:27" x14ac:dyDescent="0.25">
      <c r="F168" s="2"/>
      <c r="G168" s="148"/>
      <c r="AA168" s="1" t="str">
        <f t="shared" si="2"/>
        <v/>
      </c>
    </row>
    <row r="169" spans="6:27" x14ac:dyDescent="0.25">
      <c r="F169" s="2"/>
      <c r="G169" s="148"/>
      <c r="AA169" s="1" t="str">
        <f t="shared" si="2"/>
        <v/>
      </c>
    </row>
    <row r="170" spans="6:27" x14ac:dyDescent="0.25">
      <c r="F170" s="2"/>
      <c r="G170" s="148"/>
      <c r="AA170" s="1" t="str">
        <f t="shared" si="2"/>
        <v/>
      </c>
    </row>
    <row r="171" spans="6:27" x14ac:dyDescent="0.25">
      <c r="F171" s="2"/>
      <c r="G171" s="148"/>
      <c r="AA171" s="1" t="str">
        <f t="shared" si="2"/>
        <v/>
      </c>
    </row>
    <row r="172" spans="6:27" x14ac:dyDescent="0.25">
      <c r="F172" s="2"/>
      <c r="G172" s="148"/>
      <c r="AA172" s="1" t="str">
        <f t="shared" si="2"/>
        <v/>
      </c>
    </row>
    <row r="173" spans="6:27" x14ac:dyDescent="0.25">
      <c r="F173" s="2"/>
      <c r="G173" s="148"/>
      <c r="AA173" s="1" t="str">
        <f t="shared" si="2"/>
        <v/>
      </c>
    </row>
    <row r="174" spans="6:27" x14ac:dyDescent="0.25">
      <c r="F174" s="2"/>
      <c r="G174" s="148"/>
      <c r="AA174" s="1" t="str">
        <f t="shared" si="2"/>
        <v/>
      </c>
    </row>
    <row r="175" spans="6:27" x14ac:dyDescent="0.25">
      <c r="F175" s="2"/>
      <c r="G175" s="148"/>
      <c r="AA175" s="1" t="str">
        <f t="shared" si="2"/>
        <v/>
      </c>
    </row>
    <row r="176" spans="6:27" x14ac:dyDescent="0.25">
      <c r="F176" s="2"/>
      <c r="G176" s="148"/>
      <c r="AA176" s="1" t="str">
        <f t="shared" si="2"/>
        <v/>
      </c>
    </row>
    <row r="177" spans="6:27" x14ac:dyDescent="0.25">
      <c r="F177" s="2"/>
      <c r="G177" s="148"/>
      <c r="AA177" s="1" t="str">
        <f t="shared" si="2"/>
        <v/>
      </c>
    </row>
    <row r="178" spans="6:27" x14ac:dyDescent="0.25">
      <c r="F178" s="2"/>
      <c r="G178" s="148"/>
      <c r="AA178" s="1" t="str">
        <f t="shared" si="2"/>
        <v/>
      </c>
    </row>
    <row r="179" spans="6:27" x14ac:dyDescent="0.25">
      <c r="F179" s="2"/>
      <c r="G179" s="148"/>
      <c r="AA179" s="1" t="str">
        <f t="shared" si="2"/>
        <v/>
      </c>
    </row>
    <row r="180" spans="6:27" x14ac:dyDescent="0.25">
      <c r="F180" s="2"/>
      <c r="G180" s="148"/>
      <c r="AA180" s="1" t="str">
        <f t="shared" si="2"/>
        <v/>
      </c>
    </row>
    <row r="181" spans="6:27" x14ac:dyDescent="0.25">
      <c r="F181" s="2"/>
      <c r="G181" s="148"/>
      <c r="AA181" s="1" t="str">
        <f t="shared" si="2"/>
        <v/>
      </c>
    </row>
    <row r="182" spans="6:27" x14ac:dyDescent="0.25">
      <c r="F182" s="2"/>
      <c r="G182" s="148"/>
      <c r="AA182" s="1" t="str">
        <f t="shared" si="2"/>
        <v/>
      </c>
    </row>
    <row r="183" spans="6:27" x14ac:dyDescent="0.25">
      <c r="F183" s="2"/>
      <c r="G183" s="148"/>
      <c r="AA183" s="1" t="str">
        <f t="shared" si="2"/>
        <v/>
      </c>
    </row>
    <row r="184" spans="6:27" x14ac:dyDescent="0.25">
      <c r="F184" s="2"/>
      <c r="G184" s="148"/>
      <c r="AA184" s="1" t="str">
        <f t="shared" si="2"/>
        <v/>
      </c>
    </row>
    <row r="185" spans="6:27" x14ac:dyDescent="0.25">
      <c r="F185" s="2"/>
      <c r="G185" s="148"/>
      <c r="AA185" s="1" t="str">
        <f t="shared" si="2"/>
        <v/>
      </c>
    </row>
    <row r="186" spans="6:27" x14ac:dyDescent="0.25">
      <c r="F186" s="2"/>
      <c r="G186" s="148"/>
      <c r="AA186" s="1" t="str">
        <f t="shared" si="2"/>
        <v/>
      </c>
    </row>
    <row r="187" spans="6:27" x14ac:dyDescent="0.25">
      <c r="F187" s="2"/>
      <c r="G187" s="148"/>
      <c r="AA187" s="1" t="str">
        <f t="shared" si="2"/>
        <v/>
      </c>
    </row>
    <row r="188" spans="6:27" x14ac:dyDescent="0.25">
      <c r="F188" s="2"/>
      <c r="G188" s="148"/>
      <c r="AA188" s="1" t="str">
        <f t="shared" si="2"/>
        <v/>
      </c>
    </row>
    <row r="189" spans="6:27" x14ac:dyDescent="0.25">
      <c r="F189" s="2"/>
      <c r="G189" s="148"/>
      <c r="AA189" s="1" t="str">
        <f t="shared" si="2"/>
        <v/>
      </c>
    </row>
    <row r="190" spans="6:27" x14ac:dyDescent="0.25">
      <c r="F190" s="2"/>
      <c r="G190" s="148"/>
      <c r="AA190" s="1" t="str">
        <f t="shared" si="2"/>
        <v/>
      </c>
    </row>
    <row r="191" spans="6:27" x14ac:dyDescent="0.25">
      <c r="F191" s="2"/>
      <c r="G191" s="148"/>
      <c r="AA191" s="1" t="str">
        <f t="shared" si="2"/>
        <v/>
      </c>
    </row>
    <row r="192" spans="6:27" x14ac:dyDescent="0.25">
      <c r="F192" s="2"/>
      <c r="G192" s="148"/>
      <c r="AA192" s="1" t="str">
        <f t="shared" si="2"/>
        <v/>
      </c>
    </row>
    <row r="193" spans="6:27" x14ac:dyDescent="0.25">
      <c r="F193" s="2"/>
      <c r="G193" s="148"/>
      <c r="AA193" s="1" t="str">
        <f t="shared" si="2"/>
        <v/>
      </c>
    </row>
    <row r="194" spans="6:27" x14ac:dyDescent="0.25">
      <c r="F194" s="2"/>
      <c r="G194" s="148"/>
      <c r="AA194" s="1" t="str">
        <f t="shared" si="2"/>
        <v/>
      </c>
    </row>
    <row r="195" spans="6:27" x14ac:dyDescent="0.25">
      <c r="F195" s="2"/>
      <c r="G195" s="148"/>
      <c r="AA195" s="1" t="str">
        <f t="shared" ref="AA195:AA258" si="3">IFERROR(R195/S195,"")</f>
        <v/>
      </c>
    </row>
    <row r="196" spans="6:27" x14ac:dyDescent="0.25">
      <c r="F196" s="2"/>
      <c r="G196" s="148"/>
      <c r="AA196" s="1" t="str">
        <f t="shared" si="3"/>
        <v/>
      </c>
    </row>
    <row r="197" spans="6:27" x14ac:dyDescent="0.25">
      <c r="F197" s="2"/>
      <c r="G197" s="148"/>
      <c r="AA197" s="1" t="str">
        <f t="shared" si="3"/>
        <v/>
      </c>
    </row>
    <row r="198" spans="6:27" x14ac:dyDescent="0.25">
      <c r="F198" s="2"/>
      <c r="G198" s="148"/>
      <c r="AA198" s="1" t="str">
        <f t="shared" si="3"/>
        <v/>
      </c>
    </row>
    <row r="199" spans="6:27" x14ac:dyDescent="0.25">
      <c r="F199" s="2"/>
      <c r="G199" s="148"/>
      <c r="AA199" s="1" t="str">
        <f t="shared" si="3"/>
        <v/>
      </c>
    </row>
    <row r="200" spans="6:27" x14ac:dyDescent="0.25">
      <c r="F200" s="2"/>
      <c r="G200" s="148"/>
      <c r="AA200" s="1" t="str">
        <f t="shared" si="3"/>
        <v/>
      </c>
    </row>
    <row r="201" spans="6:27" x14ac:dyDescent="0.25">
      <c r="F201" s="2"/>
      <c r="G201" s="148"/>
      <c r="AA201" s="1" t="str">
        <f t="shared" si="3"/>
        <v/>
      </c>
    </row>
    <row r="202" spans="6:27" x14ac:dyDescent="0.25">
      <c r="F202" s="2"/>
      <c r="G202" s="148"/>
      <c r="AA202" s="1" t="str">
        <f t="shared" si="3"/>
        <v/>
      </c>
    </row>
    <row r="203" spans="6:27" x14ac:dyDescent="0.25">
      <c r="F203" s="2"/>
      <c r="G203" s="148"/>
      <c r="AA203" s="1" t="str">
        <f t="shared" si="3"/>
        <v/>
      </c>
    </row>
    <row r="204" spans="6:27" x14ac:dyDescent="0.25">
      <c r="F204" s="2"/>
      <c r="G204" s="148"/>
      <c r="AA204" s="1" t="str">
        <f t="shared" si="3"/>
        <v/>
      </c>
    </row>
    <row r="205" spans="6:27" x14ac:dyDescent="0.25">
      <c r="F205" s="2"/>
      <c r="G205" s="148"/>
      <c r="AA205" s="1" t="str">
        <f t="shared" si="3"/>
        <v/>
      </c>
    </row>
    <row r="206" spans="6:27" x14ac:dyDescent="0.25">
      <c r="F206" s="2"/>
      <c r="G206" s="148"/>
      <c r="AA206" s="1" t="str">
        <f t="shared" si="3"/>
        <v/>
      </c>
    </row>
    <row r="207" spans="6:27" x14ac:dyDescent="0.25">
      <c r="F207" s="2"/>
      <c r="G207" s="148"/>
      <c r="AA207" s="1" t="str">
        <f t="shared" si="3"/>
        <v/>
      </c>
    </row>
    <row r="208" spans="6:27" x14ac:dyDescent="0.25">
      <c r="F208" s="2"/>
      <c r="G208" s="148"/>
      <c r="AA208" s="1" t="str">
        <f t="shared" si="3"/>
        <v/>
      </c>
    </row>
    <row r="209" spans="6:27" x14ac:dyDescent="0.25">
      <c r="F209" s="2"/>
      <c r="G209" s="148"/>
      <c r="AA209" s="1" t="str">
        <f t="shared" si="3"/>
        <v/>
      </c>
    </row>
    <row r="210" spans="6:27" x14ac:dyDescent="0.25">
      <c r="F210" s="2"/>
      <c r="G210" s="148"/>
      <c r="AA210" s="1" t="str">
        <f t="shared" si="3"/>
        <v/>
      </c>
    </row>
    <row r="211" spans="6:27" x14ac:dyDescent="0.25">
      <c r="F211" s="2"/>
      <c r="G211" s="148"/>
      <c r="AA211" s="1" t="str">
        <f t="shared" si="3"/>
        <v/>
      </c>
    </row>
    <row r="212" spans="6:27" x14ac:dyDescent="0.25">
      <c r="F212" s="2"/>
      <c r="G212" s="148"/>
      <c r="AA212" s="1" t="str">
        <f t="shared" si="3"/>
        <v/>
      </c>
    </row>
    <row r="213" spans="6:27" x14ac:dyDescent="0.25">
      <c r="F213" s="2"/>
      <c r="G213" s="148"/>
      <c r="AA213" s="1" t="str">
        <f t="shared" si="3"/>
        <v/>
      </c>
    </row>
    <row r="214" spans="6:27" x14ac:dyDescent="0.25">
      <c r="F214" s="2"/>
      <c r="G214" s="148"/>
      <c r="AA214" s="1" t="str">
        <f t="shared" si="3"/>
        <v/>
      </c>
    </row>
    <row r="215" spans="6:27" x14ac:dyDescent="0.25">
      <c r="F215" s="2"/>
      <c r="G215" s="148"/>
      <c r="AA215" s="1" t="str">
        <f t="shared" si="3"/>
        <v/>
      </c>
    </row>
    <row r="216" spans="6:27" x14ac:dyDescent="0.25">
      <c r="F216" s="2"/>
      <c r="G216" s="148"/>
      <c r="AA216" s="1" t="str">
        <f t="shared" si="3"/>
        <v/>
      </c>
    </row>
    <row r="217" spans="6:27" x14ac:dyDescent="0.25">
      <c r="F217" s="2"/>
      <c r="G217" s="148"/>
      <c r="AA217" s="1" t="str">
        <f t="shared" si="3"/>
        <v/>
      </c>
    </row>
    <row r="218" spans="6:27" x14ac:dyDescent="0.25">
      <c r="F218" s="2"/>
      <c r="G218" s="148"/>
      <c r="AA218" s="1" t="str">
        <f t="shared" si="3"/>
        <v/>
      </c>
    </row>
    <row r="219" spans="6:27" x14ac:dyDescent="0.25">
      <c r="F219" s="2"/>
      <c r="G219" s="148"/>
      <c r="AA219" s="1" t="str">
        <f t="shared" si="3"/>
        <v/>
      </c>
    </row>
    <row r="220" spans="6:27" x14ac:dyDescent="0.25">
      <c r="F220" s="2"/>
      <c r="G220" s="148"/>
      <c r="AA220" s="1" t="str">
        <f t="shared" si="3"/>
        <v/>
      </c>
    </row>
    <row r="221" spans="6:27" x14ac:dyDescent="0.25">
      <c r="F221" s="2"/>
      <c r="G221" s="148"/>
      <c r="AA221" s="1" t="str">
        <f t="shared" si="3"/>
        <v/>
      </c>
    </row>
    <row r="222" spans="6:27" x14ac:dyDescent="0.25">
      <c r="F222" s="2"/>
      <c r="G222" s="148"/>
      <c r="AA222" s="1" t="str">
        <f t="shared" si="3"/>
        <v/>
      </c>
    </row>
    <row r="223" spans="6:27" x14ac:dyDescent="0.25">
      <c r="F223" s="2"/>
      <c r="G223" s="148"/>
      <c r="AA223" s="1" t="str">
        <f t="shared" si="3"/>
        <v/>
      </c>
    </row>
    <row r="224" spans="6:27" x14ac:dyDescent="0.25">
      <c r="F224" s="2"/>
      <c r="G224" s="148"/>
      <c r="AA224" s="1" t="str">
        <f t="shared" si="3"/>
        <v/>
      </c>
    </row>
    <row r="225" spans="6:27" x14ac:dyDescent="0.25">
      <c r="F225" s="2"/>
      <c r="G225" s="148"/>
      <c r="AA225" s="1" t="str">
        <f t="shared" si="3"/>
        <v/>
      </c>
    </row>
    <row r="226" spans="6:27" x14ac:dyDescent="0.25">
      <c r="F226" s="2"/>
      <c r="G226" s="148"/>
      <c r="AA226" s="1" t="str">
        <f t="shared" si="3"/>
        <v/>
      </c>
    </row>
    <row r="227" spans="6:27" x14ac:dyDescent="0.25">
      <c r="F227" s="2"/>
      <c r="G227" s="148"/>
      <c r="AA227" s="1" t="str">
        <f t="shared" si="3"/>
        <v/>
      </c>
    </row>
    <row r="228" spans="6:27" x14ac:dyDescent="0.25">
      <c r="F228" s="2"/>
      <c r="G228" s="148"/>
      <c r="AA228" s="1" t="str">
        <f t="shared" si="3"/>
        <v/>
      </c>
    </row>
    <row r="229" spans="6:27" x14ac:dyDescent="0.25">
      <c r="F229" s="2"/>
      <c r="G229" s="148"/>
      <c r="AA229" s="1" t="str">
        <f t="shared" si="3"/>
        <v/>
      </c>
    </row>
    <row r="230" spans="6:27" x14ac:dyDescent="0.25">
      <c r="F230" s="2"/>
      <c r="G230" s="148"/>
      <c r="AA230" s="1" t="str">
        <f t="shared" si="3"/>
        <v/>
      </c>
    </row>
    <row r="231" spans="6:27" x14ac:dyDescent="0.25">
      <c r="F231" s="2"/>
      <c r="G231" s="148"/>
      <c r="AA231" s="1" t="str">
        <f t="shared" si="3"/>
        <v/>
      </c>
    </row>
    <row r="232" spans="6:27" x14ac:dyDescent="0.25">
      <c r="F232" s="2"/>
      <c r="G232" s="148"/>
      <c r="AA232" s="1" t="str">
        <f t="shared" si="3"/>
        <v/>
      </c>
    </row>
    <row r="233" spans="6:27" x14ac:dyDescent="0.25">
      <c r="F233" s="2"/>
      <c r="G233" s="148"/>
      <c r="AA233" s="1" t="str">
        <f t="shared" si="3"/>
        <v/>
      </c>
    </row>
    <row r="234" spans="6:27" x14ac:dyDescent="0.25">
      <c r="F234" s="2"/>
      <c r="G234" s="148"/>
      <c r="AA234" s="1" t="str">
        <f t="shared" si="3"/>
        <v/>
      </c>
    </row>
    <row r="235" spans="6:27" x14ac:dyDescent="0.25">
      <c r="F235" s="2"/>
      <c r="G235" s="148"/>
      <c r="AA235" s="1" t="str">
        <f t="shared" si="3"/>
        <v/>
      </c>
    </row>
    <row r="236" spans="6:27" x14ac:dyDescent="0.25">
      <c r="F236" s="2"/>
      <c r="G236" s="148"/>
      <c r="AA236" s="1" t="str">
        <f t="shared" si="3"/>
        <v/>
      </c>
    </row>
    <row r="237" spans="6:27" x14ac:dyDescent="0.25">
      <c r="F237" s="2"/>
      <c r="G237" s="148"/>
      <c r="AA237" s="1" t="str">
        <f t="shared" si="3"/>
        <v/>
      </c>
    </row>
    <row r="238" spans="6:27" x14ac:dyDescent="0.25">
      <c r="F238" s="2"/>
      <c r="G238" s="148"/>
      <c r="AA238" s="1" t="str">
        <f t="shared" si="3"/>
        <v/>
      </c>
    </row>
    <row r="239" spans="6:27" x14ac:dyDescent="0.25">
      <c r="F239" s="2"/>
      <c r="G239" s="148"/>
      <c r="AA239" s="1" t="str">
        <f t="shared" si="3"/>
        <v/>
      </c>
    </row>
    <row r="240" spans="6:27" x14ac:dyDescent="0.25">
      <c r="F240" s="2"/>
      <c r="G240" s="148"/>
      <c r="AA240" s="1" t="str">
        <f t="shared" si="3"/>
        <v/>
      </c>
    </row>
    <row r="241" spans="6:27" x14ac:dyDescent="0.25">
      <c r="F241" s="2"/>
      <c r="G241" s="148"/>
      <c r="AA241" s="1" t="str">
        <f t="shared" si="3"/>
        <v/>
      </c>
    </row>
    <row r="242" spans="6:27" x14ac:dyDescent="0.25">
      <c r="F242" s="2"/>
      <c r="G242" s="148"/>
      <c r="AA242" s="1" t="str">
        <f t="shared" si="3"/>
        <v/>
      </c>
    </row>
    <row r="243" spans="6:27" x14ac:dyDescent="0.25">
      <c r="F243" s="2"/>
      <c r="G243" s="148"/>
      <c r="AA243" s="1" t="str">
        <f t="shared" si="3"/>
        <v/>
      </c>
    </row>
    <row r="244" spans="6:27" x14ac:dyDescent="0.25">
      <c r="F244" s="2"/>
      <c r="G244" s="148"/>
      <c r="AA244" s="1" t="str">
        <f t="shared" si="3"/>
        <v/>
      </c>
    </row>
    <row r="245" spans="6:27" x14ac:dyDescent="0.25">
      <c r="F245" s="2"/>
      <c r="G245" s="148"/>
      <c r="AA245" s="1" t="str">
        <f t="shared" si="3"/>
        <v/>
      </c>
    </row>
    <row r="246" spans="6:27" x14ac:dyDescent="0.25">
      <c r="F246" s="2"/>
      <c r="G246" s="148"/>
      <c r="AA246" s="1" t="str">
        <f t="shared" si="3"/>
        <v/>
      </c>
    </row>
    <row r="247" spans="6:27" x14ac:dyDescent="0.25">
      <c r="F247" s="2"/>
      <c r="G247" s="148"/>
      <c r="AA247" s="1" t="str">
        <f t="shared" si="3"/>
        <v/>
      </c>
    </row>
    <row r="248" spans="6:27" x14ac:dyDescent="0.25">
      <c r="F248" s="2"/>
      <c r="G248" s="148"/>
      <c r="AA248" s="1" t="str">
        <f t="shared" si="3"/>
        <v/>
      </c>
    </row>
    <row r="249" spans="6:27" x14ac:dyDescent="0.25">
      <c r="F249" s="2"/>
      <c r="G249" s="148"/>
      <c r="AA249" s="1" t="str">
        <f t="shared" si="3"/>
        <v/>
      </c>
    </row>
    <row r="250" spans="6:27" x14ac:dyDescent="0.25">
      <c r="F250" s="2"/>
      <c r="G250" s="148"/>
      <c r="AA250" s="1" t="str">
        <f t="shared" si="3"/>
        <v/>
      </c>
    </row>
    <row r="251" spans="6:27" x14ac:dyDescent="0.25">
      <c r="F251" s="2"/>
      <c r="G251" s="148"/>
      <c r="AA251" s="1" t="str">
        <f t="shared" si="3"/>
        <v/>
      </c>
    </row>
    <row r="252" spans="6:27" x14ac:dyDescent="0.25">
      <c r="F252" s="2"/>
      <c r="G252" s="148"/>
      <c r="AA252" s="1" t="str">
        <f t="shared" si="3"/>
        <v/>
      </c>
    </row>
    <row r="253" spans="6:27" x14ac:dyDescent="0.25">
      <c r="F253" s="2"/>
      <c r="G253" s="148"/>
      <c r="AA253" s="1" t="str">
        <f t="shared" si="3"/>
        <v/>
      </c>
    </row>
    <row r="254" spans="6:27" x14ac:dyDescent="0.25">
      <c r="F254" s="2"/>
      <c r="G254" s="148"/>
      <c r="AA254" s="1" t="str">
        <f t="shared" si="3"/>
        <v/>
      </c>
    </row>
    <row r="255" spans="6:27" x14ac:dyDescent="0.25">
      <c r="F255" s="2"/>
      <c r="G255" s="148"/>
      <c r="AA255" s="1" t="str">
        <f t="shared" si="3"/>
        <v/>
      </c>
    </row>
    <row r="256" spans="6:27" x14ac:dyDescent="0.25">
      <c r="F256" s="2"/>
      <c r="G256" s="148"/>
      <c r="AA256" s="1" t="str">
        <f t="shared" si="3"/>
        <v/>
      </c>
    </row>
    <row r="257" spans="6:27" x14ac:dyDescent="0.25">
      <c r="F257" s="2"/>
      <c r="G257" s="148"/>
      <c r="AA257" s="1" t="str">
        <f t="shared" si="3"/>
        <v/>
      </c>
    </row>
    <row r="258" spans="6:27" x14ac:dyDescent="0.25">
      <c r="F258" s="2"/>
      <c r="G258" s="148"/>
      <c r="AA258" s="1" t="str">
        <f t="shared" si="3"/>
        <v/>
      </c>
    </row>
    <row r="259" spans="6:27" x14ac:dyDescent="0.25">
      <c r="F259" s="2"/>
      <c r="G259" s="148"/>
      <c r="AA259" s="1" t="str">
        <f t="shared" ref="AA259:AA322" si="4">IFERROR(R259/S259,"")</f>
        <v/>
      </c>
    </row>
    <row r="260" spans="6:27" x14ac:dyDescent="0.25">
      <c r="F260" s="2"/>
      <c r="G260" s="148"/>
      <c r="AA260" s="1" t="str">
        <f t="shared" si="4"/>
        <v/>
      </c>
    </row>
    <row r="261" spans="6:27" x14ac:dyDescent="0.25">
      <c r="F261" s="2"/>
      <c r="G261" s="148"/>
      <c r="AA261" s="1" t="str">
        <f t="shared" si="4"/>
        <v/>
      </c>
    </row>
    <row r="262" spans="6:27" x14ac:dyDescent="0.25">
      <c r="F262" s="2"/>
      <c r="G262" s="148"/>
      <c r="AA262" s="1" t="str">
        <f t="shared" si="4"/>
        <v/>
      </c>
    </row>
    <row r="263" spans="6:27" x14ac:dyDescent="0.25">
      <c r="F263" s="2"/>
      <c r="G263" s="148"/>
      <c r="AA263" s="1" t="str">
        <f t="shared" si="4"/>
        <v/>
      </c>
    </row>
    <row r="264" spans="6:27" x14ac:dyDescent="0.25">
      <c r="F264" s="2"/>
      <c r="G264" s="148"/>
      <c r="AA264" s="1" t="str">
        <f t="shared" si="4"/>
        <v/>
      </c>
    </row>
    <row r="265" spans="6:27" x14ac:dyDescent="0.25">
      <c r="F265" s="2"/>
      <c r="G265" s="148"/>
      <c r="AA265" s="1" t="str">
        <f t="shared" si="4"/>
        <v/>
      </c>
    </row>
    <row r="266" spans="6:27" x14ac:dyDescent="0.25">
      <c r="F266" s="2"/>
      <c r="G266" s="148"/>
      <c r="AA266" s="1" t="str">
        <f t="shared" si="4"/>
        <v/>
      </c>
    </row>
    <row r="267" spans="6:27" x14ac:dyDescent="0.25">
      <c r="F267" s="2"/>
      <c r="G267" s="148"/>
      <c r="AA267" s="1" t="str">
        <f t="shared" si="4"/>
        <v/>
      </c>
    </row>
    <row r="268" spans="6:27" x14ac:dyDescent="0.25">
      <c r="F268" s="2"/>
      <c r="G268" s="148"/>
      <c r="AA268" s="1" t="str">
        <f t="shared" si="4"/>
        <v/>
      </c>
    </row>
    <row r="269" spans="6:27" x14ac:dyDescent="0.25">
      <c r="F269" s="2"/>
      <c r="G269" s="148"/>
      <c r="AA269" s="1" t="str">
        <f t="shared" si="4"/>
        <v/>
      </c>
    </row>
    <row r="270" spans="6:27" x14ac:dyDescent="0.25">
      <c r="F270" s="2"/>
      <c r="G270" s="148"/>
      <c r="AA270" s="1" t="str">
        <f t="shared" si="4"/>
        <v/>
      </c>
    </row>
    <row r="271" spans="6:27" x14ac:dyDescent="0.25">
      <c r="F271" s="2"/>
      <c r="G271" s="148"/>
      <c r="AA271" s="1" t="str">
        <f t="shared" si="4"/>
        <v/>
      </c>
    </row>
    <row r="272" spans="6:27" x14ac:dyDescent="0.25">
      <c r="F272" s="2"/>
      <c r="G272" s="148"/>
      <c r="AA272" s="1" t="str">
        <f t="shared" si="4"/>
        <v/>
      </c>
    </row>
    <row r="273" spans="6:27" x14ac:dyDescent="0.25">
      <c r="F273" s="2"/>
      <c r="G273" s="148"/>
      <c r="AA273" s="1" t="str">
        <f t="shared" si="4"/>
        <v/>
      </c>
    </row>
    <row r="274" spans="6:27" x14ac:dyDescent="0.25">
      <c r="F274" s="2"/>
      <c r="G274" s="148"/>
      <c r="AA274" s="1" t="str">
        <f t="shared" si="4"/>
        <v/>
      </c>
    </row>
    <row r="275" spans="6:27" x14ac:dyDescent="0.25">
      <c r="F275" s="2"/>
      <c r="G275" s="148"/>
      <c r="AA275" s="1" t="str">
        <f t="shared" si="4"/>
        <v/>
      </c>
    </row>
    <row r="276" spans="6:27" x14ac:dyDescent="0.25">
      <c r="F276" s="2"/>
      <c r="G276" s="148"/>
      <c r="AA276" s="1" t="str">
        <f t="shared" si="4"/>
        <v/>
      </c>
    </row>
    <row r="277" spans="6:27" x14ac:dyDescent="0.25">
      <c r="F277" s="2"/>
      <c r="G277" s="148"/>
      <c r="AA277" s="1" t="str">
        <f t="shared" si="4"/>
        <v/>
      </c>
    </row>
    <row r="278" spans="6:27" x14ac:dyDescent="0.25">
      <c r="F278" s="2"/>
      <c r="G278" s="148"/>
      <c r="AA278" s="1" t="str">
        <f t="shared" si="4"/>
        <v/>
      </c>
    </row>
    <row r="279" spans="6:27" x14ac:dyDescent="0.25">
      <c r="F279" s="2"/>
      <c r="G279" s="148"/>
      <c r="AA279" s="1" t="str">
        <f t="shared" si="4"/>
        <v/>
      </c>
    </row>
    <row r="280" spans="6:27" x14ac:dyDescent="0.25">
      <c r="F280" s="2"/>
      <c r="G280" s="148"/>
      <c r="AA280" s="1" t="str">
        <f t="shared" si="4"/>
        <v/>
      </c>
    </row>
    <row r="281" spans="6:27" x14ac:dyDescent="0.25">
      <c r="F281" s="2"/>
      <c r="G281" s="148"/>
      <c r="AA281" s="1" t="str">
        <f t="shared" si="4"/>
        <v/>
      </c>
    </row>
    <row r="282" spans="6:27" x14ac:dyDescent="0.25">
      <c r="F282" s="2"/>
      <c r="G282" s="148"/>
      <c r="AA282" s="1" t="str">
        <f t="shared" si="4"/>
        <v/>
      </c>
    </row>
    <row r="283" spans="6:27" x14ac:dyDescent="0.25">
      <c r="F283" s="2"/>
      <c r="G283" s="148"/>
      <c r="AA283" s="1" t="str">
        <f t="shared" si="4"/>
        <v/>
      </c>
    </row>
    <row r="284" spans="6:27" x14ac:dyDescent="0.25">
      <c r="F284" s="2"/>
      <c r="G284" s="148"/>
      <c r="AA284" s="1" t="str">
        <f t="shared" si="4"/>
        <v/>
      </c>
    </row>
    <row r="285" spans="6:27" x14ac:dyDescent="0.25">
      <c r="F285" s="2"/>
      <c r="G285" s="148"/>
      <c r="AA285" s="1" t="str">
        <f t="shared" si="4"/>
        <v/>
      </c>
    </row>
    <row r="286" spans="6:27" x14ac:dyDescent="0.25">
      <c r="F286" s="2"/>
      <c r="G286" s="148"/>
      <c r="AA286" s="1" t="str">
        <f t="shared" si="4"/>
        <v/>
      </c>
    </row>
    <row r="287" spans="6:27" x14ac:dyDescent="0.25">
      <c r="F287" s="2"/>
      <c r="G287" s="148"/>
      <c r="AA287" s="1" t="str">
        <f t="shared" si="4"/>
        <v/>
      </c>
    </row>
    <row r="288" spans="6:27" x14ac:dyDescent="0.25">
      <c r="F288" s="2"/>
      <c r="G288" s="148"/>
      <c r="AA288" s="1" t="str">
        <f t="shared" si="4"/>
        <v/>
      </c>
    </row>
    <row r="289" spans="6:27" x14ac:dyDescent="0.25">
      <c r="F289" s="2"/>
      <c r="G289" s="148"/>
      <c r="AA289" s="1" t="str">
        <f t="shared" si="4"/>
        <v/>
      </c>
    </row>
    <row r="290" spans="6:27" x14ac:dyDescent="0.25">
      <c r="F290" s="2"/>
      <c r="G290" s="148"/>
      <c r="AA290" s="1" t="str">
        <f t="shared" si="4"/>
        <v/>
      </c>
    </row>
    <row r="291" spans="6:27" x14ac:dyDescent="0.25">
      <c r="F291" s="2"/>
      <c r="G291" s="148"/>
      <c r="AA291" s="1" t="str">
        <f t="shared" si="4"/>
        <v/>
      </c>
    </row>
    <row r="292" spans="6:27" x14ac:dyDescent="0.25">
      <c r="F292" s="2"/>
      <c r="G292" s="148"/>
      <c r="AA292" s="1" t="str">
        <f t="shared" si="4"/>
        <v/>
      </c>
    </row>
    <row r="293" spans="6:27" x14ac:dyDescent="0.25">
      <c r="F293" s="2"/>
      <c r="G293" s="148"/>
      <c r="AA293" s="1" t="str">
        <f t="shared" si="4"/>
        <v/>
      </c>
    </row>
    <row r="294" spans="6:27" x14ac:dyDescent="0.25">
      <c r="F294" s="2"/>
      <c r="G294" s="148"/>
      <c r="AA294" s="1" t="str">
        <f t="shared" si="4"/>
        <v/>
      </c>
    </row>
    <row r="295" spans="6:27" x14ac:dyDescent="0.25">
      <c r="F295" s="2"/>
      <c r="G295" s="148"/>
      <c r="AA295" s="1" t="str">
        <f t="shared" si="4"/>
        <v/>
      </c>
    </row>
    <row r="296" spans="6:27" x14ac:dyDescent="0.25">
      <c r="F296" s="2"/>
      <c r="G296" s="148"/>
      <c r="AA296" s="1" t="str">
        <f t="shared" si="4"/>
        <v/>
      </c>
    </row>
    <row r="297" spans="6:27" x14ac:dyDescent="0.25">
      <c r="F297" s="2"/>
      <c r="G297" s="148"/>
      <c r="AA297" s="1" t="str">
        <f t="shared" si="4"/>
        <v/>
      </c>
    </row>
    <row r="298" spans="6:27" x14ac:dyDescent="0.25">
      <c r="F298" s="2"/>
      <c r="G298" s="148"/>
      <c r="AA298" s="1" t="str">
        <f t="shared" si="4"/>
        <v/>
      </c>
    </row>
    <row r="299" spans="6:27" x14ac:dyDescent="0.25">
      <c r="F299" s="2"/>
      <c r="G299" s="148"/>
      <c r="AA299" s="1" t="str">
        <f t="shared" si="4"/>
        <v/>
      </c>
    </row>
    <row r="300" spans="6:27" x14ac:dyDescent="0.25">
      <c r="F300" s="2"/>
      <c r="G300" s="148"/>
      <c r="AA300" s="1" t="str">
        <f t="shared" si="4"/>
        <v/>
      </c>
    </row>
    <row r="301" spans="6:27" x14ac:dyDescent="0.25">
      <c r="F301" s="2"/>
      <c r="G301" s="148"/>
      <c r="AA301" s="1" t="str">
        <f t="shared" si="4"/>
        <v/>
      </c>
    </row>
    <row r="302" spans="6:27" x14ac:dyDescent="0.25">
      <c r="F302" s="2"/>
      <c r="G302" s="148"/>
      <c r="AA302" s="1" t="str">
        <f t="shared" si="4"/>
        <v/>
      </c>
    </row>
    <row r="303" spans="6:27" x14ac:dyDescent="0.25">
      <c r="F303" s="2"/>
      <c r="G303" s="148"/>
      <c r="AA303" s="1" t="str">
        <f t="shared" si="4"/>
        <v/>
      </c>
    </row>
    <row r="304" spans="6:27" x14ac:dyDescent="0.25">
      <c r="F304" s="2"/>
      <c r="G304" s="148"/>
      <c r="AA304" s="1" t="str">
        <f t="shared" si="4"/>
        <v/>
      </c>
    </row>
    <row r="305" spans="6:27" x14ac:dyDescent="0.25">
      <c r="F305" s="2"/>
      <c r="G305" s="148"/>
      <c r="AA305" s="1" t="str">
        <f t="shared" si="4"/>
        <v/>
      </c>
    </row>
    <row r="306" spans="6:27" x14ac:dyDescent="0.25">
      <c r="F306" s="2"/>
      <c r="G306" s="148"/>
      <c r="AA306" s="1" t="str">
        <f t="shared" si="4"/>
        <v/>
      </c>
    </row>
    <row r="307" spans="6:27" x14ac:dyDescent="0.25">
      <c r="F307" s="2"/>
      <c r="G307" s="148"/>
      <c r="AA307" s="1" t="str">
        <f t="shared" si="4"/>
        <v/>
      </c>
    </row>
    <row r="308" spans="6:27" x14ac:dyDescent="0.25">
      <c r="F308" s="2"/>
      <c r="G308" s="148"/>
      <c r="AA308" s="1" t="str">
        <f t="shared" si="4"/>
        <v/>
      </c>
    </row>
    <row r="309" spans="6:27" x14ac:dyDescent="0.25">
      <c r="F309" s="2"/>
      <c r="G309" s="148"/>
      <c r="AA309" s="1" t="str">
        <f t="shared" si="4"/>
        <v/>
      </c>
    </row>
    <row r="310" spans="6:27" x14ac:dyDescent="0.25">
      <c r="F310" s="2"/>
      <c r="G310" s="148"/>
      <c r="AA310" s="1" t="str">
        <f t="shared" si="4"/>
        <v/>
      </c>
    </row>
    <row r="311" spans="6:27" x14ac:dyDescent="0.25">
      <c r="F311" s="2"/>
      <c r="G311" s="148"/>
      <c r="AA311" s="1" t="str">
        <f t="shared" si="4"/>
        <v/>
      </c>
    </row>
    <row r="312" spans="6:27" x14ac:dyDescent="0.25">
      <c r="F312" s="2"/>
      <c r="G312" s="148"/>
      <c r="AA312" s="1" t="str">
        <f t="shared" si="4"/>
        <v/>
      </c>
    </row>
    <row r="313" spans="6:27" x14ac:dyDescent="0.25">
      <c r="F313" s="2"/>
      <c r="G313" s="148"/>
      <c r="AA313" s="1" t="str">
        <f t="shared" si="4"/>
        <v/>
      </c>
    </row>
    <row r="314" spans="6:27" x14ac:dyDescent="0.25">
      <c r="F314" s="2"/>
      <c r="G314" s="148"/>
      <c r="AA314" s="1" t="str">
        <f t="shared" si="4"/>
        <v/>
      </c>
    </row>
    <row r="315" spans="6:27" x14ac:dyDescent="0.25">
      <c r="F315" s="2"/>
      <c r="G315" s="148"/>
      <c r="AA315" s="1" t="str">
        <f t="shared" si="4"/>
        <v/>
      </c>
    </row>
    <row r="316" spans="6:27" x14ac:dyDescent="0.25">
      <c r="F316" s="2"/>
      <c r="G316" s="148"/>
      <c r="AA316" s="1" t="str">
        <f t="shared" si="4"/>
        <v/>
      </c>
    </row>
    <row r="317" spans="6:27" x14ac:dyDescent="0.25">
      <c r="F317" s="2"/>
      <c r="G317" s="148"/>
      <c r="AA317" s="1" t="str">
        <f t="shared" si="4"/>
        <v/>
      </c>
    </row>
    <row r="318" spans="6:27" x14ac:dyDescent="0.25">
      <c r="F318" s="2"/>
      <c r="G318" s="148"/>
      <c r="AA318" s="1" t="str">
        <f t="shared" si="4"/>
        <v/>
      </c>
    </row>
    <row r="319" spans="6:27" x14ac:dyDescent="0.25">
      <c r="F319" s="2"/>
      <c r="G319" s="148"/>
      <c r="AA319" s="1" t="str">
        <f t="shared" si="4"/>
        <v/>
      </c>
    </row>
    <row r="320" spans="6:27" x14ac:dyDescent="0.25">
      <c r="F320" s="2"/>
      <c r="G320" s="148"/>
      <c r="AA320" s="1" t="str">
        <f t="shared" si="4"/>
        <v/>
      </c>
    </row>
    <row r="321" spans="6:27" x14ac:dyDescent="0.25">
      <c r="F321" s="2"/>
      <c r="G321" s="148"/>
      <c r="AA321" s="1" t="str">
        <f t="shared" si="4"/>
        <v/>
      </c>
    </row>
    <row r="322" spans="6:27" x14ac:dyDescent="0.25">
      <c r="F322" s="2"/>
      <c r="G322" s="148"/>
      <c r="AA322" s="1" t="str">
        <f t="shared" si="4"/>
        <v/>
      </c>
    </row>
    <row r="323" spans="6:27" x14ac:dyDescent="0.25">
      <c r="F323" s="2"/>
      <c r="G323" s="148"/>
      <c r="AA323" s="1" t="str">
        <f t="shared" ref="AA323:AA386" si="5">IFERROR(R323/S323,"")</f>
        <v/>
      </c>
    </row>
    <row r="324" spans="6:27" x14ac:dyDescent="0.25">
      <c r="F324" s="2"/>
      <c r="G324" s="148"/>
      <c r="AA324" s="1" t="str">
        <f t="shared" si="5"/>
        <v/>
      </c>
    </row>
    <row r="325" spans="6:27" x14ac:dyDescent="0.25">
      <c r="F325" s="2"/>
      <c r="G325" s="148"/>
      <c r="AA325" s="1" t="str">
        <f t="shared" si="5"/>
        <v/>
      </c>
    </row>
    <row r="326" spans="6:27" x14ac:dyDescent="0.25">
      <c r="F326" s="2"/>
      <c r="G326" s="148"/>
      <c r="AA326" s="1" t="str">
        <f t="shared" si="5"/>
        <v/>
      </c>
    </row>
    <row r="327" spans="6:27" x14ac:dyDescent="0.25">
      <c r="F327" s="2"/>
      <c r="G327" s="148"/>
      <c r="AA327" s="1" t="str">
        <f t="shared" si="5"/>
        <v/>
      </c>
    </row>
    <row r="328" spans="6:27" x14ac:dyDescent="0.25">
      <c r="F328" s="2"/>
      <c r="G328" s="148"/>
      <c r="AA328" s="1" t="str">
        <f t="shared" si="5"/>
        <v/>
      </c>
    </row>
    <row r="329" spans="6:27" x14ac:dyDescent="0.25">
      <c r="F329" s="2"/>
      <c r="G329" s="148"/>
      <c r="AA329" s="1" t="str">
        <f t="shared" si="5"/>
        <v/>
      </c>
    </row>
    <row r="330" spans="6:27" x14ac:dyDescent="0.25">
      <c r="F330" s="2"/>
      <c r="G330" s="148"/>
      <c r="AA330" s="1" t="str">
        <f t="shared" si="5"/>
        <v/>
      </c>
    </row>
    <row r="331" spans="6:27" x14ac:dyDescent="0.25">
      <c r="F331" s="2"/>
      <c r="G331" s="148"/>
      <c r="AA331" s="1" t="str">
        <f t="shared" si="5"/>
        <v/>
      </c>
    </row>
    <row r="332" spans="6:27" x14ac:dyDescent="0.25">
      <c r="F332" s="2"/>
      <c r="G332" s="148"/>
      <c r="AA332" s="1" t="str">
        <f t="shared" si="5"/>
        <v/>
      </c>
    </row>
    <row r="333" spans="6:27" x14ac:dyDescent="0.25">
      <c r="F333" s="2"/>
      <c r="G333" s="148"/>
      <c r="AA333" s="1" t="str">
        <f t="shared" si="5"/>
        <v/>
      </c>
    </row>
    <row r="334" spans="6:27" x14ac:dyDescent="0.25">
      <c r="F334" s="2"/>
      <c r="G334" s="148"/>
      <c r="AA334" s="1" t="str">
        <f t="shared" si="5"/>
        <v/>
      </c>
    </row>
    <row r="335" spans="6:27" x14ac:dyDescent="0.25">
      <c r="F335" s="2"/>
      <c r="G335" s="148"/>
      <c r="AA335" s="1" t="str">
        <f t="shared" si="5"/>
        <v/>
      </c>
    </row>
    <row r="336" spans="6:27" x14ac:dyDescent="0.25">
      <c r="F336" s="2"/>
      <c r="G336" s="148"/>
      <c r="AA336" s="1" t="str">
        <f t="shared" si="5"/>
        <v/>
      </c>
    </row>
    <row r="337" spans="6:27" x14ac:dyDescent="0.25">
      <c r="F337" s="2"/>
      <c r="G337" s="148"/>
      <c r="AA337" s="1" t="str">
        <f t="shared" si="5"/>
        <v/>
      </c>
    </row>
    <row r="338" spans="6:27" x14ac:dyDescent="0.25">
      <c r="F338" s="2"/>
      <c r="G338" s="148"/>
      <c r="AA338" s="1" t="str">
        <f t="shared" si="5"/>
        <v/>
      </c>
    </row>
    <row r="339" spans="6:27" x14ac:dyDescent="0.25">
      <c r="F339" s="2"/>
      <c r="G339" s="148"/>
      <c r="AA339" s="1" t="str">
        <f t="shared" si="5"/>
        <v/>
      </c>
    </row>
    <row r="340" spans="6:27" x14ac:dyDescent="0.25">
      <c r="F340" s="2"/>
      <c r="G340" s="148"/>
      <c r="AA340" s="1" t="str">
        <f t="shared" si="5"/>
        <v/>
      </c>
    </row>
    <row r="341" spans="6:27" x14ac:dyDescent="0.25">
      <c r="F341" s="2"/>
      <c r="G341" s="148"/>
      <c r="AA341" s="1" t="str">
        <f t="shared" si="5"/>
        <v/>
      </c>
    </row>
    <row r="342" spans="6:27" x14ac:dyDescent="0.25">
      <c r="F342" s="2"/>
      <c r="G342" s="148"/>
      <c r="AA342" s="1" t="str">
        <f t="shared" si="5"/>
        <v/>
      </c>
    </row>
    <row r="343" spans="6:27" x14ac:dyDescent="0.25">
      <c r="F343" s="2"/>
      <c r="G343" s="148"/>
      <c r="AA343" s="1" t="str">
        <f t="shared" si="5"/>
        <v/>
      </c>
    </row>
    <row r="344" spans="6:27" x14ac:dyDescent="0.25">
      <c r="F344" s="2"/>
      <c r="G344" s="148"/>
      <c r="AA344" s="1" t="str">
        <f t="shared" si="5"/>
        <v/>
      </c>
    </row>
    <row r="345" spans="6:27" x14ac:dyDescent="0.25">
      <c r="F345" s="2"/>
      <c r="G345" s="148"/>
      <c r="AA345" s="1" t="str">
        <f t="shared" si="5"/>
        <v/>
      </c>
    </row>
    <row r="346" spans="6:27" x14ac:dyDescent="0.25">
      <c r="F346" s="2"/>
      <c r="G346" s="148"/>
      <c r="AA346" s="1" t="str">
        <f t="shared" si="5"/>
        <v/>
      </c>
    </row>
    <row r="347" spans="6:27" x14ac:dyDescent="0.25">
      <c r="F347" s="2"/>
      <c r="G347" s="148"/>
      <c r="AA347" s="1" t="str">
        <f t="shared" si="5"/>
        <v/>
      </c>
    </row>
    <row r="348" spans="6:27" x14ac:dyDescent="0.25">
      <c r="F348" s="2"/>
      <c r="G348" s="148"/>
      <c r="AA348" s="1" t="str">
        <f t="shared" si="5"/>
        <v/>
      </c>
    </row>
    <row r="349" spans="6:27" x14ac:dyDescent="0.25">
      <c r="F349" s="2"/>
      <c r="G349" s="148"/>
      <c r="AA349" s="1" t="str">
        <f t="shared" si="5"/>
        <v/>
      </c>
    </row>
    <row r="350" spans="6:27" x14ac:dyDescent="0.25">
      <c r="F350" s="2"/>
      <c r="G350" s="148"/>
      <c r="AA350" s="1" t="str">
        <f t="shared" si="5"/>
        <v/>
      </c>
    </row>
    <row r="351" spans="6:27" x14ac:dyDescent="0.25">
      <c r="F351" s="2"/>
      <c r="G351" s="148"/>
      <c r="AA351" s="1" t="str">
        <f t="shared" si="5"/>
        <v/>
      </c>
    </row>
    <row r="352" spans="6:27" x14ac:dyDescent="0.25">
      <c r="F352" s="2"/>
      <c r="G352" s="148"/>
      <c r="AA352" s="1" t="str">
        <f t="shared" si="5"/>
        <v/>
      </c>
    </row>
    <row r="353" spans="6:27" x14ac:dyDescent="0.25">
      <c r="F353" s="2"/>
      <c r="G353" s="148"/>
      <c r="AA353" s="1" t="str">
        <f t="shared" si="5"/>
        <v/>
      </c>
    </row>
    <row r="354" spans="6:27" x14ac:dyDescent="0.25">
      <c r="F354" s="2"/>
      <c r="G354" s="148"/>
      <c r="AA354" s="1" t="str">
        <f t="shared" si="5"/>
        <v/>
      </c>
    </row>
    <row r="355" spans="6:27" x14ac:dyDescent="0.25">
      <c r="F355" s="2"/>
      <c r="G355" s="148"/>
      <c r="AA355" s="1" t="str">
        <f t="shared" si="5"/>
        <v/>
      </c>
    </row>
    <row r="356" spans="6:27" x14ac:dyDescent="0.25">
      <c r="F356" s="2"/>
      <c r="G356" s="148"/>
      <c r="AA356" s="1" t="str">
        <f t="shared" si="5"/>
        <v/>
      </c>
    </row>
    <row r="357" spans="6:27" x14ac:dyDescent="0.25">
      <c r="F357" s="2"/>
      <c r="G357" s="148"/>
      <c r="AA357" s="1" t="str">
        <f t="shared" si="5"/>
        <v/>
      </c>
    </row>
    <row r="358" spans="6:27" x14ac:dyDescent="0.25">
      <c r="F358" s="2"/>
      <c r="G358" s="148"/>
      <c r="AA358" s="1" t="str">
        <f t="shared" si="5"/>
        <v/>
      </c>
    </row>
    <row r="359" spans="6:27" x14ac:dyDescent="0.25">
      <c r="F359" s="2"/>
      <c r="G359" s="148"/>
      <c r="AA359" s="1" t="str">
        <f t="shared" si="5"/>
        <v/>
      </c>
    </row>
    <row r="360" spans="6:27" x14ac:dyDescent="0.25">
      <c r="F360" s="2"/>
      <c r="G360" s="148"/>
      <c r="AA360" s="1" t="str">
        <f t="shared" si="5"/>
        <v/>
      </c>
    </row>
    <row r="361" spans="6:27" x14ac:dyDescent="0.25">
      <c r="F361" s="2"/>
      <c r="G361" s="148"/>
      <c r="AA361" s="1" t="str">
        <f t="shared" si="5"/>
        <v/>
      </c>
    </row>
    <row r="362" spans="6:27" x14ac:dyDescent="0.25">
      <c r="F362" s="2"/>
      <c r="G362" s="148"/>
      <c r="AA362" s="1" t="str">
        <f t="shared" si="5"/>
        <v/>
      </c>
    </row>
    <row r="363" spans="6:27" x14ac:dyDescent="0.25">
      <c r="F363" s="2"/>
      <c r="G363" s="148"/>
      <c r="AA363" s="1" t="str">
        <f t="shared" si="5"/>
        <v/>
      </c>
    </row>
    <row r="364" spans="6:27" x14ac:dyDescent="0.25">
      <c r="F364" s="2"/>
      <c r="G364" s="148"/>
      <c r="AA364" s="1" t="str">
        <f t="shared" si="5"/>
        <v/>
      </c>
    </row>
    <row r="365" spans="6:27" x14ac:dyDescent="0.25">
      <c r="F365" s="2"/>
      <c r="G365" s="148"/>
      <c r="AA365" s="1" t="str">
        <f t="shared" si="5"/>
        <v/>
      </c>
    </row>
    <row r="366" spans="6:27" x14ac:dyDescent="0.25">
      <c r="F366" s="2"/>
      <c r="G366" s="148"/>
      <c r="AA366" s="1" t="str">
        <f t="shared" si="5"/>
        <v/>
      </c>
    </row>
    <row r="367" spans="6:27" x14ac:dyDescent="0.25">
      <c r="F367" s="2"/>
      <c r="G367" s="148"/>
      <c r="AA367" s="1" t="str">
        <f t="shared" si="5"/>
        <v/>
      </c>
    </row>
    <row r="368" spans="6:27" x14ac:dyDescent="0.25">
      <c r="F368" s="2"/>
      <c r="G368" s="148"/>
      <c r="AA368" s="1" t="str">
        <f t="shared" si="5"/>
        <v/>
      </c>
    </row>
    <row r="369" spans="6:27" x14ac:dyDescent="0.25">
      <c r="F369" s="2"/>
      <c r="G369" s="148"/>
      <c r="AA369" s="1" t="str">
        <f t="shared" si="5"/>
        <v/>
      </c>
    </row>
    <row r="370" spans="6:27" x14ac:dyDescent="0.25">
      <c r="F370" s="2"/>
      <c r="G370" s="148"/>
      <c r="AA370" s="1" t="str">
        <f t="shared" si="5"/>
        <v/>
      </c>
    </row>
    <row r="371" spans="6:27" x14ac:dyDescent="0.25">
      <c r="F371" s="2"/>
      <c r="G371" s="148"/>
      <c r="AA371" s="1" t="str">
        <f t="shared" si="5"/>
        <v/>
      </c>
    </row>
    <row r="372" spans="6:27" x14ac:dyDescent="0.25">
      <c r="F372" s="2"/>
      <c r="G372" s="148"/>
      <c r="AA372" s="1" t="str">
        <f t="shared" si="5"/>
        <v/>
      </c>
    </row>
    <row r="373" spans="6:27" x14ac:dyDescent="0.25">
      <c r="F373" s="2"/>
      <c r="G373" s="148"/>
      <c r="AA373" s="1" t="str">
        <f t="shared" si="5"/>
        <v/>
      </c>
    </row>
    <row r="374" spans="6:27" x14ac:dyDescent="0.25">
      <c r="F374" s="2"/>
      <c r="G374" s="148"/>
      <c r="AA374" s="1" t="str">
        <f t="shared" si="5"/>
        <v/>
      </c>
    </row>
    <row r="375" spans="6:27" x14ac:dyDescent="0.25">
      <c r="F375" s="2"/>
      <c r="G375" s="148"/>
      <c r="AA375" s="1" t="str">
        <f t="shared" si="5"/>
        <v/>
      </c>
    </row>
    <row r="376" spans="6:27" x14ac:dyDescent="0.25">
      <c r="F376" s="2"/>
      <c r="G376" s="148"/>
      <c r="AA376" s="1" t="str">
        <f t="shared" si="5"/>
        <v/>
      </c>
    </row>
    <row r="377" spans="6:27" x14ac:dyDescent="0.25">
      <c r="F377" s="2"/>
      <c r="G377" s="148"/>
      <c r="AA377" s="1" t="str">
        <f t="shared" si="5"/>
        <v/>
      </c>
    </row>
    <row r="378" spans="6:27" x14ac:dyDescent="0.25">
      <c r="F378" s="2"/>
      <c r="G378" s="148"/>
      <c r="AA378" s="1" t="str">
        <f t="shared" si="5"/>
        <v/>
      </c>
    </row>
    <row r="379" spans="6:27" x14ac:dyDescent="0.25">
      <c r="F379" s="2"/>
      <c r="G379" s="148"/>
      <c r="AA379" s="1" t="str">
        <f t="shared" si="5"/>
        <v/>
      </c>
    </row>
    <row r="380" spans="6:27" x14ac:dyDescent="0.25">
      <c r="F380" s="2"/>
      <c r="G380" s="148"/>
      <c r="AA380" s="1" t="str">
        <f t="shared" si="5"/>
        <v/>
      </c>
    </row>
    <row r="381" spans="6:27" x14ac:dyDescent="0.25">
      <c r="F381" s="2"/>
      <c r="G381" s="148"/>
      <c r="AA381" s="1" t="str">
        <f t="shared" si="5"/>
        <v/>
      </c>
    </row>
    <row r="382" spans="6:27" x14ac:dyDescent="0.25">
      <c r="F382" s="2"/>
      <c r="G382" s="148"/>
      <c r="AA382" s="1" t="str">
        <f t="shared" si="5"/>
        <v/>
      </c>
    </row>
    <row r="383" spans="6:27" x14ac:dyDescent="0.25">
      <c r="F383" s="2"/>
      <c r="G383" s="148"/>
      <c r="AA383" s="1" t="str">
        <f t="shared" si="5"/>
        <v/>
      </c>
    </row>
    <row r="384" spans="6:27" x14ac:dyDescent="0.25">
      <c r="F384" s="2"/>
      <c r="G384" s="148"/>
      <c r="AA384" s="1" t="str">
        <f t="shared" si="5"/>
        <v/>
      </c>
    </row>
    <row r="385" spans="6:27" x14ac:dyDescent="0.25">
      <c r="F385" s="2"/>
      <c r="G385" s="148"/>
      <c r="AA385" s="1" t="str">
        <f t="shared" si="5"/>
        <v/>
      </c>
    </row>
    <row r="386" spans="6:27" x14ac:dyDescent="0.25">
      <c r="F386" s="2"/>
      <c r="G386" s="148"/>
      <c r="AA386" s="1" t="str">
        <f t="shared" si="5"/>
        <v/>
      </c>
    </row>
    <row r="387" spans="6:27" x14ac:dyDescent="0.25">
      <c r="F387" s="2"/>
      <c r="G387" s="148"/>
      <c r="AA387" s="1" t="str">
        <f t="shared" ref="AA387:AA450" si="6">IFERROR(R387/S387,"")</f>
        <v/>
      </c>
    </row>
    <row r="388" spans="6:27" x14ac:dyDescent="0.25">
      <c r="F388" s="2"/>
      <c r="G388" s="148"/>
      <c r="AA388" s="1" t="str">
        <f t="shared" si="6"/>
        <v/>
      </c>
    </row>
    <row r="389" spans="6:27" x14ac:dyDescent="0.25">
      <c r="F389" s="2"/>
      <c r="G389" s="148"/>
      <c r="AA389" s="1" t="str">
        <f t="shared" si="6"/>
        <v/>
      </c>
    </row>
    <row r="390" spans="6:27" x14ac:dyDescent="0.25">
      <c r="F390" s="2"/>
      <c r="G390" s="148"/>
      <c r="AA390" s="1" t="str">
        <f t="shared" si="6"/>
        <v/>
      </c>
    </row>
    <row r="391" spans="6:27" x14ac:dyDescent="0.25">
      <c r="F391" s="2"/>
      <c r="G391" s="148"/>
      <c r="AA391" s="1" t="str">
        <f t="shared" si="6"/>
        <v/>
      </c>
    </row>
    <row r="392" spans="6:27" x14ac:dyDescent="0.25">
      <c r="F392" s="2"/>
      <c r="G392" s="148"/>
      <c r="AA392" s="1" t="str">
        <f t="shared" si="6"/>
        <v/>
      </c>
    </row>
    <row r="393" spans="6:27" x14ac:dyDescent="0.25">
      <c r="F393" s="2"/>
      <c r="G393" s="148"/>
      <c r="AA393" s="1" t="str">
        <f t="shared" si="6"/>
        <v/>
      </c>
    </row>
    <row r="394" spans="6:27" x14ac:dyDescent="0.25">
      <c r="F394" s="2"/>
      <c r="G394" s="148"/>
      <c r="AA394" s="1" t="str">
        <f t="shared" si="6"/>
        <v/>
      </c>
    </row>
    <row r="395" spans="6:27" x14ac:dyDescent="0.25">
      <c r="F395" s="2"/>
      <c r="G395" s="148"/>
      <c r="AA395" s="1" t="str">
        <f t="shared" si="6"/>
        <v/>
      </c>
    </row>
    <row r="396" spans="6:27" x14ac:dyDescent="0.25">
      <c r="F396" s="2"/>
      <c r="G396" s="148"/>
      <c r="AA396" s="1" t="str">
        <f t="shared" si="6"/>
        <v/>
      </c>
    </row>
    <row r="397" spans="6:27" x14ac:dyDescent="0.25">
      <c r="F397" s="2"/>
      <c r="G397" s="148"/>
      <c r="AA397" s="1" t="str">
        <f t="shared" si="6"/>
        <v/>
      </c>
    </row>
    <row r="398" spans="6:27" x14ac:dyDescent="0.25">
      <c r="F398" s="2"/>
      <c r="G398" s="148"/>
      <c r="AA398" s="1" t="str">
        <f t="shared" si="6"/>
        <v/>
      </c>
    </row>
    <row r="399" spans="6:27" x14ac:dyDescent="0.25">
      <c r="F399" s="2"/>
      <c r="G399" s="148"/>
      <c r="AA399" s="1" t="str">
        <f t="shared" si="6"/>
        <v/>
      </c>
    </row>
    <row r="400" spans="6:27" x14ac:dyDescent="0.25">
      <c r="F400" s="2"/>
      <c r="G400" s="148"/>
      <c r="AA400" s="1" t="str">
        <f t="shared" si="6"/>
        <v/>
      </c>
    </row>
    <row r="401" spans="6:27" x14ac:dyDescent="0.25">
      <c r="F401" s="2"/>
      <c r="G401" s="148"/>
      <c r="AA401" s="1" t="str">
        <f t="shared" si="6"/>
        <v/>
      </c>
    </row>
    <row r="402" spans="6:27" x14ac:dyDescent="0.25">
      <c r="F402" s="2"/>
      <c r="G402" s="148"/>
      <c r="AA402" s="1" t="str">
        <f t="shared" si="6"/>
        <v/>
      </c>
    </row>
    <row r="403" spans="6:27" x14ac:dyDescent="0.25">
      <c r="F403" s="2"/>
      <c r="G403" s="148"/>
      <c r="AA403" s="1" t="str">
        <f t="shared" si="6"/>
        <v/>
      </c>
    </row>
    <row r="404" spans="6:27" x14ac:dyDescent="0.25">
      <c r="F404" s="2"/>
      <c r="G404" s="148"/>
      <c r="AA404" s="1" t="str">
        <f t="shared" si="6"/>
        <v/>
      </c>
    </row>
    <row r="405" spans="6:27" x14ac:dyDescent="0.25">
      <c r="F405" s="2"/>
      <c r="G405" s="148"/>
      <c r="AA405" s="1" t="str">
        <f t="shared" si="6"/>
        <v/>
      </c>
    </row>
    <row r="406" spans="6:27" x14ac:dyDescent="0.25">
      <c r="F406" s="2"/>
      <c r="G406" s="148"/>
      <c r="AA406" s="1" t="str">
        <f t="shared" si="6"/>
        <v/>
      </c>
    </row>
    <row r="407" spans="6:27" x14ac:dyDescent="0.25">
      <c r="F407" s="2"/>
      <c r="G407" s="148"/>
      <c r="AA407" s="1" t="str">
        <f t="shared" si="6"/>
        <v/>
      </c>
    </row>
    <row r="408" spans="6:27" x14ac:dyDescent="0.25">
      <c r="F408" s="2"/>
      <c r="G408" s="148"/>
      <c r="AA408" s="1" t="str">
        <f t="shared" si="6"/>
        <v/>
      </c>
    </row>
    <row r="409" spans="6:27" x14ac:dyDescent="0.25">
      <c r="F409" s="2"/>
      <c r="G409" s="148"/>
      <c r="AA409" s="1" t="str">
        <f t="shared" si="6"/>
        <v/>
      </c>
    </row>
    <row r="410" spans="6:27" x14ac:dyDescent="0.25">
      <c r="F410" s="2"/>
      <c r="G410" s="148"/>
      <c r="AA410" s="1" t="str">
        <f t="shared" si="6"/>
        <v/>
      </c>
    </row>
    <row r="411" spans="6:27" x14ac:dyDescent="0.25">
      <c r="F411" s="2"/>
      <c r="G411" s="148"/>
      <c r="AA411" s="1" t="str">
        <f t="shared" si="6"/>
        <v/>
      </c>
    </row>
    <row r="412" spans="6:27" x14ac:dyDescent="0.25">
      <c r="F412" s="2"/>
      <c r="G412" s="148"/>
      <c r="AA412" s="1" t="str">
        <f t="shared" si="6"/>
        <v/>
      </c>
    </row>
    <row r="413" spans="6:27" x14ac:dyDescent="0.25">
      <c r="F413" s="2"/>
      <c r="G413" s="148"/>
      <c r="AA413" s="1" t="str">
        <f t="shared" si="6"/>
        <v/>
      </c>
    </row>
    <row r="414" spans="6:27" x14ac:dyDescent="0.25">
      <c r="F414" s="2"/>
      <c r="G414" s="148"/>
      <c r="AA414" s="1" t="str">
        <f t="shared" si="6"/>
        <v/>
      </c>
    </row>
    <row r="415" spans="6:27" x14ac:dyDescent="0.25">
      <c r="F415" s="2"/>
      <c r="G415" s="148"/>
      <c r="AA415" s="1" t="str">
        <f t="shared" si="6"/>
        <v/>
      </c>
    </row>
    <row r="416" spans="6:27" x14ac:dyDescent="0.25">
      <c r="F416" s="2"/>
      <c r="G416" s="148"/>
      <c r="AA416" s="1" t="str">
        <f t="shared" si="6"/>
        <v/>
      </c>
    </row>
    <row r="417" spans="6:27" x14ac:dyDescent="0.25">
      <c r="F417" s="2"/>
      <c r="G417" s="148"/>
      <c r="AA417" s="1" t="str">
        <f t="shared" si="6"/>
        <v/>
      </c>
    </row>
    <row r="418" spans="6:27" x14ac:dyDescent="0.25">
      <c r="F418" s="2"/>
      <c r="G418" s="148"/>
      <c r="AA418" s="1" t="str">
        <f t="shared" si="6"/>
        <v/>
      </c>
    </row>
    <row r="419" spans="6:27" x14ac:dyDescent="0.25">
      <c r="F419" s="2"/>
      <c r="G419" s="148"/>
      <c r="AA419" s="1" t="str">
        <f t="shared" si="6"/>
        <v/>
      </c>
    </row>
    <row r="420" spans="6:27" x14ac:dyDescent="0.25">
      <c r="F420" s="2"/>
      <c r="G420" s="148"/>
      <c r="AA420" s="1" t="str">
        <f t="shared" si="6"/>
        <v/>
      </c>
    </row>
    <row r="421" spans="6:27" x14ac:dyDescent="0.25">
      <c r="F421" s="2"/>
      <c r="G421" s="148"/>
      <c r="AA421" s="1" t="str">
        <f t="shared" si="6"/>
        <v/>
      </c>
    </row>
    <row r="422" spans="6:27" x14ac:dyDescent="0.25">
      <c r="F422" s="2"/>
      <c r="G422" s="148"/>
      <c r="AA422" s="1" t="str">
        <f t="shared" si="6"/>
        <v/>
      </c>
    </row>
    <row r="423" spans="6:27" x14ac:dyDescent="0.25">
      <c r="F423" s="2"/>
      <c r="G423" s="148"/>
      <c r="AA423" s="1" t="str">
        <f t="shared" si="6"/>
        <v/>
      </c>
    </row>
    <row r="424" spans="6:27" x14ac:dyDescent="0.25">
      <c r="F424" s="2"/>
      <c r="G424" s="148"/>
      <c r="AA424" s="1" t="str">
        <f t="shared" si="6"/>
        <v/>
      </c>
    </row>
    <row r="425" spans="6:27" x14ac:dyDescent="0.25">
      <c r="F425" s="2"/>
      <c r="G425" s="148"/>
      <c r="AA425" s="1" t="str">
        <f t="shared" si="6"/>
        <v/>
      </c>
    </row>
    <row r="426" spans="6:27" x14ac:dyDescent="0.25">
      <c r="F426" s="2"/>
      <c r="G426" s="148"/>
      <c r="AA426" s="1" t="str">
        <f t="shared" si="6"/>
        <v/>
      </c>
    </row>
    <row r="427" spans="6:27" x14ac:dyDescent="0.25">
      <c r="F427" s="2"/>
      <c r="G427" s="148"/>
      <c r="AA427" s="1" t="str">
        <f t="shared" si="6"/>
        <v/>
      </c>
    </row>
    <row r="428" spans="6:27" x14ac:dyDescent="0.25">
      <c r="F428" s="2"/>
      <c r="G428" s="148"/>
      <c r="AA428" s="1" t="str">
        <f t="shared" si="6"/>
        <v/>
      </c>
    </row>
    <row r="429" spans="6:27" x14ac:dyDescent="0.25">
      <c r="F429" s="2"/>
      <c r="G429" s="148"/>
      <c r="AA429" s="1" t="str">
        <f t="shared" si="6"/>
        <v/>
      </c>
    </row>
    <row r="430" spans="6:27" x14ac:dyDescent="0.25">
      <c r="F430" s="2"/>
      <c r="G430" s="148"/>
      <c r="AA430" s="1" t="str">
        <f t="shared" si="6"/>
        <v/>
      </c>
    </row>
    <row r="431" spans="6:27" x14ac:dyDescent="0.25">
      <c r="F431" s="2"/>
      <c r="G431" s="148"/>
      <c r="AA431" s="1" t="str">
        <f t="shared" si="6"/>
        <v/>
      </c>
    </row>
    <row r="432" spans="6:27" x14ac:dyDescent="0.25">
      <c r="F432" s="2"/>
      <c r="G432" s="148"/>
      <c r="AA432" s="1" t="str">
        <f t="shared" si="6"/>
        <v/>
      </c>
    </row>
    <row r="433" spans="6:27" x14ac:dyDescent="0.25">
      <c r="F433" s="2"/>
      <c r="G433" s="148"/>
      <c r="AA433" s="1" t="str">
        <f t="shared" si="6"/>
        <v/>
      </c>
    </row>
    <row r="434" spans="6:27" x14ac:dyDescent="0.25">
      <c r="F434" s="2"/>
      <c r="G434" s="148"/>
      <c r="AA434" s="1" t="str">
        <f t="shared" si="6"/>
        <v/>
      </c>
    </row>
    <row r="435" spans="6:27" x14ac:dyDescent="0.25">
      <c r="F435" s="2"/>
      <c r="G435" s="148"/>
      <c r="AA435" s="1" t="str">
        <f t="shared" si="6"/>
        <v/>
      </c>
    </row>
    <row r="436" spans="6:27" x14ac:dyDescent="0.25">
      <c r="F436" s="2"/>
      <c r="G436" s="148"/>
      <c r="AA436" s="1" t="str">
        <f t="shared" si="6"/>
        <v/>
      </c>
    </row>
    <row r="437" spans="6:27" x14ac:dyDescent="0.25">
      <c r="F437" s="2"/>
      <c r="G437" s="148"/>
      <c r="AA437" s="1" t="str">
        <f t="shared" si="6"/>
        <v/>
      </c>
    </row>
    <row r="438" spans="6:27" x14ac:dyDescent="0.25">
      <c r="F438" s="2"/>
      <c r="G438" s="148"/>
      <c r="AA438" s="1" t="str">
        <f t="shared" si="6"/>
        <v/>
      </c>
    </row>
    <row r="439" spans="6:27" x14ac:dyDescent="0.25">
      <c r="F439" s="2"/>
      <c r="G439" s="148"/>
      <c r="AA439" s="1" t="str">
        <f t="shared" si="6"/>
        <v/>
      </c>
    </row>
    <row r="440" spans="6:27" x14ac:dyDescent="0.25">
      <c r="F440" s="2"/>
      <c r="G440" s="148"/>
      <c r="AA440" s="1" t="str">
        <f t="shared" si="6"/>
        <v/>
      </c>
    </row>
    <row r="441" spans="6:27" x14ac:dyDescent="0.25">
      <c r="F441" s="2"/>
      <c r="G441" s="148"/>
      <c r="AA441" s="1" t="str">
        <f t="shared" si="6"/>
        <v/>
      </c>
    </row>
    <row r="442" spans="6:27" x14ac:dyDescent="0.25">
      <c r="F442" s="2"/>
      <c r="G442" s="148"/>
      <c r="AA442" s="1" t="str">
        <f t="shared" si="6"/>
        <v/>
      </c>
    </row>
    <row r="443" spans="6:27" x14ac:dyDescent="0.25">
      <c r="F443" s="2"/>
      <c r="G443" s="148"/>
      <c r="AA443" s="1" t="str">
        <f t="shared" si="6"/>
        <v/>
      </c>
    </row>
    <row r="444" spans="6:27" x14ac:dyDescent="0.25">
      <c r="F444" s="2"/>
      <c r="G444" s="148"/>
      <c r="AA444" s="1" t="str">
        <f t="shared" si="6"/>
        <v/>
      </c>
    </row>
    <row r="445" spans="6:27" x14ac:dyDescent="0.25">
      <c r="F445" s="2"/>
      <c r="G445" s="148"/>
      <c r="AA445" s="1" t="str">
        <f t="shared" si="6"/>
        <v/>
      </c>
    </row>
    <row r="446" spans="6:27" x14ac:dyDescent="0.25">
      <c r="F446" s="2"/>
      <c r="G446" s="148"/>
      <c r="AA446" s="1" t="str">
        <f t="shared" si="6"/>
        <v/>
      </c>
    </row>
    <row r="447" spans="6:27" x14ac:dyDescent="0.25">
      <c r="F447" s="2"/>
      <c r="G447" s="148"/>
      <c r="AA447" s="1" t="str">
        <f t="shared" si="6"/>
        <v/>
      </c>
    </row>
    <row r="448" spans="6:27" x14ac:dyDescent="0.25">
      <c r="F448" s="2"/>
      <c r="G448" s="148"/>
      <c r="AA448" s="1" t="str">
        <f t="shared" si="6"/>
        <v/>
      </c>
    </row>
    <row r="449" spans="6:27" x14ac:dyDescent="0.25">
      <c r="F449" s="2"/>
      <c r="G449" s="148"/>
      <c r="AA449" s="1" t="str">
        <f t="shared" si="6"/>
        <v/>
      </c>
    </row>
    <row r="450" spans="6:27" x14ac:dyDescent="0.25">
      <c r="F450" s="2"/>
      <c r="G450" s="148"/>
      <c r="AA450" s="1" t="str">
        <f t="shared" si="6"/>
        <v/>
      </c>
    </row>
    <row r="451" spans="6:27" x14ac:dyDescent="0.25">
      <c r="F451" s="2"/>
      <c r="G451" s="148"/>
      <c r="AA451" s="1" t="str">
        <f t="shared" ref="AA451:AA514" si="7">IFERROR(R451/S451,"")</f>
        <v/>
      </c>
    </row>
    <row r="452" spans="6:27" x14ac:dyDescent="0.25">
      <c r="F452" s="2"/>
      <c r="G452" s="148"/>
      <c r="AA452" s="1" t="str">
        <f t="shared" si="7"/>
        <v/>
      </c>
    </row>
    <row r="453" spans="6:27" x14ac:dyDescent="0.25">
      <c r="F453" s="2"/>
      <c r="G453" s="148"/>
      <c r="AA453" s="1" t="str">
        <f t="shared" si="7"/>
        <v/>
      </c>
    </row>
    <row r="454" spans="6:27" x14ac:dyDescent="0.25">
      <c r="F454" s="2"/>
      <c r="G454" s="148"/>
      <c r="AA454" s="1" t="str">
        <f t="shared" si="7"/>
        <v/>
      </c>
    </row>
    <row r="455" spans="6:27" x14ac:dyDescent="0.25">
      <c r="F455" s="2"/>
      <c r="G455" s="148"/>
      <c r="AA455" s="1" t="str">
        <f t="shared" si="7"/>
        <v/>
      </c>
    </row>
    <row r="456" spans="6:27" x14ac:dyDescent="0.25">
      <c r="F456" s="2"/>
      <c r="G456" s="148"/>
      <c r="AA456" s="1" t="str">
        <f t="shared" si="7"/>
        <v/>
      </c>
    </row>
    <row r="457" spans="6:27" x14ac:dyDescent="0.25">
      <c r="F457" s="2"/>
      <c r="G457" s="148"/>
      <c r="AA457" s="1" t="str">
        <f t="shared" si="7"/>
        <v/>
      </c>
    </row>
    <row r="458" spans="6:27" x14ac:dyDescent="0.25">
      <c r="F458" s="2"/>
      <c r="G458" s="148"/>
      <c r="AA458" s="1" t="str">
        <f t="shared" si="7"/>
        <v/>
      </c>
    </row>
    <row r="459" spans="6:27" x14ac:dyDescent="0.25">
      <c r="F459" s="2"/>
      <c r="G459" s="148"/>
      <c r="AA459" s="1" t="str">
        <f t="shared" si="7"/>
        <v/>
      </c>
    </row>
    <row r="460" spans="6:27" x14ac:dyDescent="0.25">
      <c r="F460" s="2"/>
      <c r="G460" s="148"/>
      <c r="AA460" s="1" t="str">
        <f t="shared" si="7"/>
        <v/>
      </c>
    </row>
    <row r="461" spans="6:27" x14ac:dyDescent="0.25">
      <c r="F461" s="2"/>
      <c r="G461" s="148"/>
      <c r="AA461" s="1" t="str">
        <f t="shared" si="7"/>
        <v/>
      </c>
    </row>
    <row r="462" spans="6:27" x14ac:dyDescent="0.25">
      <c r="F462" s="2"/>
      <c r="G462" s="148"/>
      <c r="AA462" s="1" t="str">
        <f t="shared" si="7"/>
        <v/>
      </c>
    </row>
    <row r="463" spans="6:27" x14ac:dyDescent="0.25">
      <c r="F463" s="2"/>
      <c r="G463" s="148"/>
      <c r="AA463" s="1" t="str">
        <f t="shared" si="7"/>
        <v/>
      </c>
    </row>
    <row r="464" spans="6:27" x14ac:dyDescent="0.25">
      <c r="F464" s="2"/>
      <c r="G464" s="148"/>
      <c r="AA464" s="1" t="str">
        <f t="shared" si="7"/>
        <v/>
      </c>
    </row>
    <row r="465" spans="6:27" x14ac:dyDescent="0.25">
      <c r="F465" s="2"/>
      <c r="G465" s="148"/>
      <c r="AA465" s="1" t="str">
        <f t="shared" si="7"/>
        <v/>
      </c>
    </row>
    <row r="466" spans="6:27" x14ac:dyDescent="0.25">
      <c r="F466" s="2"/>
      <c r="G466" s="148"/>
      <c r="AA466" s="1" t="str">
        <f t="shared" si="7"/>
        <v/>
      </c>
    </row>
    <row r="467" spans="6:27" x14ac:dyDescent="0.25">
      <c r="F467" s="2"/>
      <c r="G467" s="148"/>
      <c r="AA467" s="1" t="str">
        <f t="shared" si="7"/>
        <v/>
      </c>
    </row>
    <row r="468" spans="6:27" x14ac:dyDescent="0.25">
      <c r="F468" s="2"/>
      <c r="G468" s="148"/>
      <c r="AA468" s="1" t="str">
        <f t="shared" si="7"/>
        <v/>
      </c>
    </row>
    <row r="469" spans="6:27" x14ac:dyDescent="0.25">
      <c r="F469" s="2"/>
      <c r="G469" s="148"/>
      <c r="AA469" s="1" t="str">
        <f t="shared" si="7"/>
        <v/>
      </c>
    </row>
    <row r="470" spans="6:27" x14ac:dyDescent="0.25">
      <c r="F470" s="2"/>
      <c r="G470" s="148"/>
      <c r="AA470" s="1" t="str">
        <f t="shared" si="7"/>
        <v/>
      </c>
    </row>
    <row r="471" spans="6:27" x14ac:dyDescent="0.25">
      <c r="F471" s="2"/>
      <c r="G471" s="148"/>
      <c r="AA471" s="1" t="str">
        <f t="shared" si="7"/>
        <v/>
      </c>
    </row>
    <row r="472" spans="6:27" x14ac:dyDescent="0.25">
      <c r="F472" s="2"/>
      <c r="G472" s="148"/>
      <c r="AA472" s="1" t="str">
        <f t="shared" si="7"/>
        <v/>
      </c>
    </row>
    <row r="473" spans="6:27" x14ac:dyDescent="0.25">
      <c r="F473" s="2"/>
      <c r="G473" s="148"/>
      <c r="AA473" s="1" t="str">
        <f t="shared" si="7"/>
        <v/>
      </c>
    </row>
    <row r="474" spans="6:27" x14ac:dyDescent="0.25">
      <c r="F474" s="2"/>
      <c r="G474" s="148"/>
      <c r="AA474" s="1" t="str">
        <f t="shared" si="7"/>
        <v/>
      </c>
    </row>
    <row r="475" spans="6:27" x14ac:dyDescent="0.25">
      <c r="F475" s="2"/>
      <c r="G475" s="148"/>
      <c r="AA475" s="1" t="str">
        <f t="shared" si="7"/>
        <v/>
      </c>
    </row>
    <row r="476" spans="6:27" x14ac:dyDescent="0.25">
      <c r="F476" s="2"/>
      <c r="G476" s="148"/>
      <c r="AA476" s="1" t="str">
        <f t="shared" si="7"/>
        <v/>
      </c>
    </row>
    <row r="477" spans="6:27" x14ac:dyDescent="0.25">
      <c r="F477" s="2"/>
      <c r="G477" s="148"/>
      <c r="AA477" s="1" t="str">
        <f t="shared" si="7"/>
        <v/>
      </c>
    </row>
    <row r="478" spans="6:27" x14ac:dyDescent="0.25">
      <c r="F478" s="2"/>
      <c r="G478" s="148"/>
      <c r="AA478" s="1" t="str">
        <f t="shared" si="7"/>
        <v/>
      </c>
    </row>
    <row r="479" spans="6:27" x14ac:dyDescent="0.25">
      <c r="F479" s="2"/>
      <c r="G479" s="148"/>
      <c r="AA479" s="1" t="str">
        <f t="shared" si="7"/>
        <v/>
      </c>
    </row>
    <row r="480" spans="6:27" x14ac:dyDescent="0.25">
      <c r="F480" s="2"/>
      <c r="G480" s="148"/>
      <c r="AA480" s="1" t="str">
        <f t="shared" si="7"/>
        <v/>
      </c>
    </row>
    <row r="481" spans="6:27" x14ac:dyDescent="0.25">
      <c r="F481" s="2"/>
      <c r="G481" s="148"/>
      <c r="AA481" s="1" t="str">
        <f t="shared" si="7"/>
        <v/>
      </c>
    </row>
    <row r="482" spans="6:27" x14ac:dyDescent="0.25">
      <c r="F482" s="2"/>
      <c r="G482" s="148"/>
      <c r="AA482" s="1" t="str">
        <f t="shared" si="7"/>
        <v/>
      </c>
    </row>
    <row r="483" spans="6:27" x14ac:dyDescent="0.25">
      <c r="F483" s="2"/>
      <c r="G483" s="148"/>
      <c r="AA483" s="1" t="str">
        <f t="shared" si="7"/>
        <v/>
      </c>
    </row>
    <row r="484" spans="6:27" x14ac:dyDescent="0.25">
      <c r="F484" s="2"/>
      <c r="G484" s="148"/>
      <c r="AA484" s="1" t="str">
        <f t="shared" si="7"/>
        <v/>
      </c>
    </row>
    <row r="485" spans="6:27" x14ac:dyDescent="0.25">
      <c r="F485" s="2"/>
      <c r="G485" s="148"/>
      <c r="AA485" s="1" t="str">
        <f t="shared" si="7"/>
        <v/>
      </c>
    </row>
    <row r="486" spans="6:27" x14ac:dyDescent="0.25">
      <c r="F486" s="2"/>
      <c r="G486" s="148"/>
      <c r="AA486" s="1" t="str">
        <f t="shared" si="7"/>
        <v/>
      </c>
    </row>
    <row r="487" spans="6:27" x14ac:dyDescent="0.25">
      <c r="F487" s="2"/>
      <c r="G487" s="148"/>
      <c r="AA487" s="1" t="str">
        <f t="shared" si="7"/>
        <v/>
      </c>
    </row>
    <row r="488" spans="6:27" x14ac:dyDescent="0.25">
      <c r="F488" s="2"/>
      <c r="G488" s="148"/>
      <c r="AA488" s="1" t="str">
        <f t="shared" si="7"/>
        <v/>
      </c>
    </row>
    <row r="489" spans="6:27" x14ac:dyDescent="0.25">
      <c r="F489" s="2"/>
      <c r="G489" s="148"/>
      <c r="AA489" s="1" t="str">
        <f t="shared" si="7"/>
        <v/>
      </c>
    </row>
    <row r="490" spans="6:27" x14ac:dyDescent="0.25">
      <c r="F490" s="2"/>
      <c r="G490" s="148"/>
      <c r="AA490" s="1" t="str">
        <f t="shared" si="7"/>
        <v/>
      </c>
    </row>
    <row r="491" spans="6:27" x14ac:dyDescent="0.25">
      <c r="F491" s="2"/>
      <c r="G491" s="148"/>
      <c r="AA491" s="1" t="str">
        <f t="shared" si="7"/>
        <v/>
      </c>
    </row>
    <row r="492" spans="6:27" x14ac:dyDescent="0.25">
      <c r="F492" s="2"/>
      <c r="G492" s="148"/>
      <c r="AA492" s="1" t="str">
        <f t="shared" si="7"/>
        <v/>
      </c>
    </row>
    <row r="493" spans="6:27" x14ac:dyDescent="0.25">
      <c r="F493" s="2"/>
      <c r="G493" s="148"/>
      <c r="AA493" s="1" t="str">
        <f t="shared" si="7"/>
        <v/>
      </c>
    </row>
    <row r="494" spans="6:27" x14ac:dyDescent="0.25">
      <c r="F494" s="2"/>
      <c r="G494" s="148"/>
      <c r="AA494" s="1" t="str">
        <f t="shared" si="7"/>
        <v/>
      </c>
    </row>
    <row r="495" spans="6:27" x14ac:dyDescent="0.25">
      <c r="F495" s="2"/>
      <c r="G495" s="148"/>
      <c r="AA495" s="1" t="str">
        <f t="shared" si="7"/>
        <v/>
      </c>
    </row>
    <row r="496" spans="6:27" x14ac:dyDescent="0.25">
      <c r="F496" s="2"/>
      <c r="G496" s="148"/>
      <c r="AA496" s="1" t="str">
        <f t="shared" si="7"/>
        <v/>
      </c>
    </row>
    <row r="497" spans="6:27" x14ac:dyDescent="0.25">
      <c r="F497" s="2"/>
      <c r="G497" s="148"/>
      <c r="AA497" s="1" t="str">
        <f t="shared" si="7"/>
        <v/>
      </c>
    </row>
    <row r="498" spans="6:27" x14ac:dyDescent="0.25">
      <c r="F498" s="2"/>
      <c r="G498" s="148"/>
      <c r="AA498" s="1" t="str">
        <f t="shared" si="7"/>
        <v/>
      </c>
    </row>
    <row r="499" spans="6:27" x14ac:dyDescent="0.25">
      <c r="F499" s="2"/>
      <c r="G499" s="148"/>
      <c r="AA499" s="1" t="str">
        <f t="shared" si="7"/>
        <v/>
      </c>
    </row>
    <row r="500" spans="6:27" x14ac:dyDescent="0.25">
      <c r="F500" s="2"/>
      <c r="G500" s="148"/>
      <c r="AA500" s="1" t="str">
        <f t="shared" si="7"/>
        <v/>
      </c>
    </row>
    <row r="501" spans="6:27" x14ac:dyDescent="0.25">
      <c r="F501" s="2"/>
      <c r="G501" s="148"/>
      <c r="AA501" s="1" t="str">
        <f t="shared" si="7"/>
        <v/>
      </c>
    </row>
    <row r="502" spans="6:27" x14ac:dyDescent="0.25">
      <c r="F502" s="2"/>
      <c r="G502" s="148"/>
      <c r="AA502" s="1" t="str">
        <f t="shared" si="7"/>
        <v/>
      </c>
    </row>
    <row r="503" spans="6:27" x14ac:dyDescent="0.25">
      <c r="F503" s="2"/>
      <c r="G503" s="148"/>
      <c r="AA503" s="1" t="str">
        <f t="shared" si="7"/>
        <v/>
      </c>
    </row>
    <row r="504" spans="6:27" x14ac:dyDescent="0.25">
      <c r="F504" s="2"/>
      <c r="G504" s="148"/>
      <c r="AA504" s="1" t="str">
        <f t="shared" si="7"/>
        <v/>
      </c>
    </row>
    <row r="505" spans="6:27" x14ac:dyDescent="0.25">
      <c r="F505" s="2"/>
      <c r="G505" s="148"/>
      <c r="AA505" s="1" t="str">
        <f t="shared" si="7"/>
        <v/>
      </c>
    </row>
    <row r="506" spans="6:27" x14ac:dyDescent="0.25">
      <c r="F506" s="2"/>
      <c r="G506" s="148"/>
      <c r="AA506" s="1" t="str">
        <f t="shared" si="7"/>
        <v/>
      </c>
    </row>
    <row r="507" spans="6:27" x14ac:dyDescent="0.25">
      <c r="F507" s="2"/>
      <c r="G507" s="148"/>
      <c r="AA507" s="1" t="str">
        <f t="shared" si="7"/>
        <v/>
      </c>
    </row>
    <row r="508" spans="6:27" x14ac:dyDescent="0.25">
      <c r="F508" s="2"/>
      <c r="G508" s="148"/>
      <c r="AA508" s="1" t="str">
        <f t="shared" si="7"/>
        <v/>
      </c>
    </row>
    <row r="509" spans="6:27" x14ac:dyDescent="0.25">
      <c r="F509" s="2"/>
      <c r="G509" s="148"/>
      <c r="AA509" s="1" t="str">
        <f t="shared" si="7"/>
        <v/>
      </c>
    </row>
    <row r="510" spans="6:27" x14ac:dyDescent="0.25">
      <c r="F510" s="2"/>
      <c r="G510" s="148"/>
      <c r="AA510" s="1" t="str">
        <f t="shared" si="7"/>
        <v/>
      </c>
    </row>
    <row r="511" spans="6:27" x14ac:dyDescent="0.25">
      <c r="F511" s="2"/>
      <c r="G511" s="148"/>
      <c r="AA511" s="1" t="str">
        <f t="shared" si="7"/>
        <v/>
      </c>
    </row>
    <row r="512" spans="6:27" x14ac:dyDescent="0.25">
      <c r="F512" s="2"/>
      <c r="G512" s="148"/>
      <c r="AA512" s="1" t="str">
        <f t="shared" si="7"/>
        <v/>
      </c>
    </row>
    <row r="513" spans="6:27" x14ac:dyDescent="0.25">
      <c r="F513" s="2"/>
      <c r="G513" s="148"/>
      <c r="AA513" s="1" t="str">
        <f t="shared" si="7"/>
        <v/>
      </c>
    </row>
    <row r="514" spans="6:27" x14ac:dyDescent="0.25">
      <c r="F514" s="2"/>
      <c r="G514" s="148"/>
      <c r="AA514" s="1" t="str">
        <f t="shared" si="7"/>
        <v/>
      </c>
    </row>
    <row r="515" spans="6:27" x14ac:dyDescent="0.25">
      <c r="F515" s="2"/>
      <c r="G515" s="148"/>
      <c r="AA515" s="1" t="str">
        <f t="shared" ref="AA515:AA578" si="8">IFERROR(R515/S515,"")</f>
        <v/>
      </c>
    </row>
    <row r="516" spans="6:27" x14ac:dyDescent="0.25">
      <c r="F516" s="2"/>
      <c r="G516" s="148"/>
      <c r="AA516" s="1" t="str">
        <f t="shared" si="8"/>
        <v/>
      </c>
    </row>
    <row r="517" spans="6:27" x14ac:dyDescent="0.25">
      <c r="F517" s="2"/>
      <c r="G517" s="148"/>
      <c r="AA517" s="1" t="str">
        <f t="shared" si="8"/>
        <v/>
      </c>
    </row>
    <row r="518" spans="6:27" x14ac:dyDescent="0.25">
      <c r="F518" s="2"/>
      <c r="G518" s="148"/>
      <c r="AA518" s="1" t="str">
        <f t="shared" si="8"/>
        <v/>
      </c>
    </row>
    <row r="519" spans="6:27" x14ac:dyDescent="0.25">
      <c r="F519" s="2"/>
      <c r="G519" s="148"/>
      <c r="AA519" s="1" t="str">
        <f t="shared" si="8"/>
        <v/>
      </c>
    </row>
    <row r="520" spans="6:27" x14ac:dyDescent="0.25">
      <c r="F520" s="2"/>
      <c r="G520" s="148"/>
      <c r="AA520" s="1" t="str">
        <f t="shared" si="8"/>
        <v/>
      </c>
    </row>
    <row r="521" spans="6:27" x14ac:dyDescent="0.25">
      <c r="F521" s="2"/>
      <c r="G521" s="148"/>
      <c r="AA521" s="1" t="str">
        <f t="shared" si="8"/>
        <v/>
      </c>
    </row>
    <row r="522" spans="6:27" x14ac:dyDescent="0.25">
      <c r="F522" s="2"/>
      <c r="G522" s="148"/>
      <c r="AA522" s="1" t="str">
        <f t="shared" si="8"/>
        <v/>
      </c>
    </row>
    <row r="523" spans="6:27" x14ac:dyDescent="0.25">
      <c r="F523" s="2"/>
      <c r="G523" s="148"/>
      <c r="AA523" s="1" t="str">
        <f t="shared" si="8"/>
        <v/>
      </c>
    </row>
    <row r="524" spans="6:27" x14ac:dyDescent="0.25">
      <c r="F524" s="2"/>
      <c r="G524" s="148"/>
      <c r="AA524" s="1" t="str">
        <f t="shared" si="8"/>
        <v/>
      </c>
    </row>
    <row r="525" spans="6:27" x14ac:dyDescent="0.25">
      <c r="F525" s="2"/>
      <c r="G525" s="148"/>
      <c r="AA525" s="1" t="str">
        <f t="shared" si="8"/>
        <v/>
      </c>
    </row>
    <row r="526" spans="6:27" x14ac:dyDescent="0.25">
      <c r="F526" s="2"/>
      <c r="G526" s="148"/>
      <c r="AA526" s="1" t="str">
        <f t="shared" si="8"/>
        <v/>
      </c>
    </row>
    <row r="527" spans="6:27" x14ac:dyDescent="0.25">
      <c r="F527" s="2"/>
      <c r="G527" s="148"/>
      <c r="AA527" s="1" t="str">
        <f t="shared" si="8"/>
        <v/>
      </c>
    </row>
    <row r="528" spans="6:27" x14ac:dyDescent="0.25">
      <c r="F528" s="2"/>
      <c r="G528" s="148"/>
      <c r="AA528" s="1" t="str">
        <f t="shared" si="8"/>
        <v/>
      </c>
    </row>
    <row r="529" spans="6:27" x14ac:dyDescent="0.25">
      <c r="F529" s="2"/>
      <c r="G529" s="148"/>
      <c r="AA529" s="1" t="str">
        <f t="shared" si="8"/>
        <v/>
      </c>
    </row>
    <row r="530" spans="6:27" x14ac:dyDescent="0.25">
      <c r="F530" s="2"/>
      <c r="G530" s="148"/>
      <c r="AA530" s="1" t="str">
        <f t="shared" si="8"/>
        <v/>
      </c>
    </row>
    <row r="531" spans="6:27" x14ac:dyDescent="0.25">
      <c r="F531" s="2"/>
      <c r="G531" s="148"/>
      <c r="AA531" s="1" t="str">
        <f t="shared" si="8"/>
        <v/>
      </c>
    </row>
    <row r="532" spans="6:27" x14ac:dyDescent="0.25">
      <c r="F532" s="2"/>
      <c r="G532" s="148"/>
      <c r="AA532" s="1" t="str">
        <f t="shared" si="8"/>
        <v/>
      </c>
    </row>
    <row r="533" spans="6:27" x14ac:dyDescent="0.25">
      <c r="F533" s="2"/>
      <c r="G533" s="148"/>
      <c r="AA533" s="1" t="str">
        <f t="shared" si="8"/>
        <v/>
      </c>
    </row>
    <row r="534" spans="6:27" x14ac:dyDescent="0.25">
      <c r="F534" s="2"/>
      <c r="G534" s="148"/>
      <c r="AA534" s="1" t="str">
        <f t="shared" si="8"/>
        <v/>
      </c>
    </row>
    <row r="535" spans="6:27" x14ac:dyDescent="0.25">
      <c r="F535" s="2"/>
      <c r="G535" s="148"/>
      <c r="AA535" s="1" t="str">
        <f t="shared" si="8"/>
        <v/>
      </c>
    </row>
    <row r="536" spans="6:27" x14ac:dyDescent="0.25">
      <c r="F536" s="2"/>
      <c r="G536" s="148"/>
      <c r="AA536" s="1" t="str">
        <f t="shared" si="8"/>
        <v/>
      </c>
    </row>
    <row r="537" spans="6:27" x14ac:dyDescent="0.25">
      <c r="F537" s="2"/>
      <c r="G537" s="148"/>
      <c r="AA537" s="1" t="str">
        <f t="shared" si="8"/>
        <v/>
      </c>
    </row>
    <row r="538" spans="6:27" x14ac:dyDescent="0.25">
      <c r="F538" s="2"/>
      <c r="G538" s="148"/>
      <c r="AA538" s="1" t="str">
        <f t="shared" si="8"/>
        <v/>
      </c>
    </row>
    <row r="539" spans="6:27" x14ac:dyDescent="0.25">
      <c r="F539" s="2"/>
      <c r="G539" s="148"/>
      <c r="AA539" s="1" t="str">
        <f t="shared" si="8"/>
        <v/>
      </c>
    </row>
    <row r="540" spans="6:27" x14ac:dyDescent="0.25">
      <c r="F540" s="2"/>
      <c r="G540" s="148"/>
      <c r="AA540" s="1" t="str">
        <f t="shared" si="8"/>
        <v/>
      </c>
    </row>
    <row r="541" spans="6:27" x14ac:dyDescent="0.25">
      <c r="F541" s="2"/>
      <c r="G541" s="148"/>
      <c r="AA541" s="1" t="str">
        <f t="shared" si="8"/>
        <v/>
      </c>
    </row>
    <row r="542" spans="6:27" x14ac:dyDescent="0.25">
      <c r="F542" s="2"/>
      <c r="G542" s="148"/>
      <c r="AA542" s="1" t="str">
        <f t="shared" si="8"/>
        <v/>
      </c>
    </row>
    <row r="543" spans="6:27" x14ac:dyDescent="0.25">
      <c r="F543" s="2"/>
      <c r="G543" s="148"/>
      <c r="AA543" s="1" t="str">
        <f t="shared" si="8"/>
        <v/>
      </c>
    </row>
    <row r="544" spans="6:27" x14ac:dyDescent="0.25">
      <c r="F544" s="2"/>
      <c r="G544" s="148"/>
      <c r="AA544" s="1" t="str">
        <f t="shared" si="8"/>
        <v/>
      </c>
    </row>
    <row r="545" spans="6:27" x14ac:dyDescent="0.25">
      <c r="F545" s="2"/>
      <c r="G545" s="148"/>
      <c r="AA545" s="1" t="str">
        <f t="shared" si="8"/>
        <v/>
      </c>
    </row>
    <row r="546" spans="6:27" x14ac:dyDescent="0.25">
      <c r="F546" s="2"/>
      <c r="G546" s="148"/>
      <c r="AA546" s="1" t="str">
        <f t="shared" si="8"/>
        <v/>
      </c>
    </row>
    <row r="547" spans="6:27" x14ac:dyDescent="0.25">
      <c r="F547" s="2"/>
      <c r="G547" s="148"/>
      <c r="AA547" s="1" t="str">
        <f t="shared" si="8"/>
        <v/>
      </c>
    </row>
    <row r="548" spans="6:27" x14ac:dyDescent="0.25">
      <c r="F548" s="2"/>
      <c r="G548" s="148"/>
      <c r="AA548" s="1" t="str">
        <f t="shared" si="8"/>
        <v/>
      </c>
    </row>
    <row r="549" spans="6:27" x14ac:dyDescent="0.25">
      <c r="F549" s="2"/>
      <c r="G549" s="148"/>
      <c r="AA549" s="1" t="str">
        <f t="shared" si="8"/>
        <v/>
      </c>
    </row>
    <row r="550" spans="6:27" x14ac:dyDescent="0.25">
      <c r="F550" s="2"/>
      <c r="G550" s="148"/>
      <c r="AA550" s="1" t="str">
        <f t="shared" si="8"/>
        <v/>
      </c>
    </row>
    <row r="551" spans="6:27" x14ac:dyDescent="0.25">
      <c r="F551" s="2"/>
      <c r="G551" s="148"/>
      <c r="AA551" s="1" t="str">
        <f t="shared" si="8"/>
        <v/>
      </c>
    </row>
    <row r="552" spans="6:27" x14ac:dyDescent="0.25">
      <c r="F552" s="2"/>
      <c r="G552" s="148"/>
      <c r="AA552" s="1" t="str">
        <f t="shared" si="8"/>
        <v/>
      </c>
    </row>
    <row r="553" spans="6:27" x14ac:dyDescent="0.25">
      <c r="F553" s="2"/>
      <c r="G553" s="148"/>
      <c r="AA553" s="1" t="str">
        <f t="shared" si="8"/>
        <v/>
      </c>
    </row>
    <row r="554" spans="6:27" x14ac:dyDescent="0.25">
      <c r="F554" s="2"/>
      <c r="G554" s="148"/>
      <c r="AA554" s="1" t="str">
        <f t="shared" si="8"/>
        <v/>
      </c>
    </row>
    <row r="555" spans="6:27" x14ac:dyDescent="0.25">
      <c r="F555" s="2"/>
      <c r="G555" s="148"/>
      <c r="AA555" s="1" t="str">
        <f t="shared" si="8"/>
        <v/>
      </c>
    </row>
    <row r="556" spans="6:27" x14ac:dyDescent="0.25">
      <c r="F556" s="2"/>
      <c r="G556" s="148"/>
      <c r="AA556" s="1" t="str">
        <f t="shared" si="8"/>
        <v/>
      </c>
    </row>
    <row r="557" spans="6:27" x14ac:dyDescent="0.25">
      <c r="F557" s="2"/>
      <c r="G557" s="148"/>
      <c r="AA557" s="1" t="str">
        <f t="shared" si="8"/>
        <v/>
      </c>
    </row>
    <row r="558" spans="6:27" x14ac:dyDescent="0.25">
      <c r="F558" s="2"/>
      <c r="G558" s="148"/>
      <c r="AA558" s="1" t="str">
        <f t="shared" si="8"/>
        <v/>
      </c>
    </row>
    <row r="559" spans="6:27" x14ac:dyDescent="0.25">
      <c r="F559" s="2"/>
      <c r="G559" s="148"/>
      <c r="AA559" s="1" t="str">
        <f t="shared" si="8"/>
        <v/>
      </c>
    </row>
    <row r="560" spans="6:27" x14ac:dyDescent="0.25">
      <c r="F560" s="2"/>
      <c r="G560" s="148"/>
      <c r="AA560" s="1" t="str">
        <f t="shared" si="8"/>
        <v/>
      </c>
    </row>
    <row r="561" spans="6:27" x14ac:dyDescent="0.25">
      <c r="F561" s="2"/>
      <c r="G561" s="148"/>
      <c r="AA561" s="1" t="str">
        <f t="shared" si="8"/>
        <v/>
      </c>
    </row>
    <row r="562" spans="6:27" x14ac:dyDescent="0.25">
      <c r="F562" s="2"/>
      <c r="G562" s="148"/>
      <c r="AA562" s="1" t="str">
        <f t="shared" si="8"/>
        <v/>
      </c>
    </row>
    <row r="563" spans="6:27" x14ac:dyDescent="0.25">
      <c r="F563" s="2"/>
      <c r="G563" s="148"/>
      <c r="AA563" s="1" t="str">
        <f t="shared" si="8"/>
        <v/>
      </c>
    </row>
    <row r="564" spans="6:27" x14ac:dyDescent="0.25">
      <c r="F564" s="2"/>
      <c r="G564" s="148"/>
      <c r="AA564" s="1" t="str">
        <f t="shared" si="8"/>
        <v/>
      </c>
    </row>
    <row r="565" spans="6:27" x14ac:dyDescent="0.25">
      <c r="F565" s="2"/>
      <c r="G565" s="148"/>
      <c r="AA565" s="1" t="str">
        <f t="shared" si="8"/>
        <v/>
      </c>
    </row>
    <row r="566" spans="6:27" x14ac:dyDescent="0.25">
      <c r="F566" s="2"/>
      <c r="G566" s="148"/>
      <c r="AA566" s="1" t="str">
        <f t="shared" si="8"/>
        <v/>
      </c>
    </row>
    <row r="567" spans="6:27" x14ac:dyDescent="0.25">
      <c r="F567" s="2"/>
      <c r="G567" s="148"/>
      <c r="AA567" s="1" t="str">
        <f t="shared" si="8"/>
        <v/>
      </c>
    </row>
    <row r="568" spans="6:27" x14ac:dyDescent="0.25">
      <c r="F568" s="2"/>
      <c r="G568" s="148"/>
      <c r="AA568" s="1" t="str">
        <f t="shared" si="8"/>
        <v/>
      </c>
    </row>
    <row r="569" spans="6:27" x14ac:dyDescent="0.25">
      <c r="F569" s="2"/>
      <c r="G569" s="148"/>
      <c r="AA569" s="1" t="str">
        <f t="shared" si="8"/>
        <v/>
      </c>
    </row>
    <row r="570" spans="6:27" x14ac:dyDescent="0.25">
      <c r="F570" s="2"/>
      <c r="G570" s="148"/>
      <c r="AA570" s="1" t="str">
        <f t="shared" si="8"/>
        <v/>
      </c>
    </row>
    <row r="571" spans="6:27" x14ac:dyDescent="0.25">
      <c r="F571" s="2"/>
      <c r="G571" s="148"/>
      <c r="AA571" s="1" t="str">
        <f t="shared" si="8"/>
        <v/>
      </c>
    </row>
    <row r="572" spans="6:27" x14ac:dyDescent="0.25">
      <c r="F572" s="2"/>
      <c r="G572" s="148"/>
      <c r="AA572" s="1" t="str">
        <f t="shared" si="8"/>
        <v/>
      </c>
    </row>
    <row r="573" spans="6:27" x14ac:dyDescent="0.25">
      <c r="F573" s="2"/>
      <c r="G573" s="148"/>
      <c r="AA573" s="1" t="str">
        <f t="shared" si="8"/>
        <v/>
      </c>
    </row>
    <row r="574" spans="6:27" x14ac:dyDescent="0.25">
      <c r="F574" s="2"/>
      <c r="G574" s="148"/>
      <c r="AA574" s="1" t="str">
        <f t="shared" si="8"/>
        <v/>
      </c>
    </row>
    <row r="575" spans="6:27" x14ac:dyDescent="0.25">
      <c r="F575" s="2"/>
      <c r="G575" s="148"/>
      <c r="AA575" s="1" t="str">
        <f t="shared" si="8"/>
        <v/>
      </c>
    </row>
    <row r="576" spans="6:27" x14ac:dyDescent="0.25">
      <c r="F576" s="2"/>
      <c r="G576" s="148"/>
      <c r="AA576" s="1" t="str">
        <f t="shared" si="8"/>
        <v/>
      </c>
    </row>
    <row r="577" spans="6:27" x14ac:dyDescent="0.25">
      <c r="F577" s="2"/>
      <c r="G577" s="148"/>
      <c r="AA577" s="1" t="str">
        <f t="shared" si="8"/>
        <v/>
      </c>
    </row>
    <row r="578" spans="6:27" x14ac:dyDescent="0.25">
      <c r="F578" s="2"/>
      <c r="G578" s="148"/>
      <c r="AA578" s="1" t="str">
        <f t="shared" si="8"/>
        <v/>
      </c>
    </row>
    <row r="579" spans="6:27" x14ac:dyDescent="0.25">
      <c r="F579" s="2"/>
      <c r="G579" s="148"/>
      <c r="AA579" s="1" t="str">
        <f t="shared" ref="AA579:AA642" si="9">IFERROR(R579/S579,"")</f>
        <v/>
      </c>
    </row>
    <row r="580" spans="6:27" x14ac:dyDescent="0.25">
      <c r="F580" s="2"/>
      <c r="G580" s="148"/>
      <c r="AA580" s="1" t="str">
        <f t="shared" si="9"/>
        <v/>
      </c>
    </row>
    <row r="581" spans="6:27" x14ac:dyDescent="0.25">
      <c r="F581" s="2"/>
      <c r="G581" s="148"/>
      <c r="AA581" s="1" t="str">
        <f t="shared" si="9"/>
        <v/>
      </c>
    </row>
    <row r="582" spans="6:27" x14ac:dyDescent="0.25">
      <c r="F582" s="2"/>
      <c r="G582" s="148"/>
      <c r="AA582" s="1" t="str">
        <f t="shared" si="9"/>
        <v/>
      </c>
    </row>
    <row r="583" spans="6:27" x14ac:dyDescent="0.25">
      <c r="F583" s="2"/>
      <c r="G583" s="148"/>
      <c r="AA583" s="1" t="str">
        <f t="shared" si="9"/>
        <v/>
      </c>
    </row>
    <row r="584" spans="6:27" x14ac:dyDescent="0.25">
      <c r="F584" s="2"/>
      <c r="G584" s="148"/>
      <c r="AA584" s="1" t="str">
        <f t="shared" si="9"/>
        <v/>
      </c>
    </row>
    <row r="585" spans="6:27" x14ac:dyDescent="0.25">
      <c r="F585" s="2"/>
      <c r="G585" s="148"/>
      <c r="AA585" s="1" t="str">
        <f t="shared" si="9"/>
        <v/>
      </c>
    </row>
    <row r="586" spans="6:27" x14ac:dyDescent="0.25">
      <c r="F586" s="2"/>
      <c r="G586" s="148"/>
      <c r="AA586" s="1" t="str">
        <f t="shared" si="9"/>
        <v/>
      </c>
    </row>
    <row r="587" spans="6:27" x14ac:dyDescent="0.25">
      <c r="F587" s="2"/>
      <c r="G587" s="148"/>
      <c r="AA587" s="1" t="str">
        <f t="shared" si="9"/>
        <v/>
      </c>
    </row>
    <row r="588" spans="6:27" x14ac:dyDescent="0.25">
      <c r="F588" s="2"/>
      <c r="G588" s="148"/>
      <c r="AA588" s="1" t="str">
        <f t="shared" si="9"/>
        <v/>
      </c>
    </row>
    <row r="589" spans="6:27" x14ac:dyDescent="0.25">
      <c r="F589" s="2"/>
      <c r="G589" s="148"/>
      <c r="AA589" s="1" t="str">
        <f t="shared" si="9"/>
        <v/>
      </c>
    </row>
    <row r="590" spans="6:27" x14ac:dyDescent="0.25">
      <c r="F590" s="2"/>
      <c r="G590" s="148"/>
      <c r="AA590" s="1" t="str">
        <f t="shared" si="9"/>
        <v/>
      </c>
    </row>
    <row r="591" spans="6:27" x14ac:dyDescent="0.25">
      <c r="F591" s="2"/>
      <c r="G591" s="148"/>
      <c r="AA591" s="1" t="str">
        <f t="shared" si="9"/>
        <v/>
      </c>
    </row>
    <row r="592" spans="6:27" x14ac:dyDescent="0.25">
      <c r="F592" s="2"/>
      <c r="G592" s="148"/>
      <c r="AA592" s="1" t="str">
        <f t="shared" si="9"/>
        <v/>
      </c>
    </row>
    <row r="593" spans="6:27" x14ac:dyDescent="0.25">
      <c r="F593" s="2"/>
      <c r="G593" s="148"/>
      <c r="AA593" s="1" t="str">
        <f t="shared" si="9"/>
        <v/>
      </c>
    </row>
    <row r="594" spans="6:27" x14ac:dyDescent="0.25">
      <c r="F594" s="2"/>
      <c r="G594" s="148"/>
      <c r="AA594" s="1" t="str">
        <f t="shared" si="9"/>
        <v/>
      </c>
    </row>
    <row r="595" spans="6:27" x14ac:dyDescent="0.25">
      <c r="F595" s="2"/>
      <c r="G595" s="148"/>
      <c r="AA595" s="1" t="str">
        <f t="shared" si="9"/>
        <v/>
      </c>
    </row>
    <row r="596" spans="6:27" x14ac:dyDescent="0.25">
      <c r="F596" s="2"/>
      <c r="G596" s="148"/>
      <c r="AA596" s="1" t="str">
        <f t="shared" si="9"/>
        <v/>
      </c>
    </row>
    <row r="597" spans="6:27" x14ac:dyDescent="0.25">
      <c r="F597" s="2"/>
      <c r="G597" s="148"/>
      <c r="AA597" s="1" t="str">
        <f t="shared" si="9"/>
        <v/>
      </c>
    </row>
    <row r="598" spans="6:27" x14ac:dyDescent="0.25">
      <c r="F598" s="2"/>
      <c r="G598" s="148"/>
      <c r="AA598" s="1" t="str">
        <f t="shared" si="9"/>
        <v/>
      </c>
    </row>
    <row r="599" spans="6:27" x14ac:dyDescent="0.25">
      <c r="F599" s="2"/>
      <c r="G599" s="148"/>
      <c r="AA599" s="1" t="str">
        <f t="shared" si="9"/>
        <v/>
      </c>
    </row>
    <row r="600" spans="6:27" x14ac:dyDescent="0.25">
      <c r="F600" s="2"/>
      <c r="G600" s="148"/>
      <c r="AA600" s="1" t="str">
        <f t="shared" si="9"/>
        <v/>
      </c>
    </row>
    <row r="601" spans="6:27" x14ac:dyDescent="0.25">
      <c r="F601" s="2"/>
      <c r="G601" s="148"/>
      <c r="AA601" s="1" t="str">
        <f t="shared" si="9"/>
        <v/>
      </c>
    </row>
    <row r="602" spans="6:27" x14ac:dyDescent="0.25">
      <c r="F602" s="2"/>
      <c r="G602" s="148"/>
      <c r="AA602" s="1" t="str">
        <f t="shared" si="9"/>
        <v/>
      </c>
    </row>
    <row r="603" spans="6:27" x14ac:dyDescent="0.25">
      <c r="F603" s="2"/>
      <c r="G603" s="148"/>
      <c r="AA603" s="1" t="str">
        <f t="shared" si="9"/>
        <v/>
      </c>
    </row>
    <row r="604" spans="6:27" x14ac:dyDescent="0.25">
      <c r="F604" s="2"/>
      <c r="G604" s="148"/>
      <c r="AA604" s="1" t="str">
        <f t="shared" si="9"/>
        <v/>
      </c>
    </row>
    <row r="605" spans="6:27" x14ac:dyDescent="0.25">
      <c r="F605" s="2"/>
      <c r="G605" s="148"/>
      <c r="AA605" s="1" t="str">
        <f t="shared" si="9"/>
        <v/>
      </c>
    </row>
    <row r="606" spans="6:27" x14ac:dyDescent="0.25">
      <c r="F606" s="2"/>
      <c r="G606" s="148"/>
      <c r="AA606" s="1" t="str">
        <f t="shared" si="9"/>
        <v/>
      </c>
    </row>
    <row r="607" spans="6:27" x14ac:dyDescent="0.25">
      <c r="F607" s="2"/>
      <c r="G607" s="148"/>
      <c r="AA607" s="1" t="str">
        <f t="shared" si="9"/>
        <v/>
      </c>
    </row>
    <row r="608" spans="6:27" x14ac:dyDescent="0.25">
      <c r="F608" s="2"/>
      <c r="G608" s="148"/>
      <c r="AA608" s="1" t="str">
        <f t="shared" si="9"/>
        <v/>
      </c>
    </row>
    <row r="609" spans="6:27" x14ac:dyDescent="0.25">
      <c r="F609" s="2"/>
      <c r="G609" s="148"/>
      <c r="AA609" s="1" t="str">
        <f t="shared" si="9"/>
        <v/>
      </c>
    </row>
    <row r="610" spans="6:27" x14ac:dyDescent="0.25">
      <c r="F610" s="2"/>
      <c r="G610" s="148"/>
      <c r="AA610" s="1" t="str">
        <f t="shared" si="9"/>
        <v/>
      </c>
    </row>
    <row r="611" spans="6:27" x14ac:dyDescent="0.25">
      <c r="F611" s="2"/>
      <c r="G611" s="148"/>
      <c r="AA611" s="1" t="str">
        <f t="shared" si="9"/>
        <v/>
      </c>
    </row>
    <row r="612" spans="6:27" x14ac:dyDescent="0.25">
      <c r="F612" s="2"/>
      <c r="G612" s="148"/>
      <c r="AA612" s="1" t="str">
        <f t="shared" si="9"/>
        <v/>
      </c>
    </row>
    <row r="613" spans="6:27" x14ac:dyDescent="0.25">
      <c r="F613" s="2"/>
      <c r="G613" s="148"/>
      <c r="AA613" s="1" t="str">
        <f t="shared" si="9"/>
        <v/>
      </c>
    </row>
    <row r="614" spans="6:27" x14ac:dyDescent="0.25">
      <c r="F614" s="2"/>
      <c r="G614" s="148"/>
      <c r="AA614" s="1" t="str">
        <f t="shared" si="9"/>
        <v/>
      </c>
    </row>
    <row r="615" spans="6:27" x14ac:dyDescent="0.25">
      <c r="F615" s="2"/>
      <c r="G615" s="148"/>
      <c r="AA615" s="1" t="str">
        <f t="shared" si="9"/>
        <v/>
      </c>
    </row>
    <row r="616" spans="6:27" x14ac:dyDescent="0.25">
      <c r="F616" s="2"/>
      <c r="G616" s="148"/>
      <c r="AA616" s="1" t="str">
        <f t="shared" si="9"/>
        <v/>
      </c>
    </row>
    <row r="617" spans="6:27" x14ac:dyDescent="0.25">
      <c r="F617" s="2"/>
      <c r="G617" s="148"/>
      <c r="AA617" s="1" t="str">
        <f t="shared" si="9"/>
        <v/>
      </c>
    </row>
    <row r="618" spans="6:27" x14ac:dyDescent="0.25">
      <c r="F618" s="2"/>
      <c r="G618" s="148"/>
      <c r="AA618" s="1" t="str">
        <f t="shared" si="9"/>
        <v/>
      </c>
    </row>
    <row r="619" spans="6:27" x14ac:dyDescent="0.25">
      <c r="F619" s="2"/>
      <c r="G619" s="148"/>
      <c r="AA619" s="1" t="str">
        <f t="shared" si="9"/>
        <v/>
      </c>
    </row>
    <row r="620" spans="6:27" x14ac:dyDescent="0.25">
      <c r="F620" s="2"/>
      <c r="G620" s="148"/>
      <c r="AA620" s="1" t="str">
        <f t="shared" si="9"/>
        <v/>
      </c>
    </row>
    <row r="621" spans="6:27" x14ac:dyDescent="0.25">
      <c r="F621" s="2"/>
      <c r="G621" s="148"/>
      <c r="AA621" s="1" t="str">
        <f t="shared" si="9"/>
        <v/>
      </c>
    </row>
    <row r="622" spans="6:27" x14ac:dyDescent="0.25">
      <c r="F622" s="2"/>
      <c r="G622" s="148"/>
      <c r="AA622" s="1" t="str">
        <f t="shared" si="9"/>
        <v/>
      </c>
    </row>
    <row r="623" spans="6:27" x14ac:dyDescent="0.25">
      <c r="F623" s="2"/>
      <c r="G623" s="148"/>
      <c r="AA623" s="1" t="str">
        <f t="shared" si="9"/>
        <v/>
      </c>
    </row>
    <row r="624" spans="6:27" x14ac:dyDescent="0.25">
      <c r="F624" s="2"/>
      <c r="G624" s="148"/>
      <c r="AA624" s="1" t="str">
        <f t="shared" si="9"/>
        <v/>
      </c>
    </row>
    <row r="625" spans="6:27" x14ac:dyDescent="0.25">
      <c r="F625" s="2"/>
      <c r="G625" s="148"/>
      <c r="AA625" s="1" t="str">
        <f t="shared" si="9"/>
        <v/>
      </c>
    </row>
    <row r="626" spans="6:27" x14ac:dyDescent="0.25">
      <c r="F626" s="2"/>
      <c r="G626" s="148"/>
      <c r="AA626" s="1" t="str">
        <f t="shared" si="9"/>
        <v/>
      </c>
    </row>
    <row r="627" spans="6:27" x14ac:dyDescent="0.25">
      <c r="F627" s="2"/>
      <c r="G627" s="148"/>
      <c r="AA627" s="1" t="str">
        <f t="shared" si="9"/>
        <v/>
      </c>
    </row>
    <row r="628" spans="6:27" x14ac:dyDescent="0.25">
      <c r="F628" s="2"/>
      <c r="G628" s="148"/>
      <c r="AA628" s="1" t="str">
        <f t="shared" si="9"/>
        <v/>
      </c>
    </row>
    <row r="629" spans="6:27" x14ac:dyDescent="0.25">
      <c r="F629" s="2"/>
      <c r="G629" s="148"/>
      <c r="AA629" s="1" t="str">
        <f t="shared" si="9"/>
        <v/>
      </c>
    </row>
    <row r="630" spans="6:27" x14ac:dyDescent="0.25">
      <c r="F630" s="2"/>
      <c r="G630" s="148"/>
      <c r="AA630" s="1" t="str">
        <f t="shared" si="9"/>
        <v/>
      </c>
    </row>
    <row r="631" spans="6:27" x14ac:dyDescent="0.25">
      <c r="F631" s="2"/>
      <c r="G631" s="148"/>
      <c r="AA631" s="1" t="str">
        <f t="shared" si="9"/>
        <v/>
      </c>
    </row>
    <row r="632" spans="6:27" x14ac:dyDescent="0.25">
      <c r="F632" s="2"/>
      <c r="G632" s="148"/>
      <c r="AA632" s="1" t="str">
        <f t="shared" si="9"/>
        <v/>
      </c>
    </row>
    <row r="633" spans="6:27" x14ac:dyDescent="0.25">
      <c r="F633" s="2"/>
      <c r="G633" s="148"/>
      <c r="AA633" s="1" t="str">
        <f t="shared" si="9"/>
        <v/>
      </c>
    </row>
    <row r="634" spans="6:27" x14ac:dyDescent="0.25">
      <c r="F634" s="2"/>
      <c r="G634" s="148"/>
      <c r="AA634" s="1" t="str">
        <f t="shared" si="9"/>
        <v/>
      </c>
    </row>
    <row r="635" spans="6:27" x14ac:dyDescent="0.25">
      <c r="F635" s="2"/>
      <c r="G635" s="148"/>
      <c r="AA635" s="1" t="str">
        <f t="shared" si="9"/>
        <v/>
      </c>
    </row>
    <row r="636" spans="6:27" x14ac:dyDescent="0.25">
      <c r="F636" s="2"/>
      <c r="G636" s="148"/>
      <c r="AA636" s="1" t="str">
        <f t="shared" si="9"/>
        <v/>
      </c>
    </row>
    <row r="637" spans="6:27" x14ac:dyDescent="0.25">
      <c r="F637" s="2"/>
      <c r="G637" s="148"/>
      <c r="AA637" s="1" t="str">
        <f t="shared" si="9"/>
        <v/>
      </c>
    </row>
    <row r="638" spans="6:27" x14ac:dyDescent="0.25">
      <c r="F638" s="2"/>
      <c r="G638" s="148"/>
      <c r="AA638" s="1" t="str">
        <f t="shared" si="9"/>
        <v/>
      </c>
    </row>
    <row r="639" spans="6:27" x14ac:dyDescent="0.25">
      <c r="F639" s="2"/>
      <c r="G639" s="148"/>
      <c r="AA639" s="1" t="str">
        <f t="shared" si="9"/>
        <v/>
      </c>
    </row>
    <row r="640" spans="6:27" x14ac:dyDescent="0.25">
      <c r="F640" s="2"/>
      <c r="G640" s="148"/>
      <c r="AA640" s="1" t="str">
        <f t="shared" si="9"/>
        <v/>
      </c>
    </row>
    <row r="641" spans="6:27" x14ac:dyDescent="0.25">
      <c r="F641" s="2"/>
      <c r="G641" s="148"/>
      <c r="AA641" s="1" t="str">
        <f t="shared" si="9"/>
        <v/>
      </c>
    </row>
    <row r="642" spans="6:27" x14ac:dyDescent="0.25">
      <c r="F642" s="2"/>
      <c r="G642" s="148"/>
      <c r="AA642" s="1" t="str">
        <f t="shared" si="9"/>
        <v/>
      </c>
    </row>
    <row r="643" spans="6:27" x14ac:dyDescent="0.25">
      <c r="F643" s="2"/>
      <c r="G643" s="148"/>
      <c r="AA643" s="1" t="str">
        <f t="shared" ref="AA643:AA706" si="10">IFERROR(R643/S643,"")</f>
        <v/>
      </c>
    </row>
    <row r="644" spans="6:27" x14ac:dyDescent="0.25">
      <c r="F644" s="2"/>
      <c r="G644" s="148"/>
      <c r="AA644" s="1" t="str">
        <f t="shared" si="10"/>
        <v/>
      </c>
    </row>
    <row r="645" spans="6:27" x14ac:dyDescent="0.25">
      <c r="F645" s="2"/>
      <c r="G645" s="148"/>
      <c r="AA645" s="1" t="str">
        <f t="shared" si="10"/>
        <v/>
      </c>
    </row>
    <row r="646" spans="6:27" x14ac:dyDescent="0.25">
      <c r="F646" s="2"/>
      <c r="G646" s="148"/>
      <c r="AA646" s="1" t="str">
        <f t="shared" si="10"/>
        <v/>
      </c>
    </row>
    <row r="647" spans="6:27" x14ac:dyDescent="0.25">
      <c r="F647" s="2"/>
      <c r="G647" s="148"/>
      <c r="AA647" s="1" t="str">
        <f t="shared" si="10"/>
        <v/>
      </c>
    </row>
    <row r="648" spans="6:27" x14ac:dyDescent="0.25">
      <c r="F648" s="2"/>
      <c r="G648" s="148"/>
      <c r="AA648" s="1" t="str">
        <f t="shared" si="10"/>
        <v/>
      </c>
    </row>
    <row r="649" spans="6:27" x14ac:dyDescent="0.25">
      <c r="F649" s="2"/>
      <c r="G649" s="148"/>
      <c r="AA649" s="1" t="str">
        <f t="shared" si="10"/>
        <v/>
      </c>
    </row>
    <row r="650" spans="6:27" x14ac:dyDescent="0.25">
      <c r="F650" s="2"/>
      <c r="G650" s="148"/>
      <c r="AA650" s="1" t="str">
        <f t="shared" si="10"/>
        <v/>
      </c>
    </row>
    <row r="651" spans="6:27" x14ac:dyDescent="0.25">
      <c r="F651" s="2"/>
      <c r="G651" s="148"/>
      <c r="AA651" s="1" t="str">
        <f t="shared" si="10"/>
        <v/>
      </c>
    </row>
    <row r="652" spans="6:27" x14ac:dyDescent="0.25">
      <c r="F652" s="2"/>
      <c r="G652" s="148"/>
      <c r="AA652" s="1" t="str">
        <f t="shared" si="10"/>
        <v/>
      </c>
    </row>
    <row r="653" spans="6:27" x14ac:dyDescent="0.25">
      <c r="F653" s="2"/>
      <c r="G653" s="148"/>
      <c r="AA653" s="1" t="str">
        <f t="shared" si="10"/>
        <v/>
      </c>
    </row>
    <row r="654" spans="6:27" x14ac:dyDescent="0.25">
      <c r="F654" s="2"/>
      <c r="G654" s="148"/>
      <c r="AA654" s="1" t="str">
        <f t="shared" si="10"/>
        <v/>
      </c>
    </row>
    <row r="655" spans="6:27" x14ac:dyDescent="0.25">
      <c r="F655" s="2"/>
      <c r="G655" s="148"/>
      <c r="AA655" s="1" t="str">
        <f t="shared" si="10"/>
        <v/>
      </c>
    </row>
    <row r="656" spans="6:27" x14ac:dyDescent="0.25">
      <c r="F656" s="2"/>
      <c r="G656" s="148"/>
      <c r="AA656" s="1" t="str">
        <f t="shared" si="10"/>
        <v/>
      </c>
    </row>
    <row r="657" spans="6:27" x14ac:dyDescent="0.25">
      <c r="F657" s="2"/>
      <c r="G657" s="148"/>
      <c r="AA657" s="1" t="str">
        <f t="shared" si="10"/>
        <v/>
      </c>
    </row>
    <row r="658" spans="6:27" x14ac:dyDescent="0.25">
      <c r="F658" s="2"/>
      <c r="G658" s="148"/>
      <c r="AA658" s="1" t="str">
        <f t="shared" si="10"/>
        <v/>
      </c>
    </row>
    <row r="659" spans="6:27" x14ac:dyDescent="0.25">
      <c r="F659" s="2"/>
      <c r="G659" s="148"/>
      <c r="AA659" s="1" t="str">
        <f t="shared" si="10"/>
        <v/>
      </c>
    </row>
    <row r="660" spans="6:27" x14ac:dyDescent="0.25">
      <c r="F660" s="2"/>
      <c r="G660" s="148"/>
      <c r="AA660" s="1" t="str">
        <f t="shared" si="10"/>
        <v/>
      </c>
    </row>
    <row r="661" spans="6:27" x14ac:dyDescent="0.25">
      <c r="F661" s="2"/>
      <c r="G661" s="148"/>
      <c r="AA661" s="1" t="str">
        <f t="shared" si="10"/>
        <v/>
      </c>
    </row>
    <row r="662" spans="6:27" x14ac:dyDescent="0.25">
      <c r="F662" s="2"/>
      <c r="G662" s="148"/>
      <c r="AA662" s="1" t="str">
        <f t="shared" si="10"/>
        <v/>
      </c>
    </row>
    <row r="663" spans="6:27" x14ac:dyDescent="0.25">
      <c r="F663" s="2"/>
      <c r="G663" s="148"/>
      <c r="AA663" s="1" t="str">
        <f t="shared" si="10"/>
        <v/>
      </c>
    </row>
    <row r="664" spans="6:27" x14ac:dyDescent="0.25">
      <c r="F664" s="2"/>
      <c r="G664" s="148"/>
      <c r="AA664" s="1" t="str">
        <f t="shared" si="10"/>
        <v/>
      </c>
    </row>
    <row r="665" spans="6:27" x14ac:dyDescent="0.25">
      <c r="F665" s="2"/>
      <c r="G665" s="148"/>
      <c r="AA665" s="1" t="str">
        <f t="shared" si="10"/>
        <v/>
      </c>
    </row>
    <row r="666" spans="6:27" x14ac:dyDescent="0.25">
      <c r="F666" s="2"/>
      <c r="G666" s="148"/>
      <c r="AA666" s="1" t="str">
        <f t="shared" si="10"/>
        <v/>
      </c>
    </row>
    <row r="667" spans="6:27" x14ac:dyDescent="0.25">
      <c r="F667" s="2"/>
      <c r="G667" s="148"/>
      <c r="AA667" s="1" t="str">
        <f t="shared" si="10"/>
        <v/>
      </c>
    </row>
    <row r="668" spans="6:27" x14ac:dyDescent="0.25">
      <c r="F668" s="2"/>
      <c r="G668" s="148"/>
      <c r="AA668" s="1" t="str">
        <f t="shared" si="10"/>
        <v/>
      </c>
    </row>
    <row r="669" spans="6:27" x14ac:dyDescent="0.25">
      <c r="F669" s="2"/>
      <c r="G669" s="148"/>
      <c r="AA669" s="1" t="str">
        <f t="shared" si="10"/>
        <v/>
      </c>
    </row>
    <row r="670" spans="6:27" x14ac:dyDescent="0.25">
      <c r="F670" s="2"/>
      <c r="G670" s="148"/>
      <c r="AA670" s="1" t="str">
        <f t="shared" si="10"/>
        <v/>
      </c>
    </row>
    <row r="671" spans="6:27" x14ac:dyDescent="0.25">
      <c r="F671" s="2"/>
      <c r="G671" s="148"/>
      <c r="AA671" s="1" t="str">
        <f t="shared" si="10"/>
        <v/>
      </c>
    </row>
    <row r="672" spans="6:27" x14ac:dyDescent="0.25">
      <c r="F672" s="2"/>
      <c r="G672" s="148"/>
      <c r="AA672" s="1" t="str">
        <f t="shared" si="10"/>
        <v/>
      </c>
    </row>
    <row r="673" spans="6:27" x14ac:dyDescent="0.25">
      <c r="F673" s="2"/>
      <c r="G673" s="148"/>
      <c r="AA673" s="1" t="str">
        <f t="shared" si="10"/>
        <v/>
      </c>
    </row>
    <row r="674" spans="6:27" x14ac:dyDescent="0.25">
      <c r="F674" s="2"/>
      <c r="G674" s="148"/>
      <c r="AA674" s="1" t="str">
        <f t="shared" si="10"/>
        <v/>
      </c>
    </row>
    <row r="675" spans="6:27" x14ac:dyDescent="0.25">
      <c r="F675" s="2"/>
      <c r="G675" s="148"/>
      <c r="AA675" s="1" t="str">
        <f t="shared" si="10"/>
        <v/>
      </c>
    </row>
    <row r="676" spans="6:27" x14ac:dyDescent="0.25">
      <c r="F676" s="2"/>
      <c r="G676" s="148"/>
      <c r="AA676" s="1" t="str">
        <f t="shared" si="10"/>
        <v/>
      </c>
    </row>
    <row r="677" spans="6:27" x14ac:dyDescent="0.25">
      <c r="F677" s="2"/>
      <c r="G677" s="148"/>
      <c r="AA677" s="1" t="str">
        <f t="shared" si="10"/>
        <v/>
      </c>
    </row>
    <row r="678" spans="6:27" x14ac:dyDescent="0.25">
      <c r="F678" s="2"/>
      <c r="G678" s="148"/>
      <c r="AA678" s="1" t="str">
        <f t="shared" si="10"/>
        <v/>
      </c>
    </row>
    <row r="679" spans="6:27" x14ac:dyDescent="0.25">
      <c r="F679" s="2"/>
      <c r="G679" s="148"/>
      <c r="AA679" s="1" t="str">
        <f t="shared" si="10"/>
        <v/>
      </c>
    </row>
    <row r="680" spans="6:27" x14ac:dyDescent="0.25">
      <c r="F680" s="2"/>
      <c r="G680" s="148"/>
      <c r="AA680" s="1" t="str">
        <f t="shared" si="10"/>
        <v/>
      </c>
    </row>
    <row r="681" spans="6:27" x14ac:dyDescent="0.25">
      <c r="F681" s="2"/>
      <c r="G681" s="148"/>
      <c r="AA681" s="1" t="str">
        <f t="shared" si="10"/>
        <v/>
      </c>
    </row>
    <row r="682" spans="6:27" x14ac:dyDescent="0.25">
      <c r="F682" s="2"/>
      <c r="G682" s="148"/>
      <c r="AA682" s="1" t="str">
        <f t="shared" si="10"/>
        <v/>
      </c>
    </row>
    <row r="683" spans="6:27" x14ac:dyDescent="0.25">
      <c r="F683" s="2"/>
      <c r="G683" s="148"/>
      <c r="AA683" s="1" t="str">
        <f t="shared" si="10"/>
        <v/>
      </c>
    </row>
    <row r="684" spans="6:27" x14ac:dyDescent="0.25">
      <c r="F684" s="2"/>
      <c r="G684" s="148"/>
      <c r="AA684" s="1" t="str">
        <f t="shared" si="10"/>
        <v/>
      </c>
    </row>
    <row r="685" spans="6:27" x14ac:dyDescent="0.25">
      <c r="F685" s="2"/>
      <c r="G685" s="148"/>
      <c r="AA685" s="1" t="str">
        <f t="shared" si="10"/>
        <v/>
      </c>
    </row>
    <row r="686" spans="6:27" x14ac:dyDescent="0.25">
      <c r="F686" s="2"/>
      <c r="G686" s="148"/>
      <c r="AA686" s="1" t="str">
        <f t="shared" si="10"/>
        <v/>
      </c>
    </row>
    <row r="687" spans="6:27" x14ac:dyDescent="0.25">
      <c r="F687" s="2"/>
      <c r="G687" s="148"/>
      <c r="AA687" s="1" t="str">
        <f t="shared" si="10"/>
        <v/>
      </c>
    </row>
    <row r="688" spans="6:27" x14ac:dyDescent="0.25">
      <c r="F688" s="2"/>
      <c r="G688" s="148"/>
      <c r="AA688" s="1" t="str">
        <f t="shared" si="10"/>
        <v/>
      </c>
    </row>
    <row r="689" spans="6:27" x14ac:dyDescent="0.25">
      <c r="F689" s="2"/>
      <c r="G689" s="148"/>
      <c r="AA689" s="1" t="str">
        <f t="shared" si="10"/>
        <v/>
      </c>
    </row>
    <row r="690" spans="6:27" x14ac:dyDescent="0.25">
      <c r="F690" s="2"/>
      <c r="G690" s="148"/>
      <c r="AA690" s="1" t="str">
        <f t="shared" si="10"/>
        <v/>
      </c>
    </row>
    <row r="691" spans="6:27" x14ac:dyDescent="0.25">
      <c r="F691" s="2"/>
      <c r="G691" s="148"/>
      <c r="AA691" s="1" t="str">
        <f t="shared" si="10"/>
        <v/>
      </c>
    </row>
    <row r="692" spans="6:27" x14ac:dyDescent="0.25">
      <c r="F692" s="2"/>
      <c r="G692" s="148"/>
      <c r="AA692" s="1" t="str">
        <f t="shared" si="10"/>
        <v/>
      </c>
    </row>
    <row r="693" spans="6:27" x14ac:dyDescent="0.25">
      <c r="F693" s="2"/>
      <c r="G693" s="148"/>
      <c r="AA693" s="1" t="str">
        <f t="shared" si="10"/>
        <v/>
      </c>
    </row>
    <row r="694" spans="6:27" x14ac:dyDescent="0.25">
      <c r="F694" s="2"/>
      <c r="G694" s="148"/>
      <c r="AA694" s="1" t="str">
        <f t="shared" si="10"/>
        <v/>
      </c>
    </row>
    <row r="695" spans="6:27" x14ac:dyDescent="0.25">
      <c r="F695" s="2"/>
      <c r="G695" s="148"/>
      <c r="AA695" s="1" t="str">
        <f t="shared" si="10"/>
        <v/>
      </c>
    </row>
    <row r="696" spans="6:27" x14ac:dyDescent="0.25">
      <c r="F696" s="2"/>
      <c r="G696" s="148"/>
      <c r="AA696" s="1" t="str">
        <f t="shared" si="10"/>
        <v/>
      </c>
    </row>
    <row r="697" spans="6:27" x14ac:dyDescent="0.25">
      <c r="F697" s="2"/>
      <c r="G697" s="148"/>
      <c r="AA697" s="1" t="str">
        <f t="shared" si="10"/>
        <v/>
      </c>
    </row>
    <row r="698" spans="6:27" x14ac:dyDescent="0.25">
      <c r="F698" s="2"/>
      <c r="G698" s="148"/>
      <c r="AA698" s="1" t="str">
        <f t="shared" si="10"/>
        <v/>
      </c>
    </row>
    <row r="699" spans="6:27" x14ac:dyDescent="0.25">
      <c r="F699" s="2"/>
      <c r="G699" s="148"/>
      <c r="AA699" s="1" t="str">
        <f t="shared" si="10"/>
        <v/>
      </c>
    </row>
    <row r="700" spans="6:27" x14ac:dyDescent="0.25">
      <c r="F700" s="2"/>
      <c r="G700" s="148"/>
      <c r="AA700" s="1" t="str">
        <f t="shared" si="10"/>
        <v/>
      </c>
    </row>
    <row r="701" spans="6:27" x14ac:dyDescent="0.25">
      <c r="F701" s="2"/>
      <c r="G701" s="148"/>
      <c r="AA701" s="1" t="str">
        <f t="shared" si="10"/>
        <v/>
      </c>
    </row>
    <row r="702" spans="6:27" x14ac:dyDescent="0.25">
      <c r="F702" s="2"/>
      <c r="G702" s="148"/>
      <c r="AA702" s="1" t="str">
        <f t="shared" si="10"/>
        <v/>
      </c>
    </row>
    <row r="703" spans="6:27" x14ac:dyDescent="0.25">
      <c r="F703" s="2"/>
      <c r="G703" s="148"/>
      <c r="AA703" s="1" t="str">
        <f t="shared" si="10"/>
        <v/>
      </c>
    </row>
    <row r="704" spans="6:27" x14ac:dyDescent="0.25">
      <c r="F704" s="2"/>
      <c r="G704" s="148"/>
      <c r="AA704" s="1" t="str">
        <f t="shared" si="10"/>
        <v/>
      </c>
    </row>
    <row r="705" spans="6:27" x14ac:dyDescent="0.25">
      <c r="F705" s="2"/>
      <c r="G705" s="148"/>
      <c r="AA705" s="1" t="str">
        <f t="shared" si="10"/>
        <v/>
      </c>
    </row>
    <row r="706" spans="6:27" x14ac:dyDescent="0.25">
      <c r="F706" s="2"/>
      <c r="G706" s="148"/>
      <c r="AA706" s="1" t="str">
        <f t="shared" si="10"/>
        <v/>
      </c>
    </row>
    <row r="707" spans="6:27" x14ac:dyDescent="0.25">
      <c r="F707" s="2"/>
      <c r="G707" s="148"/>
      <c r="AA707" s="1" t="str">
        <f t="shared" ref="AA707:AA770" si="11">IFERROR(R707/S707,"")</f>
        <v/>
      </c>
    </row>
    <row r="708" spans="6:27" x14ac:dyDescent="0.25">
      <c r="F708" s="2"/>
      <c r="G708" s="148"/>
      <c r="AA708" s="1" t="str">
        <f t="shared" si="11"/>
        <v/>
      </c>
    </row>
    <row r="709" spans="6:27" x14ac:dyDescent="0.25">
      <c r="F709" s="2"/>
      <c r="G709" s="148"/>
      <c r="AA709" s="1" t="str">
        <f t="shared" si="11"/>
        <v/>
      </c>
    </row>
    <row r="710" spans="6:27" x14ac:dyDescent="0.25">
      <c r="F710" s="2"/>
      <c r="G710" s="148"/>
      <c r="AA710" s="1" t="str">
        <f t="shared" si="11"/>
        <v/>
      </c>
    </row>
    <row r="711" spans="6:27" x14ac:dyDescent="0.25">
      <c r="F711" s="2"/>
      <c r="G711" s="148"/>
      <c r="AA711" s="1" t="str">
        <f t="shared" si="11"/>
        <v/>
      </c>
    </row>
    <row r="712" spans="6:27" x14ac:dyDescent="0.25">
      <c r="F712" s="2"/>
      <c r="G712" s="148"/>
      <c r="AA712" s="1" t="str">
        <f t="shared" si="11"/>
        <v/>
      </c>
    </row>
    <row r="713" spans="6:27" x14ac:dyDescent="0.25">
      <c r="F713" s="2"/>
      <c r="G713" s="148"/>
      <c r="AA713" s="1" t="str">
        <f t="shared" si="11"/>
        <v/>
      </c>
    </row>
    <row r="714" spans="6:27" x14ac:dyDescent="0.25">
      <c r="F714" s="2"/>
      <c r="G714" s="148"/>
      <c r="AA714" s="1" t="str">
        <f t="shared" si="11"/>
        <v/>
      </c>
    </row>
    <row r="715" spans="6:27" x14ac:dyDescent="0.25">
      <c r="F715" s="2"/>
      <c r="G715" s="148"/>
      <c r="AA715" s="1" t="str">
        <f t="shared" si="11"/>
        <v/>
      </c>
    </row>
    <row r="716" spans="6:27" x14ac:dyDescent="0.25">
      <c r="F716" s="2"/>
      <c r="G716" s="148"/>
      <c r="AA716" s="1" t="str">
        <f t="shared" si="11"/>
        <v/>
      </c>
    </row>
    <row r="717" spans="6:27" x14ac:dyDescent="0.25">
      <c r="F717" s="2"/>
      <c r="G717" s="148"/>
      <c r="AA717" s="1" t="str">
        <f t="shared" si="11"/>
        <v/>
      </c>
    </row>
    <row r="718" spans="6:27" x14ac:dyDescent="0.25">
      <c r="F718" s="2"/>
      <c r="G718" s="148"/>
      <c r="AA718" s="1" t="str">
        <f t="shared" si="11"/>
        <v/>
      </c>
    </row>
    <row r="719" spans="6:27" x14ac:dyDescent="0.25">
      <c r="F719" s="2"/>
      <c r="G719" s="148"/>
      <c r="AA719" s="1" t="str">
        <f t="shared" si="11"/>
        <v/>
      </c>
    </row>
    <row r="720" spans="6:27" x14ac:dyDescent="0.25">
      <c r="F720" s="2"/>
      <c r="G720" s="148"/>
      <c r="AA720" s="1" t="str">
        <f t="shared" si="11"/>
        <v/>
      </c>
    </row>
    <row r="721" spans="6:27" x14ac:dyDescent="0.25">
      <c r="F721" s="2"/>
      <c r="G721" s="148"/>
      <c r="AA721" s="1" t="str">
        <f t="shared" si="11"/>
        <v/>
      </c>
    </row>
    <row r="722" spans="6:27" x14ac:dyDescent="0.25">
      <c r="F722" s="2"/>
      <c r="G722" s="148"/>
      <c r="AA722" s="1" t="str">
        <f t="shared" si="11"/>
        <v/>
      </c>
    </row>
    <row r="723" spans="6:27" x14ac:dyDescent="0.25">
      <c r="F723" s="2"/>
      <c r="G723" s="148"/>
      <c r="AA723" s="1" t="str">
        <f t="shared" si="11"/>
        <v/>
      </c>
    </row>
    <row r="724" spans="6:27" x14ac:dyDescent="0.25">
      <c r="F724" s="2"/>
      <c r="G724" s="148"/>
      <c r="AA724" s="1" t="str">
        <f t="shared" si="11"/>
        <v/>
      </c>
    </row>
    <row r="725" spans="6:27" x14ac:dyDescent="0.25">
      <c r="F725" s="2"/>
      <c r="G725" s="148"/>
      <c r="AA725" s="1" t="str">
        <f t="shared" si="11"/>
        <v/>
      </c>
    </row>
    <row r="726" spans="6:27" x14ac:dyDescent="0.25">
      <c r="F726" s="2"/>
      <c r="G726" s="148"/>
      <c r="AA726" s="1" t="str">
        <f t="shared" si="11"/>
        <v/>
      </c>
    </row>
    <row r="727" spans="6:27" x14ac:dyDescent="0.25">
      <c r="F727" s="2"/>
      <c r="G727" s="148"/>
      <c r="AA727" s="1" t="str">
        <f t="shared" si="11"/>
        <v/>
      </c>
    </row>
    <row r="728" spans="6:27" x14ac:dyDescent="0.25">
      <c r="F728" s="2"/>
      <c r="G728" s="148"/>
      <c r="AA728" s="1" t="str">
        <f t="shared" si="11"/>
        <v/>
      </c>
    </row>
    <row r="729" spans="6:27" x14ac:dyDescent="0.25">
      <c r="F729" s="2"/>
      <c r="G729" s="148"/>
      <c r="AA729" s="1" t="str">
        <f t="shared" si="11"/>
        <v/>
      </c>
    </row>
    <row r="730" spans="6:27" x14ac:dyDescent="0.25">
      <c r="F730" s="2"/>
      <c r="G730" s="148"/>
      <c r="AA730" s="1" t="str">
        <f t="shared" si="11"/>
        <v/>
      </c>
    </row>
    <row r="731" spans="6:27" x14ac:dyDescent="0.25">
      <c r="F731" s="2"/>
      <c r="G731" s="148"/>
      <c r="AA731" s="1" t="str">
        <f t="shared" si="11"/>
        <v/>
      </c>
    </row>
    <row r="732" spans="6:27" x14ac:dyDescent="0.25">
      <c r="F732" s="2"/>
      <c r="G732" s="148"/>
      <c r="AA732" s="1" t="str">
        <f t="shared" si="11"/>
        <v/>
      </c>
    </row>
    <row r="733" spans="6:27" x14ac:dyDescent="0.25">
      <c r="F733" s="2"/>
      <c r="G733" s="148"/>
      <c r="AA733" s="1" t="str">
        <f t="shared" si="11"/>
        <v/>
      </c>
    </row>
    <row r="734" spans="6:27" x14ac:dyDescent="0.25">
      <c r="F734" s="2"/>
      <c r="G734" s="148"/>
      <c r="AA734" s="1" t="str">
        <f t="shared" si="11"/>
        <v/>
      </c>
    </row>
    <row r="735" spans="6:27" x14ac:dyDescent="0.25">
      <c r="F735" s="2"/>
      <c r="G735" s="148"/>
      <c r="AA735" s="1" t="str">
        <f t="shared" si="11"/>
        <v/>
      </c>
    </row>
    <row r="736" spans="6:27" x14ac:dyDescent="0.25">
      <c r="F736" s="2"/>
      <c r="G736" s="148"/>
      <c r="AA736" s="1" t="str">
        <f t="shared" si="11"/>
        <v/>
      </c>
    </row>
    <row r="737" spans="6:27" x14ac:dyDescent="0.25">
      <c r="F737" s="2"/>
      <c r="G737" s="148"/>
      <c r="AA737" s="1" t="str">
        <f t="shared" si="11"/>
        <v/>
      </c>
    </row>
    <row r="738" spans="6:27" x14ac:dyDescent="0.25">
      <c r="F738" s="2"/>
      <c r="G738" s="148"/>
      <c r="AA738" s="1" t="str">
        <f t="shared" si="11"/>
        <v/>
      </c>
    </row>
    <row r="739" spans="6:27" x14ac:dyDescent="0.25">
      <c r="F739" s="2"/>
      <c r="G739" s="148"/>
      <c r="AA739" s="1" t="str">
        <f t="shared" si="11"/>
        <v/>
      </c>
    </row>
    <row r="740" spans="6:27" x14ac:dyDescent="0.25">
      <c r="F740" s="2"/>
      <c r="G740" s="148"/>
      <c r="AA740" s="1" t="str">
        <f t="shared" si="11"/>
        <v/>
      </c>
    </row>
    <row r="741" spans="6:27" x14ac:dyDescent="0.25">
      <c r="F741" s="2"/>
      <c r="G741" s="148"/>
      <c r="AA741" s="1" t="str">
        <f t="shared" si="11"/>
        <v/>
      </c>
    </row>
    <row r="742" spans="6:27" x14ac:dyDescent="0.25">
      <c r="F742" s="2"/>
      <c r="G742" s="148"/>
      <c r="AA742" s="1" t="str">
        <f t="shared" si="11"/>
        <v/>
      </c>
    </row>
    <row r="743" spans="6:27" x14ac:dyDescent="0.25">
      <c r="F743" s="2"/>
      <c r="G743" s="148"/>
      <c r="AA743" s="1" t="str">
        <f t="shared" si="11"/>
        <v/>
      </c>
    </row>
    <row r="744" spans="6:27" x14ac:dyDescent="0.25">
      <c r="F744" s="2"/>
      <c r="G744" s="148"/>
      <c r="AA744" s="1" t="str">
        <f t="shared" si="11"/>
        <v/>
      </c>
    </row>
    <row r="745" spans="6:27" x14ac:dyDescent="0.25">
      <c r="F745" s="2"/>
      <c r="G745" s="148"/>
      <c r="AA745" s="1" t="str">
        <f t="shared" si="11"/>
        <v/>
      </c>
    </row>
    <row r="746" spans="6:27" x14ac:dyDescent="0.25">
      <c r="F746" s="2"/>
      <c r="G746" s="148"/>
      <c r="AA746" s="1" t="str">
        <f t="shared" si="11"/>
        <v/>
      </c>
    </row>
    <row r="747" spans="6:27" x14ac:dyDescent="0.25">
      <c r="F747" s="2"/>
      <c r="G747" s="148"/>
      <c r="AA747" s="1" t="str">
        <f t="shared" si="11"/>
        <v/>
      </c>
    </row>
    <row r="748" spans="6:27" x14ac:dyDescent="0.25">
      <c r="F748" s="2"/>
      <c r="G748" s="148"/>
      <c r="AA748" s="1" t="str">
        <f t="shared" si="11"/>
        <v/>
      </c>
    </row>
    <row r="749" spans="6:27" x14ac:dyDescent="0.25">
      <c r="F749" s="2"/>
      <c r="G749" s="148"/>
      <c r="AA749" s="1" t="str">
        <f t="shared" si="11"/>
        <v/>
      </c>
    </row>
    <row r="750" spans="6:27" x14ac:dyDescent="0.25">
      <c r="F750" s="2"/>
      <c r="G750" s="148"/>
      <c r="AA750" s="1" t="str">
        <f t="shared" si="11"/>
        <v/>
      </c>
    </row>
    <row r="751" spans="6:27" x14ac:dyDescent="0.25">
      <c r="F751" s="2"/>
      <c r="G751" s="148"/>
      <c r="AA751" s="1" t="str">
        <f t="shared" si="11"/>
        <v/>
      </c>
    </row>
    <row r="752" spans="6:27" x14ac:dyDescent="0.25">
      <c r="F752" s="2"/>
      <c r="G752" s="148"/>
      <c r="AA752" s="1" t="str">
        <f t="shared" si="11"/>
        <v/>
      </c>
    </row>
    <row r="753" spans="6:27" x14ac:dyDescent="0.25">
      <c r="F753" s="2"/>
      <c r="G753" s="148"/>
      <c r="AA753" s="1" t="str">
        <f t="shared" si="11"/>
        <v/>
      </c>
    </row>
    <row r="754" spans="6:27" x14ac:dyDescent="0.25">
      <c r="F754" s="2"/>
      <c r="G754" s="148"/>
      <c r="AA754" s="1" t="str">
        <f t="shared" si="11"/>
        <v/>
      </c>
    </row>
    <row r="755" spans="6:27" x14ac:dyDescent="0.25">
      <c r="F755" s="2"/>
      <c r="G755" s="148"/>
      <c r="AA755" s="1" t="str">
        <f t="shared" si="11"/>
        <v/>
      </c>
    </row>
    <row r="756" spans="6:27" x14ac:dyDescent="0.25">
      <c r="F756" s="2"/>
      <c r="G756" s="148"/>
      <c r="AA756" s="1" t="str">
        <f t="shared" si="11"/>
        <v/>
      </c>
    </row>
    <row r="757" spans="6:27" x14ac:dyDescent="0.25">
      <c r="F757" s="2"/>
      <c r="G757" s="148"/>
      <c r="AA757" s="1" t="str">
        <f t="shared" si="11"/>
        <v/>
      </c>
    </row>
    <row r="758" spans="6:27" x14ac:dyDescent="0.25">
      <c r="F758" s="2"/>
      <c r="G758" s="148"/>
      <c r="AA758" s="1" t="str">
        <f t="shared" si="11"/>
        <v/>
      </c>
    </row>
    <row r="759" spans="6:27" x14ac:dyDescent="0.25">
      <c r="F759" s="2"/>
      <c r="G759" s="148"/>
      <c r="AA759" s="1" t="str">
        <f t="shared" si="11"/>
        <v/>
      </c>
    </row>
    <row r="760" spans="6:27" x14ac:dyDescent="0.25">
      <c r="F760" s="2"/>
      <c r="G760" s="148"/>
      <c r="AA760" s="1" t="str">
        <f t="shared" si="11"/>
        <v/>
      </c>
    </row>
    <row r="761" spans="6:27" x14ac:dyDescent="0.25">
      <c r="F761" s="2"/>
      <c r="G761" s="148"/>
      <c r="AA761" s="1" t="str">
        <f t="shared" si="11"/>
        <v/>
      </c>
    </row>
    <row r="762" spans="6:27" x14ac:dyDescent="0.25">
      <c r="F762" s="2"/>
      <c r="G762" s="148"/>
      <c r="AA762" s="1" t="str">
        <f t="shared" si="11"/>
        <v/>
      </c>
    </row>
    <row r="763" spans="6:27" x14ac:dyDescent="0.25">
      <c r="F763" s="2"/>
      <c r="G763" s="148"/>
      <c r="AA763" s="1" t="str">
        <f t="shared" si="11"/>
        <v/>
      </c>
    </row>
    <row r="764" spans="6:27" x14ac:dyDescent="0.25">
      <c r="F764" s="2"/>
      <c r="G764" s="148"/>
      <c r="AA764" s="1" t="str">
        <f t="shared" si="11"/>
        <v/>
      </c>
    </row>
    <row r="765" spans="6:27" x14ac:dyDescent="0.25">
      <c r="F765" s="2"/>
      <c r="G765" s="148"/>
      <c r="AA765" s="1" t="str">
        <f t="shared" si="11"/>
        <v/>
      </c>
    </row>
    <row r="766" spans="6:27" x14ac:dyDescent="0.25">
      <c r="F766" s="2"/>
      <c r="G766" s="148"/>
      <c r="AA766" s="1" t="str">
        <f t="shared" si="11"/>
        <v/>
      </c>
    </row>
    <row r="767" spans="6:27" x14ac:dyDescent="0.25">
      <c r="F767" s="2"/>
      <c r="G767" s="148"/>
      <c r="AA767" s="1" t="str">
        <f t="shared" si="11"/>
        <v/>
      </c>
    </row>
    <row r="768" spans="6:27" x14ac:dyDescent="0.25">
      <c r="F768" s="2"/>
      <c r="G768" s="148"/>
      <c r="AA768" s="1" t="str">
        <f t="shared" si="11"/>
        <v/>
      </c>
    </row>
    <row r="769" spans="6:27" x14ac:dyDescent="0.25">
      <c r="F769" s="2"/>
      <c r="G769" s="148"/>
      <c r="AA769" s="1" t="str">
        <f t="shared" si="11"/>
        <v/>
      </c>
    </row>
    <row r="770" spans="6:27" x14ac:dyDescent="0.25">
      <c r="F770" s="2"/>
      <c r="G770" s="148"/>
      <c r="AA770" s="1" t="str">
        <f t="shared" si="11"/>
        <v/>
      </c>
    </row>
    <row r="771" spans="6:27" x14ac:dyDescent="0.25">
      <c r="F771" s="2"/>
      <c r="G771" s="148"/>
      <c r="AA771" s="1" t="str">
        <f t="shared" ref="AA771:AA834" si="12">IFERROR(R771/S771,"")</f>
        <v/>
      </c>
    </row>
    <row r="772" spans="6:27" x14ac:dyDescent="0.25">
      <c r="F772" s="2"/>
      <c r="G772" s="148"/>
      <c r="AA772" s="1" t="str">
        <f t="shared" si="12"/>
        <v/>
      </c>
    </row>
    <row r="773" spans="6:27" x14ac:dyDescent="0.25">
      <c r="F773" s="2"/>
      <c r="G773" s="148"/>
      <c r="AA773" s="1" t="str">
        <f t="shared" si="12"/>
        <v/>
      </c>
    </row>
    <row r="774" spans="6:27" x14ac:dyDescent="0.25">
      <c r="F774" s="2"/>
      <c r="G774" s="148"/>
      <c r="AA774" s="1" t="str">
        <f t="shared" si="12"/>
        <v/>
      </c>
    </row>
    <row r="775" spans="6:27" x14ac:dyDescent="0.25">
      <c r="F775" s="2"/>
      <c r="G775" s="148"/>
      <c r="AA775" s="1" t="str">
        <f t="shared" si="12"/>
        <v/>
      </c>
    </row>
    <row r="776" spans="6:27" x14ac:dyDescent="0.25">
      <c r="F776" s="2"/>
      <c r="G776" s="148"/>
      <c r="AA776" s="1" t="str">
        <f t="shared" si="12"/>
        <v/>
      </c>
    </row>
    <row r="777" spans="6:27" x14ac:dyDescent="0.25">
      <c r="F777" s="2"/>
      <c r="G777" s="148"/>
      <c r="AA777" s="1" t="str">
        <f t="shared" si="12"/>
        <v/>
      </c>
    </row>
    <row r="778" spans="6:27" x14ac:dyDescent="0.25">
      <c r="F778" s="2"/>
      <c r="G778" s="148"/>
      <c r="AA778" s="1" t="str">
        <f t="shared" si="12"/>
        <v/>
      </c>
    </row>
    <row r="779" spans="6:27" x14ac:dyDescent="0.25">
      <c r="F779" s="2"/>
      <c r="G779" s="148"/>
      <c r="AA779" s="1" t="str">
        <f t="shared" si="12"/>
        <v/>
      </c>
    </row>
    <row r="780" spans="6:27" x14ac:dyDescent="0.25">
      <c r="F780" s="2"/>
      <c r="G780" s="148"/>
      <c r="AA780" s="1" t="str">
        <f t="shared" si="12"/>
        <v/>
      </c>
    </row>
    <row r="781" spans="6:27" x14ac:dyDescent="0.25">
      <c r="F781" s="2"/>
      <c r="G781" s="148"/>
      <c r="AA781" s="1" t="str">
        <f t="shared" si="12"/>
        <v/>
      </c>
    </row>
    <row r="782" spans="6:27" x14ac:dyDescent="0.25">
      <c r="F782" s="2"/>
      <c r="G782" s="148"/>
      <c r="AA782" s="1" t="str">
        <f t="shared" si="12"/>
        <v/>
      </c>
    </row>
    <row r="783" spans="6:27" x14ac:dyDescent="0.25">
      <c r="F783" s="2"/>
      <c r="G783" s="148"/>
      <c r="AA783" s="1" t="str">
        <f t="shared" si="12"/>
        <v/>
      </c>
    </row>
    <row r="784" spans="6:27" x14ac:dyDescent="0.25">
      <c r="F784" s="2"/>
      <c r="G784" s="148"/>
      <c r="AA784" s="1" t="str">
        <f t="shared" si="12"/>
        <v/>
      </c>
    </row>
    <row r="785" spans="6:27" x14ac:dyDescent="0.25">
      <c r="F785" s="2"/>
      <c r="G785" s="148"/>
      <c r="AA785" s="1" t="str">
        <f t="shared" si="12"/>
        <v/>
      </c>
    </row>
    <row r="786" spans="6:27" x14ac:dyDescent="0.25">
      <c r="F786" s="2"/>
      <c r="G786" s="148"/>
      <c r="AA786" s="1" t="str">
        <f t="shared" si="12"/>
        <v/>
      </c>
    </row>
    <row r="787" spans="6:27" x14ac:dyDescent="0.25">
      <c r="F787" s="2"/>
      <c r="G787" s="148"/>
      <c r="AA787" s="1" t="str">
        <f t="shared" si="12"/>
        <v/>
      </c>
    </row>
    <row r="788" spans="6:27" x14ac:dyDescent="0.25">
      <c r="F788" s="2"/>
      <c r="G788" s="148"/>
      <c r="AA788" s="1" t="str">
        <f t="shared" si="12"/>
        <v/>
      </c>
    </row>
    <row r="789" spans="6:27" x14ac:dyDescent="0.25">
      <c r="F789" s="2"/>
      <c r="G789" s="148"/>
      <c r="AA789" s="1" t="str">
        <f t="shared" si="12"/>
        <v/>
      </c>
    </row>
    <row r="790" spans="6:27" x14ac:dyDescent="0.25">
      <c r="F790" s="2"/>
      <c r="G790" s="148"/>
      <c r="AA790" s="1" t="str">
        <f t="shared" si="12"/>
        <v/>
      </c>
    </row>
    <row r="791" spans="6:27" x14ac:dyDescent="0.25">
      <c r="F791" s="2"/>
      <c r="G791" s="148"/>
      <c r="AA791" s="1" t="str">
        <f t="shared" si="12"/>
        <v/>
      </c>
    </row>
    <row r="792" spans="6:27" x14ac:dyDescent="0.25">
      <c r="F792" s="2"/>
      <c r="G792" s="148"/>
      <c r="AA792" s="1" t="str">
        <f t="shared" si="12"/>
        <v/>
      </c>
    </row>
    <row r="793" spans="6:27" x14ac:dyDescent="0.25">
      <c r="F793" s="2"/>
      <c r="G793" s="148"/>
      <c r="AA793" s="1" t="str">
        <f t="shared" si="12"/>
        <v/>
      </c>
    </row>
    <row r="794" spans="6:27" x14ac:dyDescent="0.25">
      <c r="F794" s="2"/>
      <c r="G794" s="148"/>
      <c r="AA794" s="1" t="str">
        <f t="shared" si="12"/>
        <v/>
      </c>
    </row>
    <row r="795" spans="6:27" x14ac:dyDescent="0.25">
      <c r="F795" s="2"/>
      <c r="G795" s="148"/>
      <c r="AA795" s="1" t="str">
        <f t="shared" si="12"/>
        <v/>
      </c>
    </row>
    <row r="796" spans="6:27" x14ac:dyDescent="0.25">
      <c r="F796" s="2"/>
      <c r="G796" s="148"/>
      <c r="AA796" s="1" t="str">
        <f t="shared" si="12"/>
        <v/>
      </c>
    </row>
    <row r="797" spans="6:27" x14ac:dyDescent="0.25">
      <c r="F797" s="2"/>
      <c r="G797" s="148"/>
      <c r="AA797" s="1" t="str">
        <f t="shared" si="12"/>
        <v/>
      </c>
    </row>
    <row r="798" spans="6:27" x14ac:dyDescent="0.25">
      <c r="F798" s="2"/>
      <c r="G798" s="148"/>
      <c r="AA798" s="1" t="str">
        <f t="shared" si="12"/>
        <v/>
      </c>
    </row>
    <row r="799" spans="6:27" x14ac:dyDescent="0.25">
      <c r="F799" s="2"/>
      <c r="G799" s="148"/>
      <c r="AA799" s="1" t="str">
        <f t="shared" si="12"/>
        <v/>
      </c>
    </row>
    <row r="800" spans="6:27" x14ac:dyDescent="0.25">
      <c r="F800" s="2"/>
      <c r="G800" s="148"/>
      <c r="AA800" s="1" t="str">
        <f t="shared" si="12"/>
        <v/>
      </c>
    </row>
    <row r="801" spans="6:27" x14ac:dyDescent="0.25">
      <c r="F801" s="2"/>
      <c r="G801" s="148"/>
      <c r="AA801" s="1" t="str">
        <f t="shared" si="12"/>
        <v/>
      </c>
    </row>
    <row r="802" spans="6:27" x14ac:dyDescent="0.25">
      <c r="F802" s="2"/>
      <c r="G802" s="148"/>
      <c r="AA802" s="1" t="str">
        <f t="shared" si="12"/>
        <v/>
      </c>
    </row>
    <row r="803" spans="6:27" x14ac:dyDescent="0.25">
      <c r="F803" s="2"/>
      <c r="G803" s="148"/>
      <c r="AA803" s="1" t="str">
        <f t="shared" si="12"/>
        <v/>
      </c>
    </row>
    <row r="804" spans="6:27" x14ac:dyDescent="0.25">
      <c r="F804" s="2"/>
      <c r="G804" s="148"/>
      <c r="AA804" s="1" t="str">
        <f t="shared" si="12"/>
        <v/>
      </c>
    </row>
    <row r="805" spans="6:27" x14ac:dyDescent="0.25">
      <c r="F805" s="2"/>
      <c r="G805" s="148"/>
      <c r="AA805" s="1" t="str">
        <f t="shared" si="12"/>
        <v/>
      </c>
    </row>
    <row r="806" spans="6:27" x14ac:dyDescent="0.25">
      <c r="F806" s="2"/>
      <c r="G806" s="148"/>
      <c r="AA806" s="1" t="str">
        <f t="shared" si="12"/>
        <v/>
      </c>
    </row>
    <row r="807" spans="6:27" x14ac:dyDescent="0.25">
      <c r="F807" s="2"/>
      <c r="G807" s="148"/>
      <c r="AA807" s="1" t="str">
        <f t="shared" si="12"/>
        <v/>
      </c>
    </row>
    <row r="808" spans="6:27" x14ac:dyDescent="0.25">
      <c r="F808" s="2"/>
      <c r="G808" s="148"/>
      <c r="AA808" s="1" t="str">
        <f t="shared" si="12"/>
        <v/>
      </c>
    </row>
    <row r="809" spans="6:27" x14ac:dyDescent="0.25">
      <c r="F809" s="2"/>
      <c r="G809" s="148"/>
      <c r="AA809" s="1" t="str">
        <f t="shared" si="12"/>
        <v/>
      </c>
    </row>
    <row r="810" spans="6:27" x14ac:dyDescent="0.25">
      <c r="F810" s="2"/>
      <c r="G810" s="148"/>
      <c r="AA810" s="1" t="str">
        <f t="shared" si="12"/>
        <v/>
      </c>
    </row>
    <row r="811" spans="6:27" x14ac:dyDescent="0.25">
      <c r="F811" s="2"/>
      <c r="G811" s="148"/>
      <c r="AA811" s="1" t="str">
        <f t="shared" si="12"/>
        <v/>
      </c>
    </row>
    <row r="812" spans="6:27" x14ac:dyDescent="0.25">
      <c r="F812" s="2"/>
      <c r="G812" s="148"/>
      <c r="AA812" s="1" t="str">
        <f t="shared" si="12"/>
        <v/>
      </c>
    </row>
    <row r="813" spans="6:27" x14ac:dyDescent="0.25">
      <c r="F813" s="2"/>
      <c r="G813" s="148"/>
      <c r="AA813" s="1" t="str">
        <f t="shared" si="12"/>
        <v/>
      </c>
    </row>
    <row r="814" spans="6:27" x14ac:dyDescent="0.25">
      <c r="F814" s="2"/>
      <c r="G814" s="148"/>
      <c r="AA814" s="1" t="str">
        <f t="shared" si="12"/>
        <v/>
      </c>
    </row>
    <row r="815" spans="6:27" x14ac:dyDescent="0.25">
      <c r="F815" s="2"/>
      <c r="G815" s="148"/>
      <c r="AA815" s="1" t="str">
        <f t="shared" si="12"/>
        <v/>
      </c>
    </row>
    <row r="816" spans="6:27" x14ac:dyDescent="0.25">
      <c r="F816" s="2"/>
      <c r="G816" s="148"/>
      <c r="AA816" s="1" t="str">
        <f t="shared" si="12"/>
        <v/>
      </c>
    </row>
    <row r="817" spans="6:27" x14ac:dyDescent="0.25">
      <c r="F817" s="2"/>
      <c r="G817" s="148"/>
      <c r="AA817" s="1" t="str">
        <f t="shared" si="12"/>
        <v/>
      </c>
    </row>
    <row r="818" spans="6:27" x14ac:dyDescent="0.25">
      <c r="F818" s="2"/>
      <c r="G818" s="148"/>
      <c r="AA818" s="1" t="str">
        <f t="shared" si="12"/>
        <v/>
      </c>
    </row>
    <row r="819" spans="6:27" x14ac:dyDescent="0.25">
      <c r="F819" s="2"/>
      <c r="G819" s="148"/>
      <c r="AA819" s="1" t="str">
        <f t="shared" si="12"/>
        <v/>
      </c>
    </row>
    <row r="820" spans="6:27" x14ac:dyDescent="0.25">
      <c r="F820" s="2"/>
      <c r="G820" s="148"/>
      <c r="AA820" s="1" t="str">
        <f t="shared" si="12"/>
        <v/>
      </c>
    </row>
    <row r="821" spans="6:27" x14ac:dyDescent="0.25">
      <c r="F821" s="2"/>
      <c r="G821" s="148"/>
      <c r="AA821" s="1" t="str">
        <f t="shared" si="12"/>
        <v/>
      </c>
    </row>
    <row r="822" spans="6:27" x14ac:dyDescent="0.25">
      <c r="F822" s="2"/>
      <c r="G822" s="148"/>
      <c r="AA822" s="1" t="str">
        <f t="shared" si="12"/>
        <v/>
      </c>
    </row>
    <row r="823" spans="6:27" x14ac:dyDescent="0.25">
      <c r="F823" s="2"/>
      <c r="G823" s="148"/>
      <c r="AA823" s="1" t="str">
        <f t="shared" si="12"/>
        <v/>
      </c>
    </row>
    <row r="824" spans="6:27" x14ac:dyDescent="0.25">
      <c r="F824" s="2"/>
      <c r="G824" s="148"/>
      <c r="AA824" s="1" t="str">
        <f t="shared" si="12"/>
        <v/>
      </c>
    </row>
    <row r="825" spans="6:27" x14ac:dyDescent="0.25">
      <c r="F825" s="2"/>
      <c r="G825" s="148"/>
      <c r="AA825" s="1" t="str">
        <f t="shared" si="12"/>
        <v/>
      </c>
    </row>
    <row r="826" spans="6:27" x14ac:dyDescent="0.25">
      <c r="F826" s="2"/>
      <c r="G826" s="148"/>
      <c r="AA826" s="1" t="str">
        <f t="shared" si="12"/>
        <v/>
      </c>
    </row>
    <row r="827" spans="6:27" x14ac:dyDescent="0.25">
      <c r="F827" s="2"/>
      <c r="G827" s="148"/>
      <c r="AA827" s="1" t="str">
        <f t="shared" si="12"/>
        <v/>
      </c>
    </row>
    <row r="828" spans="6:27" x14ac:dyDescent="0.25">
      <c r="F828" s="2"/>
      <c r="G828" s="148"/>
      <c r="AA828" s="1" t="str">
        <f t="shared" si="12"/>
        <v/>
      </c>
    </row>
    <row r="829" spans="6:27" x14ac:dyDescent="0.25">
      <c r="F829" s="2"/>
      <c r="G829" s="148"/>
      <c r="AA829" s="1" t="str">
        <f t="shared" si="12"/>
        <v/>
      </c>
    </row>
    <row r="830" spans="6:27" x14ac:dyDescent="0.25">
      <c r="F830" s="2"/>
      <c r="G830" s="148"/>
      <c r="AA830" s="1" t="str">
        <f t="shared" si="12"/>
        <v/>
      </c>
    </row>
    <row r="831" spans="6:27" x14ac:dyDescent="0.25">
      <c r="F831" s="2"/>
      <c r="G831" s="148"/>
      <c r="AA831" s="1" t="str">
        <f t="shared" si="12"/>
        <v/>
      </c>
    </row>
    <row r="832" spans="6:27" x14ac:dyDescent="0.25">
      <c r="F832" s="2"/>
      <c r="G832" s="148"/>
      <c r="AA832" s="1" t="str">
        <f t="shared" si="12"/>
        <v/>
      </c>
    </row>
    <row r="833" spans="6:27" x14ac:dyDescent="0.25">
      <c r="F833" s="2"/>
      <c r="G833" s="148"/>
      <c r="AA833" s="1" t="str">
        <f t="shared" si="12"/>
        <v/>
      </c>
    </row>
    <row r="834" spans="6:27" x14ac:dyDescent="0.25">
      <c r="F834" s="2"/>
      <c r="G834" s="148"/>
      <c r="AA834" s="1" t="str">
        <f t="shared" si="12"/>
        <v/>
      </c>
    </row>
    <row r="835" spans="6:27" x14ac:dyDescent="0.25">
      <c r="F835" s="2"/>
      <c r="G835" s="148"/>
      <c r="AA835" s="1" t="str">
        <f t="shared" ref="AA835:AA898" si="13">IFERROR(R835/S835,"")</f>
        <v/>
      </c>
    </row>
    <row r="836" spans="6:27" x14ac:dyDescent="0.25">
      <c r="F836" s="2"/>
      <c r="G836" s="148"/>
      <c r="AA836" s="1" t="str">
        <f t="shared" si="13"/>
        <v/>
      </c>
    </row>
    <row r="837" spans="6:27" x14ac:dyDescent="0.25">
      <c r="F837" s="2"/>
      <c r="G837" s="148"/>
      <c r="AA837" s="1" t="str">
        <f t="shared" si="13"/>
        <v/>
      </c>
    </row>
    <row r="838" spans="6:27" x14ac:dyDescent="0.25">
      <c r="F838" s="2"/>
      <c r="G838" s="148"/>
      <c r="AA838" s="1" t="str">
        <f t="shared" si="13"/>
        <v/>
      </c>
    </row>
    <row r="839" spans="6:27" x14ac:dyDescent="0.25">
      <c r="F839" s="2"/>
      <c r="G839" s="148"/>
      <c r="AA839" s="1" t="str">
        <f t="shared" si="13"/>
        <v/>
      </c>
    </row>
    <row r="840" spans="6:27" x14ac:dyDescent="0.25">
      <c r="F840" s="2"/>
      <c r="G840" s="148"/>
      <c r="AA840" s="1" t="str">
        <f t="shared" si="13"/>
        <v/>
      </c>
    </row>
    <row r="841" spans="6:27" x14ac:dyDescent="0.25">
      <c r="F841" s="2"/>
      <c r="G841" s="148"/>
      <c r="AA841" s="1" t="str">
        <f t="shared" si="13"/>
        <v/>
      </c>
    </row>
    <row r="842" spans="6:27" x14ac:dyDescent="0.25">
      <c r="F842" s="2"/>
      <c r="G842" s="148"/>
      <c r="AA842" s="1" t="str">
        <f t="shared" si="13"/>
        <v/>
      </c>
    </row>
    <row r="843" spans="6:27" x14ac:dyDescent="0.25">
      <c r="F843" s="2"/>
      <c r="G843" s="148"/>
      <c r="AA843" s="1" t="str">
        <f t="shared" si="13"/>
        <v/>
      </c>
    </row>
    <row r="844" spans="6:27" x14ac:dyDescent="0.25">
      <c r="F844" s="2"/>
      <c r="G844" s="148"/>
      <c r="AA844" s="1" t="str">
        <f t="shared" si="13"/>
        <v/>
      </c>
    </row>
    <row r="845" spans="6:27" x14ac:dyDescent="0.25">
      <c r="F845" s="2"/>
      <c r="G845" s="148"/>
      <c r="AA845" s="1" t="str">
        <f t="shared" si="13"/>
        <v/>
      </c>
    </row>
    <row r="846" spans="6:27" x14ac:dyDescent="0.25">
      <c r="F846" s="2"/>
      <c r="G846" s="148"/>
      <c r="AA846" s="1" t="str">
        <f t="shared" si="13"/>
        <v/>
      </c>
    </row>
    <row r="847" spans="6:27" x14ac:dyDescent="0.25">
      <c r="F847" s="2"/>
      <c r="G847" s="148"/>
      <c r="AA847" s="1" t="str">
        <f t="shared" si="13"/>
        <v/>
      </c>
    </row>
    <row r="848" spans="6:27" x14ac:dyDescent="0.25">
      <c r="F848" s="2"/>
      <c r="G848" s="148"/>
      <c r="AA848" s="1" t="str">
        <f t="shared" si="13"/>
        <v/>
      </c>
    </row>
    <row r="849" spans="6:27" x14ac:dyDescent="0.25">
      <c r="F849" s="2"/>
      <c r="G849" s="148"/>
      <c r="AA849" s="1" t="str">
        <f t="shared" si="13"/>
        <v/>
      </c>
    </row>
    <row r="850" spans="6:27" x14ac:dyDescent="0.25">
      <c r="F850" s="2"/>
      <c r="G850" s="148"/>
      <c r="AA850" s="1" t="str">
        <f t="shared" si="13"/>
        <v/>
      </c>
    </row>
    <row r="851" spans="6:27" x14ac:dyDescent="0.25">
      <c r="F851" s="2"/>
      <c r="G851" s="148"/>
      <c r="AA851" s="1" t="str">
        <f t="shared" si="13"/>
        <v/>
      </c>
    </row>
    <row r="852" spans="6:27" x14ac:dyDescent="0.25">
      <c r="F852" s="2"/>
      <c r="G852" s="148"/>
      <c r="AA852" s="1" t="str">
        <f t="shared" si="13"/>
        <v/>
      </c>
    </row>
    <row r="853" spans="6:27" x14ac:dyDescent="0.25">
      <c r="F853" s="2"/>
      <c r="G853" s="148"/>
      <c r="AA853" s="1" t="str">
        <f t="shared" si="13"/>
        <v/>
      </c>
    </row>
    <row r="854" spans="6:27" x14ac:dyDescent="0.25">
      <c r="F854" s="2"/>
      <c r="G854" s="148"/>
      <c r="AA854" s="1" t="str">
        <f t="shared" si="13"/>
        <v/>
      </c>
    </row>
    <row r="855" spans="6:27" x14ac:dyDescent="0.25">
      <c r="F855" s="2"/>
      <c r="G855" s="148"/>
      <c r="AA855" s="1" t="str">
        <f t="shared" si="13"/>
        <v/>
      </c>
    </row>
    <row r="856" spans="6:27" x14ac:dyDescent="0.25">
      <c r="F856" s="2"/>
      <c r="G856" s="148"/>
      <c r="AA856" s="1" t="str">
        <f t="shared" si="13"/>
        <v/>
      </c>
    </row>
    <row r="857" spans="6:27" x14ac:dyDescent="0.25">
      <c r="F857" s="2"/>
      <c r="G857" s="148"/>
      <c r="AA857" s="1" t="str">
        <f t="shared" si="13"/>
        <v/>
      </c>
    </row>
    <row r="858" spans="6:27" x14ac:dyDescent="0.25">
      <c r="F858" s="2"/>
      <c r="G858" s="148"/>
      <c r="AA858" s="1" t="str">
        <f t="shared" si="13"/>
        <v/>
      </c>
    </row>
    <row r="859" spans="6:27" x14ac:dyDescent="0.25">
      <c r="F859" s="2"/>
      <c r="G859" s="148"/>
      <c r="AA859" s="1" t="str">
        <f t="shared" si="13"/>
        <v/>
      </c>
    </row>
    <row r="860" spans="6:27" x14ac:dyDescent="0.25">
      <c r="F860" s="2"/>
      <c r="G860" s="148"/>
      <c r="AA860" s="1" t="str">
        <f t="shared" si="13"/>
        <v/>
      </c>
    </row>
    <row r="861" spans="6:27" x14ac:dyDescent="0.25">
      <c r="F861" s="2"/>
      <c r="G861" s="148"/>
      <c r="AA861" s="1" t="str">
        <f t="shared" si="13"/>
        <v/>
      </c>
    </row>
    <row r="862" spans="6:27" x14ac:dyDescent="0.25">
      <c r="F862" s="2"/>
      <c r="G862" s="148"/>
      <c r="AA862" s="1" t="str">
        <f t="shared" si="13"/>
        <v/>
      </c>
    </row>
    <row r="863" spans="6:27" x14ac:dyDescent="0.25">
      <c r="F863" s="2"/>
      <c r="G863" s="148"/>
      <c r="AA863" s="1" t="str">
        <f t="shared" si="13"/>
        <v/>
      </c>
    </row>
    <row r="864" spans="6:27" x14ac:dyDescent="0.25">
      <c r="F864" s="2"/>
      <c r="G864" s="148"/>
      <c r="AA864" s="1" t="str">
        <f t="shared" si="13"/>
        <v/>
      </c>
    </row>
    <row r="865" spans="6:27" x14ac:dyDescent="0.25">
      <c r="F865" s="2"/>
      <c r="G865" s="148"/>
      <c r="AA865" s="1" t="str">
        <f t="shared" si="13"/>
        <v/>
      </c>
    </row>
    <row r="866" spans="6:27" x14ac:dyDescent="0.25">
      <c r="F866" s="2"/>
      <c r="G866" s="148"/>
      <c r="AA866" s="1" t="str">
        <f t="shared" si="13"/>
        <v/>
      </c>
    </row>
    <row r="867" spans="6:27" x14ac:dyDescent="0.25">
      <c r="F867" s="2"/>
      <c r="G867" s="148"/>
      <c r="AA867" s="1" t="str">
        <f t="shared" si="13"/>
        <v/>
      </c>
    </row>
    <row r="868" spans="6:27" x14ac:dyDescent="0.25">
      <c r="F868" s="2"/>
      <c r="G868" s="148"/>
      <c r="AA868" s="1" t="str">
        <f t="shared" si="13"/>
        <v/>
      </c>
    </row>
    <row r="869" spans="6:27" x14ac:dyDescent="0.25">
      <c r="F869" s="2"/>
      <c r="G869" s="148"/>
      <c r="AA869" s="1" t="str">
        <f t="shared" si="13"/>
        <v/>
      </c>
    </row>
    <row r="870" spans="6:27" x14ac:dyDescent="0.25">
      <c r="F870" s="2"/>
      <c r="G870" s="148"/>
      <c r="AA870" s="1" t="str">
        <f t="shared" si="13"/>
        <v/>
      </c>
    </row>
    <row r="871" spans="6:27" x14ac:dyDescent="0.25">
      <c r="F871" s="2"/>
      <c r="G871" s="148"/>
      <c r="AA871" s="1" t="str">
        <f t="shared" si="13"/>
        <v/>
      </c>
    </row>
    <row r="872" spans="6:27" x14ac:dyDescent="0.25">
      <c r="F872" s="2"/>
      <c r="G872" s="148"/>
      <c r="AA872" s="1" t="str">
        <f t="shared" si="13"/>
        <v/>
      </c>
    </row>
    <row r="873" spans="6:27" x14ac:dyDescent="0.25">
      <c r="F873" s="2"/>
      <c r="G873" s="148"/>
      <c r="AA873" s="1" t="str">
        <f t="shared" si="13"/>
        <v/>
      </c>
    </row>
    <row r="874" spans="6:27" x14ac:dyDescent="0.25">
      <c r="F874" s="2"/>
      <c r="G874" s="148"/>
      <c r="AA874" s="1" t="str">
        <f t="shared" si="13"/>
        <v/>
      </c>
    </row>
    <row r="875" spans="6:27" x14ac:dyDescent="0.25">
      <c r="F875" s="2"/>
      <c r="G875" s="148"/>
      <c r="AA875" s="1" t="str">
        <f t="shared" si="13"/>
        <v/>
      </c>
    </row>
    <row r="876" spans="6:27" x14ac:dyDescent="0.25">
      <c r="F876" s="2"/>
      <c r="G876" s="148"/>
      <c r="AA876" s="1" t="str">
        <f t="shared" si="13"/>
        <v/>
      </c>
    </row>
    <row r="877" spans="6:27" x14ac:dyDescent="0.25">
      <c r="F877" s="2"/>
      <c r="G877" s="148"/>
      <c r="AA877" s="1" t="str">
        <f t="shared" si="13"/>
        <v/>
      </c>
    </row>
    <row r="878" spans="6:27" x14ac:dyDescent="0.25">
      <c r="F878" s="2"/>
      <c r="G878" s="148"/>
      <c r="AA878" s="1" t="str">
        <f t="shared" si="13"/>
        <v/>
      </c>
    </row>
    <row r="879" spans="6:27" x14ac:dyDescent="0.25">
      <c r="F879" s="2"/>
      <c r="G879" s="148"/>
      <c r="AA879" s="1" t="str">
        <f t="shared" si="13"/>
        <v/>
      </c>
    </row>
    <row r="880" spans="6:27" x14ac:dyDescent="0.25">
      <c r="F880" s="2"/>
      <c r="G880" s="148"/>
      <c r="AA880" s="1" t="str">
        <f t="shared" si="13"/>
        <v/>
      </c>
    </row>
    <row r="881" spans="6:27" x14ac:dyDescent="0.25">
      <c r="F881" s="2"/>
      <c r="G881" s="148"/>
      <c r="AA881" s="1" t="str">
        <f t="shared" si="13"/>
        <v/>
      </c>
    </row>
    <row r="882" spans="6:27" x14ac:dyDescent="0.25">
      <c r="F882" s="2"/>
      <c r="G882" s="148"/>
      <c r="AA882" s="1" t="str">
        <f t="shared" si="13"/>
        <v/>
      </c>
    </row>
    <row r="883" spans="6:27" x14ac:dyDescent="0.25">
      <c r="F883" s="2"/>
      <c r="G883" s="148"/>
      <c r="AA883" s="1" t="str">
        <f t="shared" si="13"/>
        <v/>
      </c>
    </row>
    <row r="884" spans="6:27" x14ac:dyDescent="0.25">
      <c r="F884" s="2"/>
      <c r="G884" s="148"/>
      <c r="AA884" s="1" t="str">
        <f t="shared" si="13"/>
        <v/>
      </c>
    </row>
    <row r="885" spans="6:27" x14ac:dyDescent="0.25">
      <c r="F885" s="2"/>
      <c r="G885" s="148"/>
      <c r="AA885" s="1" t="str">
        <f t="shared" si="13"/>
        <v/>
      </c>
    </row>
    <row r="886" spans="6:27" x14ac:dyDescent="0.25">
      <c r="F886" s="2"/>
      <c r="G886" s="148"/>
      <c r="AA886" s="1" t="str">
        <f t="shared" si="13"/>
        <v/>
      </c>
    </row>
    <row r="887" spans="6:27" x14ac:dyDescent="0.25">
      <c r="F887" s="2"/>
      <c r="G887" s="148"/>
      <c r="AA887" s="1" t="str">
        <f t="shared" si="13"/>
        <v/>
      </c>
    </row>
    <row r="888" spans="6:27" x14ac:dyDescent="0.25">
      <c r="F888" s="2"/>
      <c r="G888" s="148"/>
      <c r="AA888" s="1" t="str">
        <f t="shared" si="13"/>
        <v/>
      </c>
    </row>
    <row r="889" spans="6:27" x14ac:dyDescent="0.25">
      <c r="F889" s="2"/>
      <c r="G889" s="148"/>
      <c r="AA889" s="1" t="str">
        <f t="shared" si="13"/>
        <v/>
      </c>
    </row>
    <row r="890" spans="6:27" x14ac:dyDescent="0.25">
      <c r="F890" s="2"/>
      <c r="G890" s="148"/>
      <c r="AA890" s="1" t="str">
        <f t="shared" si="13"/>
        <v/>
      </c>
    </row>
    <row r="891" spans="6:27" x14ac:dyDescent="0.25">
      <c r="F891" s="2"/>
      <c r="G891" s="148"/>
      <c r="AA891" s="1" t="str">
        <f t="shared" si="13"/>
        <v/>
      </c>
    </row>
    <row r="892" spans="6:27" x14ac:dyDescent="0.25">
      <c r="F892" s="2"/>
      <c r="G892" s="148"/>
      <c r="AA892" s="1" t="str">
        <f t="shared" si="13"/>
        <v/>
      </c>
    </row>
    <row r="893" spans="6:27" x14ac:dyDescent="0.25">
      <c r="F893" s="2"/>
      <c r="G893" s="148"/>
      <c r="AA893" s="1" t="str">
        <f t="shared" si="13"/>
        <v/>
      </c>
    </row>
    <row r="894" spans="6:27" x14ac:dyDescent="0.25">
      <c r="F894" s="2"/>
      <c r="G894" s="148"/>
      <c r="AA894" s="1" t="str">
        <f t="shared" si="13"/>
        <v/>
      </c>
    </row>
    <row r="895" spans="6:27" x14ac:dyDescent="0.25">
      <c r="F895" s="2"/>
      <c r="G895" s="148"/>
      <c r="AA895" s="1" t="str">
        <f t="shared" si="13"/>
        <v/>
      </c>
    </row>
    <row r="896" spans="6:27" x14ac:dyDescent="0.25">
      <c r="F896" s="2"/>
      <c r="G896" s="148"/>
      <c r="AA896" s="1" t="str">
        <f t="shared" si="13"/>
        <v/>
      </c>
    </row>
    <row r="897" spans="6:27" x14ac:dyDescent="0.25">
      <c r="F897" s="2"/>
      <c r="G897" s="148"/>
      <c r="AA897" s="1" t="str">
        <f t="shared" si="13"/>
        <v/>
      </c>
    </row>
    <row r="898" spans="6:27" x14ac:dyDescent="0.25">
      <c r="F898" s="2"/>
      <c r="G898" s="148"/>
      <c r="AA898" s="1" t="str">
        <f t="shared" si="13"/>
        <v/>
      </c>
    </row>
    <row r="899" spans="6:27" x14ac:dyDescent="0.25">
      <c r="F899" s="2"/>
      <c r="G899" s="148"/>
      <c r="AA899" s="1" t="str">
        <f t="shared" ref="AA899:AA962" si="14">IFERROR(R899/S899,"")</f>
        <v/>
      </c>
    </row>
    <row r="900" spans="6:27" x14ac:dyDescent="0.25">
      <c r="F900" s="2"/>
      <c r="G900" s="148"/>
      <c r="AA900" s="1" t="str">
        <f t="shared" si="14"/>
        <v/>
      </c>
    </row>
    <row r="901" spans="6:27" x14ac:dyDescent="0.25">
      <c r="F901" s="2"/>
      <c r="G901" s="148"/>
      <c r="AA901" s="1" t="str">
        <f t="shared" si="14"/>
        <v/>
      </c>
    </row>
    <row r="902" spans="6:27" x14ac:dyDescent="0.25">
      <c r="F902" s="2"/>
      <c r="G902" s="148"/>
      <c r="AA902" s="1" t="str">
        <f t="shared" si="14"/>
        <v/>
      </c>
    </row>
    <row r="903" spans="6:27" x14ac:dyDescent="0.25">
      <c r="F903" s="2"/>
      <c r="G903" s="148"/>
      <c r="AA903" s="1" t="str">
        <f t="shared" si="14"/>
        <v/>
      </c>
    </row>
    <row r="904" spans="6:27" x14ac:dyDescent="0.25">
      <c r="F904" s="2"/>
      <c r="G904" s="148"/>
      <c r="AA904" s="1" t="str">
        <f t="shared" si="14"/>
        <v/>
      </c>
    </row>
    <row r="905" spans="6:27" x14ac:dyDescent="0.25">
      <c r="F905" s="2"/>
      <c r="G905" s="148"/>
      <c r="AA905" s="1" t="str">
        <f t="shared" si="14"/>
        <v/>
      </c>
    </row>
    <row r="906" spans="6:27" x14ac:dyDescent="0.25">
      <c r="F906" s="2"/>
      <c r="G906" s="148"/>
      <c r="AA906" s="1" t="str">
        <f t="shared" si="14"/>
        <v/>
      </c>
    </row>
    <row r="907" spans="6:27" x14ac:dyDescent="0.25">
      <c r="F907" s="2"/>
      <c r="G907" s="148"/>
      <c r="AA907" s="1" t="str">
        <f t="shared" si="14"/>
        <v/>
      </c>
    </row>
    <row r="908" spans="6:27" x14ac:dyDescent="0.25">
      <c r="F908" s="2"/>
      <c r="G908" s="148"/>
      <c r="AA908" s="1" t="str">
        <f t="shared" si="14"/>
        <v/>
      </c>
    </row>
    <row r="909" spans="6:27" x14ac:dyDescent="0.25">
      <c r="F909" s="2"/>
      <c r="G909" s="148"/>
      <c r="AA909" s="1" t="str">
        <f t="shared" si="14"/>
        <v/>
      </c>
    </row>
    <row r="910" spans="6:27" x14ac:dyDescent="0.25">
      <c r="F910" s="2"/>
      <c r="G910" s="148"/>
      <c r="AA910" s="1" t="str">
        <f t="shared" si="14"/>
        <v/>
      </c>
    </row>
    <row r="911" spans="6:27" x14ac:dyDescent="0.25">
      <c r="F911" s="2"/>
      <c r="G911" s="148"/>
      <c r="AA911" s="1" t="str">
        <f t="shared" si="14"/>
        <v/>
      </c>
    </row>
    <row r="912" spans="6:27" x14ac:dyDescent="0.25">
      <c r="F912" s="2"/>
      <c r="G912" s="148"/>
      <c r="AA912" s="1" t="str">
        <f t="shared" si="14"/>
        <v/>
      </c>
    </row>
    <row r="913" spans="6:27" x14ac:dyDescent="0.25">
      <c r="F913" s="2"/>
      <c r="G913" s="148"/>
      <c r="AA913" s="1" t="str">
        <f t="shared" si="14"/>
        <v/>
      </c>
    </row>
    <row r="914" spans="6:27" x14ac:dyDescent="0.25">
      <c r="F914" s="2"/>
      <c r="G914" s="148"/>
      <c r="AA914" s="1" t="str">
        <f t="shared" si="14"/>
        <v/>
      </c>
    </row>
    <row r="915" spans="6:27" x14ac:dyDescent="0.25">
      <c r="F915" s="2"/>
      <c r="G915" s="148"/>
      <c r="AA915" s="1" t="str">
        <f t="shared" si="14"/>
        <v/>
      </c>
    </row>
    <row r="916" spans="6:27" x14ac:dyDescent="0.25">
      <c r="F916" s="2"/>
      <c r="G916" s="148"/>
      <c r="AA916" s="1" t="str">
        <f t="shared" si="14"/>
        <v/>
      </c>
    </row>
    <row r="917" spans="6:27" x14ac:dyDescent="0.25">
      <c r="F917" s="2"/>
      <c r="G917" s="148"/>
      <c r="AA917" s="1" t="str">
        <f t="shared" si="14"/>
        <v/>
      </c>
    </row>
    <row r="918" spans="6:27" x14ac:dyDescent="0.25">
      <c r="F918" s="2"/>
      <c r="G918" s="148"/>
      <c r="AA918" s="1" t="str">
        <f t="shared" si="14"/>
        <v/>
      </c>
    </row>
    <row r="919" spans="6:27" x14ac:dyDescent="0.25">
      <c r="F919" s="2"/>
      <c r="G919" s="148"/>
      <c r="AA919" s="1" t="str">
        <f t="shared" si="14"/>
        <v/>
      </c>
    </row>
    <row r="920" spans="6:27" x14ac:dyDescent="0.25">
      <c r="F920" s="2"/>
      <c r="G920" s="148"/>
      <c r="AA920" s="1" t="str">
        <f t="shared" si="14"/>
        <v/>
      </c>
    </row>
    <row r="921" spans="6:27" x14ac:dyDescent="0.25">
      <c r="F921" s="2"/>
      <c r="G921" s="148"/>
      <c r="AA921" s="1" t="str">
        <f t="shared" si="14"/>
        <v/>
      </c>
    </row>
    <row r="922" spans="6:27" x14ac:dyDescent="0.25">
      <c r="F922" s="2"/>
      <c r="G922" s="148"/>
      <c r="AA922" s="1" t="str">
        <f t="shared" si="14"/>
        <v/>
      </c>
    </row>
    <row r="923" spans="6:27" x14ac:dyDescent="0.25">
      <c r="F923" s="2"/>
      <c r="G923" s="148"/>
      <c r="AA923" s="1" t="str">
        <f t="shared" si="14"/>
        <v/>
      </c>
    </row>
    <row r="924" spans="6:27" x14ac:dyDescent="0.25">
      <c r="F924" s="2"/>
      <c r="G924" s="148"/>
      <c r="AA924" s="1" t="str">
        <f t="shared" si="14"/>
        <v/>
      </c>
    </row>
    <row r="925" spans="6:27" x14ac:dyDescent="0.25">
      <c r="F925" s="2"/>
      <c r="G925" s="148"/>
      <c r="AA925" s="1" t="str">
        <f t="shared" si="14"/>
        <v/>
      </c>
    </row>
    <row r="926" spans="6:27" x14ac:dyDescent="0.25">
      <c r="F926" s="2"/>
      <c r="G926" s="148"/>
      <c r="AA926" s="1" t="str">
        <f t="shared" si="14"/>
        <v/>
      </c>
    </row>
    <row r="927" spans="6:27" x14ac:dyDescent="0.25">
      <c r="F927" s="2"/>
      <c r="G927" s="148"/>
      <c r="AA927" s="1" t="str">
        <f t="shared" si="14"/>
        <v/>
      </c>
    </row>
    <row r="928" spans="6:27" x14ac:dyDescent="0.25">
      <c r="F928" s="2"/>
      <c r="G928" s="148"/>
      <c r="AA928" s="1" t="str">
        <f t="shared" si="14"/>
        <v/>
      </c>
    </row>
    <row r="929" spans="6:27" x14ac:dyDescent="0.25">
      <c r="F929" s="2"/>
      <c r="G929" s="148"/>
      <c r="AA929" s="1" t="str">
        <f t="shared" si="14"/>
        <v/>
      </c>
    </row>
    <row r="930" spans="6:27" x14ac:dyDescent="0.25">
      <c r="F930" s="2"/>
      <c r="G930" s="148"/>
      <c r="AA930" s="1" t="str">
        <f t="shared" si="14"/>
        <v/>
      </c>
    </row>
    <row r="931" spans="6:27" x14ac:dyDescent="0.25">
      <c r="F931" s="2"/>
      <c r="G931" s="148"/>
      <c r="AA931" s="1" t="str">
        <f t="shared" si="14"/>
        <v/>
      </c>
    </row>
    <row r="932" spans="6:27" x14ac:dyDescent="0.25">
      <c r="F932" s="2"/>
      <c r="G932" s="148"/>
      <c r="AA932" s="1" t="str">
        <f t="shared" si="14"/>
        <v/>
      </c>
    </row>
    <row r="933" spans="6:27" x14ac:dyDescent="0.25">
      <c r="F933" s="2"/>
      <c r="G933" s="148"/>
      <c r="AA933" s="1" t="str">
        <f t="shared" si="14"/>
        <v/>
      </c>
    </row>
    <row r="934" spans="6:27" x14ac:dyDescent="0.25">
      <c r="F934" s="2"/>
      <c r="G934" s="148"/>
      <c r="AA934" s="1" t="str">
        <f t="shared" si="14"/>
        <v/>
      </c>
    </row>
    <row r="935" spans="6:27" x14ac:dyDescent="0.25">
      <c r="F935" s="2"/>
      <c r="G935" s="148"/>
      <c r="AA935" s="1" t="str">
        <f t="shared" si="14"/>
        <v/>
      </c>
    </row>
    <row r="936" spans="6:27" x14ac:dyDescent="0.25">
      <c r="F936" s="2"/>
      <c r="G936" s="148"/>
      <c r="AA936" s="1" t="str">
        <f t="shared" si="14"/>
        <v/>
      </c>
    </row>
    <row r="937" spans="6:27" x14ac:dyDescent="0.25">
      <c r="F937" s="2"/>
      <c r="G937" s="148"/>
      <c r="AA937" s="1" t="str">
        <f t="shared" si="14"/>
        <v/>
      </c>
    </row>
    <row r="938" spans="6:27" x14ac:dyDescent="0.25">
      <c r="F938" s="2"/>
      <c r="G938" s="148"/>
      <c r="AA938" s="1" t="str">
        <f t="shared" si="14"/>
        <v/>
      </c>
    </row>
    <row r="939" spans="6:27" x14ac:dyDescent="0.25">
      <c r="F939" s="2"/>
      <c r="G939" s="148"/>
      <c r="AA939" s="1" t="str">
        <f t="shared" si="14"/>
        <v/>
      </c>
    </row>
    <row r="940" spans="6:27" x14ac:dyDescent="0.25">
      <c r="F940" s="2"/>
      <c r="G940" s="148"/>
      <c r="AA940" s="1" t="str">
        <f t="shared" si="14"/>
        <v/>
      </c>
    </row>
    <row r="941" spans="6:27" x14ac:dyDescent="0.25">
      <c r="F941" s="2"/>
      <c r="G941" s="148"/>
      <c r="AA941" s="1" t="str">
        <f t="shared" si="14"/>
        <v/>
      </c>
    </row>
    <row r="942" spans="6:27" x14ac:dyDescent="0.25">
      <c r="F942" s="2"/>
      <c r="G942" s="148"/>
      <c r="AA942" s="1" t="str">
        <f t="shared" si="14"/>
        <v/>
      </c>
    </row>
    <row r="943" spans="6:27" x14ac:dyDescent="0.25">
      <c r="F943" s="2"/>
      <c r="G943" s="148"/>
      <c r="AA943" s="1" t="str">
        <f t="shared" si="14"/>
        <v/>
      </c>
    </row>
    <row r="944" spans="6:27" x14ac:dyDescent="0.25">
      <c r="F944" s="2"/>
      <c r="G944" s="148"/>
      <c r="AA944" s="1" t="str">
        <f t="shared" si="14"/>
        <v/>
      </c>
    </row>
    <row r="945" spans="6:27" x14ac:dyDescent="0.25">
      <c r="F945" s="2"/>
      <c r="G945" s="148"/>
      <c r="AA945" s="1" t="str">
        <f t="shared" si="14"/>
        <v/>
      </c>
    </row>
    <row r="946" spans="6:27" x14ac:dyDescent="0.25">
      <c r="F946" s="2"/>
      <c r="G946" s="148"/>
      <c r="AA946" s="1" t="str">
        <f t="shared" si="14"/>
        <v/>
      </c>
    </row>
    <row r="947" spans="6:27" x14ac:dyDescent="0.25">
      <c r="F947" s="2"/>
      <c r="G947" s="148"/>
      <c r="AA947" s="1" t="str">
        <f t="shared" si="14"/>
        <v/>
      </c>
    </row>
    <row r="948" spans="6:27" x14ac:dyDescent="0.25">
      <c r="F948" s="2"/>
      <c r="G948" s="148"/>
      <c r="AA948" s="1" t="str">
        <f t="shared" si="14"/>
        <v/>
      </c>
    </row>
    <row r="949" spans="6:27" x14ac:dyDescent="0.25">
      <c r="F949" s="2"/>
      <c r="G949" s="148"/>
      <c r="AA949" s="1" t="str">
        <f t="shared" si="14"/>
        <v/>
      </c>
    </row>
    <row r="950" spans="6:27" x14ac:dyDescent="0.25">
      <c r="F950" s="2"/>
      <c r="G950" s="148"/>
      <c r="AA950" s="1" t="str">
        <f t="shared" si="14"/>
        <v/>
      </c>
    </row>
    <row r="951" spans="6:27" x14ac:dyDescent="0.25">
      <c r="F951" s="2"/>
      <c r="G951" s="148"/>
      <c r="AA951" s="1" t="str">
        <f t="shared" si="14"/>
        <v/>
      </c>
    </row>
    <row r="952" spans="6:27" x14ac:dyDescent="0.25">
      <c r="F952" s="2"/>
      <c r="G952" s="148"/>
      <c r="AA952" s="1" t="str">
        <f t="shared" si="14"/>
        <v/>
      </c>
    </row>
    <row r="953" spans="6:27" x14ac:dyDescent="0.25">
      <c r="F953" s="2"/>
      <c r="G953" s="148"/>
      <c r="AA953" s="1" t="str">
        <f t="shared" si="14"/>
        <v/>
      </c>
    </row>
    <row r="954" spans="6:27" x14ac:dyDescent="0.25">
      <c r="F954" s="2"/>
      <c r="G954" s="148"/>
      <c r="AA954" s="1" t="str">
        <f t="shared" si="14"/>
        <v/>
      </c>
    </row>
    <row r="955" spans="6:27" x14ac:dyDescent="0.25">
      <c r="F955" s="2"/>
      <c r="G955" s="148"/>
      <c r="AA955" s="1" t="str">
        <f t="shared" si="14"/>
        <v/>
      </c>
    </row>
    <row r="956" spans="6:27" x14ac:dyDescent="0.25">
      <c r="F956" s="2"/>
      <c r="G956" s="148"/>
      <c r="AA956" s="1" t="str">
        <f t="shared" si="14"/>
        <v/>
      </c>
    </row>
    <row r="957" spans="6:27" x14ac:dyDescent="0.25">
      <c r="F957" s="2"/>
      <c r="G957" s="148"/>
      <c r="AA957" s="1" t="str">
        <f t="shared" si="14"/>
        <v/>
      </c>
    </row>
    <row r="958" spans="6:27" x14ac:dyDescent="0.25">
      <c r="F958" s="2"/>
      <c r="G958" s="148"/>
      <c r="AA958" s="1" t="str">
        <f t="shared" si="14"/>
        <v/>
      </c>
    </row>
    <row r="959" spans="6:27" x14ac:dyDescent="0.25">
      <c r="F959" s="2"/>
      <c r="G959" s="148"/>
      <c r="AA959" s="1" t="str">
        <f t="shared" si="14"/>
        <v/>
      </c>
    </row>
    <row r="960" spans="6:27" x14ac:dyDescent="0.25">
      <c r="F960" s="2"/>
      <c r="G960" s="148"/>
      <c r="AA960" s="1" t="str">
        <f t="shared" si="14"/>
        <v/>
      </c>
    </row>
    <row r="961" spans="6:27" x14ac:dyDescent="0.25">
      <c r="F961" s="2"/>
      <c r="G961" s="148"/>
      <c r="AA961" s="1" t="str">
        <f t="shared" si="14"/>
        <v/>
      </c>
    </row>
    <row r="962" spans="6:27" x14ac:dyDescent="0.25">
      <c r="F962" s="2"/>
      <c r="G962" s="148"/>
      <c r="AA962" s="1" t="str">
        <f t="shared" si="14"/>
        <v/>
      </c>
    </row>
    <row r="963" spans="6:27" x14ac:dyDescent="0.25">
      <c r="F963" s="2"/>
      <c r="G963" s="148"/>
      <c r="AA963" s="1" t="str">
        <f t="shared" ref="AA963:AA1005" si="15">IFERROR(R963/S963,"")</f>
        <v/>
      </c>
    </row>
    <row r="964" spans="6:27" x14ac:dyDescent="0.25">
      <c r="F964" s="2"/>
      <c r="G964" s="148"/>
      <c r="AA964" s="1" t="str">
        <f t="shared" si="15"/>
        <v/>
      </c>
    </row>
    <row r="965" spans="6:27" x14ac:dyDescent="0.25">
      <c r="F965" s="2"/>
      <c r="G965" s="148"/>
      <c r="AA965" s="1" t="str">
        <f t="shared" si="15"/>
        <v/>
      </c>
    </row>
    <row r="966" spans="6:27" x14ac:dyDescent="0.25">
      <c r="F966" s="2"/>
      <c r="G966" s="148"/>
      <c r="AA966" s="1" t="str">
        <f t="shared" si="15"/>
        <v/>
      </c>
    </row>
    <row r="967" spans="6:27" x14ac:dyDescent="0.25">
      <c r="F967" s="2"/>
      <c r="G967" s="148"/>
      <c r="AA967" s="1" t="str">
        <f t="shared" si="15"/>
        <v/>
      </c>
    </row>
    <row r="968" spans="6:27" x14ac:dyDescent="0.25">
      <c r="F968" s="2"/>
      <c r="G968" s="148"/>
      <c r="AA968" s="1" t="str">
        <f t="shared" si="15"/>
        <v/>
      </c>
    </row>
    <row r="969" spans="6:27" x14ac:dyDescent="0.25">
      <c r="F969" s="2"/>
      <c r="G969" s="148"/>
      <c r="AA969" s="1" t="str">
        <f t="shared" si="15"/>
        <v/>
      </c>
    </row>
    <row r="970" spans="6:27" x14ac:dyDescent="0.25">
      <c r="F970" s="2"/>
      <c r="G970" s="148"/>
      <c r="AA970" s="1" t="str">
        <f t="shared" si="15"/>
        <v/>
      </c>
    </row>
    <row r="971" spans="6:27" x14ac:dyDescent="0.25">
      <c r="F971" s="2"/>
      <c r="G971" s="148"/>
      <c r="AA971" s="1" t="str">
        <f t="shared" si="15"/>
        <v/>
      </c>
    </row>
    <row r="972" spans="6:27" x14ac:dyDescent="0.25">
      <c r="F972" s="2"/>
      <c r="G972" s="148"/>
      <c r="AA972" s="1" t="str">
        <f t="shared" si="15"/>
        <v/>
      </c>
    </row>
    <row r="973" spans="6:27" x14ac:dyDescent="0.25">
      <c r="F973" s="2"/>
      <c r="G973" s="148"/>
      <c r="AA973" s="1" t="str">
        <f t="shared" si="15"/>
        <v/>
      </c>
    </row>
    <row r="974" spans="6:27" x14ac:dyDescent="0.25">
      <c r="F974" s="2"/>
      <c r="G974" s="148"/>
      <c r="AA974" s="1" t="str">
        <f t="shared" si="15"/>
        <v/>
      </c>
    </row>
    <row r="975" spans="6:27" x14ac:dyDescent="0.25">
      <c r="F975" s="2"/>
      <c r="G975" s="148"/>
      <c r="AA975" s="1" t="str">
        <f t="shared" si="15"/>
        <v/>
      </c>
    </row>
    <row r="976" spans="6:27" x14ac:dyDescent="0.25">
      <c r="F976" s="2"/>
      <c r="G976" s="148"/>
      <c r="AA976" s="1" t="str">
        <f t="shared" si="15"/>
        <v/>
      </c>
    </row>
    <row r="977" spans="6:27" x14ac:dyDescent="0.25">
      <c r="F977" s="2"/>
      <c r="G977" s="148"/>
      <c r="AA977" s="1" t="str">
        <f t="shared" si="15"/>
        <v/>
      </c>
    </row>
    <row r="978" spans="6:27" x14ac:dyDescent="0.25">
      <c r="F978" s="2"/>
      <c r="G978" s="148"/>
      <c r="AA978" s="1" t="str">
        <f t="shared" si="15"/>
        <v/>
      </c>
    </row>
    <row r="979" spans="6:27" x14ac:dyDescent="0.25">
      <c r="F979" s="2"/>
      <c r="G979" s="148"/>
      <c r="AA979" s="1" t="str">
        <f t="shared" si="15"/>
        <v/>
      </c>
    </row>
    <row r="980" spans="6:27" x14ac:dyDescent="0.25">
      <c r="F980" s="2"/>
      <c r="G980" s="148"/>
      <c r="AA980" s="1" t="str">
        <f t="shared" si="15"/>
        <v/>
      </c>
    </row>
    <row r="981" spans="6:27" x14ac:dyDescent="0.25">
      <c r="F981" s="2"/>
      <c r="G981" s="148"/>
      <c r="AA981" s="1" t="str">
        <f t="shared" si="15"/>
        <v/>
      </c>
    </row>
    <row r="982" spans="6:27" x14ac:dyDescent="0.25">
      <c r="F982" s="2"/>
      <c r="G982" s="148"/>
      <c r="AA982" s="1" t="str">
        <f t="shared" si="15"/>
        <v/>
      </c>
    </row>
    <row r="983" spans="6:27" x14ac:dyDescent="0.25">
      <c r="F983" s="2"/>
      <c r="G983" s="148"/>
      <c r="AA983" s="1" t="str">
        <f t="shared" si="15"/>
        <v/>
      </c>
    </row>
    <row r="984" spans="6:27" x14ac:dyDescent="0.25">
      <c r="F984" s="2"/>
      <c r="G984" s="148"/>
      <c r="AA984" s="1" t="str">
        <f t="shared" si="15"/>
        <v/>
      </c>
    </row>
    <row r="985" spans="6:27" x14ac:dyDescent="0.25">
      <c r="F985" s="2"/>
      <c r="G985" s="148"/>
      <c r="AA985" s="1" t="str">
        <f t="shared" si="15"/>
        <v/>
      </c>
    </row>
    <row r="986" spans="6:27" x14ac:dyDescent="0.25">
      <c r="F986" s="2"/>
      <c r="G986" s="148"/>
      <c r="AA986" s="1" t="str">
        <f t="shared" si="15"/>
        <v/>
      </c>
    </row>
    <row r="987" spans="6:27" x14ac:dyDescent="0.25">
      <c r="F987" s="2"/>
      <c r="G987" s="148"/>
      <c r="AA987" s="1" t="str">
        <f t="shared" si="15"/>
        <v/>
      </c>
    </row>
    <row r="988" spans="6:27" x14ac:dyDescent="0.25">
      <c r="F988" s="2"/>
      <c r="G988" s="148"/>
      <c r="AA988" s="1" t="str">
        <f t="shared" si="15"/>
        <v/>
      </c>
    </row>
    <row r="989" spans="6:27" x14ac:dyDescent="0.25">
      <c r="F989" s="2"/>
      <c r="G989" s="148"/>
      <c r="AA989" s="1" t="str">
        <f t="shared" si="15"/>
        <v/>
      </c>
    </row>
    <row r="990" spans="6:27" x14ac:dyDescent="0.25">
      <c r="F990" s="2"/>
      <c r="G990" s="148"/>
      <c r="AA990" s="1" t="str">
        <f t="shared" si="15"/>
        <v/>
      </c>
    </row>
    <row r="991" spans="6:27" x14ac:dyDescent="0.25">
      <c r="F991" s="2"/>
      <c r="G991" s="148"/>
      <c r="AA991" s="1" t="str">
        <f t="shared" si="15"/>
        <v/>
      </c>
    </row>
    <row r="992" spans="6:27" x14ac:dyDescent="0.25">
      <c r="F992" s="2"/>
      <c r="G992" s="148"/>
      <c r="AA992" s="1" t="str">
        <f t="shared" si="15"/>
        <v/>
      </c>
    </row>
    <row r="993" spans="6:27" x14ac:dyDescent="0.25">
      <c r="F993" s="2"/>
      <c r="G993" s="148"/>
      <c r="AA993" s="1" t="str">
        <f t="shared" si="15"/>
        <v/>
      </c>
    </row>
    <row r="994" spans="6:27" x14ac:dyDescent="0.25">
      <c r="F994" s="2"/>
      <c r="G994" s="148"/>
      <c r="AA994" s="1" t="str">
        <f t="shared" si="15"/>
        <v/>
      </c>
    </row>
    <row r="995" spans="6:27" x14ac:dyDescent="0.25">
      <c r="F995" s="2"/>
      <c r="G995" s="148"/>
      <c r="AA995" s="1" t="str">
        <f t="shared" si="15"/>
        <v/>
      </c>
    </row>
    <row r="996" spans="6:27" x14ac:dyDescent="0.25">
      <c r="F996" s="2"/>
      <c r="G996" s="148"/>
      <c r="AA996" s="1" t="str">
        <f t="shared" si="15"/>
        <v/>
      </c>
    </row>
    <row r="997" spans="6:27" x14ac:dyDescent="0.25">
      <c r="F997" s="2"/>
      <c r="G997" s="148"/>
      <c r="AA997" s="1" t="str">
        <f t="shared" si="15"/>
        <v/>
      </c>
    </row>
    <row r="998" spans="6:27" x14ac:dyDescent="0.25">
      <c r="F998" s="2"/>
      <c r="G998" s="148"/>
      <c r="AA998" s="1" t="str">
        <f t="shared" si="15"/>
        <v/>
      </c>
    </row>
    <row r="999" spans="6:27" x14ac:dyDescent="0.25">
      <c r="F999" s="2"/>
      <c r="G999" s="148"/>
      <c r="AA999" s="1" t="str">
        <f t="shared" si="15"/>
        <v/>
      </c>
    </row>
    <row r="1000" spans="6:27" x14ac:dyDescent="0.25">
      <c r="F1000" s="2"/>
      <c r="G1000" s="148"/>
      <c r="AA1000" s="1" t="str">
        <f t="shared" si="15"/>
        <v/>
      </c>
    </row>
    <row r="1001" spans="6:27" x14ac:dyDescent="0.25">
      <c r="F1001" s="2"/>
      <c r="G1001" s="148"/>
      <c r="AA1001" s="1" t="str">
        <f t="shared" si="15"/>
        <v/>
      </c>
    </row>
    <row r="1002" spans="6:27" x14ac:dyDescent="0.25">
      <c r="F1002" s="2"/>
      <c r="G1002" s="148"/>
      <c r="AA1002" s="1" t="str">
        <f t="shared" si="15"/>
        <v/>
      </c>
    </row>
    <row r="1003" spans="6:27" x14ac:dyDescent="0.25">
      <c r="F1003" s="2"/>
      <c r="G1003" s="148"/>
      <c r="AA1003" s="1" t="str">
        <f t="shared" si="15"/>
        <v/>
      </c>
    </row>
    <row r="1004" spans="6:27" x14ac:dyDescent="0.25">
      <c r="F1004" s="2"/>
      <c r="G1004" s="148"/>
      <c r="AA1004" s="1" t="str">
        <f t="shared" si="15"/>
        <v/>
      </c>
    </row>
    <row r="1005" spans="6:27" x14ac:dyDescent="0.25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7" width="37.7109375" style="128" customWidth="1"/>
    <col min="28" max="28" width="20.7109375" style="128" customWidth="1"/>
    <col min="29" max="29" width="9.140625" style="128" customWidth="1"/>
    <col min="30" max="16384" width="9.140625" style="128"/>
  </cols>
  <sheetData>
    <row r="1" spans="1:63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1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A1" s="121"/>
      <c r="AB1" s="125"/>
      <c r="AC1" s="66" t="s">
        <v>78</v>
      </c>
      <c r="AD1" s="151"/>
      <c r="AE1" s="23"/>
      <c r="AF1" s="23"/>
      <c r="AG1" s="211"/>
      <c r="AH1" s="212"/>
      <c r="AI1" s="212"/>
      <c r="AJ1" s="212"/>
      <c r="AK1" s="213"/>
      <c r="AL1" s="154"/>
      <c r="AM1" s="154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06" t="s">
        <v>79</v>
      </c>
      <c r="B2" s="204" t="s">
        <v>80</v>
      </c>
      <c r="C2" s="207" t="s">
        <v>668</v>
      </c>
      <c r="D2" s="207" t="s">
        <v>82</v>
      </c>
      <c r="E2" s="207" t="s">
        <v>83</v>
      </c>
      <c r="F2" s="207" t="s">
        <v>84</v>
      </c>
      <c r="G2" s="214" t="s">
        <v>85</v>
      </c>
      <c r="H2" s="215"/>
      <c r="I2" s="216" t="s">
        <v>86</v>
      </c>
      <c r="J2" s="217" t="s">
        <v>87</v>
      </c>
      <c r="K2" s="219" t="s">
        <v>88</v>
      </c>
      <c r="L2" s="218" t="s">
        <v>89</v>
      </c>
      <c r="M2" s="220" t="s">
        <v>90</v>
      </c>
      <c r="N2" s="221" t="s">
        <v>91</v>
      </c>
      <c r="O2" s="222"/>
      <c r="P2" s="222"/>
      <c r="Q2" s="222"/>
      <c r="R2" s="222"/>
      <c r="S2" s="222"/>
      <c r="T2" s="222"/>
      <c r="U2" s="222"/>
      <c r="V2" s="215"/>
      <c r="W2" s="209" t="s">
        <v>92</v>
      </c>
      <c r="X2" s="209" t="s">
        <v>93</v>
      </c>
      <c r="Y2" s="209" t="s">
        <v>94</v>
      </c>
      <c r="Z2" s="224" t="s">
        <v>95</v>
      </c>
      <c r="AA2" s="207" t="s">
        <v>669</v>
      </c>
      <c r="AB2" s="209" t="s">
        <v>98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3">
      <c r="A3" s="206"/>
      <c r="B3" s="205"/>
      <c r="C3" s="208"/>
      <c r="D3" s="208"/>
      <c r="E3" s="208"/>
      <c r="F3" s="208"/>
      <c r="G3" s="170" t="s">
        <v>100</v>
      </c>
      <c r="H3" s="170" t="s">
        <v>101</v>
      </c>
      <c r="I3" s="208"/>
      <c r="J3" s="208"/>
      <c r="K3" s="208"/>
      <c r="L3" s="208"/>
      <c r="M3" s="208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0"/>
      <c r="X3" s="210"/>
      <c r="Y3" s="210"/>
      <c r="Z3" s="208"/>
      <c r="AA3" s="208"/>
      <c r="AB3" s="210"/>
    </row>
    <row r="4" spans="1:63" ht="45.75" customHeight="1" thickTop="1" thickBot="1" x14ac:dyDescent="0.3">
      <c r="A4">
        <v>2021</v>
      </c>
      <c r="B4" s="129">
        <v>1</v>
      </c>
      <c r="C4" s="131" t="s">
        <v>670</v>
      </c>
      <c r="D4" s="130">
        <v>331</v>
      </c>
      <c r="E4" s="130" t="s">
        <v>175</v>
      </c>
      <c r="F4" s="130" t="s">
        <v>176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2">
        <v>4</v>
      </c>
      <c r="X4" s="132">
        <v>1036</v>
      </c>
      <c r="Y4" s="81">
        <v>1.4999999999999999E-2</v>
      </c>
      <c r="Z4" s="132">
        <v>1</v>
      </c>
      <c r="AA4" s="131">
        <v>16</v>
      </c>
      <c r="AB4" s="133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31" t="s">
        <v>670</v>
      </c>
      <c r="D5" s="130">
        <v>557</v>
      </c>
      <c r="E5" s="130" t="s">
        <v>411</v>
      </c>
      <c r="F5" s="130" t="s">
        <v>412</v>
      </c>
      <c r="G5" s="130">
        <v>171.262</v>
      </c>
      <c r="H5" s="130">
        <v>194.922</v>
      </c>
      <c r="I5" s="130">
        <v>196.8</v>
      </c>
      <c r="J5" s="134">
        <v>20</v>
      </c>
      <c r="K5" s="134">
        <v>180</v>
      </c>
      <c r="L5" s="134">
        <v>26</v>
      </c>
      <c r="M5" s="134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2">
        <v>7</v>
      </c>
      <c r="X5" s="132">
        <v>463</v>
      </c>
      <c r="Y5" s="81">
        <v>1.4999999999999999E-2</v>
      </c>
      <c r="Z5" s="132">
        <v>1</v>
      </c>
      <c r="AA5" s="131">
        <v>16</v>
      </c>
      <c r="AB5" s="133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31" t="s">
        <v>670</v>
      </c>
      <c r="D6" s="130">
        <v>556</v>
      </c>
      <c r="E6" s="130" t="s">
        <v>408</v>
      </c>
      <c r="F6" s="130" t="s">
        <v>409</v>
      </c>
      <c r="G6" s="130">
        <v>1003.106</v>
      </c>
      <c r="H6" s="130">
        <v>1141.6859999999999</v>
      </c>
      <c r="I6" s="130">
        <v>1053.5999999999999</v>
      </c>
      <c r="J6" s="134">
        <v>20</v>
      </c>
      <c r="K6" s="134">
        <v>180</v>
      </c>
      <c r="L6" s="134">
        <v>26</v>
      </c>
      <c r="M6" s="134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2">
        <v>7</v>
      </c>
      <c r="X6" s="132">
        <v>463</v>
      </c>
      <c r="Y6" s="81">
        <v>1.4999999999999999E-2</v>
      </c>
      <c r="Z6" s="132">
        <v>1</v>
      </c>
      <c r="AA6" s="131">
        <v>16</v>
      </c>
      <c r="AB6" s="133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31" t="s">
        <v>670</v>
      </c>
      <c r="D7" s="130">
        <v>438</v>
      </c>
      <c r="E7" s="130" t="s">
        <v>178</v>
      </c>
      <c r="F7" s="130" t="s">
        <v>179</v>
      </c>
      <c r="G7" s="130">
        <v>316.17599999999999</v>
      </c>
      <c r="H7" s="130">
        <v>359.85599999999999</v>
      </c>
      <c r="I7" s="130">
        <v>346.4</v>
      </c>
      <c r="J7" s="134">
        <v>67</v>
      </c>
      <c r="K7" s="134">
        <v>161</v>
      </c>
      <c r="L7" s="134">
        <v>87</v>
      </c>
      <c r="M7" s="134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2">
        <v>15</v>
      </c>
      <c r="X7" s="132">
        <v>1695</v>
      </c>
      <c r="Y7" s="81">
        <v>1.4999999999999999E-2</v>
      </c>
      <c r="Z7" s="132">
        <v>1</v>
      </c>
      <c r="AA7" s="131">
        <v>16</v>
      </c>
      <c r="AB7" s="133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31" t="s">
        <v>670</v>
      </c>
      <c r="D8" s="130">
        <v>254</v>
      </c>
      <c r="E8" s="130" t="s">
        <v>415</v>
      </c>
      <c r="F8" s="130" t="s">
        <v>164</v>
      </c>
      <c r="G8" s="130">
        <v>188.79</v>
      </c>
      <c r="H8" s="130">
        <v>217.21</v>
      </c>
      <c r="I8" s="130">
        <v>208.3</v>
      </c>
      <c r="J8" s="134">
        <v>88</v>
      </c>
      <c r="K8" s="134">
        <v>164</v>
      </c>
      <c r="L8" s="134">
        <v>110</v>
      </c>
      <c r="M8" s="134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2">
        <v>8</v>
      </c>
      <c r="X8" s="132">
        <v>1688</v>
      </c>
      <c r="Y8" s="81">
        <v>0.02</v>
      </c>
      <c r="Z8" s="132">
        <v>1</v>
      </c>
      <c r="AA8" s="131">
        <v>16</v>
      </c>
      <c r="AB8" s="133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31" t="s">
        <v>670</v>
      </c>
      <c r="D9" s="130">
        <v>165</v>
      </c>
      <c r="E9" s="130" t="s">
        <v>154</v>
      </c>
      <c r="F9" s="130" t="s">
        <v>155</v>
      </c>
      <c r="G9" s="130">
        <v>656.58</v>
      </c>
      <c r="H9" s="130">
        <v>755.42</v>
      </c>
      <c r="I9" s="130">
        <v>682.8</v>
      </c>
      <c r="J9" s="134">
        <v>60</v>
      </c>
      <c r="K9" s="134">
        <v>120</v>
      </c>
      <c r="L9" s="134">
        <v>55</v>
      </c>
      <c r="M9" s="134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2">
        <v>6</v>
      </c>
      <c r="X9" s="132">
        <v>726</v>
      </c>
      <c r="Y9" s="81">
        <v>1.4999999999999999E-2</v>
      </c>
      <c r="Z9" s="132">
        <v>1</v>
      </c>
      <c r="AA9" s="131">
        <v>16</v>
      </c>
      <c r="AB9" s="133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31"/>
      <c r="D10" s="130">
        <v>342</v>
      </c>
      <c r="E10" s="130" t="s">
        <v>142</v>
      </c>
      <c r="F10" s="130" t="s">
        <v>143</v>
      </c>
      <c r="G10" s="130">
        <v>533.54700000000003</v>
      </c>
      <c r="H10" s="130">
        <v>607.25699999999995</v>
      </c>
      <c r="I10" s="130">
        <v>598.1</v>
      </c>
      <c r="J10" s="134">
        <v>60</v>
      </c>
      <c r="K10" s="134">
        <v>180</v>
      </c>
      <c r="L10" s="134">
        <v>67</v>
      </c>
      <c r="M10" s="134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2">
        <v>120</v>
      </c>
      <c r="X10" s="132">
        <v>5690</v>
      </c>
      <c r="Y10" s="81">
        <v>1.4999999999999999E-2</v>
      </c>
      <c r="Z10" s="132">
        <v>7</v>
      </c>
      <c r="AA10" s="131">
        <v>16</v>
      </c>
      <c r="AB10" s="133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31"/>
      <c r="D11" s="130">
        <v>10</v>
      </c>
      <c r="E11" s="130" t="s">
        <v>112</v>
      </c>
      <c r="F11" s="130" t="s">
        <v>113</v>
      </c>
      <c r="G11" s="130">
        <v>45.256124999999997</v>
      </c>
      <c r="H11" s="130">
        <v>52.068874999999998</v>
      </c>
      <c r="I11" s="130">
        <v>53.3</v>
      </c>
      <c r="J11" s="134">
        <v>47</v>
      </c>
      <c r="K11" s="134">
        <v>154</v>
      </c>
      <c r="L11" s="134">
        <v>46</v>
      </c>
      <c r="M11" s="134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2">
        <v>25</v>
      </c>
      <c r="X11" s="132">
        <v>945</v>
      </c>
      <c r="Y11" s="81">
        <v>0.02</v>
      </c>
      <c r="Z11" s="132">
        <v>2</v>
      </c>
      <c r="AA11" s="131">
        <v>18</v>
      </c>
      <c r="AB11" s="133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31"/>
      <c r="D12" s="130">
        <v>9</v>
      </c>
      <c r="E12" s="130" t="s">
        <v>663</v>
      </c>
      <c r="F12" s="130" t="s">
        <v>664</v>
      </c>
      <c r="G12" s="130">
        <v>22.603428569999998</v>
      </c>
      <c r="H12" s="130">
        <v>26.006095240000001</v>
      </c>
      <c r="I12" s="130"/>
      <c r="J12" s="134">
        <v>47</v>
      </c>
      <c r="K12" s="134">
        <v>154</v>
      </c>
      <c r="L12" s="134">
        <v>44</v>
      </c>
      <c r="M12" s="134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2">
        <v>10</v>
      </c>
      <c r="X12" s="132">
        <v>490</v>
      </c>
      <c r="Y12" s="81">
        <v>0.02</v>
      </c>
      <c r="Z12" s="132">
        <v>1</v>
      </c>
      <c r="AA12" s="131">
        <v>18</v>
      </c>
      <c r="AB12" s="133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31"/>
      <c r="D13" s="130">
        <v>550</v>
      </c>
      <c r="E13" s="130" t="s">
        <v>187</v>
      </c>
      <c r="F13" s="130" t="s">
        <v>188</v>
      </c>
      <c r="G13" s="130">
        <v>32.024999999999999</v>
      </c>
      <c r="H13" s="130">
        <v>38.045000000000002</v>
      </c>
      <c r="I13" s="130">
        <v>36.9</v>
      </c>
      <c r="J13" s="134">
        <v>108</v>
      </c>
      <c r="K13" s="134">
        <v>100</v>
      </c>
      <c r="L13" s="134">
        <v>136</v>
      </c>
      <c r="M13" s="134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2">
        <v>55</v>
      </c>
      <c r="X13" s="132">
        <v>3995</v>
      </c>
      <c r="Y13" s="81">
        <v>1.4999999999999999E-2</v>
      </c>
      <c r="Z13" s="132">
        <v>2</v>
      </c>
      <c r="AA13" s="131">
        <v>16</v>
      </c>
      <c r="AB13" s="133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31"/>
      <c r="D14" s="130">
        <v>449</v>
      </c>
      <c r="E14" s="130" t="s">
        <v>124</v>
      </c>
      <c r="F14" s="130" t="s">
        <v>125</v>
      </c>
      <c r="G14" s="130">
        <v>40.985999999999997</v>
      </c>
      <c r="H14" s="130">
        <v>50.048000000000002</v>
      </c>
      <c r="I14" s="130">
        <v>43.8</v>
      </c>
      <c r="J14" s="134">
        <v>108</v>
      </c>
      <c r="K14" s="134">
        <v>100</v>
      </c>
      <c r="L14" s="134">
        <v>124</v>
      </c>
      <c r="M14" s="134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2">
        <v>266</v>
      </c>
      <c r="X14" s="132">
        <v>22946</v>
      </c>
      <c r="Y14" s="81">
        <v>1.4999999999999999E-2</v>
      </c>
      <c r="Z14" s="132">
        <v>11</v>
      </c>
      <c r="AA14" s="131">
        <v>16</v>
      </c>
      <c r="AB14" s="133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31"/>
      <c r="D15" s="130">
        <v>331</v>
      </c>
      <c r="E15" s="130" t="s">
        <v>175</v>
      </c>
      <c r="F15" s="130" t="s">
        <v>176</v>
      </c>
      <c r="G15" s="130">
        <v>305.82499999999999</v>
      </c>
      <c r="H15" s="130">
        <v>348.07499999999999</v>
      </c>
      <c r="I15" s="130">
        <v>349.1</v>
      </c>
      <c r="J15" s="134">
        <v>110</v>
      </c>
      <c r="K15" s="134">
        <v>131</v>
      </c>
      <c r="L15" s="134">
        <v>118</v>
      </c>
      <c r="M15" s="134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2">
        <v>18</v>
      </c>
      <c r="X15" s="132">
        <v>2130</v>
      </c>
      <c r="Y15" s="81">
        <v>1.4999999999999999E-2</v>
      </c>
      <c r="Z15" s="132">
        <v>2</v>
      </c>
      <c r="AA15" s="131">
        <v>16</v>
      </c>
      <c r="AB15" s="133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31"/>
      <c r="D16" s="130">
        <v>330</v>
      </c>
      <c r="E16" s="130" t="s">
        <v>353</v>
      </c>
      <c r="F16" s="130" t="s">
        <v>354</v>
      </c>
      <c r="G16" s="130">
        <v>382.04599999999999</v>
      </c>
      <c r="H16" s="130">
        <v>434.82600000000002</v>
      </c>
      <c r="I16" s="130">
        <v>422.1</v>
      </c>
      <c r="J16" s="134">
        <v>103</v>
      </c>
      <c r="K16" s="134">
        <v>140</v>
      </c>
      <c r="L16" s="134">
        <v>105</v>
      </c>
      <c r="M16" s="134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2">
        <v>68</v>
      </c>
      <c r="X16" s="132">
        <v>5540</v>
      </c>
      <c r="Y16" s="81">
        <v>1.4999999999999999E-2</v>
      </c>
      <c r="Z16" s="132">
        <v>4</v>
      </c>
      <c r="AA16" s="131">
        <v>16</v>
      </c>
      <c r="AB16" s="133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31"/>
      <c r="D17" s="130">
        <v>557</v>
      </c>
      <c r="E17" s="130" t="s">
        <v>411</v>
      </c>
      <c r="F17" s="130" t="s">
        <v>412</v>
      </c>
      <c r="G17" s="130">
        <v>171.262</v>
      </c>
      <c r="H17" s="130">
        <v>194.922</v>
      </c>
      <c r="I17" s="130">
        <v>194.8</v>
      </c>
      <c r="J17" s="134">
        <v>20</v>
      </c>
      <c r="K17" s="134">
        <v>180</v>
      </c>
      <c r="L17" s="134">
        <v>26</v>
      </c>
      <c r="M17" s="134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2">
        <v>223</v>
      </c>
      <c r="X17" s="132">
        <v>9373</v>
      </c>
      <c r="Y17" s="81">
        <v>1.4999999999999999E-2</v>
      </c>
      <c r="Z17" s="132">
        <v>24</v>
      </c>
      <c r="AA17" s="131">
        <v>16</v>
      </c>
      <c r="AB17" s="133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31"/>
      <c r="D18" s="130">
        <v>556</v>
      </c>
      <c r="E18" s="130" t="s">
        <v>408</v>
      </c>
      <c r="F18" s="130" t="s">
        <v>409</v>
      </c>
      <c r="G18" s="130">
        <v>1003.106</v>
      </c>
      <c r="H18" s="130">
        <v>1141.6859999999999</v>
      </c>
      <c r="I18" s="130">
        <v>1075.4000000000001</v>
      </c>
      <c r="J18" s="134">
        <v>20</v>
      </c>
      <c r="K18" s="134">
        <v>180</v>
      </c>
      <c r="L18" s="134">
        <v>26</v>
      </c>
      <c r="M18" s="134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2">
        <v>231</v>
      </c>
      <c r="X18" s="132">
        <v>9759</v>
      </c>
      <c r="Y18" s="81">
        <v>1.4999999999999999E-2</v>
      </c>
      <c r="Z18" s="132">
        <v>24</v>
      </c>
      <c r="AA18" s="131">
        <v>16</v>
      </c>
      <c r="AB18" s="133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31"/>
      <c r="D19" s="130">
        <v>437</v>
      </c>
      <c r="E19" s="130" t="s">
        <v>275</v>
      </c>
      <c r="F19" s="130" t="s">
        <v>276</v>
      </c>
      <c r="G19" s="130">
        <v>158.08799999999999</v>
      </c>
      <c r="H19" s="130">
        <v>179.928</v>
      </c>
      <c r="I19" s="130">
        <v>176.6</v>
      </c>
      <c r="J19" s="134">
        <v>120</v>
      </c>
      <c r="K19" s="134">
        <v>120</v>
      </c>
      <c r="L19" s="134">
        <v>129</v>
      </c>
      <c r="M19" s="134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2">
        <v>66</v>
      </c>
      <c r="X19" s="132">
        <v>6066</v>
      </c>
      <c r="Y19" s="81">
        <v>1.4999999999999999E-2</v>
      </c>
      <c r="Z19" s="132">
        <v>4</v>
      </c>
      <c r="AA19" s="131">
        <v>16</v>
      </c>
      <c r="AB19" s="133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31"/>
      <c r="D20" s="130">
        <v>438</v>
      </c>
      <c r="E20" s="130" t="s">
        <v>178</v>
      </c>
      <c r="F20" s="130" t="s">
        <v>179</v>
      </c>
      <c r="G20" s="130">
        <v>316.17599999999999</v>
      </c>
      <c r="H20" s="130">
        <v>359.85599999999999</v>
      </c>
      <c r="I20" s="130">
        <v>347.3</v>
      </c>
      <c r="J20" s="134">
        <v>67</v>
      </c>
      <c r="K20" s="134">
        <v>161</v>
      </c>
      <c r="L20" s="134">
        <v>79</v>
      </c>
      <c r="M20" s="134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2">
        <v>266</v>
      </c>
      <c r="X20" s="132">
        <v>23166</v>
      </c>
      <c r="Y20" s="81">
        <v>1.4999999999999999E-2</v>
      </c>
      <c r="Z20" s="132">
        <v>18</v>
      </c>
      <c r="AA20" s="131">
        <v>16</v>
      </c>
      <c r="AB20" s="133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31"/>
      <c r="D21" s="130">
        <v>658</v>
      </c>
      <c r="E21" s="130" t="s">
        <v>335</v>
      </c>
      <c r="F21" s="130" t="s">
        <v>336</v>
      </c>
      <c r="G21" s="130">
        <v>83.7</v>
      </c>
      <c r="H21" s="130">
        <v>96.3</v>
      </c>
      <c r="I21" s="130">
        <v>90.3</v>
      </c>
      <c r="J21" s="134">
        <v>60</v>
      </c>
      <c r="K21" s="134">
        <v>180</v>
      </c>
      <c r="L21" s="134">
        <v>58</v>
      </c>
      <c r="M21" s="134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2">
        <v>59</v>
      </c>
      <c r="X21" s="132">
        <v>3479</v>
      </c>
      <c r="Y21" s="81">
        <v>0.02</v>
      </c>
      <c r="Z21" s="132">
        <v>7</v>
      </c>
      <c r="AA21" s="131">
        <v>20</v>
      </c>
      <c r="AB21" s="133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31"/>
      <c r="D22" s="130">
        <v>656</v>
      </c>
      <c r="E22" s="130" t="s">
        <v>329</v>
      </c>
      <c r="F22" s="130" t="s">
        <v>330</v>
      </c>
      <c r="G22" s="130">
        <v>137.63999999999999</v>
      </c>
      <c r="H22" s="130">
        <v>158.36000000000001</v>
      </c>
      <c r="I22" s="130">
        <v>148.1</v>
      </c>
      <c r="J22" s="134">
        <v>60</v>
      </c>
      <c r="K22" s="134">
        <v>180</v>
      </c>
      <c r="L22" s="134">
        <v>58</v>
      </c>
      <c r="M22" s="134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2">
        <v>61</v>
      </c>
      <c r="X22" s="132">
        <v>3501</v>
      </c>
      <c r="Y22" s="81">
        <v>0.02</v>
      </c>
      <c r="Z22" s="132">
        <v>7</v>
      </c>
      <c r="AA22" s="131">
        <v>20</v>
      </c>
      <c r="AB22" s="133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31"/>
      <c r="D23" s="130">
        <v>657</v>
      </c>
      <c r="E23" s="130" t="s">
        <v>332</v>
      </c>
      <c r="F23" s="130" t="s">
        <v>333</v>
      </c>
      <c r="G23" s="130">
        <v>83.7</v>
      </c>
      <c r="H23" s="130">
        <v>96.3</v>
      </c>
      <c r="I23" s="130">
        <v>90.3</v>
      </c>
      <c r="J23" s="134">
        <v>60</v>
      </c>
      <c r="K23" s="134">
        <v>180</v>
      </c>
      <c r="L23" s="134">
        <v>58</v>
      </c>
      <c r="M23" s="134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2">
        <v>63</v>
      </c>
      <c r="X23" s="132">
        <v>3558</v>
      </c>
      <c r="Y23" s="81">
        <v>0.02</v>
      </c>
      <c r="Z23" s="132">
        <v>8</v>
      </c>
      <c r="AA23" s="131">
        <v>20</v>
      </c>
      <c r="AB23" s="133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31"/>
      <c r="D24" s="130">
        <v>655</v>
      </c>
      <c r="E24" s="130" t="s">
        <v>326</v>
      </c>
      <c r="F24" s="130" t="s">
        <v>327</v>
      </c>
      <c r="G24" s="130">
        <v>137.63999999999999</v>
      </c>
      <c r="H24" s="130">
        <v>158.36000000000001</v>
      </c>
      <c r="I24" s="130">
        <v>148.1</v>
      </c>
      <c r="J24" s="134">
        <v>60</v>
      </c>
      <c r="K24" s="134">
        <v>180</v>
      </c>
      <c r="L24" s="134">
        <v>58</v>
      </c>
      <c r="M24" s="134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2">
        <v>63</v>
      </c>
      <c r="X24" s="132">
        <v>3563</v>
      </c>
      <c r="Y24" s="81">
        <v>0.02</v>
      </c>
      <c r="Z24" s="132">
        <v>8</v>
      </c>
      <c r="AA24" s="131">
        <v>20</v>
      </c>
      <c r="AB24" s="133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31"/>
      <c r="D25" s="130">
        <v>645</v>
      </c>
      <c r="E25" s="130" t="s">
        <v>278</v>
      </c>
      <c r="F25" s="130" t="s">
        <v>279</v>
      </c>
      <c r="G25" s="130">
        <v>123.69</v>
      </c>
      <c r="H25" s="130">
        <v>142.31</v>
      </c>
      <c r="I25" s="130">
        <v>142.69999999999999</v>
      </c>
      <c r="J25" s="134">
        <v>80</v>
      </c>
      <c r="K25" s="134">
        <v>180</v>
      </c>
      <c r="L25" s="134">
        <v>81</v>
      </c>
      <c r="M25" s="134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2">
        <v>8</v>
      </c>
      <c r="X25" s="132">
        <v>1008</v>
      </c>
      <c r="Y25" s="81">
        <v>0.02</v>
      </c>
      <c r="Z25" s="132">
        <v>2</v>
      </c>
      <c r="AA25" s="131">
        <v>20</v>
      </c>
      <c r="AB25" s="133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31"/>
      <c r="D26" s="130">
        <v>625</v>
      </c>
      <c r="E26" s="130" t="s">
        <v>248</v>
      </c>
      <c r="F26" s="130" t="s">
        <v>249</v>
      </c>
      <c r="G26" s="130">
        <v>129.01</v>
      </c>
      <c r="H26" s="130">
        <v>150.99</v>
      </c>
      <c r="I26" s="130">
        <v>142.1</v>
      </c>
      <c r="J26" s="134">
        <v>18</v>
      </c>
      <c r="K26" s="134">
        <v>200</v>
      </c>
      <c r="L26" s="134">
        <v>26</v>
      </c>
      <c r="M26" s="134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2">
        <v>15</v>
      </c>
      <c r="X26" s="132">
        <v>900</v>
      </c>
      <c r="Y26" s="81">
        <v>1.4999999999999999E-2</v>
      </c>
      <c r="Z26" s="132">
        <v>3</v>
      </c>
      <c r="AA26" s="131">
        <v>25</v>
      </c>
      <c r="AB26" s="133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31"/>
      <c r="D27" s="130">
        <v>629</v>
      </c>
      <c r="E27" s="130" t="s">
        <v>266</v>
      </c>
      <c r="F27" s="130" t="s">
        <v>267</v>
      </c>
      <c r="G27" s="130">
        <v>203.983</v>
      </c>
      <c r="H27" s="130">
        <v>238.017</v>
      </c>
      <c r="I27" s="130">
        <v>232</v>
      </c>
      <c r="J27" s="134">
        <v>18</v>
      </c>
      <c r="K27" s="134">
        <v>200</v>
      </c>
      <c r="L27" s="134">
        <v>22</v>
      </c>
      <c r="M27" s="134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2">
        <v>22</v>
      </c>
      <c r="X27" s="132">
        <v>832</v>
      </c>
      <c r="Y27" s="81">
        <v>1.4999999999999999E-2</v>
      </c>
      <c r="Z27" s="132">
        <v>4</v>
      </c>
      <c r="AA27" s="131">
        <v>25</v>
      </c>
      <c r="AB27" s="133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31"/>
      <c r="D28" s="130">
        <v>621</v>
      </c>
      <c r="E28" s="130" t="s">
        <v>399</v>
      </c>
      <c r="F28" s="130" t="s">
        <v>400</v>
      </c>
      <c r="G28" s="130">
        <v>175.98849999999999</v>
      </c>
      <c r="H28" s="130">
        <v>207.01150000000001</v>
      </c>
      <c r="I28" s="130">
        <v>201.5</v>
      </c>
      <c r="J28" s="134">
        <v>18</v>
      </c>
      <c r="K28" s="134">
        <v>200</v>
      </c>
      <c r="L28" s="134">
        <v>24</v>
      </c>
      <c r="M28" s="134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2">
        <v>9</v>
      </c>
      <c r="X28" s="132">
        <v>459</v>
      </c>
      <c r="Y28" s="81">
        <v>1.4999999999999999E-2</v>
      </c>
      <c r="Z28" s="132">
        <v>2</v>
      </c>
      <c r="AA28" s="131">
        <v>25</v>
      </c>
      <c r="AB28" s="133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31"/>
      <c r="D29" s="130">
        <v>445</v>
      </c>
      <c r="E29" s="130" t="s">
        <v>287</v>
      </c>
      <c r="F29" s="130" t="s">
        <v>288</v>
      </c>
      <c r="G29" s="130">
        <v>25.2</v>
      </c>
      <c r="H29" s="130">
        <v>30.8</v>
      </c>
      <c r="I29" s="130">
        <v>27.2</v>
      </c>
      <c r="J29" s="134">
        <v>60</v>
      </c>
      <c r="K29" s="134">
        <v>180</v>
      </c>
      <c r="L29" s="134">
        <v>82</v>
      </c>
      <c r="M29" s="134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2">
        <v>25</v>
      </c>
      <c r="X29" s="132">
        <v>3730</v>
      </c>
      <c r="Y29" s="81">
        <v>1.4999999999999999E-2</v>
      </c>
      <c r="Z29" s="132">
        <v>4</v>
      </c>
      <c r="AA29" s="131">
        <v>29</v>
      </c>
      <c r="AB29" s="133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31"/>
      <c r="D30" s="130">
        <v>446</v>
      </c>
      <c r="E30" s="130" t="s">
        <v>290</v>
      </c>
      <c r="F30" s="130" t="s">
        <v>291</v>
      </c>
      <c r="G30" s="130">
        <v>150.30000000000001</v>
      </c>
      <c r="H30" s="130">
        <v>183.7</v>
      </c>
      <c r="I30" s="130">
        <v>164.8</v>
      </c>
      <c r="J30" s="134">
        <v>60</v>
      </c>
      <c r="K30" s="134">
        <v>180</v>
      </c>
      <c r="L30" s="134">
        <v>82</v>
      </c>
      <c r="M30" s="134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2">
        <v>30</v>
      </c>
      <c r="X30" s="132">
        <v>2483</v>
      </c>
      <c r="Y30" s="81">
        <v>1.4999999999999999E-2</v>
      </c>
      <c r="Z30" s="132">
        <v>4</v>
      </c>
      <c r="AA30" s="131">
        <v>29</v>
      </c>
      <c r="AB30" s="133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31"/>
      <c r="D31" s="130">
        <v>439</v>
      </c>
      <c r="E31" s="130" t="s">
        <v>310</v>
      </c>
      <c r="F31" s="130" t="s">
        <v>311</v>
      </c>
      <c r="G31" s="130">
        <v>308.7</v>
      </c>
      <c r="H31" s="130">
        <v>377.3</v>
      </c>
      <c r="I31" s="130">
        <v>352.7</v>
      </c>
      <c r="J31" s="134">
        <v>45</v>
      </c>
      <c r="K31" s="134">
        <v>320</v>
      </c>
      <c r="L31" s="134">
        <v>50</v>
      </c>
      <c r="M31" s="134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2">
        <v>179</v>
      </c>
      <c r="X31" s="132">
        <v>5919</v>
      </c>
      <c r="Y31" s="81">
        <v>1.4999999999999999E-2</v>
      </c>
      <c r="Z31" s="132">
        <v>11</v>
      </c>
      <c r="AA31" s="131">
        <v>29</v>
      </c>
      <c r="AB31" s="133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31"/>
      <c r="D32" s="130">
        <v>447</v>
      </c>
      <c r="E32" s="130" t="s">
        <v>293</v>
      </c>
      <c r="F32" s="130" t="s">
        <v>294</v>
      </c>
      <c r="G32" s="130">
        <v>159.30000000000001</v>
      </c>
      <c r="H32" s="130">
        <v>194.7</v>
      </c>
      <c r="I32" s="130">
        <v>171</v>
      </c>
      <c r="J32" s="134">
        <v>60</v>
      </c>
      <c r="K32" s="134">
        <v>180</v>
      </c>
      <c r="L32" s="134">
        <v>82</v>
      </c>
      <c r="M32" s="134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2">
        <v>27</v>
      </c>
      <c r="X32" s="132">
        <v>3081</v>
      </c>
      <c r="Y32" s="81">
        <v>1.4999999999999999E-2</v>
      </c>
      <c r="Z32" s="132">
        <v>4</v>
      </c>
      <c r="AA32" s="131">
        <v>29</v>
      </c>
      <c r="AB32" s="133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31"/>
      <c r="D33" s="130">
        <v>448</v>
      </c>
      <c r="E33" s="130" t="s">
        <v>296</v>
      </c>
      <c r="F33" s="130" t="s">
        <v>297</v>
      </c>
      <c r="G33" s="130">
        <v>20.7</v>
      </c>
      <c r="H33" s="130">
        <v>25.3</v>
      </c>
      <c r="I33" s="130">
        <v>22.5</v>
      </c>
      <c r="J33" s="134">
        <v>60</v>
      </c>
      <c r="K33" s="134">
        <v>180</v>
      </c>
      <c r="L33" s="134">
        <v>82</v>
      </c>
      <c r="M33" s="134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2">
        <v>25</v>
      </c>
      <c r="X33" s="132">
        <v>3059</v>
      </c>
      <c r="Y33" s="81">
        <v>1.4999999999999999E-2</v>
      </c>
      <c r="Z33" s="132">
        <v>4</v>
      </c>
      <c r="AA33" s="131">
        <v>29</v>
      </c>
      <c r="AB33" s="133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31"/>
      <c r="D34" s="130">
        <v>50</v>
      </c>
      <c r="E34" s="130" t="s">
        <v>148</v>
      </c>
      <c r="F34" s="130" t="s">
        <v>149</v>
      </c>
      <c r="G34" s="130">
        <v>51.57</v>
      </c>
      <c r="H34" s="130">
        <v>56.43</v>
      </c>
      <c r="I34" s="130">
        <v>56.2</v>
      </c>
      <c r="J34" s="134">
        <v>101</v>
      </c>
      <c r="K34" s="134">
        <v>107</v>
      </c>
      <c r="L34" s="134">
        <v>67</v>
      </c>
      <c r="M34" s="134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2">
        <v>163</v>
      </c>
      <c r="X34" s="132">
        <v>12847</v>
      </c>
      <c r="Y34" s="81">
        <v>1.4999999999999999E-2</v>
      </c>
      <c r="Z34" s="132">
        <v>9</v>
      </c>
      <c r="AA34" s="131">
        <v>18</v>
      </c>
      <c r="AB34" s="133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31"/>
      <c r="D35" s="130">
        <v>626</v>
      </c>
      <c r="E35" s="130" t="s">
        <v>251</v>
      </c>
      <c r="F35" s="130" t="s">
        <v>252</v>
      </c>
      <c r="G35" s="130">
        <v>127.029</v>
      </c>
      <c r="H35" s="130">
        <v>148.971</v>
      </c>
      <c r="I35" s="130">
        <v>286.7</v>
      </c>
      <c r="J35" s="134">
        <v>18</v>
      </c>
      <c r="K35" s="134">
        <v>200</v>
      </c>
      <c r="L35" s="134">
        <v>26</v>
      </c>
      <c r="M35" s="134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2">
        <v>37</v>
      </c>
      <c r="X35" s="132">
        <v>1192</v>
      </c>
      <c r="Y35" s="81">
        <v>1.4999999999999999E-2</v>
      </c>
      <c r="Z35" s="132">
        <v>3</v>
      </c>
      <c r="AA35" s="131">
        <v>25</v>
      </c>
      <c r="AB35" s="133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31"/>
      <c r="D36" s="130">
        <v>630</v>
      </c>
      <c r="E36" s="130" t="s">
        <v>269</v>
      </c>
      <c r="F36" s="130" t="s">
        <v>270</v>
      </c>
      <c r="G36" s="130">
        <v>197.84299999999999</v>
      </c>
      <c r="H36" s="130">
        <v>230.15700000000001</v>
      </c>
      <c r="I36" s="130">
        <v>219.5</v>
      </c>
      <c r="J36" s="134">
        <v>18</v>
      </c>
      <c r="K36" s="134">
        <v>200</v>
      </c>
      <c r="L36" s="134">
        <v>22</v>
      </c>
      <c r="M36" s="134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2">
        <v>88</v>
      </c>
      <c r="X36" s="132">
        <v>898</v>
      </c>
      <c r="Y36" s="81">
        <v>1.4999999999999999E-2</v>
      </c>
      <c r="Z36" s="132">
        <v>4</v>
      </c>
      <c r="AA36" s="131">
        <v>25</v>
      </c>
      <c r="AB36" s="133">
        <f t="shared" si="0"/>
        <v>9.7995545657015584E-2</v>
      </c>
    </row>
    <row r="37" spans="1:28" s="136" customFormat="1" ht="45.75" customHeight="1" thickTop="1" thickBot="1" x14ac:dyDescent="0.3">
      <c r="A37">
        <v>2021</v>
      </c>
      <c r="B37" s="129">
        <v>1</v>
      </c>
      <c r="C37" s="131"/>
      <c r="D37" s="130">
        <v>622</v>
      </c>
      <c r="E37" s="130" t="s">
        <v>402</v>
      </c>
      <c r="F37" s="130" t="s">
        <v>403</v>
      </c>
      <c r="G37" s="130">
        <v>172.41399999999999</v>
      </c>
      <c r="H37" s="130">
        <v>201.58600000000001</v>
      </c>
      <c r="I37" s="130">
        <v>194.4</v>
      </c>
      <c r="J37" s="135">
        <v>18</v>
      </c>
      <c r="K37" s="135">
        <v>200</v>
      </c>
      <c r="L37" s="135">
        <v>24</v>
      </c>
      <c r="M37" s="135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2">
        <v>15</v>
      </c>
      <c r="X37" s="132">
        <v>465</v>
      </c>
      <c r="Y37" s="81">
        <v>1.4999999999999999E-2</v>
      </c>
      <c r="Z37" s="132">
        <v>2</v>
      </c>
      <c r="AA37" s="131">
        <v>25</v>
      </c>
      <c r="AB37" s="133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31"/>
      <c r="D38" s="130">
        <v>299</v>
      </c>
      <c r="E38" s="130" t="s">
        <v>254</v>
      </c>
      <c r="F38" s="130" t="s">
        <v>255</v>
      </c>
      <c r="G38" s="130">
        <v>106.95</v>
      </c>
      <c r="H38" s="130">
        <v>123.05</v>
      </c>
      <c r="I38" s="130">
        <v>109</v>
      </c>
      <c r="J38" s="134">
        <v>70</v>
      </c>
      <c r="K38" s="134">
        <v>154</v>
      </c>
      <c r="L38" s="134">
        <v>84</v>
      </c>
      <c r="M38" s="134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2">
        <v>224</v>
      </c>
      <c r="X38" s="132">
        <v>17768</v>
      </c>
      <c r="Y38" s="81">
        <v>0.02</v>
      </c>
      <c r="Z38" s="132">
        <v>18</v>
      </c>
      <c r="AA38" s="131"/>
      <c r="AB38" s="133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31"/>
      <c r="D39" s="130">
        <v>348</v>
      </c>
      <c r="E39" s="130" t="s">
        <v>386</v>
      </c>
      <c r="F39" s="130" t="s">
        <v>387</v>
      </c>
      <c r="G39" s="130">
        <v>465</v>
      </c>
      <c r="H39" s="130">
        <v>535</v>
      </c>
      <c r="I39" s="130">
        <v>477.1</v>
      </c>
      <c r="J39" s="134">
        <v>40</v>
      </c>
      <c r="K39" s="134">
        <v>144</v>
      </c>
      <c r="L39" s="134">
        <v>44</v>
      </c>
      <c r="M39" s="134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2">
        <v>30</v>
      </c>
      <c r="X39" s="132">
        <v>2844</v>
      </c>
      <c r="Y39" s="81">
        <v>1.4999999999999999E-2</v>
      </c>
      <c r="Z39" s="132">
        <v>3</v>
      </c>
      <c r="AA39" s="131">
        <v>25</v>
      </c>
      <c r="AB39" s="133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31"/>
      <c r="D40" s="130">
        <v>347</v>
      </c>
      <c r="E40" s="130" t="s">
        <v>383</v>
      </c>
      <c r="F40" s="130" t="s">
        <v>384</v>
      </c>
      <c r="G40" s="130">
        <v>465</v>
      </c>
      <c r="H40" s="130">
        <v>535</v>
      </c>
      <c r="I40" s="130">
        <v>490.8</v>
      </c>
      <c r="J40" s="134">
        <v>40</v>
      </c>
      <c r="K40" s="134">
        <v>144</v>
      </c>
      <c r="L40" s="134">
        <v>44</v>
      </c>
      <c r="M40" s="134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2">
        <v>22</v>
      </c>
      <c r="X40" s="132">
        <v>932</v>
      </c>
      <c r="Y40" s="81">
        <v>1.4999999999999999E-2</v>
      </c>
      <c r="Z40" s="132">
        <v>3</v>
      </c>
      <c r="AA40" s="131"/>
      <c r="AB40" s="133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31"/>
      <c r="D41" s="130">
        <v>281</v>
      </c>
      <c r="E41" s="130" t="s">
        <v>420</v>
      </c>
      <c r="F41" s="130" t="s">
        <v>421</v>
      </c>
      <c r="G41" s="130">
        <v>265.05</v>
      </c>
      <c r="H41" s="130">
        <v>304.95</v>
      </c>
      <c r="I41" s="130">
        <v>289.10000000000002</v>
      </c>
      <c r="J41" s="134">
        <v>120</v>
      </c>
      <c r="K41" s="134">
        <v>120</v>
      </c>
      <c r="L41" s="134">
        <v>126</v>
      </c>
      <c r="M41" s="134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2">
        <v>44</v>
      </c>
      <c r="X41" s="132">
        <v>6691</v>
      </c>
      <c r="Y41" s="81">
        <v>1.4999999999999999E-2</v>
      </c>
      <c r="Z41" s="132">
        <v>5</v>
      </c>
      <c r="AA41" s="131">
        <v>18</v>
      </c>
      <c r="AB41" s="133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31"/>
      <c r="D42" s="130">
        <v>280</v>
      </c>
      <c r="E42" s="130" t="s">
        <v>172</v>
      </c>
      <c r="F42" s="130" t="s">
        <v>173</v>
      </c>
      <c r="G42" s="130">
        <v>300.39</v>
      </c>
      <c r="H42" s="130">
        <v>345.61</v>
      </c>
      <c r="I42" s="130">
        <v>332</v>
      </c>
      <c r="J42" s="134">
        <v>105</v>
      </c>
      <c r="K42" s="134">
        <v>103</v>
      </c>
      <c r="L42" s="134">
        <v>104</v>
      </c>
      <c r="M42" s="134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2">
        <v>32</v>
      </c>
      <c r="X42" s="132">
        <v>4527</v>
      </c>
      <c r="Y42" s="81">
        <v>1.4999999999999999E-2</v>
      </c>
      <c r="Z42" s="132">
        <v>6</v>
      </c>
      <c r="AA42" s="131">
        <v>16</v>
      </c>
      <c r="AB42" s="133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31"/>
      <c r="D43" s="130">
        <v>559</v>
      </c>
      <c r="E43" s="130" t="s">
        <v>661</v>
      </c>
      <c r="F43" s="130" t="s">
        <v>662</v>
      </c>
      <c r="G43" s="130">
        <v>579.5</v>
      </c>
      <c r="H43" s="130">
        <v>640.5</v>
      </c>
      <c r="I43" s="130">
        <v>611.20000000000005</v>
      </c>
      <c r="J43" s="134">
        <v>90</v>
      </c>
      <c r="K43" s="134">
        <v>120</v>
      </c>
      <c r="L43" s="134">
        <v>86</v>
      </c>
      <c r="M43" s="134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2">
        <v>76</v>
      </c>
      <c r="X43" s="132">
        <v>9493</v>
      </c>
      <c r="Y43" s="81">
        <v>1.4999999999999999E-2</v>
      </c>
      <c r="Z43" s="132">
        <v>12</v>
      </c>
      <c r="AA43" s="131">
        <v>22</v>
      </c>
      <c r="AB43" s="133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31"/>
      <c r="D44" s="130">
        <v>168</v>
      </c>
      <c r="E44" s="130" t="s">
        <v>184</v>
      </c>
      <c r="F44" s="130" t="s">
        <v>185</v>
      </c>
      <c r="G44" s="130">
        <v>575.66999999999996</v>
      </c>
      <c r="H44" s="130">
        <v>662.33</v>
      </c>
      <c r="I44" s="130"/>
      <c r="J44" s="134">
        <v>90</v>
      </c>
      <c r="K44" s="134">
        <v>116</v>
      </c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>
        <v>492</v>
      </c>
      <c r="Y44" s="81">
        <v>1.4999999999999999E-2</v>
      </c>
      <c r="Z44" s="132">
        <v>1</v>
      </c>
      <c r="AA44" s="131">
        <v>18</v>
      </c>
      <c r="AB44" s="133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31"/>
      <c r="D45" s="130">
        <v>273</v>
      </c>
      <c r="E45" s="130" t="s">
        <v>220</v>
      </c>
      <c r="F45" s="130" t="s">
        <v>221</v>
      </c>
      <c r="G45" s="130">
        <v>524.52</v>
      </c>
      <c r="H45" s="130">
        <v>603.48</v>
      </c>
      <c r="I45" s="130">
        <v>590.1</v>
      </c>
      <c r="J45" s="134">
        <v>93</v>
      </c>
      <c r="K45" s="134">
        <v>116</v>
      </c>
      <c r="L45" s="134">
        <v>79</v>
      </c>
      <c r="M45" s="134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2">
        <v>203</v>
      </c>
      <c r="X45" s="132">
        <v>13043</v>
      </c>
      <c r="Y45" s="81">
        <v>1.4999999999999999E-2</v>
      </c>
      <c r="Z45" s="132">
        <v>14</v>
      </c>
      <c r="AA45" s="131">
        <v>16</v>
      </c>
      <c r="AB45" s="133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31"/>
      <c r="D46" s="130">
        <v>271</v>
      </c>
      <c r="E46" s="130" t="s">
        <v>169</v>
      </c>
      <c r="F46" s="130" t="s">
        <v>170</v>
      </c>
      <c r="G46" s="130">
        <v>149.72999999999999</v>
      </c>
      <c r="H46" s="130">
        <v>172.27</v>
      </c>
      <c r="I46" s="130">
        <v>156.4</v>
      </c>
      <c r="J46" s="134">
        <v>151</v>
      </c>
      <c r="K46" s="134">
        <v>95</v>
      </c>
      <c r="L46" s="134">
        <v>157</v>
      </c>
      <c r="M46" s="134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2">
        <v>12</v>
      </c>
      <c r="X46" s="132">
        <v>3112</v>
      </c>
      <c r="Y46" s="81">
        <v>1.4999999999999999E-2</v>
      </c>
      <c r="Z46" s="132">
        <v>2</v>
      </c>
      <c r="AA46" s="131">
        <v>16</v>
      </c>
      <c r="AB46" s="133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31"/>
      <c r="D47" s="130">
        <v>253</v>
      </c>
      <c r="E47" s="130" t="s">
        <v>163</v>
      </c>
      <c r="F47" s="130" t="s">
        <v>164</v>
      </c>
      <c r="G47" s="130">
        <v>188.79</v>
      </c>
      <c r="H47" s="130">
        <v>217.21</v>
      </c>
      <c r="I47" s="130">
        <v>195.7</v>
      </c>
      <c r="J47" s="134">
        <v>121</v>
      </c>
      <c r="K47" s="134">
        <v>89</v>
      </c>
      <c r="L47" s="134">
        <v>125</v>
      </c>
      <c r="M47" s="134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2">
        <v>129</v>
      </c>
      <c r="X47" s="132">
        <v>23409</v>
      </c>
      <c r="Y47" s="81">
        <v>1.4999999999999999E-2</v>
      </c>
      <c r="Z47" s="132">
        <v>12</v>
      </c>
      <c r="AA47" s="131">
        <v>16</v>
      </c>
      <c r="AB47" s="133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31"/>
      <c r="D48" s="130">
        <v>254</v>
      </c>
      <c r="E48" s="130" t="s">
        <v>415</v>
      </c>
      <c r="F48" s="130" t="s">
        <v>164</v>
      </c>
      <c r="G48" s="130">
        <v>188.79</v>
      </c>
      <c r="H48" s="130">
        <v>217.21</v>
      </c>
      <c r="I48" s="130">
        <v>210</v>
      </c>
      <c r="J48" s="134">
        <v>88</v>
      </c>
      <c r="K48" s="134">
        <v>164</v>
      </c>
      <c r="L48" s="134">
        <v>105</v>
      </c>
      <c r="M48" s="134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2">
        <v>330</v>
      </c>
      <c r="X48" s="132">
        <v>39150</v>
      </c>
      <c r="Y48" s="81">
        <v>0.02</v>
      </c>
      <c r="Z48" s="132">
        <v>21</v>
      </c>
      <c r="AA48" s="131">
        <v>16</v>
      </c>
      <c r="AB48" s="133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31"/>
      <c r="D49" s="130">
        <v>225</v>
      </c>
      <c r="E49" s="130" t="s">
        <v>121</v>
      </c>
      <c r="F49" s="130" t="s">
        <v>122</v>
      </c>
      <c r="G49" s="130">
        <v>345.96</v>
      </c>
      <c r="H49" s="130">
        <v>398.04</v>
      </c>
      <c r="I49" s="130"/>
      <c r="J49" s="134">
        <v>169</v>
      </c>
      <c r="K49" s="134">
        <v>128</v>
      </c>
      <c r="L49" s="134"/>
      <c r="M49" s="134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2">
        <v>2</v>
      </c>
      <c r="X49" s="132">
        <v>182</v>
      </c>
      <c r="Y49" s="81">
        <v>1.4999999999999999E-2</v>
      </c>
      <c r="Z49" s="132">
        <v>1</v>
      </c>
      <c r="AA49" s="131">
        <v>18</v>
      </c>
      <c r="AB49" s="133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31"/>
      <c r="D50" s="130">
        <v>219</v>
      </c>
      <c r="E50" s="130" t="s">
        <v>373</v>
      </c>
      <c r="F50" s="130" t="s">
        <v>374</v>
      </c>
      <c r="G50" s="130">
        <v>106.175</v>
      </c>
      <c r="H50" s="130">
        <v>122.1583333</v>
      </c>
      <c r="I50" s="130">
        <v>130.9</v>
      </c>
      <c r="J50" s="134">
        <v>238</v>
      </c>
      <c r="K50" s="134">
        <v>91</v>
      </c>
      <c r="L50" s="134">
        <v>193</v>
      </c>
      <c r="M50" s="134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2">
        <v>15</v>
      </c>
      <c r="X50" s="132">
        <v>2526</v>
      </c>
      <c r="Y50" s="81">
        <v>1.4999999999999999E-2</v>
      </c>
      <c r="Z50" s="132">
        <v>2</v>
      </c>
      <c r="AA50" s="131">
        <v>18</v>
      </c>
      <c r="AB50" s="133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31"/>
      <c r="D51" s="130">
        <v>94</v>
      </c>
      <c r="E51" s="130" t="s">
        <v>301</v>
      </c>
      <c r="F51" s="130" t="s">
        <v>302</v>
      </c>
      <c r="G51" s="130">
        <v>17.670000000000002</v>
      </c>
      <c r="H51" s="130">
        <v>20.329999999999998</v>
      </c>
      <c r="I51" s="130">
        <v>19.2</v>
      </c>
      <c r="J51" s="134">
        <v>74</v>
      </c>
      <c r="K51" s="134">
        <v>97</v>
      </c>
      <c r="L51" s="134">
        <v>67</v>
      </c>
      <c r="M51" s="134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2">
        <v>89</v>
      </c>
      <c r="X51" s="132">
        <v>5657</v>
      </c>
      <c r="Y51" s="81">
        <v>1.4999999999999999E-2</v>
      </c>
      <c r="Z51" s="132">
        <v>6</v>
      </c>
      <c r="AA51" s="131">
        <v>16</v>
      </c>
      <c r="AB51" s="133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31"/>
      <c r="D52" s="130">
        <v>104</v>
      </c>
      <c r="E52" s="130" t="s">
        <v>350</v>
      </c>
      <c r="F52" s="130" t="s">
        <v>351</v>
      </c>
      <c r="G52" s="130">
        <v>82.77</v>
      </c>
      <c r="H52" s="130">
        <v>95.23</v>
      </c>
      <c r="I52" s="130">
        <v>90.9</v>
      </c>
      <c r="J52" s="134">
        <v>140</v>
      </c>
      <c r="K52" s="134">
        <v>103</v>
      </c>
      <c r="L52" s="134">
        <v>139</v>
      </c>
      <c r="M52" s="134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2">
        <v>19</v>
      </c>
      <c r="X52" s="132">
        <v>3187</v>
      </c>
      <c r="Y52" s="81">
        <v>1.4999999999999999E-2</v>
      </c>
      <c r="Z52" s="132">
        <v>3</v>
      </c>
      <c r="AA52" s="131">
        <v>18</v>
      </c>
      <c r="AB52" s="133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31"/>
      <c r="D53" s="130">
        <v>103</v>
      </c>
      <c r="E53" s="130" t="s">
        <v>347</v>
      </c>
      <c r="F53" s="130" t="s">
        <v>348</v>
      </c>
      <c r="G53" s="130">
        <v>82.77</v>
      </c>
      <c r="H53" s="130">
        <v>95.23</v>
      </c>
      <c r="I53" s="130">
        <v>90.9</v>
      </c>
      <c r="J53" s="134">
        <v>140</v>
      </c>
      <c r="K53" s="134">
        <v>103</v>
      </c>
      <c r="L53" s="134">
        <v>139</v>
      </c>
      <c r="M53" s="134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2">
        <v>20</v>
      </c>
      <c r="X53" s="132">
        <v>3188</v>
      </c>
      <c r="Y53" s="81">
        <v>1.4999999999999999E-2</v>
      </c>
      <c r="Z53" s="132">
        <v>3</v>
      </c>
      <c r="AA53" s="131">
        <v>18</v>
      </c>
      <c r="AB53" s="133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31"/>
      <c r="D54" s="130">
        <v>102</v>
      </c>
      <c r="E54" s="130" t="s">
        <v>344</v>
      </c>
      <c r="F54" s="130" t="s">
        <v>345</v>
      </c>
      <c r="G54" s="130">
        <v>18.600000000000001</v>
      </c>
      <c r="H54" s="130">
        <v>21.4</v>
      </c>
      <c r="I54" s="130">
        <v>20.7</v>
      </c>
      <c r="J54" s="134">
        <v>140</v>
      </c>
      <c r="K54" s="134">
        <v>103</v>
      </c>
      <c r="L54" s="134">
        <v>139</v>
      </c>
      <c r="M54" s="134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2">
        <v>17</v>
      </c>
      <c r="X54" s="132">
        <v>3185</v>
      </c>
      <c r="Y54" s="81">
        <v>1.4999999999999999E-2</v>
      </c>
      <c r="Z54" s="132">
        <v>3</v>
      </c>
      <c r="AA54" s="131">
        <v>18</v>
      </c>
      <c r="AB54" s="133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31"/>
      <c r="D55" s="130">
        <v>101</v>
      </c>
      <c r="E55" s="130" t="s">
        <v>341</v>
      </c>
      <c r="F55" s="130" t="s">
        <v>342</v>
      </c>
      <c r="G55" s="130">
        <v>18.600000000000001</v>
      </c>
      <c r="H55" s="130">
        <v>21.4</v>
      </c>
      <c r="I55" s="130">
        <v>20.7</v>
      </c>
      <c r="J55" s="134">
        <v>140</v>
      </c>
      <c r="K55" s="134">
        <v>103</v>
      </c>
      <c r="L55" s="134">
        <v>139</v>
      </c>
      <c r="M55" s="134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2">
        <v>18</v>
      </c>
      <c r="X55" s="132">
        <v>3186</v>
      </c>
      <c r="Y55" s="81">
        <v>1.4999999999999999E-2</v>
      </c>
      <c r="Z55" s="132">
        <v>3</v>
      </c>
      <c r="AA55" s="131">
        <v>18</v>
      </c>
      <c r="AB55" s="133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31"/>
      <c r="D56" s="130">
        <v>100</v>
      </c>
      <c r="E56" s="130" t="s">
        <v>338</v>
      </c>
      <c r="F56" s="130" t="s">
        <v>339</v>
      </c>
      <c r="G56" s="130">
        <v>18.600000000000001</v>
      </c>
      <c r="H56" s="130">
        <v>21.4</v>
      </c>
      <c r="I56" s="130">
        <v>20.7</v>
      </c>
      <c r="J56" s="134">
        <v>140</v>
      </c>
      <c r="K56" s="134">
        <v>103</v>
      </c>
      <c r="L56" s="134">
        <v>139</v>
      </c>
      <c r="M56" s="134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2">
        <v>17</v>
      </c>
      <c r="X56" s="132">
        <v>3185</v>
      </c>
      <c r="Y56" s="81">
        <v>1.4999999999999999E-2</v>
      </c>
      <c r="Z56" s="132">
        <v>3</v>
      </c>
      <c r="AA56" s="131">
        <v>18</v>
      </c>
      <c r="AB56" s="133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31"/>
      <c r="D57" s="130">
        <v>99</v>
      </c>
      <c r="E57" s="130" t="s">
        <v>365</v>
      </c>
      <c r="F57" s="130" t="s">
        <v>366</v>
      </c>
      <c r="G57" s="130">
        <v>18.600000000000001</v>
      </c>
      <c r="H57" s="130">
        <v>21.4</v>
      </c>
      <c r="I57" s="130">
        <v>20.7</v>
      </c>
      <c r="J57" s="134">
        <v>140</v>
      </c>
      <c r="K57" s="134">
        <v>103</v>
      </c>
      <c r="L57" s="134">
        <v>139</v>
      </c>
      <c r="M57" s="134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2">
        <v>18</v>
      </c>
      <c r="X57" s="132">
        <v>3186</v>
      </c>
      <c r="Y57" s="81">
        <v>1.4999999999999999E-2</v>
      </c>
      <c r="Z57" s="132">
        <v>3</v>
      </c>
      <c r="AA57" s="131">
        <v>18</v>
      </c>
      <c r="AB57" s="133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31"/>
      <c r="D58" s="130">
        <v>12</v>
      </c>
      <c r="E58" s="130" t="s">
        <v>118</v>
      </c>
      <c r="F58" s="130" t="s">
        <v>119</v>
      </c>
      <c r="G58" s="130">
        <v>197.16</v>
      </c>
      <c r="H58" s="130">
        <v>226.84</v>
      </c>
      <c r="I58" s="130">
        <v>214.5</v>
      </c>
      <c r="J58" s="134">
        <v>37</v>
      </c>
      <c r="K58" s="134">
        <v>195</v>
      </c>
      <c r="L58" s="134">
        <v>43</v>
      </c>
      <c r="M58" s="134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2">
        <v>308</v>
      </c>
      <c r="X58" s="132">
        <v>9004</v>
      </c>
      <c r="Y58" s="81">
        <v>0.02</v>
      </c>
      <c r="Z58" s="132">
        <v>17</v>
      </c>
      <c r="AA58" s="131">
        <v>22</v>
      </c>
      <c r="AB58" s="133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31"/>
      <c r="D59" s="130">
        <v>11</v>
      </c>
      <c r="E59" s="130" t="s">
        <v>115</v>
      </c>
      <c r="F59" s="130" t="s">
        <v>116</v>
      </c>
      <c r="G59" s="130">
        <v>197.16</v>
      </c>
      <c r="H59" s="130">
        <v>226.84</v>
      </c>
      <c r="I59" s="130">
        <v>217.2</v>
      </c>
      <c r="J59" s="134">
        <v>37</v>
      </c>
      <c r="K59" s="134">
        <v>195</v>
      </c>
      <c r="L59" s="134">
        <v>43</v>
      </c>
      <c r="M59" s="134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2">
        <v>305</v>
      </c>
      <c r="X59" s="132">
        <v>9001</v>
      </c>
      <c r="Y59" s="81">
        <v>0.02</v>
      </c>
      <c r="Z59" s="132">
        <v>17</v>
      </c>
      <c r="AA59" s="131">
        <v>22</v>
      </c>
      <c r="AB59" s="133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31"/>
      <c r="D60" s="130">
        <v>93</v>
      </c>
      <c r="E60" s="130" t="s">
        <v>139</v>
      </c>
      <c r="F60" s="130" t="s">
        <v>140</v>
      </c>
      <c r="G60" s="130">
        <v>54.87</v>
      </c>
      <c r="H60" s="130">
        <v>63.13</v>
      </c>
      <c r="I60" s="130">
        <v>59.9</v>
      </c>
      <c r="J60" s="134">
        <v>74</v>
      </c>
      <c r="K60" s="134">
        <v>97</v>
      </c>
      <c r="L60" s="134">
        <v>71</v>
      </c>
      <c r="M60" s="134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2">
        <v>186</v>
      </c>
      <c r="X60" s="132">
        <v>10878</v>
      </c>
      <c r="Y60" s="81">
        <v>1.4999999999999999E-2</v>
      </c>
      <c r="Z60" s="132">
        <v>11</v>
      </c>
      <c r="AA60" s="131">
        <v>16</v>
      </c>
      <c r="AB60" s="133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31"/>
      <c r="D61" s="130">
        <v>180</v>
      </c>
      <c r="E61" s="130" t="s">
        <v>157</v>
      </c>
      <c r="F61" s="130" t="s">
        <v>158</v>
      </c>
      <c r="G61" s="130">
        <v>29.76</v>
      </c>
      <c r="H61" s="130">
        <v>34.24</v>
      </c>
      <c r="I61" s="130">
        <v>35.4</v>
      </c>
      <c r="J61" s="134">
        <v>168</v>
      </c>
      <c r="K61" s="134">
        <v>171</v>
      </c>
      <c r="L61" s="134">
        <v>204</v>
      </c>
      <c r="M61" s="134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2">
        <v>61</v>
      </c>
      <c r="X61" s="132">
        <v>3661</v>
      </c>
      <c r="Y61" s="81">
        <v>0.02</v>
      </c>
      <c r="Z61" s="132">
        <v>3</v>
      </c>
      <c r="AA61" s="131">
        <v>22</v>
      </c>
      <c r="AB61" s="133">
        <f t="shared" si="0"/>
        <v>1.666211417645452E-2</v>
      </c>
    </row>
    <row r="62" spans="1:28" x14ac:dyDescent="0.25">
      <c r="A62">
        <v>2021</v>
      </c>
      <c r="B62">
        <v>1</v>
      </c>
      <c r="C62" s="134"/>
      <c r="D62" s="134">
        <v>178</v>
      </c>
      <c r="E62" s="134" t="s">
        <v>641</v>
      </c>
      <c r="F62" s="134" t="s">
        <v>642</v>
      </c>
      <c r="G62" s="134">
        <v>46.5</v>
      </c>
      <c r="H62" s="134">
        <v>53.5</v>
      </c>
      <c r="I62" s="134">
        <v>52.4</v>
      </c>
      <c r="J62" s="134">
        <v>60</v>
      </c>
      <c r="K62" s="134">
        <v>120</v>
      </c>
      <c r="L62" s="134">
        <v>52</v>
      </c>
      <c r="M62" s="134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4">
        <v>117</v>
      </c>
      <c r="X62" s="134">
        <v>5036</v>
      </c>
      <c r="Y62" s="81">
        <v>1.4999999999999999E-2</v>
      </c>
      <c r="Z62" s="132">
        <v>7</v>
      </c>
      <c r="AA62" s="134">
        <v>18</v>
      </c>
      <c r="AB62" s="133">
        <f t="shared" si="0"/>
        <v>2.323272438443209E-2</v>
      </c>
    </row>
    <row r="63" spans="1:28" x14ac:dyDescent="0.25">
      <c r="A63">
        <v>2021</v>
      </c>
      <c r="B63">
        <v>1</v>
      </c>
      <c r="C63" s="134"/>
      <c r="D63" s="134">
        <v>25</v>
      </c>
      <c r="E63" s="134" t="s">
        <v>166</v>
      </c>
      <c r="F63" s="134" t="s">
        <v>167</v>
      </c>
      <c r="G63" s="134">
        <v>150.66</v>
      </c>
      <c r="H63" s="134">
        <v>173.34</v>
      </c>
      <c r="I63" s="134">
        <v>169.2</v>
      </c>
      <c r="J63" s="134">
        <v>145</v>
      </c>
      <c r="K63" s="134">
        <v>99</v>
      </c>
      <c r="L63" s="134">
        <v>136</v>
      </c>
      <c r="M63" s="134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4">
        <v>76</v>
      </c>
      <c r="X63" s="134">
        <v>9052</v>
      </c>
      <c r="Y63" s="81">
        <v>1.4999999999999999E-2</v>
      </c>
      <c r="Z63" s="132">
        <v>4</v>
      </c>
      <c r="AA63" s="134">
        <v>24</v>
      </c>
      <c r="AB63" s="133">
        <f t="shared" si="0"/>
        <v>8.395934600088379E-3</v>
      </c>
    </row>
    <row r="64" spans="1:28" x14ac:dyDescent="0.25">
      <c r="A64">
        <v>2021</v>
      </c>
      <c r="B64">
        <v>1</v>
      </c>
      <c r="C64" s="134"/>
      <c r="D64" s="134">
        <v>24</v>
      </c>
      <c r="E64" s="134" t="s">
        <v>160</v>
      </c>
      <c r="F64" s="134" t="s">
        <v>161</v>
      </c>
      <c r="G64" s="134">
        <v>154.38</v>
      </c>
      <c r="H64" s="134">
        <v>177.62</v>
      </c>
      <c r="I64" s="134">
        <v>171</v>
      </c>
      <c r="J64" s="134">
        <v>145</v>
      </c>
      <c r="K64" s="134">
        <v>99</v>
      </c>
      <c r="L64" s="134">
        <v>136</v>
      </c>
      <c r="M64" s="134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4">
        <v>77</v>
      </c>
      <c r="X64" s="134">
        <v>9053</v>
      </c>
      <c r="Y64" s="81">
        <v>1.4999999999999999E-2</v>
      </c>
      <c r="Z64" s="132">
        <v>4</v>
      </c>
      <c r="AA64" s="134">
        <v>24</v>
      </c>
      <c r="AB64" s="133">
        <f t="shared" si="0"/>
        <v>8.5054678007290396E-3</v>
      </c>
    </row>
    <row r="65" spans="1:28" x14ac:dyDescent="0.25">
      <c r="A65">
        <v>2021</v>
      </c>
      <c r="B65">
        <v>1</v>
      </c>
      <c r="C65" s="134"/>
      <c r="D65" s="134">
        <v>167</v>
      </c>
      <c r="E65" s="134" t="s">
        <v>282</v>
      </c>
      <c r="F65" s="134" t="s">
        <v>283</v>
      </c>
      <c r="G65" s="134">
        <v>825.84</v>
      </c>
      <c r="H65" s="134">
        <v>950.16</v>
      </c>
      <c r="I65" s="134">
        <v>890.6</v>
      </c>
      <c r="J65" s="134">
        <v>55</v>
      </c>
      <c r="K65" s="134">
        <v>131</v>
      </c>
      <c r="L65" s="134">
        <v>47</v>
      </c>
      <c r="M65" s="134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4">
        <v>30</v>
      </c>
      <c r="X65" s="134">
        <v>2473</v>
      </c>
      <c r="Y65" s="81">
        <v>1.4999999999999999E-2</v>
      </c>
      <c r="Z65" s="132">
        <v>6</v>
      </c>
      <c r="AA65" s="134">
        <v>18</v>
      </c>
      <c r="AB65" s="133">
        <f t="shared" si="0"/>
        <v>1.213101496158512E-2</v>
      </c>
    </row>
    <row r="66" spans="1:28" x14ac:dyDescent="0.25">
      <c r="A66">
        <v>2021</v>
      </c>
      <c r="B66">
        <v>1</v>
      </c>
      <c r="C66" s="134"/>
      <c r="D66" s="134">
        <v>165</v>
      </c>
      <c r="E66" s="134" t="s">
        <v>154</v>
      </c>
      <c r="F66" s="134" t="s">
        <v>155</v>
      </c>
      <c r="G66" s="134">
        <v>656.58</v>
      </c>
      <c r="H66" s="134">
        <v>755.42</v>
      </c>
      <c r="I66" s="134">
        <v>653</v>
      </c>
      <c r="J66" s="134">
        <v>60</v>
      </c>
      <c r="K66" s="134">
        <v>120</v>
      </c>
      <c r="L66" s="134">
        <v>54</v>
      </c>
      <c r="M66" s="134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4">
        <v>2</v>
      </c>
      <c r="X66" s="134">
        <v>402</v>
      </c>
      <c r="Y66" s="81">
        <v>1.4999999999999999E-2</v>
      </c>
      <c r="Z66" s="132">
        <v>2</v>
      </c>
      <c r="AA66" s="134">
        <v>16</v>
      </c>
      <c r="AB66" s="133">
        <f t="shared" si="0"/>
        <v>4.9751243781094526E-3</v>
      </c>
    </row>
    <row r="67" spans="1:28" x14ac:dyDescent="0.25">
      <c r="A67">
        <v>2021</v>
      </c>
      <c r="B67">
        <v>1</v>
      </c>
      <c r="C67" s="134"/>
      <c r="D67" s="134">
        <v>160</v>
      </c>
      <c r="E67" s="134" t="s">
        <v>151</v>
      </c>
      <c r="F67" s="134" t="s">
        <v>152</v>
      </c>
      <c r="G67" s="134">
        <v>186</v>
      </c>
      <c r="H67" s="134">
        <v>214</v>
      </c>
      <c r="I67" s="134">
        <v>194.3</v>
      </c>
      <c r="J67" s="134">
        <v>76</v>
      </c>
      <c r="K67" s="134">
        <v>95</v>
      </c>
      <c r="L67" s="134">
        <v>88</v>
      </c>
      <c r="M67" s="134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4">
        <v>175</v>
      </c>
      <c r="X67" s="134">
        <v>19231</v>
      </c>
      <c r="Y67" s="81">
        <v>1.4999999999999999E-2</v>
      </c>
      <c r="Z67" s="132">
        <v>11</v>
      </c>
      <c r="AA67" s="134">
        <v>16</v>
      </c>
      <c r="AB67" s="133">
        <f t="shared" si="0"/>
        <v>9.0998908013103837E-3</v>
      </c>
    </row>
    <row r="68" spans="1:28" x14ac:dyDescent="0.25">
      <c r="A68">
        <v>2021</v>
      </c>
      <c r="B68">
        <v>1</v>
      </c>
      <c r="C68" s="134"/>
      <c r="D68" s="134">
        <v>440</v>
      </c>
      <c r="E68" s="134" t="s">
        <v>223</v>
      </c>
      <c r="F68" s="134" t="s">
        <v>224</v>
      </c>
      <c r="G68" s="134">
        <v>239.94</v>
      </c>
      <c r="H68" s="134">
        <v>276.06</v>
      </c>
      <c r="I68" s="134">
        <v>253.2</v>
      </c>
      <c r="J68" s="134">
        <v>90</v>
      </c>
      <c r="K68" s="134">
        <v>120</v>
      </c>
      <c r="L68" s="134">
        <v>80</v>
      </c>
      <c r="M68" s="134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4">
        <v>27</v>
      </c>
      <c r="X68" s="134">
        <v>3193</v>
      </c>
      <c r="Y68" s="81">
        <v>1.4999999999999999E-2</v>
      </c>
      <c r="Z68" s="132">
        <v>2</v>
      </c>
      <c r="AA68" s="134">
        <v>20</v>
      </c>
      <c r="AB68" s="133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4"/>
      <c r="D69" s="134">
        <v>155</v>
      </c>
      <c r="E69" s="134" t="s">
        <v>304</v>
      </c>
      <c r="F69" s="134" t="s">
        <v>305</v>
      </c>
      <c r="G69" s="134">
        <v>113.46</v>
      </c>
      <c r="H69" s="134">
        <v>130.54</v>
      </c>
      <c r="I69" s="134">
        <v>121.8</v>
      </c>
      <c r="J69" s="134">
        <v>61</v>
      </c>
      <c r="K69" s="134">
        <v>177</v>
      </c>
      <c r="L69" s="134">
        <v>83</v>
      </c>
      <c r="M69" s="134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4">
        <v>148</v>
      </c>
      <c r="X69" s="134">
        <v>6316</v>
      </c>
      <c r="Y69" s="81">
        <v>0.02</v>
      </c>
      <c r="Z69" s="132">
        <v>8</v>
      </c>
      <c r="AA69" s="134">
        <v>18</v>
      </c>
      <c r="AB69" s="133">
        <f t="shared" si="1"/>
        <v>2.3432552248258392E-2</v>
      </c>
    </row>
    <row r="70" spans="1:28" x14ac:dyDescent="0.25">
      <c r="A70">
        <v>2021</v>
      </c>
      <c r="B70">
        <v>1</v>
      </c>
      <c r="C70" s="134"/>
      <c r="D70" s="134">
        <v>605</v>
      </c>
      <c r="E70" s="134" t="s">
        <v>390</v>
      </c>
      <c r="F70" s="134" t="s">
        <v>391</v>
      </c>
      <c r="G70" s="134">
        <v>1202.49</v>
      </c>
      <c r="H70" s="134">
        <v>1383.51</v>
      </c>
      <c r="I70" s="134">
        <v>1289.5999999999999</v>
      </c>
      <c r="J70" s="134">
        <v>13</v>
      </c>
      <c r="K70" s="134">
        <v>200</v>
      </c>
      <c r="L70" s="134">
        <v>14</v>
      </c>
      <c r="M70" s="134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4">
        <v>56</v>
      </c>
      <c r="X70" s="134">
        <v>1152</v>
      </c>
      <c r="Y70" s="81">
        <v>0.02</v>
      </c>
      <c r="Z70" s="132">
        <v>6</v>
      </c>
      <c r="AA70" s="134">
        <v>18</v>
      </c>
      <c r="AB70" s="133">
        <f t="shared" si="1"/>
        <v>4.8611111111111112E-2</v>
      </c>
    </row>
    <row r="71" spans="1:28" x14ac:dyDescent="0.25">
      <c r="A71">
        <v>2021</v>
      </c>
      <c r="B71">
        <v>1</v>
      </c>
      <c r="C71" s="134"/>
      <c r="D71" s="134">
        <v>142</v>
      </c>
      <c r="E71" s="134" t="s">
        <v>181</v>
      </c>
      <c r="F71" s="134" t="s">
        <v>182</v>
      </c>
      <c r="G71" s="134">
        <v>326.43</v>
      </c>
      <c r="H71" s="134">
        <v>375.57</v>
      </c>
      <c r="I71" s="134">
        <v>356.9</v>
      </c>
      <c r="J71" s="134">
        <v>68</v>
      </c>
      <c r="K71" s="134">
        <v>212</v>
      </c>
      <c r="L71" s="134">
        <v>59</v>
      </c>
      <c r="M71" s="134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4">
        <v>115</v>
      </c>
      <c r="X71" s="134">
        <v>4224</v>
      </c>
      <c r="Y71" s="81">
        <v>0.02</v>
      </c>
      <c r="Z71" s="132">
        <v>9</v>
      </c>
      <c r="AA71" s="134">
        <v>22</v>
      </c>
      <c r="AB71" s="133">
        <f t="shared" si="1"/>
        <v>2.7225378787878788E-2</v>
      </c>
    </row>
    <row r="72" spans="1:28" x14ac:dyDescent="0.25">
      <c r="A72">
        <v>2021</v>
      </c>
      <c r="B72">
        <v>1</v>
      </c>
      <c r="C72" s="134"/>
      <c r="D72" s="134">
        <v>140</v>
      </c>
      <c r="E72" s="134" t="s">
        <v>665</v>
      </c>
      <c r="F72" s="134" t="s">
        <v>666</v>
      </c>
      <c r="G72" s="134">
        <v>451.05</v>
      </c>
      <c r="H72" s="134">
        <v>518.95000000000005</v>
      </c>
      <c r="I72" s="134">
        <v>492.5</v>
      </c>
      <c r="J72" s="134">
        <v>60</v>
      </c>
      <c r="K72" s="134">
        <v>120</v>
      </c>
      <c r="L72" s="134">
        <v>52</v>
      </c>
      <c r="M72" s="134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4">
        <v>75</v>
      </c>
      <c r="X72" s="134">
        <v>5129</v>
      </c>
      <c r="Y72" s="81">
        <v>1.4999999999999999E-2</v>
      </c>
      <c r="Z72" s="132">
        <v>7</v>
      </c>
      <c r="AA72" s="134">
        <v>18</v>
      </c>
      <c r="AB72" s="133">
        <f t="shared" si="1"/>
        <v>1.4622733476311172E-2</v>
      </c>
    </row>
    <row r="73" spans="1:28" x14ac:dyDescent="0.25">
      <c r="A73">
        <v>2021</v>
      </c>
      <c r="B73">
        <v>1</v>
      </c>
      <c r="C73" s="134"/>
      <c r="D73" s="134">
        <v>131</v>
      </c>
      <c r="E73" s="134" t="s">
        <v>657</v>
      </c>
      <c r="F73" s="134" t="s">
        <v>660</v>
      </c>
      <c r="G73" s="134">
        <v>9.3000000000000007</v>
      </c>
      <c r="H73" s="134">
        <v>10.7</v>
      </c>
      <c r="I73" s="134">
        <v>9.9</v>
      </c>
      <c r="J73" s="134">
        <v>772</v>
      </c>
      <c r="K73" s="134">
        <v>117</v>
      </c>
      <c r="L73" s="134">
        <v>864</v>
      </c>
      <c r="M73" s="134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4">
        <v>262</v>
      </c>
      <c r="X73" s="134">
        <v>79862</v>
      </c>
      <c r="Y73" s="81">
        <v>0.02</v>
      </c>
      <c r="Z73" s="132">
        <v>6</v>
      </c>
      <c r="AA73" s="134">
        <v>18</v>
      </c>
      <c r="AB73" s="133">
        <f t="shared" si="1"/>
        <v>3.2806591370113445E-3</v>
      </c>
    </row>
    <row r="74" spans="1:28" x14ac:dyDescent="0.25">
      <c r="A74">
        <v>2021</v>
      </c>
      <c r="B74">
        <v>1</v>
      </c>
      <c r="C74" s="134"/>
      <c r="D74" s="134">
        <v>122</v>
      </c>
      <c r="E74" s="134" t="s">
        <v>272</v>
      </c>
      <c r="F74" s="134" t="s">
        <v>273</v>
      </c>
      <c r="G74" s="134">
        <v>267.39999999999998</v>
      </c>
      <c r="H74" s="134">
        <v>292.60000000000002</v>
      </c>
      <c r="I74" s="134">
        <v>281.89999999999998</v>
      </c>
      <c r="J74" s="134">
        <v>63</v>
      </c>
      <c r="K74" s="134">
        <v>115</v>
      </c>
      <c r="L74" s="134">
        <v>68</v>
      </c>
      <c r="M74" s="134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4">
        <v>175</v>
      </c>
      <c r="X74" s="134">
        <v>8395</v>
      </c>
      <c r="Y74" s="81">
        <v>1.4999999999999999E-2</v>
      </c>
      <c r="Z74" s="132">
        <v>22</v>
      </c>
      <c r="AA74" s="134">
        <v>22</v>
      </c>
      <c r="AB74" s="133">
        <f t="shared" si="1"/>
        <v>2.084574151280524E-2</v>
      </c>
    </row>
    <row r="75" spans="1:28" x14ac:dyDescent="0.25">
      <c r="A75">
        <v>2021</v>
      </c>
      <c r="B75">
        <v>1</v>
      </c>
      <c r="C75" s="134"/>
      <c r="D75" s="134">
        <v>623</v>
      </c>
      <c r="E75" s="134" t="s">
        <v>242</v>
      </c>
      <c r="F75" s="134" t="s">
        <v>243</v>
      </c>
      <c r="G75" s="134">
        <v>551.02009999999996</v>
      </c>
      <c r="H75" s="134">
        <v>646.97990000000004</v>
      </c>
      <c r="I75" s="134">
        <v>621.79999999999995</v>
      </c>
      <c r="J75" s="134">
        <v>18</v>
      </c>
      <c r="K75" s="134">
        <v>200</v>
      </c>
      <c r="L75" s="134">
        <v>26</v>
      </c>
      <c r="M75" s="134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4">
        <v>20</v>
      </c>
      <c r="X75" s="134">
        <v>830</v>
      </c>
      <c r="Y75" s="81">
        <v>1.4999999999999999E-2</v>
      </c>
      <c r="Z75" s="132">
        <v>3</v>
      </c>
      <c r="AA75" s="134">
        <v>25</v>
      </c>
      <c r="AB75" s="133">
        <f t="shared" si="1"/>
        <v>2.4096385542168676E-2</v>
      </c>
    </row>
    <row r="76" spans="1:28" x14ac:dyDescent="0.25">
      <c r="A76">
        <v>2021</v>
      </c>
      <c r="B76">
        <v>1</v>
      </c>
      <c r="C76" s="134"/>
      <c r="D76" s="134">
        <v>627</v>
      </c>
      <c r="E76" s="134" t="s">
        <v>260</v>
      </c>
      <c r="F76" s="134" t="s">
        <v>261</v>
      </c>
      <c r="G76" s="134">
        <v>384.97815000000003</v>
      </c>
      <c r="H76" s="134">
        <v>452.02184999999997</v>
      </c>
      <c r="I76" s="134">
        <v>421.6</v>
      </c>
      <c r="J76" s="134">
        <v>18</v>
      </c>
      <c r="K76" s="134">
        <v>200</v>
      </c>
      <c r="L76" s="134">
        <v>22</v>
      </c>
      <c r="M76" s="134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4">
        <v>26</v>
      </c>
      <c r="X76" s="134">
        <v>836</v>
      </c>
      <c r="Y76" s="81">
        <v>1.4999999999999999E-2</v>
      </c>
      <c r="Z76" s="132">
        <v>5</v>
      </c>
      <c r="AA76" s="134">
        <v>25</v>
      </c>
      <c r="AB76" s="133">
        <f t="shared" si="1"/>
        <v>3.1100478468899521E-2</v>
      </c>
    </row>
    <row r="77" spans="1:28" x14ac:dyDescent="0.25">
      <c r="A77">
        <v>2021</v>
      </c>
      <c r="B77">
        <v>1</v>
      </c>
      <c r="C77" s="134"/>
      <c r="D77" s="134">
        <v>619</v>
      </c>
      <c r="E77" s="134" t="s">
        <v>393</v>
      </c>
      <c r="F77" s="134" t="s">
        <v>394</v>
      </c>
      <c r="G77" s="134">
        <v>385.98</v>
      </c>
      <c r="H77" s="134">
        <v>454.02</v>
      </c>
      <c r="I77" s="134">
        <v>440.3</v>
      </c>
      <c r="J77" s="134">
        <v>18</v>
      </c>
      <c r="K77" s="134">
        <v>200</v>
      </c>
      <c r="L77" s="134">
        <v>24</v>
      </c>
      <c r="M77" s="134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4">
        <v>8</v>
      </c>
      <c r="X77" s="134">
        <v>458</v>
      </c>
      <c r="Y77" s="81">
        <v>1.4999999999999999E-2</v>
      </c>
      <c r="Z77" s="132">
        <v>2</v>
      </c>
      <c r="AA77" s="134">
        <v>25</v>
      </c>
      <c r="AB77" s="133">
        <f t="shared" si="1"/>
        <v>1.7467248908296942E-2</v>
      </c>
    </row>
    <row r="78" spans="1:28" x14ac:dyDescent="0.25">
      <c r="A78">
        <v>2021</v>
      </c>
      <c r="B78">
        <v>1</v>
      </c>
      <c r="C78" s="134"/>
      <c r="D78" s="134">
        <v>2</v>
      </c>
      <c r="E78" s="134" t="s">
        <v>193</v>
      </c>
      <c r="F78" s="134" t="s">
        <v>194</v>
      </c>
      <c r="G78" s="134">
        <v>105.09</v>
      </c>
      <c r="H78" s="134">
        <v>120.91</v>
      </c>
      <c r="I78" s="134">
        <v>109.9</v>
      </c>
      <c r="J78" s="134">
        <v>108</v>
      </c>
      <c r="K78" s="134">
        <v>100</v>
      </c>
      <c r="L78" s="134">
        <v>120</v>
      </c>
      <c r="M78" s="134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4">
        <v>92</v>
      </c>
      <c r="X78" s="134">
        <v>12844</v>
      </c>
      <c r="Y78" s="81">
        <v>1.4999999999999999E-2</v>
      </c>
      <c r="Z78" s="132">
        <v>6</v>
      </c>
      <c r="AA78" s="134">
        <v>16</v>
      </c>
      <c r="AB78" s="133">
        <f t="shared" si="1"/>
        <v>7.1628776082217375E-3</v>
      </c>
    </row>
    <row r="79" spans="1:28" x14ac:dyDescent="0.25">
      <c r="A79">
        <v>2021</v>
      </c>
      <c r="B79">
        <v>1</v>
      </c>
      <c r="C79" s="134"/>
      <c r="D79" s="134">
        <v>92</v>
      </c>
      <c r="E79" s="134" t="s">
        <v>136</v>
      </c>
      <c r="F79" s="134" t="s">
        <v>137</v>
      </c>
      <c r="G79" s="134">
        <v>335.73</v>
      </c>
      <c r="H79" s="134">
        <v>386.27</v>
      </c>
      <c r="I79" s="134">
        <v>378.1</v>
      </c>
      <c r="J79" s="134">
        <v>74</v>
      </c>
      <c r="K79" s="134">
        <v>97</v>
      </c>
      <c r="L79" s="134">
        <v>70</v>
      </c>
      <c r="M79" s="134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4">
        <v>113</v>
      </c>
      <c r="X79" s="134">
        <v>11865</v>
      </c>
      <c r="Y79" s="81">
        <v>1.4999999999999999E-2</v>
      </c>
      <c r="Z79" s="132">
        <v>11</v>
      </c>
      <c r="AA79" s="134">
        <v>16</v>
      </c>
      <c r="AB79" s="133">
        <f t="shared" si="1"/>
        <v>9.5238095238095247E-3</v>
      </c>
    </row>
    <row r="80" spans="1:28" x14ac:dyDescent="0.25">
      <c r="A80">
        <v>2021</v>
      </c>
      <c r="B80">
        <v>1</v>
      </c>
      <c r="C80" s="134"/>
      <c r="D80" s="134">
        <v>609</v>
      </c>
      <c r="E80" s="134" t="s">
        <v>232</v>
      </c>
      <c r="F80" s="134" t="s">
        <v>233</v>
      </c>
      <c r="G80" s="134">
        <v>46.5</v>
      </c>
      <c r="H80" s="134">
        <v>53.5</v>
      </c>
      <c r="I80" s="134">
        <v>53.4</v>
      </c>
      <c r="J80" s="134">
        <v>90</v>
      </c>
      <c r="K80" s="134">
        <v>120</v>
      </c>
      <c r="L80" s="134">
        <v>100</v>
      </c>
      <c r="M80" s="134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4">
        <v>35</v>
      </c>
      <c r="X80" s="134">
        <v>3779</v>
      </c>
      <c r="Y80" s="81">
        <v>1.4999999999999999E-2</v>
      </c>
      <c r="Z80" s="132">
        <v>4</v>
      </c>
      <c r="AA80" s="134">
        <v>16</v>
      </c>
      <c r="AB80" s="133">
        <f t="shared" si="1"/>
        <v>9.2617094469436365E-3</v>
      </c>
    </row>
    <row r="81" spans="1:28" x14ac:dyDescent="0.25">
      <c r="A81">
        <v>2021</v>
      </c>
      <c r="B81">
        <v>1</v>
      </c>
      <c r="C81" s="134"/>
      <c r="D81" s="134">
        <v>1</v>
      </c>
      <c r="E81" s="134" t="s">
        <v>190</v>
      </c>
      <c r="F81" s="134" t="s">
        <v>191</v>
      </c>
      <c r="G81" s="134">
        <v>103.23</v>
      </c>
      <c r="H81" s="134">
        <v>118.77</v>
      </c>
      <c r="I81" s="134">
        <v>108.8</v>
      </c>
      <c r="J81" s="134">
        <v>108</v>
      </c>
      <c r="K81" s="134">
        <v>100</v>
      </c>
      <c r="L81" s="134">
        <v>120</v>
      </c>
      <c r="M81" s="134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4">
        <v>74</v>
      </c>
      <c r="X81" s="134">
        <v>12762</v>
      </c>
      <c r="Y81" s="81">
        <v>1.4999999999999999E-2</v>
      </c>
      <c r="Z81" s="132">
        <v>6</v>
      </c>
      <c r="AA81" s="134">
        <v>16</v>
      </c>
      <c r="AB81" s="133">
        <f t="shared" si="1"/>
        <v>5.7984641905657417E-3</v>
      </c>
    </row>
    <row r="82" spans="1:28" x14ac:dyDescent="0.25">
      <c r="A82">
        <v>2021</v>
      </c>
      <c r="B82">
        <v>1</v>
      </c>
      <c r="C82" s="134"/>
      <c r="D82" s="134">
        <v>49</v>
      </c>
      <c r="E82" s="134" t="s">
        <v>145</v>
      </c>
      <c r="F82" s="134" t="s">
        <v>146</v>
      </c>
      <c r="G82" s="134">
        <v>95.5</v>
      </c>
      <c r="H82" s="134">
        <v>104.5</v>
      </c>
      <c r="I82" s="134">
        <v>107.1</v>
      </c>
      <c r="J82" s="134">
        <v>101</v>
      </c>
      <c r="K82" s="134">
        <v>107</v>
      </c>
      <c r="L82" s="134">
        <v>67</v>
      </c>
      <c r="M82" s="134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4">
        <v>127</v>
      </c>
      <c r="X82" s="134">
        <v>10937</v>
      </c>
      <c r="Y82" s="81">
        <v>1.4999999999999999E-2</v>
      </c>
      <c r="Z82" s="132">
        <v>9</v>
      </c>
      <c r="AA82" s="134">
        <v>18</v>
      </c>
      <c r="AB82" s="133">
        <f t="shared" si="1"/>
        <v>1.1611959403858462E-2</v>
      </c>
    </row>
    <row r="83" spans="1:28" x14ac:dyDescent="0.25">
      <c r="A83">
        <v>2021</v>
      </c>
      <c r="B83">
        <v>1</v>
      </c>
      <c r="C83" s="134"/>
      <c r="D83" s="134">
        <v>624</v>
      </c>
      <c r="E83" s="134" t="s">
        <v>245</v>
      </c>
      <c r="F83" s="134" t="s">
        <v>246</v>
      </c>
      <c r="G83" s="134">
        <v>344.04259999999999</v>
      </c>
      <c r="H83" s="134">
        <v>403.95740000000001</v>
      </c>
      <c r="I83" s="134">
        <v>386.5</v>
      </c>
      <c r="J83" s="134">
        <v>18</v>
      </c>
      <c r="K83" s="134">
        <v>200</v>
      </c>
      <c r="L83" s="134">
        <v>26</v>
      </c>
      <c r="M83" s="134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4">
        <v>15</v>
      </c>
      <c r="X83" s="134">
        <v>825</v>
      </c>
      <c r="Y83" s="81">
        <v>1.4999999999999999E-2</v>
      </c>
      <c r="Z83" s="132">
        <v>3</v>
      </c>
      <c r="AA83" s="134">
        <v>25</v>
      </c>
      <c r="AB83" s="133">
        <f t="shared" si="1"/>
        <v>1.8181818181818181E-2</v>
      </c>
    </row>
    <row r="84" spans="1:28" x14ac:dyDescent="0.25">
      <c r="A84">
        <v>2021</v>
      </c>
      <c r="B84">
        <v>1</v>
      </c>
      <c r="C84" s="134"/>
      <c r="D84" s="134">
        <v>628</v>
      </c>
      <c r="E84" s="134" t="s">
        <v>263</v>
      </c>
      <c r="F84" s="134" t="s">
        <v>264</v>
      </c>
      <c r="G84" s="134">
        <v>303.99599999999998</v>
      </c>
      <c r="H84" s="134">
        <v>356.00400000000002</v>
      </c>
      <c r="I84" s="134">
        <v>332.5</v>
      </c>
      <c r="J84" s="134">
        <v>18</v>
      </c>
      <c r="K84" s="134">
        <v>200</v>
      </c>
      <c r="L84" s="134">
        <v>22</v>
      </c>
      <c r="M84" s="134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4">
        <v>27</v>
      </c>
      <c r="X84" s="134">
        <v>837</v>
      </c>
      <c r="Y84" s="81">
        <v>1.4999999999999999E-2</v>
      </c>
      <c r="Z84" s="132">
        <v>4</v>
      </c>
      <c r="AA84" s="134">
        <v>25</v>
      </c>
      <c r="AB84" s="133">
        <f t="shared" si="1"/>
        <v>3.2258064516129031E-2</v>
      </c>
    </row>
    <row r="85" spans="1:28" x14ac:dyDescent="0.25">
      <c r="A85">
        <v>2021</v>
      </c>
      <c r="B85">
        <v>1</v>
      </c>
      <c r="C85" s="134"/>
      <c r="D85" s="134">
        <v>620</v>
      </c>
      <c r="E85" s="134" t="s">
        <v>396</v>
      </c>
      <c r="F85" s="134" t="s">
        <v>397</v>
      </c>
      <c r="G85" s="134">
        <v>214.01050000000001</v>
      </c>
      <c r="H85" s="134">
        <v>251.98949999999999</v>
      </c>
      <c r="I85" s="134">
        <v>235.5</v>
      </c>
      <c r="J85" s="134">
        <v>18</v>
      </c>
      <c r="K85" s="134">
        <v>200</v>
      </c>
      <c r="L85" s="134">
        <v>24</v>
      </c>
      <c r="M85" s="134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4">
        <v>7</v>
      </c>
      <c r="X85" s="134">
        <v>457</v>
      </c>
      <c r="Y85" s="81">
        <v>1.4999999999999999E-2</v>
      </c>
      <c r="Z85" s="132">
        <v>2</v>
      </c>
      <c r="AA85" s="134">
        <v>25</v>
      </c>
      <c r="AB85" s="133">
        <f t="shared" si="1"/>
        <v>1.5317286652078774E-2</v>
      </c>
    </row>
    <row r="86" spans="1:28" x14ac:dyDescent="0.25">
      <c r="A86">
        <v>2021</v>
      </c>
      <c r="B86">
        <v>1</v>
      </c>
      <c r="C86" s="134"/>
      <c r="D86" s="134">
        <v>607</v>
      </c>
      <c r="E86" s="134" t="s">
        <v>226</v>
      </c>
      <c r="F86" s="134" t="s">
        <v>227</v>
      </c>
      <c r="G86" s="134">
        <v>111.6</v>
      </c>
      <c r="H86" s="134">
        <v>128.4</v>
      </c>
      <c r="I86" s="134">
        <v>120</v>
      </c>
      <c r="J86" s="134">
        <v>90</v>
      </c>
      <c r="K86" s="134">
        <v>120</v>
      </c>
      <c r="L86" s="134">
        <v>100</v>
      </c>
      <c r="M86" s="134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4">
        <v>50</v>
      </c>
      <c r="X86" s="134">
        <v>3722</v>
      </c>
      <c r="Y86" s="81">
        <v>1.4999999999999999E-2</v>
      </c>
      <c r="Z86" s="132">
        <v>4</v>
      </c>
      <c r="AA86" s="134">
        <v>16</v>
      </c>
      <c r="AB86" s="133">
        <f t="shared" si="1"/>
        <v>1.3433637829124127E-2</v>
      </c>
    </row>
    <row r="87" spans="1:28" x14ac:dyDescent="0.25">
      <c r="A87">
        <v>2021</v>
      </c>
      <c r="B87">
        <v>1</v>
      </c>
      <c r="C87" s="134"/>
      <c r="D87" s="134">
        <v>608</v>
      </c>
      <c r="E87" s="134" t="s">
        <v>229</v>
      </c>
      <c r="F87" s="134" t="s">
        <v>230</v>
      </c>
      <c r="G87" s="134">
        <v>102.3</v>
      </c>
      <c r="H87" s="134">
        <v>117.7</v>
      </c>
      <c r="I87" s="134">
        <v>111.6</v>
      </c>
      <c r="J87" s="134">
        <v>90</v>
      </c>
      <c r="K87" s="134">
        <v>120</v>
      </c>
      <c r="L87" s="134">
        <v>100</v>
      </c>
      <c r="M87" s="134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4">
        <v>47</v>
      </c>
      <c r="X87" s="134">
        <v>3719</v>
      </c>
      <c r="Y87" s="81">
        <v>1.4999999999999999E-2</v>
      </c>
      <c r="Z87" s="132">
        <v>4</v>
      </c>
      <c r="AA87" s="134">
        <v>16</v>
      </c>
      <c r="AB87" s="133">
        <f t="shared" si="1"/>
        <v>1.2637805861790804E-2</v>
      </c>
    </row>
    <row r="88" spans="1:28" x14ac:dyDescent="0.25">
      <c r="A88">
        <v>2021</v>
      </c>
      <c r="B88">
        <v>2</v>
      </c>
      <c r="C88" s="134"/>
      <c r="D88" s="134">
        <v>342</v>
      </c>
      <c r="E88" s="134" t="s">
        <v>142</v>
      </c>
      <c r="F88" s="134" t="s">
        <v>143</v>
      </c>
      <c r="G88" s="134">
        <v>533.54700000000003</v>
      </c>
      <c r="H88" s="134">
        <v>607.25699999999995</v>
      </c>
      <c r="I88" s="134">
        <v>576.4</v>
      </c>
      <c r="J88" s="134">
        <v>60</v>
      </c>
      <c r="K88" s="134">
        <v>180</v>
      </c>
      <c r="L88" s="134">
        <v>78</v>
      </c>
      <c r="M88" s="134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4">
        <v>43</v>
      </c>
      <c r="X88" s="134">
        <v>2653</v>
      </c>
      <c r="Y88" s="81">
        <v>1.4999999999999999E-2</v>
      </c>
      <c r="Z88" s="132">
        <v>3</v>
      </c>
      <c r="AA88" s="134">
        <v>16</v>
      </c>
      <c r="AB88" s="133">
        <f t="shared" si="1"/>
        <v>1.6208066339992461E-2</v>
      </c>
    </row>
    <row r="89" spans="1:28" x14ac:dyDescent="0.25">
      <c r="A89">
        <v>2021</v>
      </c>
      <c r="B89">
        <v>2</v>
      </c>
      <c r="C89" s="134"/>
      <c r="D89" s="134">
        <v>661</v>
      </c>
      <c r="E89" s="134" t="s">
        <v>133</v>
      </c>
      <c r="F89" s="134" t="s">
        <v>134</v>
      </c>
      <c r="G89" s="134">
        <v>129.858</v>
      </c>
      <c r="H89" s="134">
        <v>147.798</v>
      </c>
      <c r="I89" s="134">
        <v>141.19999999999999</v>
      </c>
      <c r="J89" s="134">
        <v>20</v>
      </c>
      <c r="K89" s="134">
        <v>180</v>
      </c>
      <c r="L89" s="134">
        <v>24</v>
      </c>
      <c r="M89" s="134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>
        <v>1.4999999999999999E-2</v>
      </c>
      <c r="Z89" s="132">
        <v>1</v>
      </c>
      <c r="AA89" s="134">
        <v>16</v>
      </c>
      <c r="AB89" s="133" t="str">
        <f t="shared" si="1"/>
        <v/>
      </c>
    </row>
    <row r="90" spans="1:28" x14ac:dyDescent="0.25">
      <c r="A90">
        <v>2021</v>
      </c>
      <c r="B90">
        <v>2</v>
      </c>
      <c r="C90" s="134"/>
      <c r="D90" s="134">
        <v>10</v>
      </c>
      <c r="E90" s="134" t="s">
        <v>112</v>
      </c>
      <c r="F90" s="134" t="s">
        <v>113</v>
      </c>
      <c r="G90" s="134">
        <v>45.256124999999997</v>
      </c>
      <c r="H90" s="134">
        <v>52.068874999999998</v>
      </c>
      <c r="I90" s="134">
        <v>51.2</v>
      </c>
      <c r="J90" s="134">
        <v>47</v>
      </c>
      <c r="K90" s="134">
        <v>154</v>
      </c>
      <c r="L90" s="134">
        <v>69</v>
      </c>
      <c r="M90" s="134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4">
        <v>54</v>
      </c>
      <c r="X90" s="134">
        <v>1254</v>
      </c>
      <c r="Y90" s="81">
        <v>0.02</v>
      </c>
      <c r="Z90" s="132">
        <v>2</v>
      </c>
      <c r="AA90" s="134">
        <v>18</v>
      </c>
      <c r="AB90" s="133">
        <f t="shared" si="1"/>
        <v>4.3062200956937802E-2</v>
      </c>
    </row>
    <row r="91" spans="1:28" x14ac:dyDescent="0.25">
      <c r="A91">
        <v>2021</v>
      </c>
      <c r="B91">
        <v>2</v>
      </c>
      <c r="C91" s="134"/>
      <c r="D91" s="134">
        <v>431</v>
      </c>
      <c r="E91" s="134" t="s">
        <v>359</v>
      </c>
      <c r="F91" s="134" t="s">
        <v>360</v>
      </c>
      <c r="G91" s="134">
        <v>163.68</v>
      </c>
      <c r="H91" s="134">
        <v>188.32</v>
      </c>
      <c r="I91" s="134">
        <v>189.9</v>
      </c>
      <c r="J91" s="134">
        <v>48</v>
      </c>
      <c r="K91" s="134">
        <v>150</v>
      </c>
      <c r="L91" s="134">
        <v>52</v>
      </c>
      <c r="M91" s="134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4">
        <v>13</v>
      </c>
      <c r="X91" s="134">
        <v>373</v>
      </c>
      <c r="Y91" s="81">
        <v>1.4999999999999999E-2</v>
      </c>
      <c r="Z91" s="132">
        <v>1</v>
      </c>
      <c r="AA91" s="134">
        <v>20</v>
      </c>
      <c r="AB91" s="133">
        <f t="shared" si="1"/>
        <v>3.4852546916890083E-2</v>
      </c>
    </row>
    <row r="92" spans="1:28" x14ac:dyDescent="0.25">
      <c r="A92">
        <v>2021</v>
      </c>
      <c r="B92">
        <v>2</v>
      </c>
      <c r="C92" s="134"/>
      <c r="D92" s="134">
        <v>432</v>
      </c>
      <c r="E92" s="134" t="s">
        <v>362</v>
      </c>
      <c r="F92" s="134" t="s">
        <v>363</v>
      </c>
      <c r="G92" s="134">
        <v>32.085000000000001</v>
      </c>
      <c r="H92" s="134">
        <v>36.914999999999999</v>
      </c>
      <c r="I92" s="134">
        <v>72.2</v>
      </c>
      <c r="J92" s="134">
        <v>96</v>
      </c>
      <c r="K92" s="134">
        <v>150</v>
      </c>
      <c r="L92" s="134">
        <v>103</v>
      </c>
      <c r="M92" s="134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4">
        <v>16</v>
      </c>
      <c r="X92" s="134">
        <v>376</v>
      </c>
      <c r="Y92" s="81">
        <v>1.4999999999999999E-2</v>
      </c>
      <c r="Z92" s="132">
        <v>1</v>
      </c>
      <c r="AA92" s="134">
        <v>20</v>
      </c>
      <c r="AB92" s="133">
        <f t="shared" si="1"/>
        <v>4.2553191489361701E-2</v>
      </c>
    </row>
    <row r="93" spans="1:28" x14ac:dyDescent="0.25">
      <c r="A93">
        <v>2021</v>
      </c>
      <c r="B93">
        <v>2</v>
      </c>
      <c r="C93" s="134"/>
      <c r="D93" s="134">
        <v>430</v>
      </c>
      <c r="E93" s="134" t="s">
        <v>356</v>
      </c>
      <c r="F93" s="134" t="s">
        <v>357</v>
      </c>
      <c r="G93" s="134">
        <v>191.58</v>
      </c>
      <c r="H93" s="134">
        <v>220.42</v>
      </c>
      <c r="I93" s="134">
        <v>223.4</v>
      </c>
      <c r="J93" s="134">
        <v>48</v>
      </c>
      <c r="K93" s="134">
        <v>150</v>
      </c>
      <c r="L93" s="134">
        <v>52</v>
      </c>
      <c r="M93" s="134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4">
        <v>18</v>
      </c>
      <c r="X93" s="134">
        <v>378</v>
      </c>
      <c r="Y93" s="81">
        <v>1.4999999999999999E-2</v>
      </c>
      <c r="Z93" s="132">
        <v>1</v>
      </c>
      <c r="AA93" s="134">
        <v>20</v>
      </c>
      <c r="AB93" s="133">
        <f t="shared" si="1"/>
        <v>4.7619047619047616E-2</v>
      </c>
    </row>
    <row r="94" spans="1:28" x14ac:dyDescent="0.25">
      <c r="A94">
        <v>2021</v>
      </c>
      <c r="B94">
        <v>2</v>
      </c>
      <c r="C94" s="134"/>
      <c r="D94" s="134">
        <v>560</v>
      </c>
      <c r="E94" s="134" t="s">
        <v>313</v>
      </c>
      <c r="F94" s="134" t="s">
        <v>314</v>
      </c>
      <c r="G94" s="134">
        <v>426.87</v>
      </c>
      <c r="H94" s="134">
        <v>491.13</v>
      </c>
      <c r="I94" s="134">
        <v>462.6</v>
      </c>
      <c r="J94" s="134">
        <v>30</v>
      </c>
      <c r="K94" s="134">
        <v>240</v>
      </c>
      <c r="L94" s="134">
        <v>33</v>
      </c>
      <c r="M94" s="134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4">
        <v>31</v>
      </c>
      <c r="X94" s="134">
        <v>661</v>
      </c>
      <c r="Y94" s="81">
        <v>1.4999999999999999E-2</v>
      </c>
      <c r="Z94" s="132">
        <v>2</v>
      </c>
      <c r="AA94" s="134">
        <v>18</v>
      </c>
      <c r="AB94" s="133">
        <f t="shared" si="1"/>
        <v>4.6898638426626324E-2</v>
      </c>
    </row>
    <row r="95" spans="1:28" x14ac:dyDescent="0.25">
      <c r="A95">
        <v>2021</v>
      </c>
      <c r="B95">
        <v>2</v>
      </c>
      <c r="C95" s="134"/>
      <c r="D95" s="134">
        <v>561</v>
      </c>
      <c r="E95" s="134" t="s">
        <v>316</v>
      </c>
      <c r="F95" s="134" t="s">
        <v>317</v>
      </c>
      <c r="G95" s="134">
        <v>81.84</v>
      </c>
      <c r="H95" s="134">
        <v>94.16</v>
      </c>
      <c r="I95" s="134">
        <v>88.9</v>
      </c>
      <c r="J95" s="134">
        <v>30</v>
      </c>
      <c r="K95" s="134">
        <v>240</v>
      </c>
      <c r="L95" s="134">
        <v>33</v>
      </c>
      <c r="M95" s="134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4">
        <v>29</v>
      </c>
      <c r="X95" s="134">
        <v>659</v>
      </c>
      <c r="Y95" s="81">
        <v>1.4999999999999999E-2</v>
      </c>
      <c r="Z95" s="132">
        <v>2</v>
      </c>
      <c r="AA95" s="134">
        <v>18</v>
      </c>
      <c r="AB95" s="133">
        <f t="shared" si="1"/>
        <v>4.4006069802731411E-2</v>
      </c>
    </row>
    <row r="96" spans="1:28" x14ac:dyDescent="0.25">
      <c r="A96">
        <v>2021</v>
      </c>
      <c r="B96">
        <v>2</v>
      </c>
      <c r="C96" s="134"/>
      <c r="D96" s="134">
        <v>562</v>
      </c>
      <c r="E96" s="134" t="s">
        <v>319</v>
      </c>
      <c r="F96" s="134" t="s">
        <v>320</v>
      </c>
      <c r="G96" s="134">
        <v>230.64</v>
      </c>
      <c r="H96" s="134">
        <v>265.36</v>
      </c>
      <c r="I96" s="134">
        <v>245.8</v>
      </c>
      <c r="J96" s="134">
        <v>30</v>
      </c>
      <c r="K96" s="134">
        <v>240</v>
      </c>
      <c r="L96" s="134">
        <v>33</v>
      </c>
      <c r="M96" s="134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4">
        <v>31</v>
      </c>
      <c r="X96" s="134">
        <v>661</v>
      </c>
      <c r="Y96" s="81">
        <v>1.4999999999999999E-2</v>
      </c>
      <c r="Z96" s="132">
        <v>2</v>
      </c>
      <c r="AA96" s="134">
        <v>18</v>
      </c>
      <c r="AB96" s="133">
        <f t="shared" si="1"/>
        <v>4.6898638426626324E-2</v>
      </c>
    </row>
    <row r="97" spans="1:28" x14ac:dyDescent="0.25">
      <c r="A97">
        <v>2021</v>
      </c>
      <c r="B97">
        <v>2</v>
      </c>
      <c r="C97" s="134"/>
      <c r="D97" s="134">
        <v>563</v>
      </c>
      <c r="E97" s="134" t="s">
        <v>322</v>
      </c>
      <c r="F97" s="134" t="s">
        <v>323</v>
      </c>
      <c r="G97" s="134">
        <v>98.58</v>
      </c>
      <c r="H97" s="134">
        <v>113.42</v>
      </c>
      <c r="I97" s="134">
        <v>106</v>
      </c>
      <c r="J97" s="134">
        <v>60</v>
      </c>
      <c r="K97" s="134">
        <v>240</v>
      </c>
      <c r="L97" s="134">
        <v>66</v>
      </c>
      <c r="M97" s="134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4">
        <v>12</v>
      </c>
      <c r="X97" s="134">
        <v>642</v>
      </c>
      <c r="Y97" s="81">
        <v>1.4999999999999999E-2</v>
      </c>
      <c r="Z97" s="132">
        <v>2</v>
      </c>
      <c r="AA97" s="134">
        <v>18</v>
      </c>
      <c r="AB97" s="133">
        <f t="shared" si="1"/>
        <v>1.8691588785046728E-2</v>
      </c>
    </row>
    <row r="98" spans="1:28" x14ac:dyDescent="0.25">
      <c r="A98">
        <v>2021</v>
      </c>
      <c r="B98">
        <v>2</v>
      </c>
      <c r="C98" s="134"/>
      <c r="D98" s="134">
        <v>663</v>
      </c>
      <c r="E98" s="134" t="s">
        <v>199</v>
      </c>
      <c r="F98" s="134" t="s">
        <v>200</v>
      </c>
      <c r="G98" s="134">
        <v>313.72000000000003</v>
      </c>
      <c r="H98" s="134">
        <v>368.28</v>
      </c>
      <c r="I98" s="134">
        <v>370.4</v>
      </c>
      <c r="J98" s="134">
        <v>20</v>
      </c>
      <c r="K98" s="134">
        <v>180</v>
      </c>
      <c r="L98" s="134">
        <v>22</v>
      </c>
      <c r="M98" s="134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4">
        <v>26</v>
      </c>
      <c r="X98" s="134">
        <v>698</v>
      </c>
      <c r="Y98" s="81">
        <v>1.4999999999999999E-2</v>
      </c>
      <c r="Z98" s="132">
        <v>3</v>
      </c>
      <c r="AA98" s="134">
        <v>18</v>
      </c>
      <c r="AB98" s="133">
        <f t="shared" si="1"/>
        <v>3.7249283667621778E-2</v>
      </c>
    </row>
    <row r="99" spans="1:28" x14ac:dyDescent="0.25">
      <c r="A99">
        <v>2021</v>
      </c>
      <c r="B99">
        <v>2</v>
      </c>
      <c r="C99" s="134"/>
      <c r="D99" s="134">
        <v>664</v>
      </c>
      <c r="E99" s="134" t="s">
        <v>202</v>
      </c>
      <c r="F99" s="134" t="s">
        <v>203</v>
      </c>
      <c r="G99" s="134">
        <v>101.2</v>
      </c>
      <c r="H99" s="134">
        <v>118.8</v>
      </c>
      <c r="I99" s="134">
        <v>119.5</v>
      </c>
      <c r="J99" s="134">
        <v>20</v>
      </c>
      <c r="K99" s="134">
        <v>180</v>
      </c>
      <c r="L99" s="134">
        <v>22</v>
      </c>
      <c r="M99" s="134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4">
        <v>35</v>
      </c>
      <c r="X99" s="134">
        <v>707</v>
      </c>
      <c r="Y99" s="81">
        <v>1.4999999999999999E-2</v>
      </c>
      <c r="Z99" s="132">
        <v>3</v>
      </c>
      <c r="AA99" s="134">
        <v>18</v>
      </c>
      <c r="AB99" s="133">
        <f t="shared" si="1"/>
        <v>4.9504950495049507E-2</v>
      </c>
    </row>
    <row r="100" spans="1:28" x14ac:dyDescent="0.25">
      <c r="A100">
        <v>2021</v>
      </c>
      <c r="B100">
        <v>2</v>
      </c>
      <c r="C100" s="134"/>
      <c r="D100" s="134">
        <v>665</v>
      </c>
      <c r="E100" s="134" t="s">
        <v>205</v>
      </c>
      <c r="F100" s="134" t="s">
        <v>206</v>
      </c>
      <c r="G100" s="134">
        <v>101.2</v>
      </c>
      <c r="H100" s="134">
        <v>118.8</v>
      </c>
      <c r="I100" s="134">
        <v>245</v>
      </c>
      <c r="J100" s="134">
        <v>20</v>
      </c>
      <c r="K100" s="134">
        <v>180</v>
      </c>
      <c r="L100" s="134">
        <v>22</v>
      </c>
      <c r="M100" s="134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>
        <v>1.4999999999999999E-2</v>
      </c>
      <c r="Z100" s="132">
        <v>4</v>
      </c>
      <c r="AA100" s="134">
        <v>18</v>
      </c>
      <c r="AB100" s="133" t="str">
        <f t="shared" si="1"/>
        <v/>
      </c>
    </row>
    <row r="101" spans="1:28" x14ac:dyDescent="0.25">
      <c r="A101">
        <v>2021</v>
      </c>
      <c r="B101">
        <v>2</v>
      </c>
      <c r="C101" s="134"/>
      <c r="D101" s="134">
        <v>662</v>
      </c>
      <c r="E101" s="134" t="s">
        <v>196</v>
      </c>
      <c r="F101" s="134" t="s">
        <v>197</v>
      </c>
      <c r="G101" s="134">
        <v>355.12</v>
      </c>
      <c r="H101" s="134">
        <v>416.88</v>
      </c>
      <c r="I101" s="134">
        <v>422.7</v>
      </c>
      <c r="J101" s="134">
        <v>20</v>
      </c>
      <c r="K101" s="134">
        <v>180</v>
      </c>
      <c r="L101" s="134">
        <v>22</v>
      </c>
      <c r="M101" s="134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4">
        <v>24</v>
      </c>
      <c r="X101" s="134">
        <v>696</v>
      </c>
      <c r="Y101" s="81">
        <v>1.4999999999999999E-2</v>
      </c>
      <c r="Z101" s="132">
        <v>3</v>
      </c>
      <c r="AA101" s="134">
        <v>18</v>
      </c>
      <c r="AB101" s="133">
        <f t="shared" si="1"/>
        <v>3.4482758620689655E-2</v>
      </c>
    </row>
    <row r="102" spans="1:28" x14ac:dyDescent="0.25">
      <c r="A102">
        <v>2021</v>
      </c>
      <c r="B102">
        <v>2</v>
      </c>
      <c r="C102" s="134"/>
      <c r="D102" s="134">
        <v>659</v>
      </c>
      <c r="E102" s="134" t="s">
        <v>127</v>
      </c>
      <c r="F102" s="134" t="s">
        <v>128</v>
      </c>
      <c r="G102" s="134">
        <v>283.24099999999999</v>
      </c>
      <c r="H102" s="134">
        <v>322.37099999999998</v>
      </c>
      <c r="I102" s="134">
        <v>329.2</v>
      </c>
      <c r="J102" s="134">
        <v>40</v>
      </c>
      <c r="K102" s="134">
        <v>180</v>
      </c>
      <c r="L102" s="134">
        <v>67</v>
      </c>
      <c r="M102" s="134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4">
        <v>7</v>
      </c>
      <c r="X102" s="134">
        <v>7</v>
      </c>
      <c r="Y102" s="81">
        <v>1.4999999999999999E-2</v>
      </c>
      <c r="Z102" s="132">
        <v>1</v>
      </c>
      <c r="AA102" s="134">
        <v>16</v>
      </c>
      <c r="AB102" s="133">
        <f t="shared" si="1"/>
        <v>1</v>
      </c>
    </row>
    <row r="103" spans="1:28" x14ac:dyDescent="0.25">
      <c r="A103">
        <v>2021</v>
      </c>
      <c r="B103">
        <v>2</v>
      </c>
      <c r="C103" s="134"/>
      <c r="D103" s="134">
        <v>550</v>
      </c>
      <c r="E103" s="134" t="s">
        <v>187</v>
      </c>
      <c r="F103" s="134" t="s">
        <v>188</v>
      </c>
      <c r="G103" s="134">
        <v>32.024999999999999</v>
      </c>
      <c r="H103" s="134">
        <v>38.045000000000002</v>
      </c>
      <c r="I103" s="134">
        <v>35.1</v>
      </c>
      <c r="J103" s="134">
        <v>108</v>
      </c>
      <c r="K103" s="134">
        <v>100</v>
      </c>
      <c r="L103" s="134">
        <v>118</v>
      </c>
      <c r="M103" s="134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4">
        <v>4</v>
      </c>
      <c r="X103" s="134">
        <v>2044</v>
      </c>
      <c r="Y103" s="81">
        <v>1.4999999999999999E-2</v>
      </c>
      <c r="Z103" s="132">
        <v>3</v>
      </c>
      <c r="AA103" s="134">
        <v>16</v>
      </c>
      <c r="AB103" s="133">
        <f t="shared" si="1"/>
        <v>1.9569471624266144E-3</v>
      </c>
    </row>
    <row r="104" spans="1:28" x14ac:dyDescent="0.25">
      <c r="A104">
        <v>2021</v>
      </c>
      <c r="B104">
        <v>2</v>
      </c>
      <c r="C104" s="134"/>
      <c r="D104" s="134">
        <v>449</v>
      </c>
      <c r="E104" s="134" t="s">
        <v>124</v>
      </c>
      <c r="F104" s="134" t="s">
        <v>125</v>
      </c>
      <c r="G104" s="134">
        <v>40.985999999999997</v>
      </c>
      <c r="H104" s="134">
        <v>50.048000000000002</v>
      </c>
      <c r="I104" s="134">
        <v>45.2</v>
      </c>
      <c r="J104" s="134">
        <v>108</v>
      </c>
      <c r="K104" s="134">
        <v>100</v>
      </c>
      <c r="L104" s="134">
        <v>118</v>
      </c>
      <c r="M104" s="134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4">
        <v>110</v>
      </c>
      <c r="X104" s="134">
        <v>6950</v>
      </c>
      <c r="Y104" s="81">
        <v>1.4999999999999999E-2</v>
      </c>
      <c r="Z104" s="132">
        <v>6</v>
      </c>
      <c r="AA104" s="134">
        <v>16</v>
      </c>
      <c r="AB104" s="133">
        <f t="shared" si="1"/>
        <v>1.5827338129496403E-2</v>
      </c>
    </row>
    <row r="105" spans="1:28" x14ac:dyDescent="0.25">
      <c r="A105">
        <v>2021</v>
      </c>
      <c r="B105">
        <v>2</v>
      </c>
      <c r="C105" s="134"/>
      <c r="D105" s="134">
        <v>331</v>
      </c>
      <c r="E105" s="134" t="s">
        <v>175</v>
      </c>
      <c r="F105" s="134" t="s">
        <v>176</v>
      </c>
      <c r="G105" s="134">
        <v>305.82499999999999</v>
      </c>
      <c r="H105" s="134">
        <v>348.07499999999999</v>
      </c>
      <c r="I105" s="134">
        <v>331.5</v>
      </c>
      <c r="J105" s="134">
        <v>110</v>
      </c>
      <c r="K105" s="134">
        <v>131</v>
      </c>
      <c r="L105" s="134">
        <v>109</v>
      </c>
      <c r="M105" s="134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4">
        <v>9</v>
      </c>
      <c r="X105" s="134">
        <v>69</v>
      </c>
      <c r="Y105" s="81">
        <v>1.4999999999999999E-2</v>
      </c>
      <c r="Z105" s="132">
        <v>2</v>
      </c>
      <c r="AA105" s="134">
        <v>16</v>
      </c>
      <c r="AB105" s="133">
        <f t="shared" si="1"/>
        <v>0.13043478260869565</v>
      </c>
    </row>
    <row r="106" spans="1:28" x14ac:dyDescent="0.25">
      <c r="A106">
        <v>2021</v>
      </c>
      <c r="B106">
        <v>2</v>
      </c>
      <c r="C106" s="134"/>
      <c r="D106" s="134">
        <v>330</v>
      </c>
      <c r="E106" s="134" t="s">
        <v>353</v>
      </c>
      <c r="F106" s="134" t="s">
        <v>354</v>
      </c>
      <c r="G106" s="134">
        <v>382.04599999999999</v>
      </c>
      <c r="H106" s="134">
        <v>434.82600000000002</v>
      </c>
      <c r="I106" s="134">
        <v>418.7</v>
      </c>
      <c r="J106" s="134">
        <v>103</v>
      </c>
      <c r="K106" s="134">
        <v>140</v>
      </c>
      <c r="L106" s="134">
        <v>107</v>
      </c>
      <c r="M106" s="134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4">
        <v>54</v>
      </c>
      <c r="X106" s="134">
        <v>6354</v>
      </c>
      <c r="Y106" s="81">
        <v>1.4999999999999999E-2</v>
      </c>
      <c r="Z106" s="132">
        <v>4</v>
      </c>
      <c r="AA106" s="134">
        <v>16</v>
      </c>
      <c r="AB106" s="133">
        <f t="shared" si="1"/>
        <v>8.4985835694051E-3</v>
      </c>
    </row>
    <row r="107" spans="1:28" x14ac:dyDescent="0.25">
      <c r="A107">
        <v>2021</v>
      </c>
      <c r="B107">
        <v>2</v>
      </c>
      <c r="C107" s="134"/>
      <c r="D107" s="134">
        <v>557</v>
      </c>
      <c r="E107" s="134" t="s">
        <v>411</v>
      </c>
      <c r="F107" s="134" t="s">
        <v>412</v>
      </c>
      <c r="G107" s="134">
        <v>171.262</v>
      </c>
      <c r="H107" s="134">
        <v>194.922</v>
      </c>
      <c r="I107" s="134">
        <v>193.4</v>
      </c>
      <c r="J107" s="134">
        <v>20</v>
      </c>
      <c r="K107" s="134">
        <v>180</v>
      </c>
      <c r="L107" s="134">
        <v>27</v>
      </c>
      <c r="M107" s="134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4">
        <v>59</v>
      </c>
      <c r="X107" s="134">
        <v>3659</v>
      </c>
      <c r="Y107" s="81">
        <v>1.4999999999999999E-2</v>
      </c>
      <c r="Z107" s="132">
        <v>7</v>
      </c>
      <c r="AA107" s="134">
        <v>16</v>
      </c>
      <c r="AB107" s="133">
        <f t="shared" si="1"/>
        <v>1.6124624214266192E-2</v>
      </c>
    </row>
    <row r="108" spans="1:28" x14ac:dyDescent="0.25">
      <c r="A108">
        <v>2021</v>
      </c>
      <c r="B108">
        <v>2</v>
      </c>
      <c r="C108" s="134"/>
      <c r="D108" s="134">
        <v>556</v>
      </c>
      <c r="E108" s="134" t="s">
        <v>408</v>
      </c>
      <c r="F108" s="134" t="s">
        <v>409</v>
      </c>
      <c r="G108" s="134">
        <v>1003.106</v>
      </c>
      <c r="H108" s="134">
        <v>1141.6859999999999</v>
      </c>
      <c r="I108" s="134">
        <v>1077</v>
      </c>
      <c r="J108" s="134">
        <v>20</v>
      </c>
      <c r="K108" s="134">
        <v>180</v>
      </c>
      <c r="L108" s="134">
        <v>27</v>
      </c>
      <c r="M108" s="134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4">
        <v>63</v>
      </c>
      <c r="X108" s="134">
        <v>3663</v>
      </c>
      <c r="Y108" s="81">
        <v>1.4999999999999999E-2</v>
      </c>
      <c r="Z108" s="132">
        <v>7</v>
      </c>
      <c r="AA108" s="134">
        <v>16</v>
      </c>
      <c r="AB108" s="133">
        <f t="shared" si="1"/>
        <v>1.7199017199017199E-2</v>
      </c>
    </row>
    <row r="109" spans="1:28" x14ac:dyDescent="0.25">
      <c r="A109">
        <v>2021</v>
      </c>
      <c r="B109">
        <v>2</v>
      </c>
      <c r="C109" s="134"/>
      <c r="D109" s="134">
        <v>668</v>
      </c>
      <c r="E109" s="134" t="s">
        <v>208</v>
      </c>
      <c r="F109" s="134" t="s">
        <v>209</v>
      </c>
      <c r="G109" s="134">
        <v>96.923000000000002</v>
      </c>
      <c r="H109" s="134">
        <v>110.313</v>
      </c>
      <c r="I109" s="134">
        <v>104</v>
      </c>
      <c r="J109" s="134">
        <v>103</v>
      </c>
      <c r="K109" s="134">
        <v>70</v>
      </c>
      <c r="L109" s="134">
        <v>117</v>
      </c>
      <c r="M109" s="134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4">
        <v>24</v>
      </c>
      <c r="X109" s="134">
        <v>744</v>
      </c>
      <c r="Y109" s="81">
        <v>1.4999999999999999E-2</v>
      </c>
      <c r="Z109" s="132">
        <v>1</v>
      </c>
      <c r="AA109" s="134">
        <v>16</v>
      </c>
      <c r="AB109" s="133">
        <f t="shared" si="1"/>
        <v>3.2258064516129031E-2</v>
      </c>
    </row>
    <row r="110" spans="1:28" x14ac:dyDescent="0.25">
      <c r="A110">
        <v>2021</v>
      </c>
      <c r="B110">
        <v>2</v>
      </c>
      <c r="C110" s="134"/>
      <c r="D110" s="134">
        <v>437</v>
      </c>
      <c r="E110" s="134" t="s">
        <v>275</v>
      </c>
      <c r="F110" s="134" t="s">
        <v>276</v>
      </c>
      <c r="G110" s="134">
        <v>158.08799999999999</v>
      </c>
      <c r="H110" s="134">
        <v>179.928</v>
      </c>
      <c r="I110" s="134">
        <v>178.3</v>
      </c>
      <c r="J110" s="134">
        <v>120</v>
      </c>
      <c r="K110" s="134">
        <v>120</v>
      </c>
      <c r="L110" s="134">
        <v>125</v>
      </c>
      <c r="M110" s="134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4">
        <v>122</v>
      </c>
      <c r="X110" s="134">
        <v>9272</v>
      </c>
      <c r="Y110" s="81">
        <v>1.4999999999999999E-2</v>
      </c>
      <c r="Z110" s="132">
        <v>5</v>
      </c>
      <c r="AA110" s="134">
        <v>16</v>
      </c>
      <c r="AB110" s="133">
        <f t="shared" si="1"/>
        <v>1.3157894736842105E-2</v>
      </c>
    </row>
    <row r="111" spans="1:28" x14ac:dyDescent="0.25">
      <c r="A111">
        <v>2021</v>
      </c>
      <c r="B111">
        <v>2</v>
      </c>
      <c r="C111" s="134"/>
      <c r="D111" s="134">
        <v>438</v>
      </c>
      <c r="E111" s="134" t="s">
        <v>178</v>
      </c>
      <c r="F111" s="134" t="s">
        <v>179</v>
      </c>
      <c r="G111" s="134">
        <v>316.17599999999999</v>
      </c>
      <c r="H111" s="134">
        <v>359.85599999999999</v>
      </c>
      <c r="I111" s="134">
        <v>348.3</v>
      </c>
      <c r="J111" s="134">
        <v>67</v>
      </c>
      <c r="K111" s="134">
        <v>161</v>
      </c>
      <c r="L111" s="134">
        <v>83</v>
      </c>
      <c r="M111" s="134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4">
        <v>99</v>
      </c>
      <c r="X111" s="134">
        <v>7551</v>
      </c>
      <c r="Y111" s="81">
        <v>1.4999999999999999E-2</v>
      </c>
      <c r="Z111" s="132">
        <v>9</v>
      </c>
      <c r="AA111" s="134">
        <v>16</v>
      </c>
      <c r="AB111" s="133">
        <f t="shared" si="1"/>
        <v>1.3110846245530394E-2</v>
      </c>
    </row>
    <row r="112" spans="1:28" x14ac:dyDescent="0.25">
      <c r="A112">
        <v>2021</v>
      </c>
      <c r="B112">
        <v>2</v>
      </c>
      <c r="C112" s="134"/>
      <c r="D112" s="134">
        <v>666</v>
      </c>
      <c r="E112" s="134" t="s">
        <v>211</v>
      </c>
      <c r="F112" s="134" t="s">
        <v>212</v>
      </c>
      <c r="G112" s="134">
        <v>455.44400000000002</v>
      </c>
      <c r="H112" s="134">
        <v>518.36400000000003</v>
      </c>
      <c r="I112" s="134">
        <v>511.5</v>
      </c>
      <c r="J112" s="134">
        <v>72</v>
      </c>
      <c r="K112" s="134">
        <v>150</v>
      </c>
      <c r="L112" s="134">
        <v>69</v>
      </c>
      <c r="M112" s="134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4">
        <v>13</v>
      </c>
      <c r="X112" s="134">
        <v>293</v>
      </c>
      <c r="Y112" s="81">
        <v>1.4999999999999999E-2</v>
      </c>
      <c r="Z112" s="132">
        <v>2</v>
      </c>
      <c r="AA112" s="134">
        <v>16</v>
      </c>
      <c r="AB112" s="133">
        <f t="shared" si="1"/>
        <v>4.4368600682593858E-2</v>
      </c>
    </row>
    <row r="113" spans="1:28" x14ac:dyDescent="0.25">
      <c r="A113">
        <v>2021</v>
      </c>
      <c r="B113">
        <v>2</v>
      </c>
      <c r="C113" s="134"/>
      <c r="D113" s="134">
        <v>660</v>
      </c>
      <c r="E113" s="134" t="s">
        <v>130</v>
      </c>
      <c r="F113" s="134" t="s">
        <v>131</v>
      </c>
      <c r="G113" s="134">
        <v>605.06299999999999</v>
      </c>
      <c r="H113" s="134">
        <v>688.65300000000002</v>
      </c>
      <c r="I113" s="134">
        <v>1335.6</v>
      </c>
      <c r="J113" s="134">
        <v>20</v>
      </c>
      <c r="K113" s="134">
        <v>180</v>
      </c>
      <c r="L113" s="134">
        <v>24</v>
      </c>
      <c r="M113" s="134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4">
        <v>5</v>
      </c>
      <c r="X113" s="134">
        <v>5</v>
      </c>
      <c r="Y113" s="81">
        <v>1.4999999999999999E-2</v>
      </c>
      <c r="Z113" s="132">
        <v>1</v>
      </c>
      <c r="AA113" s="134">
        <v>16</v>
      </c>
      <c r="AB113" s="133">
        <f t="shared" si="1"/>
        <v>1</v>
      </c>
    </row>
    <row r="114" spans="1:28" x14ac:dyDescent="0.25">
      <c r="A114">
        <v>2021</v>
      </c>
      <c r="B114">
        <v>2</v>
      </c>
      <c r="C114" s="134"/>
      <c r="D114" s="134">
        <v>658</v>
      </c>
      <c r="E114" s="134" t="s">
        <v>335</v>
      </c>
      <c r="F114" s="134" t="s">
        <v>336</v>
      </c>
      <c r="G114" s="134">
        <v>83.7</v>
      </c>
      <c r="H114" s="134">
        <v>96.3</v>
      </c>
      <c r="I114" s="134">
        <v>94.6</v>
      </c>
      <c r="J114" s="134">
        <v>60</v>
      </c>
      <c r="K114" s="134">
        <v>180</v>
      </c>
      <c r="L114" s="134">
        <v>68</v>
      </c>
      <c r="M114" s="134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4">
        <v>27</v>
      </c>
      <c r="X114" s="134">
        <v>1572</v>
      </c>
      <c r="Y114" s="81">
        <v>0.02</v>
      </c>
      <c r="Z114" s="132">
        <v>3</v>
      </c>
      <c r="AA114" s="134">
        <v>20</v>
      </c>
      <c r="AB114" s="133">
        <f t="shared" si="1"/>
        <v>1.717557251908397E-2</v>
      </c>
    </row>
    <row r="115" spans="1:28" x14ac:dyDescent="0.25">
      <c r="A115">
        <v>2021</v>
      </c>
      <c r="B115">
        <v>2</v>
      </c>
      <c r="C115" s="134"/>
      <c r="D115" s="134">
        <v>656</v>
      </c>
      <c r="E115" s="134" t="s">
        <v>329</v>
      </c>
      <c r="F115" s="134" t="s">
        <v>330</v>
      </c>
      <c r="G115" s="134">
        <v>137.63999999999999</v>
      </c>
      <c r="H115" s="134">
        <v>158.36000000000001</v>
      </c>
      <c r="I115" s="134">
        <v>146.5</v>
      </c>
      <c r="J115" s="134">
        <v>60</v>
      </c>
      <c r="K115" s="134">
        <v>180</v>
      </c>
      <c r="L115" s="134">
        <v>68</v>
      </c>
      <c r="M115" s="134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4">
        <v>24</v>
      </c>
      <c r="X115" s="134">
        <v>1584</v>
      </c>
      <c r="Y115" s="81">
        <v>0.02</v>
      </c>
      <c r="Z115" s="132">
        <v>3</v>
      </c>
      <c r="AA115" s="134">
        <v>20</v>
      </c>
      <c r="AB115" s="133">
        <f t="shared" si="1"/>
        <v>1.5151515151515152E-2</v>
      </c>
    </row>
    <row r="116" spans="1:28" x14ac:dyDescent="0.25">
      <c r="A116">
        <v>2021</v>
      </c>
      <c r="B116">
        <v>2</v>
      </c>
      <c r="C116" s="134"/>
      <c r="D116" s="134">
        <v>657</v>
      </c>
      <c r="E116" s="134" t="s">
        <v>332</v>
      </c>
      <c r="F116" s="134" t="s">
        <v>333</v>
      </c>
      <c r="G116" s="134">
        <v>83.7</v>
      </c>
      <c r="H116" s="134">
        <v>96.3</v>
      </c>
      <c r="I116" s="134">
        <v>94.6</v>
      </c>
      <c r="J116" s="134">
        <v>60</v>
      </c>
      <c r="K116" s="134">
        <v>180</v>
      </c>
      <c r="L116" s="134">
        <v>68</v>
      </c>
      <c r="M116" s="134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4">
        <v>27</v>
      </c>
      <c r="X116" s="134">
        <v>1572</v>
      </c>
      <c r="Y116" s="81">
        <v>0.02</v>
      </c>
      <c r="Z116" s="132">
        <v>3</v>
      </c>
      <c r="AA116" s="134">
        <v>20</v>
      </c>
      <c r="AB116" s="133">
        <f t="shared" si="1"/>
        <v>1.717557251908397E-2</v>
      </c>
    </row>
    <row r="117" spans="1:28" x14ac:dyDescent="0.25">
      <c r="A117">
        <v>2021</v>
      </c>
      <c r="B117">
        <v>2</v>
      </c>
      <c r="C117" s="134"/>
      <c r="D117" s="134">
        <v>655</v>
      </c>
      <c r="E117" s="134" t="s">
        <v>326</v>
      </c>
      <c r="F117" s="134" t="s">
        <v>327</v>
      </c>
      <c r="G117" s="134">
        <v>137.63999999999999</v>
      </c>
      <c r="H117" s="134">
        <v>158.36000000000001</v>
      </c>
      <c r="I117" s="134">
        <v>146.5</v>
      </c>
      <c r="J117" s="134">
        <v>60</v>
      </c>
      <c r="K117" s="134">
        <v>180</v>
      </c>
      <c r="L117" s="134">
        <v>68</v>
      </c>
      <c r="M117" s="134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4">
        <v>24</v>
      </c>
      <c r="X117" s="134">
        <v>1584</v>
      </c>
      <c r="Y117" s="81">
        <v>0.02</v>
      </c>
      <c r="Z117" s="132">
        <v>3</v>
      </c>
      <c r="AA117" s="134">
        <v>20</v>
      </c>
      <c r="AB117" s="133">
        <f t="shared" si="1"/>
        <v>1.5151515151515152E-2</v>
      </c>
    </row>
    <row r="118" spans="1:28" x14ac:dyDescent="0.25">
      <c r="A118">
        <v>2021</v>
      </c>
      <c r="B118">
        <v>2</v>
      </c>
      <c r="C118" s="134"/>
      <c r="D118" s="134">
        <v>645</v>
      </c>
      <c r="E118" s="134" t="s">
        <v>278</v>
      </c>
      <c r="F118" s="134" t="s">
        <v>279</v>
      </c>
      <c r="G118" s="134">
        <v>123.69</v>
      </c>
      <c r="H118" s="134">
        <v>142.31</v>
      </c>
      <c r="I118" s="134">
        <v>171.6</v>
      </c>
      <c r="J118" s="134">
        <v>80</v>
      </c>
      <c r="K118" s="134">
        <v>180</v>
      </c>
      <c r="L118" s="134">
        <v>80</v>
      </c>
      <c r="M118" s="134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4">
        <v>108</v>
      </c>
      <c r="X118" s="134">
        <v>2988</v>
      </c>
      <c r="Y118" s="81">
        <v>0.02</v>
      </c>
      <c r="Z118" s="132">
        <v>7</v>
      </c>
      <c r="AA118" s="134">
        <v>20</v>
      </c>
      <c r="AB118" s="133">
        <f t="shared" si="1"/>
        <v>3.614457831325301E-2</v>
      </c>
    </row>
    <row r="119" spans="1:28" x14ac:dyDescent="0.25">
      <c r="A119">
        <v>2021</v>
      </c>
      <c r="B119">
        <v>2</v>
      </c>
      <c r="C119" s="134"/>
      <c r="D119" s="134">
        <v>625</v>
      </c>
      <c r="E119" s="134" t="s">
        <v>248</v>
      </c>
      <c r="F119" s="134" t="s">
        <v>249</v>
      </c>
      <c r="G119" s="134">
        <v>129.01</v>
      </c>
      <c r="H119" s="134">
        <v>150.99</v>
      </c>
      <c r="I119" s="134">
        <v>142.80000000000001</v>
      </c>
      <c r="J119" s="134">
        <v>18</v>
      </c>
      <c r="K119" s="134">
        <v>200</v>
      </c>
      <c r="L119" s="134">
        <v>25</v>
      </c>
      <c r="M119" s="134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4">
        <v>24</v>
      </c>
      <c r="X119" s="134">
        <v>939</v>
      </c>
      <c r="Y119" s="81">
        <v>1.4999999999999999E-2</v>
      </c>
      <c r="Z119" s="132">
        <v>3</v>
      </c>
      <c r="AA119" s="134">
        <v>25</v>
      </c>
      <c r="AB119" s="133">
        <f t="shared" si="1"/>
        <v>2.5559105431309903E-2</v>
      </c>
    </row>
    <row r="120" spans="1:28" x14ac:dyDescent="0.25">
      <c r="A120">
        <v>2021</v>
      </c>
      <c r="B120">
        <v>2</v>
      </c>
      <c r="C120" s="134"/>
      <c r="D120" s="134">
        <v>629</v>
      </c>
      <c r="E120" s="134" t="s">
        <v>266</v>
      </c>
      <c r="F120" s="134" t="s">
        <v>267</v>
      </c>
      <c r="G120" s="134">
        <v>203.983</v>
      </c>
      <c r="H120" s="134">
        <v>238.017</v>
      </c>
      <c r="I120" s="134">
        <v>233.3</v>
      </c>
      <c r="J120" s="134">
        <v>18</v>
      </c>
      <c r="K120" s="134">
        <v>200</v>
      </c>
      <c r="L120" s="134">
        <v>22</v>
      </c>
      <c r="M120" s="134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4">
        <v>18</v>
      </c>
      <c r="X120" s="134">
        <v>858</v>
      </c>
      <c r="Y120" s="81">
        <v>1.4999999999999999E-2</v>
      </c>
      <c r="Z120" s="132">
        <v>2</v>
      </c>
      <c r="AA120" s="134">
        <v>25</v>
      </c>
      <c r="AB120" s="133">
        <f t="shared" si="1"/>
        <v>2.097902097902098E-2</v>
      </c>
    </row>
    <row r="121" spans="1:28" x14ac:dyDescent="0.25">
      <c r="A121">
        <v>2021</v>
      </c>
      <c r="B121">
        <v>2</v>
      </c>
      <c r="C121" s="134"/>
      <c r="D121" s="134">
        <v>621</v>
      </c>
      <c r="E121" s="134" t="s">
        <v>399</v>
      </c>
      <c r="F121" s="134" t="s">
        <v>400</v>
      </c>
      <c r="G121" s="134">
        <v>175.98849999999999</v>
      </c>
      <c r="H121" s="134">
        <v>207.01150000000001</v>
      </c>
      <c r="I121" s="134">
        <v>211.6</v>
      </c>
      <c r="J121" s="134">
        <v>18</v>
      </c>
      <c r="K121" s="134">
        <v>200</v>
      </c>
      <c r="L121" s="134">
        <v>24</v>
      </c>
      <c r="M121" s="134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4">
        <v>15</v>
      </c>
      <c r="X121" s="134">
        <v>810</v>
      </c>
      <c r="Y121" s="81">
        <v>1.4999999999999999E-2</v>
      </c>
      <c r="Z121" s="132">
        <v>2</v>
      </c>
      <c r="AA121" s="134">
        <v>25</v>
      </c>
      <c r="AB121" s="133">
        <f t="shared" si="1"/>
        <v>1.8518518518518517E-2</v>
      </c>
    </row>
    <row r="122" spans="1:28" x14ac:dyDescent="0.25">
      <c r="A122">
        <v>2021</v>
      </c>
      <c r="B122">
        <v>2</v>
      </c>
      <c r="C122" s="134"/>
      <c r="D122" s="134">
        <v>445</v>
      </c>
      <c r="E122" s="134" t="s">
        <v>287</v>
      </c>
      <c r="F122" s="134" t="s">
        <v>288</v>
      </c>
      <c r="G122" s="134">
        <v>25.2</v>
      </c>
      <c r="H122" s="134">
        <v>30.8</v>
      </c>
      <c r="I122" s="134">
        <v>27.3</v>
      </c>
      <c r="J122" s="134">
        <v>60</v>
      </c>
      <c r="K122" s="134">
        <v>180</v>
      </c>
      <c r="L122" s="134">
        <v>90</v>
      </c>
      <c r="M122" s="134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4">
        <v>20</v>
      </c>
      <c r="X122" s="134">
        <v>3420</v>
      </c>
      <c r="Y122" s="81">
        <v>1.4999999999999999E-2</v>
      </c>
      <c r="Z122" s="132">
        <v>3</v>
      </c>
      <c r="AA122" s="134">
        <v>29</v>
      </c>
      <c r="AB122" s="133">
        <f t="shared" si="1"/>
        <v>5.8479532163742687E-3</v>
      </c>
    </row>
    <row r="123" spans="1:28" x14ac:dyDescent="0.25">
      <c r="A123">
        <v>2021</v>
      </c>
      <c r="B123">
        <v>2</v>
      </c>
      <c r="C123" s="134"/>
      <c r="D123" s="134">
        <v>446</v>
      </c>
      <c r="E123" s="134" t="s">
        <v>290</v>
      </c>
      <c r="F123" s="134" t="s">
        <v>291</v>
      </c>
      <c r="G123" s="134">
        <v>150.30000000000001</v>
      </c>
      <c r="H123" s="134">
        <v>183.7</v>
      </c>
      <c r="I123" s="134">
        <v>176.4</v>
      </c>
      <c r="J123" s="134">
        <v>60</v>
      </c>
      <c r="K123" s="134">
        <v>180</v>
      </c>
      <c r="L123" s="134">
        <v>90</v>
      </c>
      <c r="M123" s="134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4">
        <v>31</v>
      </c>
      <c r="X123" s="134">
        <v>3683</v>
      </c>
      <c r="Y123" s="81">
        <v>1.4999999999999999E-2</v>
      </c>
      <c r="Z123" s="132">
        <v>3</v>
      </c>
      <c r="AA123" s="134">
        <v>29</v>
      </c>
      <c r="AB123" s="133">
        <f t="shared" si="1"/>
        <v>8.4170513168612543E-3</v>
      </c>
    </row>
    <row r="124" spans="1:28" x14ac:dyDescent="0.25">
      <c r="A124">
        <v>2021</v>
      </c>
      <c r="B124">
        <v>2</v>
      </c>
      <c r="C124" s="134"/>
      <c r="D124" s="134">
        <v>439</v>
      </c>
      <c r="E124" s="134" t="s">
        <v>310</v>
      </c>
      <c r="F124" s="134" t="s">
        <v>311</v>
      </c>
      <c r="G124" s="134">
        <v>308.7</v>
      </c>
      <c r="H124" s="134">
        <v>377.3</v>
      </c>
      <c r="I124" s="134">
        <v>350.9</v>
      </c>
      <c r="J124" s="134">
        <v>45</v>
      </c>
      <c r="K124" s="134">
        <v>320</v>
      </c>
      <c r="L124" s="134">
        <v>59</v>
      </c>
      <c r="M124" s="134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4">
        <v>27</v>
      </c>
      <c r="X124" s="134">
        <v>1082</v>
      </c>
      <c r="Y124" s="81">
        <v>1.4999999999999999E-2</v>
      </c>
      <c r="Z124" s="132">
        <v>2</v>
      </c>
      <c r="AA124" s="134">
        <v>29</v>
      </c>
      <c r="AB124" s="133">
        <f t="shared" si="1"/>
        <v>2.4953789279112754E-2</v>
      </c>
    </row>
    <row r="125" spans="1:28" x14ac:dyDescent="0.25">
      <c r="A125">
        <v>2021</v>
      </c>
      <c r="B125">
        <v>2</v>
      </c>
      <c r="C125" s="134"/>
      <c r="D125" s="134">
        <v>447</v>
      </c>
      <c r="E125" s="134" t="s">
        <v>293</v>
      </c>
      <c r="F125" s="134" t="s">
        <v>294</v>
      </c>
      <c r="G125" s="134">
        <v>159.30000000000001</v>
      </c>
      <c r="H125" s="134">
        <v>194.7</v>
      </c>
      <c r="I125" s="134">
        <v>181.5</v>
      </c>
      <c r="J125" s="134">
        <v>60</v>
      </c>
      <c r="K125" s="134">
        <v>180</v>
      </c>
      <c r="L125" s="134">
        <v>90</v>
      </c>
      <c r="M125" s="134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4">
        <v>26</v>
      </c>
      <c r="X125" s="134">
        <v>3666</v>
      </c>
      <c r="Y125" s="81">
        <v>1.4999999999999999E-2</v>
      </c>
      <c r="Z125" s="132">
        <v>3</v>
      </c>
      <c r="AA125" s="134">
        <v>29</v>
      </c>
      <c r="AB125" s="133">
        <f t="shared" si="1"/>
        <v>7.0921985815602835E-3</v>
      </c>
    </row>
    <row r="126" spans="1:28" x14ac:dyDescent="0.25">
      <c r="A126">
        <v>2021</v>
      </c>
      <c r="B126">
        <v>2</v>
      </c>
      <c r="C126" s="134"/>
      <c r="D126" s="134">
        <v>306</v>
      </c>
      <c r="E126" s="134" t="s">
        <v>307</v>
      </c>
      <c r="F126" s="134" t="s">
        <v>308</v>
      </c>
      <c r="G126" s="134">
        <v>182.28</v>
      </c>
      <c r="H126" s="134">
        <v>209.72</v>
      </c>
      <c r="I126" s="134">
        <v>201.2</v>
      </c>
      <c r="J126" s="134">
        <v>20</v>
      </c>
      <c r="K126" s="134">
        <v>180</v>
      </c>
      <c r="L126" s="134">
        <v>23</v>
      </c>
      <c r="M126" s="134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4">
        <v>5</v>
      </c>
      <c r="X126" s="134">
        <v>185</v>
      </c>
      <c r="Y126" s="81">
        <v>0.02</v>
      </c>
      <c r="Z126" s="132">
        <v>2</v>
      </c>
      <c r="AA126" s="134">
        <v>24</v>
      </c>
      <c r="AB126" s="133">
        <f t="shared" si="1"/>
        <v>2.7027027027027029E-2</v>
      </c>
    </row>
    <row r="127" spans="1:28" x14ac:dyDescent="0.25">
      <c r="A127">
        <v>2021</v>
      </c>
      <c r="B127">
        <v>2</v>
      </c>
      <c r="C127" s="134"/>
      <c r="D127" s="134">
        <v>448</v>
      </c>
      <c r="E127" s="134" t="s">
        <v>296</v>
      </c>
      <c r="F127" s="134" t="s">
        <v>297</v>
      </c>
      <c r="G127" s="134">
        <v>20.7</v>
      </c>
      <c r="H127" s="134">
        <v>25.3</v>
      </c>
      <c r="I127" s="134">
        <v>23.5</v>
      </c>
      <c r="J127" s="134">
        <v>60</v>
      </c>
      <c r="K127" s="134">
        <v>180</v>
      </c>
      <c r="L127" s="134">
        <v>90</v>
      </c>
      <c r="M127" s="134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4">
        <v>35</v>
      </c>
      <c r="X127" s="134">
        <v>3675</v>
      </c>
      <c r="Y127" s="81">
        <v>1.4999999999999999E-2</v>
      </c>
      <c r="Z127" s="132">
        <v>3</v>
      </c>
      <c r="AA127" s="134">
        <v>29</v>
      </c>
      <c r="AB127" s="133">
        <f t="shared" si="1"/>
        <v>9.5238095238095247E-3</v>
      </c>
    </row>
    <row r="128" spans="1:28" x14ac:dyDescent="0.25">
      <c r="A128">
        <v>2021</v>
      </c>
      <c r="B128">
        <v>2</v>
      </c>
      <c r="C128" s="134"/>
      <c r="D128" s="134">
        <v>652</v>
      </c>
      <c r="E128" s="134" t="s">
        <v>296</v>
      </c>
      <c r="F128" s="134" t="s">
        <v>297</v>
      </c>
      <c r="G128" s="134">
        <v>15.903</v>
      </c>
      <c r="H128" s="134">
        <v>18.297000000000001</v>
      </c>
      <c r="I128" s="134"/>
      <c r="J128" s="134">
        <v>20</v>
      </c>
      <c r="K128" s="134"/>
      <c r="L128" s="134">
        <v>23</v>
      </c>
      <c r="M128" s="134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>
        <v>290</v>
      </c>
      <c r="Y128" s="81">
        <v>0.02</v>
      </c>
      <c r="Z128" s="132">
        <v>2</v>
      </c>
      <c r="AA128" s="134"/>
      <c r="AB128" s="133">
        <f t="shared" si="1"/>
        <v>0</v>
      </c>
    </row>
    <row r="129" spans="1:28" x14ac:dyDescent="0.25">
      <c r="A129">
        <v>2021</v>
      </c>
      <c r="B129">
        <v>2</v>
      </c>
      <c r="C129" s="134"/>
      <c r="D129" s="134">
        <v>50</v>
      </c>
      <c r="E129" s="134" t="s">
        <v>148</v>
      </c>
      <c r="F129" s="134" t="s">
        <v>149</v>
      </c>
      <c r="G129" s="134">
        <v>51.57</v>
      </c>
      <c r="H129" s="134">
        <v>56.43</v>
      </c>
      <c r="I129" s="134">
        <v>57.6</v>
      </c>
      <c r="J129" s="134">
        <v>101</v>
      </c>
      <c r="K129" s="134">
        <v>107</v>
      </c>
      <c r="L129" s="134">
        <v>69</v>
      </c>
      <c r="M129" s="134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4">
        <v>159</v>
      </c>
      <c r="X129" s="134">
        <v>14831</v>
      </c>
      <c r="Y129" s="81">
        <v>1.4999999999999999E-2</v>
      </c>
      <c r="Z129" s="132">
        <v>9</v>
      </c>
      <c r="AA129" s="134">
        <v>18</v>
      </c>
      <c r="AB129" s="133">
        <f t="shared" si="1"/>
        <v>1.0720787539612973E-2</v>
      </c>
    </row>
    <row r="130" spans="1:28" x14ac:dyDescent="0.25">
      <c r="A130">
        <v>2021</v>
      </c>
      <c r="B130">
        <v>2</v>
      </c>
      <c r="C130" s="134"/>
      <c r="D130" s="134">
        <v>626</v>
      </c>
      <c r="E130" s="134" t="s">
        <v>251</v>
      </c>
      <c r="F130" s="134" t="s">
        <v>252</v>
      </c>
      <c r="G130" s="134">
        <v>127.029</v>
      </c>
      <c r="H130" s="134">
        <v>148.971</v>
      </c>
      <c r="I130" s="134">
        <v>279.8</v>
      </c>
      <c r="J130" s="134">
        <v>18</v>
      </c>
      <c r="K130" s="134">
        <v>200</v>
      </c>
      <c r="L130" s="134">
        <v>25</v>
      </c>
      <c r="M130" s="134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4">
        <v>55</v>
      </c>
      <c r="X130" s="134">
        <v>970</v>
      </c>
      <c r="Y130" s="81">
        <v>1.4999999999999999E-2</v>
      </c>
      <c r="Z130" s="132">
        <v>3</v>
      </c>
      <c r="AA130" s="134">
        <v>25</v>
      </c>
      <c r="AB130" s="133">
        <f t="shared" si="1"/>
        <v>5.6701030927835051E-2</v>
      </c>
    </row>
    <row r="131" spans="1:28" x14ac:dyDescent="0.25">
      <c r="A131">
        <v>2021</v>
      </c>
      <c r="B131">
        <v>2</v>
      </c>
      <c r="C131" s="134"/>
      <c r="D131" s="134">
        <v>630</v>
      </c>
      <c r="E131" s="134" t="s">
        <v>269</v>
      </c>
      <c r="F131" s="134" t="s">
        <v>270</v>
      </c>
      <c r="G131" s="134">
        <v>197.84299999999999</v>
      </c>
      <c r="H131" s="134">
        <v>230.15700000000001</v>
      </c>
      <c r="I131" s="134">
        <v>224.1</v>
      </c>
      <c r="J131" s="134">
        <v>18</v>
      </c>
      <c r="K131" s="134">
        <v>200</v>
      </c>
      <c r="L131" s="134">
        <v>22</v>
      </c>
      <c r="M131" s="134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4">
        <v>62</v>
      </c>
      <c r="X131" s="134">
        <v>902</v>
      </c>
      <c r="Y131" s="81">
        <v>1.4999999999999999E-2</v>
      </c>
      <c r="Z131" s="132">
        <v>2</v>
      </c>
      <c r="AA131" s="134">
        <v>25</v>
      </c>
      <c r="AB131" s="133">
        <f t="shared" si="1"/>
        <v>6.8736141906873618E-2</v>
      </c>
    </row>
    <row r="132" spans="1:28" x14ac:dyDescent="0.25">
      <c r="A132">
        <v>2021</v>
      </c>
      <c r="B132">
        <v>2</v>
      </c>
      <c r="C132" s="134"/>
      <c r="D132" s="134">
        <v>622</v>
      </c>
      <c r="E132" s="134" t="s">
        <v>402</v>
      </c>
      <c r="F132" s="134" t="s">
        <v>403</v>
      </c>
      <c r="G132" s="134">
        <v>172.41399999999999</v>
      </c>
      <c r="H132" s="134">
        <v>201.58600000000001</v>
      </c>
      <c r="I132" s="134">
        <v>205.8</v>
      </c>
      <c r="J132" s="134">
        <v>18</v>
      </c>
      <c r="K132" s="134">
        <v>200</v>
      </c>
      <c r="L132" s="134">
        <v>24</v>
      </c>
      <c r="M132" s="134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4">
        <v>35</v>
      </c>
      <c r="X132" s="134">
        <v>830</v>
      </c>
      <c r="Y132" s="81">
        <v>1.4999999999999999E-2</v>
      </c>
      <c r="Z132" s="132">
        <v>2</v>
      </c>
      <c r="AA132" s="134">
        <v>25</v>
      </c>
      <c r="AB132" s="133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4"/>
      <c r="D133" s="134">
        <v>299</v>
      </c>
      <c r="E133" s="134" t="s">
        <v>254</v>
      </c>
      <c r="F133" s="134" t="s">
        <v>255</v>
      </c>
      <c r="G133" s="134">
        <v>106.95</v>
      </c>
      <c r="H133" s="134">
        <v>123.05</v>
      </c>
      <c r="I133" s="134">
        <v>110.6</v>
      </c>
      <c r="J133" s="134">
        <v>70</v>
      </c>
      <c r="K133" s="134">
        <v>154</v>
      </c>
      <c r="L133" s="134">
        <v>93</v>
      </c>
      <c r="M133" s="134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4">
        <v>99</v>
      </c>
      <c r="X133" s="134">
        <v>10419</v>
      </c>
      <c r="Y133" s="81">
        <v>0.02</v>
      </c>
      <c r="Z133" s="132">
        <v>7</v>
      </c>
      <c r="AA133" s="134"/>
      <c r="AB133" s="133">
        <f t="shared" si="2"/>
        <v>9.5018715807659079E-3</v>
      </c>
    </row>
    <row r="134" spans="1:28" x14ac:dyDescent="0.25">
      <c r="A134">
        <v>2021</v>
      </c>
      <c r="B134">
        <v>2</v>
      </c>
      <c r="C134" s="134"/>
      <c r="D134" s="134">
        <v>348</v>
      </c>
      <c r="E134" s="134" t="s">
        <v>386</v>
      </c>
      <c r="F134" s="134" t="s">
        <v>387</v>
      </c>
      <c r="G134" s="134">
        <v>465</v>
      </c>
      <c r="H134" s="134">
        <v>535</v>
      </c>
      <c r="I134" s="134">
        <v>990.3</v>
      </c>
      <c r="J134" s="134">
        <v>40</v>
      </c>
      <c r="K134" s="134">
        <v>144</v>
      </c>
      <c r="L134" s="134">
        <v>43</v>
      </c>
      <c r="M134" s="134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4">
        <v>47</v>
      </c>
      <c r="X134" s="134">
        <v>2441</v>
      </c>
      <c r="Y134" s="81">
        <v>1.4999999999999999E-2</v>
      </c>
      <c r="Z134" s="132">
        <v>3</v>
      </c>
      <c r="AA134" s="134">
        <v>25</v>
      </c>
      <c r="AB134" s="133">
        <f t="shared" si="2"/>
        <v>1.9254403932814419E-2</v>
      </c>
    </row>
    <row r="135" spans="1:28" x14ac:dyDescent="0.25">
      <c r="A135">
        <v>2021</v>
      </c>
      <c r="B135">
        <v>2</v>
      </c>
      <c r="C135" s="134"/>
      <c r="D135" s="134">
        <v>347</v>
      </c>
      <c r="E135" s="134" t="s">
        <v>383</v>
      </c>
      <c r="F135" s="134" t="s">
        <v>384</v>
      </c>
      <c r="G135" s="134">
        <v>465</v>
      </c>
      <c r="H135" s="134">
        <v>535</v>
      </c>
      <c r="I135" s="134">
        <v>513.20000000000005</v>
      </c>
      <c r="J135" s="134">
        <v>40</v>
      </c>
      <c r="K135" s="134">
        <v>144</v>
      </c>
      <c r="L135" s="134">
        <v>43</v>
      </c>
      <c r="M135" s="134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4">
        <v>24</v>
      </c>
      <c r="X135" s="134">
        <v>752</v>
      </c>
      <c r="Y135" s="81">
        <v>1.4999999999999999E-2</v>
      </c>
      <c r="Z135" s="132">
        <v>3</v>
      </c>
      <c r="AA135" s="134"/>
      <c r="AB135" s="133">
        <f t="shared" si="2"/>
        <v>3.1914893617021274E-2</v>
      </c>
    </row>
    <row r="136" spans="1:28" x14ac:dyDescent="0.25">
      <c r="A136">
        <v>2021</v>
      </c>
      <c r="B136">
        <v>2</v>
      </c>
      <c r="C136" s="134"/>
      <c r="D136" s="134">
        <v>281</v>
      </c>
      <c r="E136" s="134" t="s">
        <v>420</v>
      </c>
      <c r="F136" s="134" t="s">
        <v>421</v>
      </c>
      <c r="G136" s="134">
        <v>265.05</v>
      </c>
      <c r="H136" s="134">
        <v>304.95</v>
      </c>
      <c r="I136" s="134">
        <v>306.8</v>
      </c>
      <c r="J136" s="134">
        <v>120</v>
      </c>
      <c r="K136" s="134">
        <v>120</v>
      </c>
      <c r="L136" s="134">
        <v>115</v>
      </c>
      <c r="M136" s="134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4">
        <v>38</v>
      </c>
      <c r="X136" s="134">
        <v>5680</v>
      </c>
      <c r="Y136" s="81">
        <v>1.4999999999999999E-2</v>
      </c>
      <c r="Z136" s="132">
        <v>4</v>
      </c>
      <c r="AA136" s="134">
        <v>18</v>
      </c>
      <c r="AB136" s="133">
        <f t="shared" si="2"/>
        <v>6.6901408450704223E-3</v>
      </c>
    </row>
    <row r="137" spans="1:28" x14ac:dyDescent="0.25">
      <c r="A137">
        <v>2021</v>
      </c>
      <c r="B137">
        <v>2</v>
      </c>
      <c r="C137" s="134"/>
      <c r="D137" s="134">
        <v>280</v>
      </c>
      <c r="E137" s="134" t="s">
        <v>172</v>
      </c>
      <c r="F137" s="134" t="s">
        <v>173</v>
      </c>
      <c r="G137" s="134">
        <v>300.39</v>
      </c>
      <c r="H137" s="134">
        <v>345.61</v>
      </c>
      <c r="I137" s="134">
        <v>333.7</v>
      </c>
      <c r="J137" s="134">
        <v>105</v>
      </c>
      <c r="K137" s="134">
        <v>103</v>
      </c>
      <c r="L137" s="134">
        <v>87</v>
      </c>
      <c r="M137" s="134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4">
        <v>67</v>
      </c>
      <c r="X137" s="134">
        <v>7122</v>
      </c>
      <c r="Y137" s="81">
        <v>1.4999999999999999E-2</v>
      </c>
      <c r="Z137" s="132">
        <v>7</v>
      </c>
      <c r="AA137" s="134">
        <v>16</v>
      </c>
      <c r="AB137" s="133">
        <f t="shared" si="2"/>
        <v>9.407469811850604E-3</v>
      </c>
    </row>
    <row r="138" spans="1:28" x14ac:dyDescent="0.25">
      <c r="A138">
        <v>2021</v>
      </c>
      <c r="B138">
        <v>2</v>
      </c>
      <c r="C138" s="134"/>
      <c r="D138" s="134">
        <v>168</v>
      </c>
      <c r="E138" s="134" t="s">
        <v>184</v>
      </c>
      <c r="F138" s="134" t="s">
        <v>185</v>
      </c>
      <c r="G138" s="134">
        <v>575.66999999999996</v>
      </c>
      <c r="H138" s="134">
        <v>662.33</v>
      </c>
      <c r="I138" s="134">
        <v>648.5</v>
      </c>
      <c r="J138" s="134">
        <v>90</v>
      </c>
      <c r="K138" s="134">
        <v>116</v>
      </c>
      <c r="L138" s="134">
        <v>82</v>
      </c>
      <c r="M138" s="134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4">
        <v>17</v>
      </c>
      <c r="X138" s="134">
        <v>1547</v>
      </c>
      <c r="Y138" s="81">
        <v>1.4999999999999999E-2</v>
      </c>
      <c r="Z138" s="132">
        <v>3</v>
      </c>
      <c r="AA138" s="134">
        <v>18</v>
      </c>
      <c r="AB138" s="133">
        <f t="shared" si="2"/>
        <v>1.098901098901099E-2</v>
      </c>
    </row>
    <row r="139" spans="1:28" x14ac:dyDescent="0.25">
      <c r="A139">
        <v>2021</v>
      </c>
      <c r="B139">
        <v>2</v>
      </c>
      <c r="C139" s="134"/>
      <c r="D139" s="134">
        <v>273</v>
      </c>
      <c r="E139" s="134" t="s">
        <v>220</v>
      </c>
      <c r="F139" s="134" t="s">
        <v>221</v>
      </c>
      <c r="G139" s="134">
        <v>524.52</v>
      </c>
      <c r="H139" s="134">
        <v>603.48</v>
      </c>
      <c r="I139" s="134">
        <v>592</v>
      </c>
      <c r="J139" s="134">
        <v>93</v>
      </c>
      <c r="K139" s="134">
        <v>116</v>
      </c>
      <c r="L139" s="134">
        <v>78</v>
      </c>
      <c r="M139" s="134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4">
        <v>52</v>
      </c>
      <c r="X139" s="134">
        <v>5698</v>
      </c>
      <c r="Y139" s="81">
        <v>1.4999999999999999E-2</v>
      </c>
      <c r="Z139" s="132">
        <v>6</v>
      </c>
      <c r="AA139" s="134">
        <v>16</v>
      </c>
      <c r="AB139" s="133">
        <f t="shared" si="2"/>
        <v>9.1260091260091259E-3</v>
      </c>
    </row>
    <row r="140" spans="1:28" x14ac:dyDescent="0.25">
      <c r="A140">
        <v>2021</v>
      </c>
      <c r="B140">
        <v>2</v>
      </c>
      <c r="C140" s="134"/>
      <c r="D140" s="134">
        <v>271</v>
      </c>
      <c r="E140" s="134" t="s">
        <v>169</v>
      </c>
      <c r="F140" s="134" t="s">
        <v>170</v>
      </c>
      <c r="G140" s="134">
        <v>149.72999999999999</v>
      </c>
      <c r="H140" s="134">
        <v>172.27</v>
      </c>
      <c r="I140" s="134">
        <v>162.30000000000001</v>
      </c>
      <c r="J140" s="134">
        <v>151</v>
      </c>
      <c r="K140" s="134">
        <v>95</v>
      </c>
      <c r="L140" s="134">
        <v>147</v>
      </c>
      <c r="M140" s="134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4">
        <v>37</v>
      </c>
      <c r="X140" s="134">
        <v>10617</v>
      </c>
      <c r="Y140" s="81">
        <v>1.4999999999999999E-2</v>
      </c>
      <c r="Z140" s="132">
        <v>6</v>
      </c>
      <c r="AA140" s="134">
        <v>16</v>
      </c>
      <c r="AB140" s="133">
        <f t="shared" si="2"/>
        <v>3.4849769238014506E-3</v>
      </c>
    </row>
    <row r="141" spans="1:28" x14ac:dyDescent="0.25">
      <c r="A141">
        <v>2021</v>
      </c>
      <c r="B141">
        <v>2</v>
      </c>
      <c r="C141" s="134"/>
      <c r="D141" s="134">
        <v>253</v>
      </c>
      <c r="E141" s="134" t="s">
        <v>163</v>
      </c>
      <c r="F141" s="134" t="s">
        <v>164</v>
      </c>
      <c r="G141" s="134">
        <v>188.79</v>
      </c>
      <c r="H141" s="134">
        <v>217.21</v>
      </c>
      <c r="I141" s="134">
        <v>204.3</v>
      </c>
      <c r="J141" s="134">
        <v>121</v>
      </c>
      <c r="K141" s="134">
        <v>89</v>
      </c>
      <c r="L141" s="134">
        <v>117</v>
      </c>
      <c r="M141" s="134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4">
        <v>78</v>
      </c>
      <c r="X141" s="134">
        <v>10128</v>
      </c>
      <c r="Y141" s="81">
        <v>1.4999999999999999E-2</v>
      </c>
      <c r="Z141" s="132">
        <v>5</v>
      </c>
      <c r="AA141" s="134">
        <v>16</v>
      </c>
      <c r="AB141" s="133">
        <f t="shared" si="2"/>
        <v>7.701421800947867E-3</v>
      </c>
    </row>
    <row r="142" spans="1:28" x14ac:dyDescent="0.25">
      <c r="A142">
        <v>2021</v>
      </c>
      <c r="B142">
        <v>2</v>
      </c>
      <c r="C142" s="134"/>
      <c r="D142" s="134">
        <v>254</v>
      </c>
      <c r="E142" s="134" t="s">
        <v>415</v>
      </c>
      <c r="F142" s="134" t="s">
        <v>164</v>
      </c>
      <c r="G142" s="134">
        <v>188.79</v>
      </c>
      <c r="H142" s="134">
        <v>217.21</v>
      </c>
      <c r="I142" s="134">
        <v>210.2</v>
      </c>
      <c r="J142" s="134">
        <v>88</v>
      </c>
      <c r="K142" s="134">
        <v>164</v>
      </c>
      <c r="L142" s="134">
        <v>104</v>
      </c>
      <c r="M142" s="134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4">
        <v>390</v>
      </c>
      <c r="X142" s="134">
        <v>35160</v>
      </c>
      <c r="Y142" s="81">
        <v>0.02</v>
      </c>
      <c r="Z142" s="132">
        <v>19</v>
      </c>
      <c r="AA142" s="134">
        <v>16</v>
      </c>
      <c r="AB142" s="133">
        <f t="shared" si="2"/>
        <v>1.1092150170648464E-2</v>
      </c>
    </row>
    <row r="143" spans="1:28" x14ac:dyDescent="0.25">
      <c r="A143">
        <v>2021</v>
      </c>
      <c r="B143">
        <v>2</v>
      </c>
      <c r="C143" s="134"/>
      <c r="D143" s="134">
        <v>669</v>
      </c>
      <c r="E143" s="134" t="s">
        <v>217</v>
      </c>
      <c r="F143" s="134" t="s">
        <v>218</v>
      </c>
      <c r="G143" s="134">
        <v>897.71400000000006</v>
      </c>
      <c r="H143" s="134">
        <v>1021.734</v>
      </c>
      <c r="I143" s="134">
        <v>976.5</v>
      </c>
      <c r="J143" s="134">
        <v>40</v>
      </c>
      <c r="K143" s="134">
        <v>180</v>
      </c>
      <c r="L143" s="134">
        <v>37</v>
      </c>
      <c r="M143" s="134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4">
        <v>30</v>
      </c>
      <c r="X143" s="134">
        <v>1104</v>
      </c>
      <c r="Y143" s="81">
        <v>1.4999999999999999E-2</v>
      </c>
      <c r="Z143" s="132">
        <v>3</v>
      </c>
      <c r="AA143" s="134">
        <v>16</v>
      </c>
      <c r="AB143" s="133">
        <f t="shared" si="2"/>
        <v>2.717391304347826E-2</v>
      </c>
    </row>
    <row r="144" spans="1:28" x14ac:dyDescent="0.25">
      <c r="A144">
        <v>2021</v>
      </c>
      <c r="B144">
        <v>2</v>
      </c>
      <c r="C144" s="134"/>
      <c r="D144" s="134">
        <v>667</v>
      </c>
      <c r="E144" s="134" t="s">
        <v>214</v>
      </c>
      <c r="F144" s="134" t="s">
        <v>215</v>
      </c>
      <c r="G144" s="134">
        <v>1534.0182</v>
      </c>
      <c r="H144" s="134">
        <v>1745.9441999999999</v>
      </c>
      <c r="I144" s="134">
        <v>1592</v>
      </c>
      <c r="J144" s="134">
        <v>20</v>
      </c>
      <c r="K144" s="134">
        <v>180</v>
      </c>
      <c r="L144" s="134">
        <v>20</v>
      </c>
      <c r="M144" s="134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4">
        <v>5</v>
      </c>
      <c r="X144" s="134">
        <v>245</v>
      </c>
      <c r="Y144" s="81">
        <v>1.4999999999999999E-2</v>
      </c>
      <c r="Z144" s="132">
        <v>2</v>
      </c>
      <c r="AA144" s="134">
        <v>16</v>
      </c>
      <c r="AB144" s="133">
        <f t="shared" si="2"/>
        <v>2.0408163265306121E-2</v>
      </c>
    </row>
    <row r="145" spans="1:28" x14ac:dyDescent="0.25">
      <c r="A145">
        <v>2021</v>
      </c>
      <c r="B145">
        <v>2</v>
      </c>
      <c r="C145" s="134"/>
      <c r="D145" s="134">
        <v>225</v>
      </c>
      <c r="E145" s="134" t="s">
        <v>121</v>
      </c>
      <c r="F145" s="134" t="s">
        <v>122</v>
      </c>
      <c r="G145" s="134">
        <v>345.96</v>
      </c>
      <c r="H145" s="134">
        <v>398.04</v>
      </c>
      <c r="I145" s="134">
        <v>385.6</v>
      </c>
      <c r="J145" s="134">
        <v>169</v>
      </c>
      <c r="K145" s="134">
        <v>128</v>
      </c>
      <c r="L145" s="134">
        <v>146</v>
      </c>
      <c r="M145" s="134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4">
        <v>54</v>
      </c>
      <c r="X145" s="134">
        <v>4401</v>
      </c>
      <c r="Y145" s="81">
        <v>1.4999999999999999E-2</v>
      </c>
      <c r="Z145" s="132">
        <v>7</v>
      </c>
      <c r="AA145" s="134">
        <v>18</v>
      </c>
      <c r="AB145" s="133">
        <f t="shared" si="2"/>
        <v>1.2269938650306749E-2</v>
      </c>
    </row>
    <row r="146" spans="1:28" x14ac:dyDescent="0.25">
      <c r="A146">
        <v>2021</v>
      </c>
      <c r="B146">
        <v>2</v>
      </c>
      <c r="C146" s="134"/>
      <c r="D146" s="134">
        <v>219</v>
      </c>
      <c r="E146" s="134" t="s">
        <v>373</v>
      </c>
      <c r="F146" s="134" t="s">
        <v>374</v>
      </c>
      <c r="G146" s="134">
        <v>106.175</v>
      </c>
      <c r="H146" s="134">
        <v>122.1583333</v>
      </c>
      <c r="I146" s="134">
        <v>117.7</v>
      </c>
      <c r="J146" s="134">
        <v>238</v>
      </c>
      <c r="K146" s="134">
        <v>91</v>
      </c>
      <c r="L146" s="134">
        <v>255</v>
      </c>
      <c r="M146" s="134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4">
        <v>16</v>
      </c>
      <c r="X146" s="134">
        <v>5497</v>
      </c>
      <c r="Y146" s="81">
        <v>1.4999999999999999E-2</v>
      </c>
      <c r="Z146" s="132">
        <v>2</v>
      </c>
      <c r="AA146" s="134">
        <v>18</v>
      </c>
      <c r="AB146" s="133">
        <f t="shared" si="2"/>
        <v>2.9106785519374206E-3</v>
      </c>
    </row>
    <row r="147" spans="1:28" x14ac:dyDescent="0.25">
      <c r="A147">
        <v>2021</v>
      </c>
      <c r="B147">
        <v>2</v>
      </c>
      <c r="C147" s="134"/>
      <c r="D147" s="134">
        <v>94</v>
      </c>
      <c r="E147" s="134" t="s">
        <v>301</v>
      </c>
      <c r="F147" s="134" t="s">
        <v>302</v>
      </c>
      <c r="G147" s="134">
        <v>17.670000000000002</v>
      </c>
      <c r="H147" s="134">
        <v>20.329999999999998</v>
      </c>
      <c r="I147" s="134">
        <v>19.600000000000001</v>
      </c>
      <c r="J147" s="134">
        <v>74</v>
      </c>
      <c r="K147" s="134">
        <v>97</v>
      </c>
      <c r="L147" s="134">
        <v>73</v>
      </c>
      <c r="M147" s="134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4">
        <v>26</v>
      </c>
      <c r="X147" s="134">
        <v>2138</v>
      </c>
      <c r="Y147" s="81">
        <v>1.4999999999999999E-2</v>
      </c>
      <c r="Z147" s="132">
        <v>3</v>
      </c>
      <c r="AA147" s="134">
        <v>16</v>
      </c>
      <c r="AB147" s="133">
        <f t="shared" si="2"/>
        <v>1.216089803554724E-2</v>
      </c>
    </row>
    <row r="148" spans="1:28" x14ac:dyDescent="0.25">
      <c r="A148">
        <v>2021</v>
      </c>
      <c r="B148">
        <v>2</v>
      </c>
      <c r="C148" s="134"/>
      <c r="D148" s="134">
        <v>104</v>
      </c>
      <c r="E148" s="134" t="s">
        <v>350</v>
      </c>
      <c r="F148" s="134" t="s">
        <v>351</v>
      </c>
      <c r="G148" s="134">
        <v>82.77</v>
      </c>
      <c r="H148" s="134">
        <v>95.23</v>
      </c>
      <c r="I148" s="134">
        <v>88.5</v>
      </c>
      <c r="J148" s="134">
        <v>140</v>
      </c>
      <c r="K148" s="134">
        <v>103</v>
      </c>
      <c r="L148" s="134">
        <v>144</v>
      </c>
      <c r="M148" s="134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4">
        <v>43</v>
      </c>
      <c r="X148" s="134">
        <v>3391</v>
      </c>
      <c r="Y148" s="81">
        <v>1.4999999999999999E-2</v>
      </c>
      <c r="Z148" s="132">
        <v>3</v>
      </c>
      <c r="AA148" s="134">
        <v>18</v>
      </c>
      <c r="AB148" s="133">
        <f t="shared" si="2"/>
        <v>1.2680625184311413E-2</v>
      </c>
    </row>
    <row r="149" spans="1:28" x14ac:dyDescent="0.25">
      <c r="A149">
        <v>2021</v>
      </c>
      <c r="B149">
        <v>2</v>
      </c>
      <c r="C149" s="134"/>
      <c r="D149" s="134">
        <v>103</v>
      </c>
      <c r="E149" s="134" t="s">
        <v>347</v>
      </c>
      <c r="F149" s="134" t="s">
        <v>348</v>
      </c>
      <c r="G149" s="134">
        <v>82.77</v>
      </c>
      <c r="H149" s="134">
        <v>95.23</v>
      </c>
      <c r="I149" s="134">
        <v>88.5</v>
      </c>
      <c r="J149" s="134">
        <v>140</v>
      </c>
      <c r="K149" s="134">
        <v>103</v>
      </c>
      <c r="L149" s="134">
        <v>144</v>
      </c>
      <c r="M149" s="134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4">
        <v>50</v>
      </c>
      <c r="X149" s="134">
        <v>4334</v>
      </c>
      <c r="Y149" s="81">
        <v>1.4999999999999999E-2</v>
      </c>
      <c r="Z149" s="132">
        <v>3</v>
      </c>
      <c r="AA149" s="134">
        <v>18</v>
      </c>
      <c r="AB149" s="133">
        <f t="shared" si="2"/>
        <v>1.1536686663590217E-2</v>
      </c>
    </row>
    <row r="150" spans="1:28" x14ac:dyDescent="0.25">
      <c r="A150">
        <v>2021</v>
      </c>
      <c r="B150">
        <v>2</v>
      </c>
      <c r="C150" s="134"/>
      <c r="D150" s="134">
        <v>102</v>
      </c>
      <c r="E150" s="134" t="s">
        <v>344</v>
      </c>
      <c r="F150" s="134" t="s">
        <v>345</v>
      </c>
      <c r="G150" s="134">
        <v>18.600000000000001</v>
      </c>
      <c r="H150" s="134">
        <v>21.4</v>
      </c>
      <c r="I150" s="134">
        <v>20.399999999999999</v>
      </c>
      <c r="J150" s="134">
        <v>140</v>
      </c>
      <c r="K150" s="134">
        <v>103</v>
      </c>
      <c r="L150" s="134">
        <v>144</v>
      </c>
      <c r="M150" s="134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4">
        <v>50</v>
      </c>
      <c r="X150" s="134">
        <v>4334</v>
      </c>
      <c r="Y150" s="81">
        <v>1.4999999999999999E-2</v>
      </c>
      <c r="Z150" s="132">
        <v>3</v>
      </c>
      <c r="AA150" s="134">
        <v>18</v>
      </c>
      <c r="AB150" s="133">
        <f t="shared" si="2"/>
        <v>1.1536686663590217E-2</v>
      </c>
    </row>
    <row r="151" spans="1:28" x14ac:dyDescent="0.25">
      <c r="A151">
        <v>2021</v>
      </c>
      <c r="B151">
        <v>2</v>
      </c>
      <c r="C151" s="134"/>
      <c r="D151" s="134">
        <v>101</v>
      </c>
      <c r="E151" s="134" t="s">
        <v>341</v>
      </c>
      <c r="F151" s="134" t="s">
        <v>342</v>
      </c>
      <c r="G151" s="134">
        <v>18.600000000000001</v>
      </c>
      <c r="H151" s="134">
        <v>21.4</v>
      </c>
      <c r="I151" s="134">
        <v>20.399999999999999</v>
      </c>
      <c r="J151" s="134">
        <v>140</v>
      </c>
      <c r="K151" s="134">
        <v>103</v>
      </c>
      <c r="L151" s="134">
        <v>144</v>
      </c>
      <c r="M151" s="134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4">
        <v>50</v>
      </c>
      <c r="X151" s="134">
        <v>4334</v>
      </c>
      <c r="Y151" s="81">
        <v>1.4999999999999999E-2</v>
      </c>
      <c r="Z151" s="132">
        <v>3</v>
      </c>
      <c r="AA151" s="134">
        <v>18</v>
      </c>
      <c r="AB151" s="133">
        <f t="shared" si="2"/>
        <v>1.1536686663590217E-2</v>
      </c>
    </row>
    <row r="152" spans="1:28" x14ac:dyDescent="0.25">
      <c r="A152">
        <v>2021</v>
      </c>
      <c r="B152">
        <v>2</v>
      </c>
      <c r="C152" s="134"/>
      <c r="D152" s="134">
        <v>100</v>
      </c>
      <c r="E152" s="134" t="s">
        <v>338</v>
      </c>
      <c r="F152" s="134" t="s">
        <v>339</v>
      </c>
      <c r="G152" s="134">
        <v>18.600000000000001</v>
      </c>
      <c r="H152" s="134">
        <v>21.4</v>
      </c>
      <c r="I152" s="134">
        <v>20.399999999999999</v>
      </c>
      <c r="J152" s="134">
        <v>140</v>
      </c>
      <c r="K152" s="134">
        <v>103</v>
      </c>
      <c r="L152" s="134">
        <v>144</v>
      </c>
      <c r="M152" s="134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4">
        <v>50</v>
      </c>
      <c r="X152" s="134">
        <v>4334</v>
      </c>
      <c r="Y152" s="81">
        <v>1.4999999999999999E-2</v>
      </c>
      <c r="Z152" s="132">
        <v>3</v>
      </c>
      <c r="AA152" s="134">
        <v>18</v>
      </c>
      <c r="AB152" s="133">
        <f t="shared" si="2"/>
        <v>1.1536686663590217E-2</v>
      </c>
    </row>
    <row r="153" spans="1:28" x14ac:dyDescent="0.25">
      <c r="A153">
        <v>2021</v>
      </c>
      <c r="B153">
        <v>2</v>
      </c>
      <c r="C153" s="134"/>
      <c r="D153" s="134">
        <v>99</v>
      </c>
      <c r="E153" s="134" t="s">
        <v>365</v>
      </c>
      <c r="F153" s="134" t="s">
        <v>366</v>
      </c>
      <c r="G153" s="134">
        <v>18.600000000000001</v>
      </c>
      <c r="H153" s="134">
        <v>21.4</v>
      </c>
      <c r="I153" s="134">
        <v>20.399999999999999</v>
      </c>
      <c r="J153" s="134">
        <v>140</v>
      </c>
      <c r="K153" s="134">
        <v>103</v>
      </c>
      <c r="L153" s="134">
        <v>144</v>
      </c>
      <c r="M153" s="134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4">
        <v>50</v>
      </c>
      <c r="X153" s="134">
        <v>4334</v>
      </c>
      <c r="Y153" s="81">
        <v>1.4999999999999999E-2</v>
      </c>
      <c r="Z153" s="132">
        <v>3</v>
      </c>
      <c r="AA153" s="134">
        <v>18</v>
      </c>
      <c r="AB153" s="133">
        <f t="shared" si="2"/>
        <v>1.1536686663590217E-2</v>
      </c>
    </row>
    <row r="154" spans="1:28" x14ac:dyDescent="0.25">
      <c r="A154">
        <v>2021</v>
      </c>
      <c r="B154">
        <v>2</v>
      </c>
      <c r="C154" s="134"/>
      <c r="D154" s="134">
        <v>12</v>
      </c>
      <c r="E154" s="134" t="s">
        <v>118</v>
      </c>
      <c r="F154" s="134" t="s">
        <v>119</v>
      </c>
      <c r="G154" s="134">
        <v>197.16</v>
      </c>
      <c r="H154" s="134">
        <v>226.84</v>
      </c>
      <c r="I154" s="134">
        <v>219.4</v>
      </c>
      <c r="J154" s="134">
        <v>37</v>
      </c>
      <c r="K154" s="134">
        <v>195</v>
      </c>
      <c r="L154" s="134">
        <v>56</v>
      </c>
      <c r="M154" s="134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4">
        <v>48</v>
      </c>
      <c r="X154" s="134">
        <v>3736</v>
      </c>
      <c r="Y154" s="81">
        <v>0.02</v>
      </c>
      <c r="Z154" s="132">
        <v>5</v>
      </c>
      <c r="AA154" s="134">
        <v>22</v>
      </c>
      <c r="AB154" s="133">
        <f t="shared" si="2"/>
        <v>1.284796573875803E-2</v>
      </c>
    </row>
    <row r="155" spans="1:28" x14ac:dyDescent="0.25">
      <c r="A155">
        <v>2021</v>
      </c>
      <c r="B155">
        <v>2</v>
      </c>
      <c r="C155" s="134"/>
      <c r="D155" s="134">
        <v>11</v>
      </c>
      <c r="E155" s="134" t="s">
        <v>115</v>
      </c>
      <c r="F155" s="134" t="s">
        <v>116</v>
      </c>
      <c r="G155" s="134">
        <v>197.16</v>
      </c>
      <c r="H155" s="134">
        <v>226.84</v>
      </c>
      <c r="I155" s="134">
        <v>219.1</v>
      </c>
      <c r="J155" s="134">
        <v>37</v>
      </c>
      <c r="K155" s="134">
        <v>195</v>
      </c>
      <c r="L155" s="134">
        <v>56</v>
      </c>
      <c r="M155" s="134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4">
        <v>51</v>
      </c>
      <c r="X155" s="134">
        <v>3739</v>
      </c>
      <c r="Y155" s="81">
        <v>0.02</v>
      </c>
      <c r="Z155" s="132">
        <v>5</v>
      </c>
      <c r="AA155" s="134">
        <v>22</v>
      </c>
      <c r="AB155" s="133">
        <f t="shared" si="2"/>
        <v>1.3640010698047607E-2</v>
      </c>
    </row>
    <row r="156" spans="1:28" x14ac:dyDescent="0.25">
      <c r="A156">
        <v>2021</v>
      </c>
      <c r="B156">
        <v>2</v>
      </c>
      <c r="C156" s="134"/>
      <c r="D156" s="134">
        <v>183</v>
      </c>
      <c r="E156" s="134" t="s">
        <v>257</v>
      </c>
      <c r="F156" s="134" t="s">
        <v>258</v>
      </c>
      <c r="G156" s="134">
        <v>2.79</v>
      </c>
      <c r="H156" s="134">
        <v>3.21</v>
      </c>
      <c r="I156" s="134">
        <v>3</v>
      </c>
      <c r="J156" s="134">
        <v>508</v>
      </c>
      <c r="K156" s="134">
        <v>85</v>
      </c>
      <c r="L156" s="134">
        <v>414</v>
      </c>
      <c r="M156" s="134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4">
        <v>321</v>
      </c>
      <c r="X156" s="134">
        <v>37321</v>
      </c>
      <c r="Y156" s="81">
        <v>0.02</v>
      </c>
      <c r="Z156" s="132">
        <v>9</v>
      </c>
      <c r="AA156" s="134">
        <v>24</v>
      </c>
      <c r="AB156" s="133">
        <f t="shared" si="2"/>
        <v>8.6010557059028429E-3</v>
      </c>
    </row>
    <row r="157" spans="1:28" x14ac:dyDescent="0.25">
      <c r="A157">
        <v>2021</v>
      </c>
      <c r="B157">
        <v>2</v>
      </c>
      <c r="C157" s="134"/>
      <c r="D157" s="134">
        <v>93</v>
      </c>
      <c r="E157" s="134" t="s">
        <v>139</v>
      </c>
      <c r="F157" s="134" t="s">
        <v>140</v>
      </c>
      <c r="G157" s="134">
        <v>54.87</v>
      </c>
      <c r="H157" s="134">
        <v>63.13</v>
      </c>
      <c r="I157" s="134">
        <v>60.8</v>
      </c>
      <c r="J157" s="134">
        <v>74</v>
      </c>
      <c r="K157" s="134">
        <v>97</v>
      </c>
      <c r="L157" s="134">
        <v>78</v>
      </c>
      <c r="M157" s="134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4">
        <v>139</v>
      </c>
      <c r="X157" s="134">
        <v>13909</v>
      </c>
      <c r="Y157" s="81">
        <v>1.4999999999999999E-2</v>
      </c>
      <c r="Z157" s="132">
        <v>7</v>
      </c>
      <c r="AA157" s="134">
        <v>16</v>
      </c>
      <c r="AB157" s="133">
        <f t="shared" si="2"/>
        <v>9.9935293694730035E-3</v>
      </c>
    </row>
    <row r="158" spans="1:28" x14ac:dyDescent="0.25">
      <c r="A158">
        <v>2021</v>
      </c>
      <c r="B158">
        <v>2</v>
      </c>
      <c r="C158" s="134"/>
      <c r="D158" s="134">
        <v>180</v>
      </c>
      <c r="E158" s="134" t="s">
        <v>157</v>
      </c>
      <c r="F158" s="134" t="s">
        <v>158</v>
      </c>
      <c r="G158" s="134">
        <v>29.76</v>
      </c>
      <c r="H158" s="134">
        <v>34.24</v>
      </c>
      <c r="I158" s="134">
        <v>33.799999999999997</v>
      </c>
      <c r="J158" s="134">
        <v>168</v>
      </c>
      <c r="K158" s="134">
        <v>171</v>
      </c>
      <c r="L158" s="134">
        <v>215</v>
      </c>
      <c r="M158" s="134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4">
        <v>108</v>
      </c>
      <c r="X158" s="134">
        <v>10108</v>
      </c>
      <c r="Y158" s="81">
        <v>0.02</v>
      </c>
      <c r="Z158" s="132">
        <v>4</v>
      </c>
      <c r="AA158" s="134">
        <v>22</v>
      </c>
      <c r="AB158" s="133">
        <f t="shared" si="2"/>
        <v>1.0684606252473288E-2</v>
      </c>
    </row>
    <row r="159" spans="1:28" x14ac:dyDescent="0.25">
      <c r="A159">
        <v>2021</v>
      </c>
      <c r="B159">
        <v>2</v>
      </c>
      <c r="C159" s="134"/>
      <c r="D159" s="134">
        <v>25</v>
      </c>
      <c r="E159" s="134" t="s">
        <v>166</v>
      </c>
      <c r="F159" s="134" t="s">
        <v>167</v>
      </c>
      <c r="G159" s="134">
        <v>150.66</v>
      </c>
      <c r="H159" s="134">
        <v>173.34</v>
      </c>
      <c r="I159" s="134">
        <v>164.4</v>
      </c>
      <c r="J159" s="134">
        <v>145</v>
      </c>
      <c r="K159" s="134">
        <v>99</v>
      </c>
      <c r="L159" s="134">
        <v>133</v>
      </c>
      <c r="M159" s="134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4">
        <v>53</v>
      </c>
      <c r="X159" s="134">
        <v>7901</v>
      </c>
      <c r="Y159" s="81">
        <v>1.4999999999999999E-2</v>
      </c>
      <c r="Z159" s="132">
        <v>4</v>
      </c>
      <c r="AA159" s="134">
        <v>24</v>
      </c>
      <c r="AB159" s="133">
        <f t="shared" si="2"/>
        <v>6.7080116440956837E-3</v>
      </c>
    </row>
    <row r="160" spans="1:28" x14ac:dyDescent="0.25">
      <c r="A160">
        <v>2021</v>
      </c>
      <c r="B160">
        <v>2</v>
      </c>
      <c r="C160" s="134"/>
      <c r="D160" s="134">
        <v>24</v>
      </c>
      <c r="E160" s="134" t="s">
        <v>160</v>
      </c>
      <c r="F160" s="134" t="s">
        <v>161</v>
      </c>
      <c r="G160" s="134">
        <v>154.38</v>
      </c>
      <c r="H160" s="134">
        <v>177.62</v>
      </c>
      <c r="I160" s="134">
        <v>163.1</v>
      </c>
      <c r="J160" s="134">
        <v>145</v>
      </c>
      <c r="K160" s="134">
        <v>99</v>
      </c>
      <c r="L160" s="134">
        <v>133</v>
      </c>
      <c r="M160" s="134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4">
        <v>59</v>
      </c>
      <c r="X160" s="134">
        <v>7907</v>
      </c>
      <c r="Y160" s="81">
        <v>1.4999999999999999E-2</v>
      </c>
      <c r="Z160" s="132">
        <v>4</v>
      </c>
      <c r="AA160" s="134">
        <v>24</v>
      </c>
      <c r="AB160" s="133">
        <f t="shared" si="2"/>
        <v>7.4617427595801188E-3</v>
      </c>
    </row>
    <row r="161" spans="1:28" x14ac:dyDescent="0.25">
      <c r="A161">
        <v>2021</v>
      </c>
      <c r="B161">
        <v>2</v>
      </c>
      <c r="C161" s="134"/>
      <c r="D161" s="134">
        <v>167</v>
      </c>
      <c r="E161" s="134" t="s">
        <v>282</v>
      </c>
      <c r="F161" s="134" t="s">
        <v>283</v>
      </c>
      <c r="G161" s="134">
        <v>825.84</v>
      </c>
      <c r="H161" s="134">
        <v>950.16</v>
      </c>
      <c r="I161" s="134">
        <v>909.2</v>
      </c>
      <c r="J161" s="134">
        <v>55</v>
      </c>
      <c r="K161" s="134">
        <v>131</v>
      </c>
      <c r="L161" s="134">
        <v>50</v>
      </c>
      <c r="M161" s="134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4">
        <v>21</v>
      </c>
      <c r="X161" s="134">
        <v>1649</v>
      </c>
      <c r="Y161" s="81">
        <v>1.4999999999999999E-2</v>
      </c>
      <c r="Z161" s="132">
        <v>3</v>
      </c>
      <c r="AA161" s="134">
        <v>18</v>
      </c>
      <c r="AB161" s="133">
        <f t="shared" si="2"/>
        <v>1.2734990903577926E-2</v>
      </c>
    </row>
    <row r="162" spans="1:28" x14ac:dyDescent="0.25">
      <c r="A162">
        <v>2021</v>
      </c>
      <c r="B162">
        <v>2</v>
      </c>
      <c r="C162" s="134"/>
      <c r="D162" s="134">
        <v>165</v>
      </c>
      <c r="E162" s="134" t="s">
        <v>154</v>
      </c>
      <c r="F162" s="134" t="s">
        <v>155</v>
      </c>
      <c r="G162" s="134">
        <v>656.58</v>
      </c>
      <c r="H162" s="134">
        <v>755.42</v>
      </c>
      <c r="I162" s="134">
        <v>711.4</v>
      </c>
      <c r="J162" s="134">
        <v>60</v>
      </c>
      <c r="K162" s="134">
        <v>120</v>
      </c>
      <c r="L162" s="134">
        <v>54</v>
      </c>
      <c r="M162" s="134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4">
        <v>58</v>
      </c>
      <c r="X162" s="134">
        <v>2523</v>
      </c>
      <c r="Y162" s="81">
        <v>1.4999999999999999E-2</v>
      </c>
      <c r="Z162" s="132">
        <v>5</v>
      </c>
      <c r="AA162" s="134">
        <v>16</v>
      </c>
      <c r="AB162" s="133">
        <f t="shared" si="2"/>
        <v>2.2988505747126436E-2</v>
      </c>
    </row>
    <row r="163" spans="1:28" x14ac:dyDescent="0.25">
      <c r="A163">
        <v>2021</v>
      </c>
      <c r="B163">
        <v>2</v>
      </c>
      <c r="C163" s="134"/>
      <c r="D163" s="134">
        <v>160</v>
      </c>
      <c r="E163" s="134" t="s">
        <v>151</v>
      </c>
      <c r="F163" s="134" t="s">
        <v>152</v>
      </c>
      <c r="G163" s="134">
        <v>186</v>
      </c>
      <c r="H163" s="134">
        <v>214</v>
      </c>
      <c r="I163" s="134">
        <v>198.5</v>
      </c>
      <c r="J163" s="134">
        <v>76</v>
      </c>
      <c r="K163" s="134">
        <v>95</v>
      </c>
      <c r="L163" s="134">
        <v>81</v>
      </c>
      <c r="M163" s="134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4">
        <v>106</v>
      </c>
      <c r="X163" s="134">
        <v>9220</v>
      </c>
      <c r="Y163" s="81">
        <v>1.4999999999999999E-2</v>
      </c>
      <c r="Z163" s="132">
        <v>8</v>
      </c>
      <c r="AA163" s="134">
        <v>16</v>
      </c>
      <c r="AB163" s="133">
        <f t="shared" si="2"/>
        <v>1.1496746203904555E-2</v>
      </c>
    </row>
    <row r="164" spans="1:28" x14ac:dyDescent="0.25">
      <c r="A164">
        <v>2021</v>
      </c>
      <c r="B164">
        <v>2</v>
      </c>
      <c r="C164" s="134"/>
      <c r="D164" s="134">
        <v>440</v>
      </c>
      <c r="E164" s="134" t="s">
        <v>223</v>
      </c>
      <c r="F164" s="134" t="s">
        <v>224</v>
      </c>
      <c r="G164" s="134">
        <v>239.94</v>
      </c>
      <c r="H164" s="134">
        <v>276.06</v>
      </c>
      <c r="I164" s="134">
        <v>264.3</v>
      </c>
      <c r="J164" s="134">
        <v>90</v>
      </c>
      <c r="K164" s="134">
        <v>120</v>
      </c>
      <c r="L164" s="134">
        <v>110</v>
      </c>
      <c r="M164" s="134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4">
        <v>23</v>
      </c>
      <c r="X164" s="134">
        <v>3943</v>
      </c>
      <c r="Y164" s="81">
        <v>1.4999999999999999E-2</v>
      </c>
      <c r="Z164" s="132">
        <v>2</v>
      </c>
      <c r="AA164" s="134">
        <v>20</v>
      </c>
      <c r="AB164" s="133">
        <f t="shared" si="2"/>
        <v>5.8331219883337561E-3</v>
      </c>
    </row>
    <row r="165" spans="1:28" x14ac:dyDescent="0.25">
      <c r="A165">
        <v>2021</v>
      </c>
      <c r="B165">
        <v>2</v>
      </c>
      <c r="C165" s="134"/>
      <c r="D165" s="134">
        <v>155</v>
      </c>
      <c r="E165" s="134" t="s">
        <v>304</v>
      </c>
      <c r="F165" s="134" t="s">
        <v>305</v>
      </c>
      <c r="G165" s="134">
        <v>113.46</v>
      </c>
      <c r="H165" s="134">
        <v>130.54</v>
      </c>
      <c r="I165" s="134">
        <v>122.2</v>
      </c>
      <c r="J165" s="134">
        <v>61</v>
      </c>
      <c r="K165" s="134">
        <v>177</v>
      </c>
      <c r="L165" s="134">
        <v>83</v>
      </c>
      <c r="M165" s="134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4">
        <v>65</v>
      </c>
      <c r="X165" s="134">
        <v>6665</v>
      </c>
      <c r="Y165" s="81">
        <v>0.02</v>
      </c>
      <c r="Z165" s="132">
        <v>6</v>
      </c>
      <c r="AA165" s="134">
        <v>18</v>
      </c>
      <c r="AB165" s="133">
        <f t="shared" si="2"/>
        <v>9.7524381095273824E-3</v>
      </c>
    </row>
    <row r="166" spans="1:28" x14ac:dyDescent="0.25">
      <c r="A166">
        <v>2021</v>
      </c>
      <c r="B166">
        <v>2</v>
      </c>
      <c r="C166" s="134"/>
      <c r="D166" s="134">
        <v>152</v>
      </c>
      <c r="E166" s="134" t="s">
        <v>379</v>
      </c>
      <c r="F166" s="134" t="s">
        <v>380</v>
      </c>
      <c r="G166" s="134">
        <v>144.15</v>
      </c>
      <c r="H166" s="134">
        <v>165.85</v>
      </c>
      <c r="I166" s="134">
        <v>158</v>
      </c>
      <c r="J166" s="134">
        <v>142</v>
      </c>
      <c r="K166" s="134">
        <v>101</v>
      </c>
      <c r="L166" s="134">
        <v>141</v>
      </c>
      <c r="M166" s="134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4">
        <v>16</v>
      </c>
      <c r="X166" s="134">
        <v>3016</v>
      </c>
      <c r="Y166" s="81">
        <v>1.4999999999999999E-2</v>
      </c>
      <c r="Z166" s="132">
        <v>3</v>
      </c>
      <c r="AA166" s="134">
        <v>18</v>
      </c>
      <c r="AB166" s="133">
        <f t="shared" si="2"/>
        <v>5.3050397877984082E-3</v>
      </c>
    </row>
    <row r="167" spans="1:28" x14ac:dyDescent="0.25">
      <c r="A167">
        <v>2021</v>
      </c>
      <c r="B167">
        <v>2</v>
      </c>
      <c r="C167" s="134"/>
      <c r="D167" s="134">
        <v>605</v>
      </c>
      <c r="E167" s="134" t="s">
        <v>390</v>
      </c>
      <c r="F167" s="134" t="s">
        <v>391</v>
      </c>
      <c r="G167" s="134">
        <v>1202.49</v>
      </c>
      <c r="H167" s="134">
        <v>1383.51</v>
      </c>
      <c r="I167" s="134">
        <v>1325.6</v>
      </c>
      <c r="J167" s="134">
        <v>13</v>
      </c>
      <c r="K167" s="134">
        <v>200</v>
      </c>
      <c r="L167" s="134">
        <v>15</v>
      </c>
      <c r="M167" s="134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4">
        <v>30</v>
      </c>
      <c r="X167" s="134">
        <v>630</v>
      </c>
      <c r="Y167" s="81">
        <v>0.02</v>
      </c>
      <c r="Z167" s="132">
        <v>3</v>
      </c>
      <c r="AA167" s="134">
        <v>18</v>
      </c>
      <c r="AB167" s="133">
        <f t="shared" si="2"/>
        <v>4.7619047619047616E-2</v>
      </c>
    </row>
    <row r="168" spans="1:28" x14ac:dyDescent="0.25">
      <c r="A168">
        <v>2021</v>
      </c>
      <c r="B168">
        <v>2</v>
      </c>
      <c r="C168" s="134"/>
      <c r="D168" s="134">
        <v>142</v>
      </c>
      <c r="E168" s="134" t="s">
        <v>181</v>
      </c>
      <c r="F168" s="134" t="s">
        <v>182</v>
      </c>
      <c r="G168" s="134">
        <v>326.43</v>
      </c>
      <c r="H168" s="134">
        <v>375.57</v>
      </c>
      <c r="I168" s="134">
        <v>347.7</v>
      </c>
      <c r="J168" s="134">
        <v>68</v>
      </c>
      <c r="K168" s="134">
        <v>212</v>
      </c>
      <c r="L168" s="134">
        <v>76</v>
      </c>
      <c r="M168" s="134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4">
        <v>57</v>
      </c>
      <c r="X168" s="134">
        <v>2332</v>
      </c>
      <c r="Y168" s="81">
        <v>0.02</v>
      </c>
      <c r="Z168" s="132">
        <v>2</v>
      </c>
      <c r="AA168" s="134">
        <v>22</v>
      </c>
      <c r="AB168" s="133">
        <f t="shared" si="2"/>
        <v>2.4442538593481989E-2</v>
      </c>
    </row>
    <row r="169" spans="1:28" x14ac:dyDescent="0.25">
      <c r="A169">
        <v>2021</v>
      </c>
      <c r="B169">
        <v>2</v>
      </c>
      <c r="C169" s="134"/>
      <c r="D169" s="134">
        <v>130</v>
      </c>
      <c r="E169" s="134" t="s">
        <v>368</v>
      </c>
      <c r="F169" s="134" t="s">
        <v>369</v>
      </c>
      <c r="G169" s="134">
        <v>11.16</v>
      </c>
      <c r="H169" s="134">
        <v>12.84</v>
      </c>
      <c r="I169" s="134">
        <v>11.8</v>
      </c>
      <c r="J169" s="134">
        <v>336</v>
      </c>
      <c r="K169" s="134">
        <v>96</v>
      </c>
      <c r="L169" s="134">
        <v>276</v>
      </c>
      <c r="M169" s="134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4">
        <v>73</v>
      </c>
      <c r="X169" s="134">
        <v>8873</v>
      </c>
      <c r="Y169" s="81">
        <v>0.02</v>
      </c>
      <c r="Z169" s="132">
        <v>2</v>
      </c>
      <c r="AA169" s="134">
        <v>18</v>
      </c>
      <c r="AB169" s="133">
        <f t="shared" si="2"/>
        <v>8.2272061309590899E-3</v>
      </c>
    </row>
    <row r="170" spans="1:28" x14ac:dyDescent="0.25">
      <c r="A170">
        <v>2021</v>
      </c>
      <c r="B170">
        <v>2</v>
      </c>
      <c r="C170" s="134"/>
      <c r="D170" s="134">
        <v>81</v>
      </c>
      <c r="E170" s="134" t="s">
        <v>235</v>
      </c>
      <c r="F170" s="134" t="s">
        <v>236</v>
      </c>
      <c r="G170" s="134">
        <v>360.84</v>
      </c>
      <c r="H170" s="134">
        <v>415.16</v>
      </c>
      <c r="I170" s="134">
        <v>393.8</v>
      </c>
      <c r="J170" s="134">
        <v>60</v>
      </c>
      <c r="K170" s="134">
        <v>120</v>
      </c>
      <c r="L170" s="134">
        <v>61</v>
      </c>
      <c r="M170" s="134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4">
        <v>80</v>
      </c>
      <c r="X170" s="134">
        <v>4760</v>
      </c>
      <c r="Y170" s="81">
        <v>1.4999999999999999E-2</v>
      </c>
      <c r="Z170" s="132">
        <v>6</v>
      </c>
      <c r="AA170" s="134">
        <v>22</v>
      </c>
      <c r="AB170" s="133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272</v>
      </c>
      <c r="F171" t="s">
        <v>273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3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242</v>
      </c>
      <c r="F172" t="s">
        <v>243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3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260</v>
      </c>
      <c r="F173" t="s">
        <v>261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3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393</v>
      </c>
      <c r="F174" t="s">
        <v>394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3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238</v>
      </c>
      <c r="F175" t="s">
        <v>239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3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193</v>
      </c>
      <c r="F176" t="s">
        <v>194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3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136</v>
      </c>
      <c r="F177" t="s">
        <v>137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3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232</v>
      </c>
      <c r="F178" t="s">
        <v>233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3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190</v>
      </c>
      <c r="F179" t="s">
        <v>191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3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145</v>
      </c>
      <c r="F180" t="s">
        <v>146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3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245</v>
      </c>
      <c r="F181" t="s">
        <v>246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3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263</v>
      </c>
      <c r="F182" t="s">
        <v>264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3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396</v>
      </c>
      <c r="F183" t="s">
        <v>397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3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226</v>
      </c>
      <c r="F184" t="s">
        <v>227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3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229</v>
      </c>
      <c r="F185" t="s">
        <v>230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3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133</v>
      </c>
      <c r="F186" t="s">
        <v>134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3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112</v>
      </c>
      <c r="F187" t="s">
        <v>113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3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127</v>
      </c>
      <c r="F188" t="s">
        <v>128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3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124</v>
      </c>
      <c r="F189" t="s">
        <v>125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3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178</v>
      </c>
      <c r="F190" t="s">
        <v>179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3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130</v>
      </c>
      <c r="F191" t="s">
        <v>131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3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335</v>
      </c>
      <c r="F192" t="s">
        <v>336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3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329</v>
      </c>
      <c r="F193" t="s">
        <v>330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3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332</v>
      </c>
      <c r="F194" t="s">
        <v>333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3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326</v>
      </c>
      <c r="F195" t="s">
        <v>327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3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399</v>
      </c>
      <c r="F196" t="s">
        <v>400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3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148</v>
      </c>
      <c r="F197" t="s">
        <v>149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3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402</v>
      </c>
      <c r="F198" t="s">
        <v>403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3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254</v>
      </c>
      <c r="F199" t="s">
        <v>255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3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220</v>
      </c>
      <c r="F200" t="s">
        <v>221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3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163</v>
      </c>
      <c r="F201" t="s">
        <v>164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3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415</v>
      </c>
      <c r="F202" t="s">
        <v>164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3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121</v>
      </c>
      <c r="F203" t="s">
        <v>122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3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350</v>
      </c>
      <c r="F204" t="s">
        <v>351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3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347</v>
      </c>
      <c r="F205" t="s">
        <v>348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3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344</v>
      </c>
      <c r="F206" t="s">
        <v>345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3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341</v>
      </c>
      <c r="F207" t="s">
        <v>342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3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338</v>
      </c>
      <c r="F208" t="s">
        <v>339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3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365</v>
      </c>
      <c r="F209" t="s">
        <v>366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3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118</v>
      </c>
      <c r="F210" t="s">
        <v>119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3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115</v>
      </c>
      <c r="F211" t="s">
        <v>116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3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139</v>
      </c>
      <c r="F212" t="s">
        <v>140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3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282</v>
      </c>
      <c r="F213" t="s">
        <v>283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3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304</v>
      </c>
      <c r="F214" t="s">
        <v>305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3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390</v>
      </c>
      <c r="F215" t="s">
        <v>391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3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272</v>
      </c>
      <c r="F216" t="s">
        <v>273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3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393</v>
      </c>
      <c r="F217" t="s">
        <v>394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3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193</v>
      </c>
      <c r="F218" t="s">
        <v>194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3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136</v>
      </c>
      <c r="F219" t="s">
        <v>137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3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190</v>
      </c>
      <c r="F220" t="s">
        <v>191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3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145</v>
      </c>
      <c r="F221" t="s">
        <v>146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3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396</v>
      </c>
      <c r="F222" t="s">
        <v>397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3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7" hidden="1" customWidth="1"/>
    <col min="24" max="24" width="21.140625" style="128" customWidth="1"/>
    <col min="25" max="25" width="14" style="128" customWidth="1"/>
    <col min="26" max="26" width="19.42578125" style="138" customWidth="1"/>
    <col min="27" max="27" width="21.140625" style="128" customWidth="1"/>
    <col min="28" max="28" width="37.7109375" style="128" customWidth="1"/>
    <col min="29" max="29" width="20.7109375" style="128" customWidth="1"/>
    <col min="30" max="30" width="9.140625" style="128" customWidth="1"/>
    <col min="31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74</v>
      </c>
      <c r="F1" s="121" t="s">
        <v>75</v>
      </c>
      <c r="G1" s="122"/>
      <c r="H1" s="122" t="s">
        <v>76</v>
      </c>
      <c r="I1" s="123">
        <f>B4</f>
        <v>0</v>
      </c>
      <c r="J1" s="169" t="s">
        <v>77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78</v>
      </c>
      <c r="Y1" s="125"/>
      <c r="Z1" s="124"/>
      <c r="AA1" s="150"/>
      <c r="AB1" s="121"/>
      <c r="AC1" s="125"/>
      <c r="AD1" s="66" t="s">
        <v>78</v>
      </c>
      <c r="AE1" s="151"/>
      <c r="AF1" s="23"/>
      <c r="AG1" s="23"/>
      <c r="AH1" s="211"/>
      <c r="AI1" s="212"/>
      <c r="AJ1" s="212"/>
      <c r="AK1" s="212"/>
      <c r="AL1" s="213"/>
      <c r="AM1" s="154"/>
      <c r="AN1" s="154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06" t="s">
        <v>79</v>
      </c>
      <c r="B2" s="204" t="s">
        <v>80</v>
      </c>
      <c r="C2" s="278" t="s">
        <v>426</v>
      </c>
      <c r="D2" s="207" t="s">
        <v>668</v>
      </c>
      <c r="E2" s="207" t="s">
        <v>82</v>
      </c>
      <c r="F2" s="207" t="s">
        <v>83</v>
      </c>
      <c r="G2" s="207" t="s">
        <v>84</v>
      </c>
      <c r="H2" s="214" t="s">
        <v>85</v>
      </c>
      <c r="I2" s="215"/>
      <c r="J2" s="216" t="s">
        <v>86</v>
      </c>
      <c r="K2" s="217" t="s">
        <v>87</v>
      </c>
      <c r="L2" s="219" t="s">
        <v>88</v>
      </c>
      <c r="M2" s="218" t="s">
        <v>89</v>
      </c>
      <c r="N2" s="220" t="s">
        <v>90</v>
      </c>
      <c r="O2" s="221" t="s">
        <v>91</v>
      </c>
      <c r="P2" s="222"/>
      <c r="Q2" s="222"/>
      <c r="R2" s="222"/>
      <c r="S2" s="222"/>
      <c r="T2" s="222"/>
      <c r="U2" s="222"/>
      <c r="V2" s="222"/>
      <c r="W2" s="215"/>
      <c r="X2" s="209" t="s">
        <v>92</v>
      </c>
      <c r="Y2" s="209" t="s">
        <v>93</v>
      </c>
      <c r="Z2" s="209" t="s">
        <v>94</v>
      </c>
      <c r="AA2" s="224" t="s">
        <v>95</v>
      </c>
      <c r="AB2" s="207" t="s">
        <v>669</v>
      </c>
      <c r="AC2" s="209" t="s">
        <v>98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3">
      <c r="A3" s="206"/>
      <c r="B3" s="205"/>
      <c r="C3" s="279"/>
      <c r="D3" s="208"/>
      <c r="E3" s="208"/>
      <c r="F3" s="208"/>
      <c r="G3" s="208"/>
      <c r="H3" s="170" t="s">
        <v>100</v>
      </c>
      <c r="I3" s="170" t="s">
        <v>101</v>
      </c>
      <c r="J3" s="208"/>
      <c r="K3" s="208"/>
      <c r="L3" s="208"/>
      <c r="M3" s="208"/>
      <c r="N3" s="208"/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97" t="s">
        <v>110</v>
      </c>
      <c r="X3" s="210"/>
      <c r="Y3" s="210"/>
      <c r="Z3" s="210"/>
      <c r="AA3" s="208"/>
      <c r="AB3" s="208"/>
      <c r="AC3" s="210"/>
    </row>
    <row r="4" spans="1:64" ht="45.75" customHeight="1" thickTop="1" thickBot="1" x14ac:dyDescent="0.3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3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3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3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3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3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3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3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3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3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3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3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3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3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3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3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3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3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3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3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3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3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3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3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3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3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3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3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3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3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3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3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3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3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3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3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3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3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3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3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3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3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3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3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3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3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3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3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3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3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3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3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3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3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3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3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3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3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5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5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5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5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5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5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5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5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5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5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5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5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5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5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5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5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5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5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5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5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5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5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5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5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5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5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5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5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5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5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5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5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5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5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5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5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5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5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5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5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5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5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5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5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5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5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5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5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5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5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5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5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5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5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5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5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5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5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5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5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5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5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5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5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5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5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5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5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5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5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5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5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5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5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5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5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5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5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5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5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5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5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5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5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5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5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5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5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5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5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5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5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5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5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5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5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5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5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5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5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5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5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5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5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5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5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5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5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W4" activePane="bottomRight" state="frozen"/>
      <selection activeCell="D1" sqref="D1"/>
      <selection pane="topRight" activeCell="H1" sqref="H1"/>
      <selection pane="bottomLeft" activeCell="D4" sqref="D4"/>
      <selection pane="bottomRight" activeCell="F9" sqref="F9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1" width="9.140625" style="128" customWidth="1"/>
    <col min="32" max="16384" width="9.140625" style="128"/>
  </cols>
  <sheetData>
    <row r="1" spans="1:65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2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B1" s="121"/>
      <c r="AC1" s="125"/>
      <c r="AE1" s="66" t="s">
        <v>78</v>
      </c>
      <c r="AF1" s="151"/>
      <c r="AG1" s="23"/>
      <c r="AH1" s="23"/>
      <c r="AI1" s="211"/>
      <c r="AJ1" s="212"/>
      <c r="AK1" s="212"/>
      <c r="AL1" s="212"/>
      <c r="AM1" s="213"/>
      <c r="AN1" s="154"/>
      <c r="AO1" s="154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06" t="s">
        <v>79</v>
      </c>
      <c r="B2" s="204" t="s">
        <v>80</v>
      </c>
      <c r="C2" s="207" t="s">
        <v>81</v>
      </c>
      <c r="D2" s="207" t="s">
        <v>82</v>
      </c>
      <c r="E2" s="207" t="s">
        <v>83</v>
      </c>
      <c r="F2" s="207" t="s">
        <v>84</v>
      </c>
      <c r="G2" s="214" t="s">
        <v>85</v>
      </c>
      <c r="H2" s="215"/>
      <c r="I2" s="216" t="s">
        <v>86</v>
      </c>
      <c r="J2" s="217" t="s">
        <v>87</v>
      </c>
      <c r="K2" s="219" t="s">
        <v>88</v>
      </c>
      <c r="L2" s="218" t="s">
        <v>89</v>
      </c>
      <c r="M2" s="220" t="s">
        <v>90</v>
      </c>
      <c r="N2" s="221" t="s">
        <v>91</v>
      </c>
      <c r="O2" s="222"/>
      <c r="P2" s="222"/>
      <c r="Q2" s="222"/>
      <c r="R2" s="222"/>
      <c r="S2" s="222"/>
      <c r="T2" s="222"/>
      <c r="U2" s="222"/>
      <c r="V2" s="215"/>
      <c r="W2" s="209" t="s">
        <v>92</v>
      </c>
      <c r="X2" s="209" t="s">
        <v>93</v>
      </c>
      <c r="Y2" s="209" t="s">
        <v>94</v>
      </c>
      <c r="Z2" s="224" t="s">
        <v>95</v>
      </c>
      <c r="AA2" s="207" t="s">
        <v>96</v>
      </c>
      <c r="AB2" s="207" t="s">
        <v>97</v>
      </c>
      <c r="AC2" s="209" t="s">
        <v>98</v>
      </c>
      <c r="AD2" s="223" t="s">
        <v>99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3">
      <c r="A3" s="206"/>
      <c r="B3" s="205"/>
      <c r="C3" s="208"/>
      <c r="D3" s="208"/>
      <c r="E3" s="208"/>
      <c r="F3" s="208"/>
      <c r="G3" s="170" t="s">
        <v>100</v>
      </c>
      <c r="H3" s="170" t="s">
        <v>101</v>
      </c>
      <c r="I3" s="208"/>
      <c r="J3" s="208"/>
      <c r="K3" s="208"/>
      <c r="L3" s="208"/>
      <c r="M3" s="208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10"/>
      <c r="X3" s="210"/>
      <c r="Y3" s="210"/>
      <c r="Z3" s="208"/>
      <c r="AA3" s="208"/>
      <c r="AB3" s="208"/>
      <c r="AC3" s="210"/>
      <c r="AD3" s="210"/>
    </row>
    <row r="4" spans="1:65" ht="45.75" customHeight="1" thickTop="1" thickBot="1" x14ac:dyDescent="0.3">
      <c r="A4">
        <v>2021</v>
      </c>
      <c r="B4" s="129">
        <v>2</v>
      </c>
      <c r="C4" s="130" t="s">
        <v>111</v>
      </c>
      <c r="D4" s="130">
        <v>10</v>
      </c>
      <c r="E4" s="130" t="s">
        <v>112</v>
      </c>
      <c r="F4" s="130" t="s">
        <v>113</v>
      </c>
      <c r="G4" s="130">
        <v>45.256124999999997</v>
      </c>
      <c r="H4" s="130">
        <v>52.068874999999998</v>
      </c>
      <c r="I4" s="130">
        <v>51.1</v>
      </c>
      <c r="J4" s="87">
        <v>47</v>
      </c>
      <c r="K4" s="87">
        <v>154</v>
      </c>
      <c r="L4" s="87">
        <v>69</v>
      </c>
      <c r="M4" s="87">
        <v>114</v>
      </c>
      <c r="N4" s="81">
        <v>24</v>
      </c>
      <c r="O4" s="81">
        <v>11</v>
      </c>
      <c r="P4" s="81">
        <v>17</v>
      </c>
      <c r="Q4" s="81"/>
      <c r="R4" s="81">
        <v>2</v>
      </c>
      <c r="S4" s="81"/>
      <c r="T4" s="81"/>
      <c r="U4" s="81"/>
      <c r="V4" s="81"/>
      <c r="W4" s="132">
        <v>54</v>
      </c>
      <c r="X4" s="132">
        <v>1254</v>
      </c>
      <c r="Y4" s="81">
        <v>0.02</v>
      </c>
      <c r="Z4" s="132">
        <v>2</v>
      </c>
      <c r="AA4" s="131">
        <v>44252</v>
      </c>
      <c r="AB4" s="131"/>
      <c r="AC4" s="133">
        <f t="shared" ref="AC4:AC67" si="0">IFERROR(W4/X4,"")</f>
        <v>4.3062200956937802E-2</v>
      </c>
      <c r="AD4" s="139" t="str">
        <f t="shared" ref="AD4:AD67" si="1">IF(AA4&lt;&gt;"",IF(AA4&lt;&gt;"","Pinding","wip"),IF(C4&lt;&gt;"","wip",""))</f>
        <v>Pinding</v>
      </c>
    </row>
    <row r="5" spans="1:65" ht="45.75" customHeight="1" thickTop="1" thickBot="1" x14ac:dyDescent="0.3">
      <c r="A5">
        <v>2021</v>
      </c>
      <c r="B5" s="129">
        <v>2</v>
      </c>
      <c r="C5" s="130" t="s">
        <v>114</v>
      </c>
      <c r="D5" s="130">
        <v>11</v>
      </c>
      <c r="E5" s="130" t="s">
        <v>115</v>
      </c>
      <c r="F5" s="130" t="s">
        <v>116</v>
      </c>
      <c r="G5" s="130">
        <v>197.16</v>
      </c>
      <c r="H5" s="130">
        <v>226.84</v>
      </c>
      <c r="I5" s="130">
        <v>217.4</v>
      </c>
      <c r="J5" s="134">
        <v>37</v>
      </c>
      <c r="K5" s="134">
        <v>195</v>
      </c>
      <c r="L5" s="134">
        <v>56</v>
      </c>
      <c r="M5" s="134">
        <v>129</v>
      </c>
      <c r="N5" s="81">
        <v>4</v>
      </c>
      <c r="O5" s="81">
        <v>2</v>
      </c>
      <c r="P5" s="81">
        <v>6</v>
      </c>
      <c r="Q5" s="81"/>
      <c r="R5" s="81"/>
      <c r="S5" s="81"/>
      <c r="T5" s="81"/>
      <c r="U5" s="81"/>
      <c r="V5" s="81"/>
      <c r="W5" s="132">
        <v>12</v>
      </c>
      <c r="X5" s="132">
        <v>932</v>
      </c>
      <c r="Y5" s="81">
        <v>0.02</v>
      </c>
      <c r="Z5" s="132">
        <v>1</v>
      </c>
      <c r="AA5" s="131">
        <v>44252</v>
      </c>
      <c r="AB5" s="131"/>
      <c r="AC5" s="133">
        <f t="shared" si="0"/>
        <v>1.2875536480686695E-2</v>
      </c>
      <c r="AD5" s="139" t="str">
        <f t="shared" si="1"/>
        <v>Pinding</v>
      </c>
    </row>
    <row r="6" spans="1:65" ht="45.75" customHeight="1" thickTop="1" thickBot="1" x14ac:dyDescent="0.3">
      <c r="A6">
        <v>2021</v>
      </c>
      <c r="B6" s="129">
        <v>2</v>
      </c>
      <c r="C6" s="130" t="s">
        <v>117</v>
      </c>
      <c r="D6" s="130">
        <v>12</v>
      </c>
      <c r="E6" s="130" t="s">
        <v>118</v>
      </c>
      <c r="F6" s="130" t="s">
        <v>119</v>
      </c>
      <c r="G6" s="130">
        <v>197.16</v>
      </c>
      <c r="H6" s="130">
        <v>226.84</v>
      </c>
      <c r="I6" s="130">
        <v>210.3</v>
      </c>
      <c r="J6" s="134">
        <v>37</v>
      </c>
      <c r="K6" s="134">
        <v>195</v>
      </c>
      <c r="L6" s="134">
        <v>56</v>
      </c>
      <c r="M6" s="134">
        <v>129</v>
      </c>
      <c r="N6" s="81">
        <v>5</v>
      </c>
      <c r="O6" s="81">
        <v>1</v>
      </c>
      <c r="P6" s="81">
        <v>4</v>
      </c>
      <c r="Q6" s="81"/>
      <c r="R6" s="81"/>
      <c r="S6" s="81"/>
      <c r="T6" s="81"/>
      <c r="U6" s="81"/>
      <c r="V6" s="81"/>
      <c r="W6" s="132">
        <v>10</v>
      </c>
      <c r="X6" s="132">
        <v>930</v>
      </c>
      <c r="Y6" s="81">
        <v>0.02</v>
      </c>
      <c r="Z6" s="132">
        <v>1</v>
      </c>
      <c r="AA6" s="131">
        <v>44252</v>
      </c>
      <c r="AB6" s="131"/>
      <c r="AC6" s="133">
        <f t="shared" si="0"/>
        <v>1.0752688172043012E-2</v>
      </c>
      <c r="AD6" s="139" t="str">
        <f t="shared" si="1"/>
        <v>Pinding</v>
      </c>
    </row>
    <row r="7" spans="1:65" ht="45.75" customHeight="1" thickTop="1" thickBot="1" x14ac:dyDescent="0.3">
      <c r="A7">
        <v>2021</v>
      </c>
      <c r="B7" s="129">
        <v>2</v>
      </c>
      <c r="C7" s="130" t="s">
        <v>120</v>
      </c>
      <c r="D7" s="130">
        <v>225</v>
      </c>
      <c r="E7" s="130" t="s">
        <v>121</v>
      </c>
      <c r="F7" s="130" t="s">
        <v>122</v>
      </c>
      <c r="G7" s="130">
        <v>345.96</v>
      </c>
      <c r="H7" s="130">
        <v>398.04</v>
      </c>
      <c r="I7" s="130">
        <v>377.3</v>
      </c>
      <c r="J7" s="134">
        <v>169</v>
      </c>
      <c r="K7" s="134">
        <v>128</v>
      </c>
      <c r="L7" s="134">
        <v>142</v>
      </c>
      <c r="M7" s="134">
        <v>153</v>
      </c>
      <c r="N7" s="81">
        <v>14</v>
      </c>
      <c r="O7" s="81">
        <v>6</v>
      </c>
      <c r="P7" s="81">
        <v>12</v>
      </c>
      <c r="Q7" s="81"/>
      <c r="R7" s="81"/>
      <c r="S7" s="81"/>
      <c r="T7" s="81"/>
      <c r="U7" s="81"/>
      <c r="V7" s="81"/>
      <c r="W7" s="132">
        <v>32</v>
      </c>
      <c r="X7" s="132">
        <v>2048</v>
      </c>
      <c r="Y7" s="81">
        <v>1.4999999999999999E-2</v>
      </c>
      <c r="Z7" s="132">
        <v>2</v>
      </c>
      <c r="AA7" s="131">
        <v>44252</v>
      </c>
      <c r="AB7" s="131">
        <v>44255</v>
      </c>
      <c r="AC7" s="133">
        <f t="shared" si="0"/>
        <v>1.5625E-2</v>
      </c>
      <c r="AD7" s="139" t="str">
        <f t="shared" si="1"/>
        <v>Pinding</v>
      </c>
    </row>
    <row r="8" spans="1:65" ht="45.75" customHeight="1" thickTop="1" thickBot="1" x14ac:dyDescent="0.3">
      <c r="A8">
        <v>2021</v>
      </c>
      <c r="B8" s="129">
        <v>2</v>
      </c>
      <c r="C8" s="130" t="s">
        <v>123</v>
      </c>
      <c r="D8" s="130">
        <v>449</v>
      </c>
      <c r="E8" s="130" t="s">
        <v>124</v>
      </c>
      <c r="F8" s="130" t="s">
        <v>125</v>
      </c>
      <c r="G8" s="130">
        <v>40.985999999999997</v>
      </c>
      <c r="H8" s="130">
        <v>50.048000000000002</v>
      </c>
      <c r="I8" s="130">
        <v>45.4</v>
      </c>
      <c r="J8" s="134">
        <v>108</v>
      </c>
      <c r="K8" s="134">
        <v>100</v>
      </c>
      <c r="L8" s="134">
        <v>101</v>
      </c>
      <c r="M8" s="134">
        <v>107</v>
      </c>
      <c r="N8" s="81">
        <v>8</v>
      </c>
      <c r="O8" s="81"/>
      <c r="P8" s="81">
        <v>6</v>
      </c>
      <c r="Q8" s="81"/>
      <c r="R8" s="81"/>
      <c r="S8" s="81"/>
      <c r="T8" s="81"/>
      <c r="U8" s="81"/>
      <c r="V8" s="81"/>
      <c r="W8" s="132">
        <v>14</v>
      </c>
      <c r="X8" s="132">
        <v>14</v>
      </c>
      <c r="Y8" s="81">
        <v>1.4999999999999999E-2</v>
      </c>
      <c r="Z8" s="132">
        <v>1</v>
      </c>
      <c r="AA8" s="131">
        <v>44252</v>
      </c>
      <c r="AB8" s="131"/>
      <c r="AC8" s="133">
        <f t="shared" si="0"/>
        <v>1</v>
      </c>
      <c r="AD8" s="139" t="str">
        <f t="shared" si="1"/>
        <v>Pinding</v>
      </c>
    </row>
    <row r="9" spans="1:65" ht="45.75" customHeight="1" thickTop="1" thickBot="1" x14ac:dyDescent="0.3">
      <c r="A9">
        <v>2021</v>
      </c>
      <c r="B9" s="129">
        <v>2</v>
      </c>
      <c r="C9" s="130" t="s">
        <v>126</v>
      </c>
      <c r="D9" s="130">
        <v>659</v>
      </c>
      <c r="E9" s="130" t="s">
        <v>127</v>
      </c>
      <c r="F9" s="130" t="s">
        <v>128</v>
      </c>
      <c r="G9" s="130">
        <v>283.24099999999999</v>
      </c>
      <c r="H9" s="130">
        <v>322.37099999999998</v>
      </c>
      <c r="I9" s="130">
        <v>329.2</v>
      </c>
      <c r="J9" s="134">
        <v>40</v>
      </c>
      <c r="K9" s="134">
        <v>180</v>
      </c>
      <c r="L9" s="134">
        <v>67</v>
      </c>
      <c r="M9" s="134">
        <v>108</v>
      </c>
      <c r="N9" s="81">
        <v>6</v>
      </c>
      <c r="O9" s="81"/>
      <c r="P9" s="81">
        <v>1</v>
      </c>
      <c r="Q9" s="81"/>
      <c r="R9" s="81"/>
      <c r="S9" s="81"/>
      <c r="T9" s="81"/>
      <c r="U9" s="81"/>
      <c r="V9" s="81"/>
      <c r="W9" s="132">
        <v>7</v>
      </c>
      <c r="X9" s="132">
        <v>7</v>
      </c>
      <c r="Y9" s="81">
        <v>1.4999999999999999E-2</v>
      </c>
      <c r="Z9" s="132">
        <v>1</v>
      </c>
      <c r="AA9" s="131">
        <v>44252</v>
      </c>
      <c r="AB9" s="131">
        <v>44255</v>
      </c>
      <c r="AC9" s="133">
        <f t="shared" si="0"/>
        <v>1</v>
      </c>
      <c r="AD9" s="139" t="str">
        <f t="shared" si="1"/>
        <v>Pinding</v>
      </c>
    </row>
    <row r="10" spans="1:65" ht="45.75" customHeight="1" thickTop="1" thickBot="1" x14ac:dyDescent="0.3">
      <c r="A10">
        <v>2021</v>
      </c>
      <c r="B10" s="129">
        <v>2</v>
      </c>
      <c r="C10" s="130" t="s">
        <v>129</v>
      </c>
      <c r="D10" s="130">
        <v>660</v>
      </c>
      <c r="E10" s="130" t="s">
        <v>130</v>
      </c>
      <c r="F10" s="130" t="s">
        <v>131</v>
      </c>
      <c r="G10" s="130">
        <v>605.06299999999999</v>
      </c>
      <c r="H10" s="130">
        <v>688.65300000000002</v>
      </c>
      <c r="I10" s="130">
        <v>667.8</v>
      </c>
      <c r="J10" s="134">
        <v>20</v>
      </c>
      <c r="K10" s="134">
        <v>180</v>
      </c>
      <c r="L10" s="134">
        <v>24</v>
      </c>
      <c r="M10" s="134">
        <v>148</v>
      </c>
      <c r="N10" s="81">
        <v>2</v>
      </c>
      <c r="O10" s="81">
        <v>1</v>
      </c>
      <c r="P10" s="81">
        <v>2</v>
      </c>
      <c r="Q10" s="81"/>
      <c r="R10" s="81">
        <v>1</v>
      </c>
      <c r="S10" s="81"/>
      <c r="T10" s="81"/>
      <c r="U10" s="81"/>
      <c r="V10" s="81"/>
      <c r="W10" s="132">
        <v>5</v>
      </c>
      <c r="X10" s="132">
        <v>5</v>
      </c>
      <c r="Y10" s="81">
        <v>1.4999999999999999E-2</v>
      </c>
      <c r="Z10" s="132">
        <v>2</v>
      </c>
      <c r="AA10" s="131">
        <v>44252</v>
      </c>
      <c r="AB10" s="131">
        <v>44255</v>
      </c>
      <c r="AC10" s="133">
        <f t="shared" si="0"/>
        <v>1</v>
      </c>
      <c r="AD10" s="139" t="str">
        <f t="shared" si="1"/>
        <v>Pinding</v>
      </c>
    </row>
    <row r="11" spans="1:65" ht="45.75" customHeight="1" thickTop="1" thickBot="1" x14ac:dyDescent="0.3">
      <c r="A11">
        <v>2021</v>
      </c>
      <c r="B11" s="129">
        <v>2</v>
      </c>
      <c r="C11" s="130" t="s">
        <v>132</v>
      </c>
      <c r="D11" s="130">
        <v>661</v>
      </c>
      <c r="E11" s="130" t="s">
        <v>133</v>
      </c>
      <c r="F11" s="130" t="s">
        <v>134</v>
      </c>
      <c r="G11" s="130">
        <v>129.858</v>
      </c>
      <c r="H11" s="130">
        <v>147.798</v>
      </c>
      <c r="I11" s="130">
        <v>141.19999999999999</v>
      </c>
      <c r="J11" s="134">
        <v>20</v>
      </c>
      <c r="K11" s="134">
        <v>180</v>
      </c>
      <c r="L11" s="134">
        <v>24</v>
      </c>
      <c r="M11" s="134">
        <v>148</v>
      </c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>
        <v>1.4999999999999999E-2</v>
      </c>
      <c r="Z11" s="132">
        <v>1</v>
      </c>
      <c r="AA11" s="131">
        <v>44252</v>
      </c>
      <c r="AB11" s="131">
        <v>44255</v>
      </c>
      <c r="AC11" s="133" t="str">
        <f t="shared" si="0"/>
        <v/>
      </c>
      <c r="AD11" s="139" t="str">
        <f t="shared" si="1"/>
        <v>Pinding</v>
      </c>
    </row>
    <row r="12" spans="1:65" ht="45.75" customHeight="1" thickTop="1" thickBot="1" x14ac:dyDescent="0.3">
      <c r="A12">
        <v>2021</v>
      </c>
      <c r="B12" s="129">
        <v>2</v>
      </c>
      <c r="C12" s="130" t="s">
        <v>135</v>
      </c>
      <c r="D12" s="130">
        <v>92</v>
      </c>
      <c r="E12" s="130" t="s">
        <v>136</v>
      </c>
      <c r="F12" s="130" t="s">
        <v>137</v>
      </c>
      <c r="G12" s="130">
        <v>335.73</v>
      </c>
      <c r="H12" s="130">
        <v>386.27</v>
      </c>
      <c r="I12" s="130">
        <v>384.5</v>
      </c>
      <c r="J12" s="134">
        <v>74</v>
      </c>
      <c r="K12" s="134">
        <v>97</v>
      </c>
      <c r="L12" s="134">
        <v>74</v>
      </c>
      <c r="M12" s="134">
        <v>98</v>
      </c>
      <c r="N12" s="81">
        <v>12</v>
      </c>
      <c r="O12" s="81">
        <v>6</v>
      </c>
      <c r="P12" s="81">
        <v>11</v>
      </c>
      <c r="Q12" s="81"/>
      <c r="R12" s="81"/>
      <c r="S12" s="81"/>
      <c r="T12" s="81"/>
      <c r="U12" s="81"/>
      <c r="V12" s="81"/>
      <c r="W12" s="132">
        <v>29</v>
      </c>
      <c r="X12" s="132">
        <v>1669</v>
      </c>
      <c r="Y12" s="81">
        <v>1.4999999999999999E-2</v>
      </c>
      <c r="Z12" s="132">
        <v>2</v>
      </c>
      <c r="AA12" s="131">
        <v>44251</v>
      </c>
      <c r="AB12" s="131"/>
      <c r="AC12" s="133">
        <f t="shared" si="0"/>
        <v>1.737567405632115E-2</v>
      </c>
      <c r="AD12" s="139" t="str">
        <f t="shared" si="1"/>
        <v>Pinding</v>
      </c>
    </row>
    <row r="13" spans="1:65" ht="45.75" customHeight="1" thickTop="1" thickBot="1" x14ac:dyDescent="0.3">
      <c r="A13">
        <v>2021</v>
      </c>
      <c r="B13" s="129">
        <v>2</v>
      </c>
      <c r="C13" s="130" t="s">
        <v>138</v>
      </c>
      <c r="D13" s="130">
        <v>93</v>
      </c>
      <c r="E13" s="130" t="s">
        <v>139</v>
      </c>
      <c r="F13" s="130" t="s">
        <v>140</v>
      </c>
      <c r="G13" s="130">
        <v>54.87</v>
      </c>
      <c r="H13" s="130">
        <v>63.13</v>
      </c>
      <c r="I13" s="130">
        <v>65.2</v>
      </c>
      <c r="J13" s="134">
        <v>74</v>
      </c>
      <c r="K13" s="134">
        <v>97</v>
      </c>
      <c r="L13" s="134">
        <v>74</v>
      </c>
      <c r="M13" s="134">
        <v>98</v>
      </c>
      <c r="N13" s="81">
        <v>14</v>
      </c>
      <c r="O13" s="81">
        <v>6</v>
      </c>
      <c r="P13" s="81">
        <v>18</v>
      </c>
      <c r="Q13" s="81"/>
      <c r="R13" s="81"/>
      <c r="S13" s="81"/>
      <c r="T13" s="81"/>
      <c r="U13" s="81"/>
      <c r="V13" s="81"/>
      <c r="W13" s="132">
        <v>38</v>
      </c>
      <c r="X13" s="132">
        <v>1604</v>
      </c>
      <c r="Y13" s="81">
        <v>1.4999999999999999E-2</v>
      </c>
      <c r="Z13" s="132">
        <v>2</v>
      </c>
      <c r="AA13" s="131">
        <v>44251</v>
      </c>
      <c r="AB13" s="131"/>
      <c r="AC13" s="133">
        <f t="shared" si="0"/>
        <v>2.369077306733167E-2</v>
      </c>
      <c r="AD13" s="139" t="str">
        <f t="shared" si="1"/>
        <v>Pinding</v>
      </c>
    </row>
    <row r="14" spans="1:65" ht="45.75" customHeight="1" thickTop="1" thickBot="1" x14ac:dyDescent="0.3">
      <c r="A14">
        <v>2021</v>
      </c>
      <c r="B14" s="129">
        <v>2</v>
      </c>
      <c r="C14" s="130" t="s">
        <v>141</v>
      </c>
      <c r="D14" s="130">
        <v>342</v>
      </c>
      <c r="E14" s="130" t="s">
        <v>142</v>
      </c>
      <c r="F14" s="130" t="s">
        <v>143</v>
      </c>
      <c r="G14" s="130">
        <v>533.54700000000003</v>
      </c>
      <c r="H14" s="130">
        <v>607.25699999999995</v>
      </c>
      <c r="I14" s="130">
        <v>288.2</v>
      </c>
      <c r="J14" s="134">
        <v>60</v>
      </c>
      <c r="K14" s="134">
        <v>180</v>
      </c>
      <c r="L14" s="134">
        <v>78</v>
      </c>
      <c r="M14" s="134">
        <v>138</v>
      </c>
      <c r="N14" s="81">
        <v>16</v>
      </c>
      <c r="O14" s="81">
        <v>9</v>
      </c>
      <c r="P14" s="81">
        <v>9</v>
      </c>
      <c r="Q14" s="81"/>
      <c r="R14" s="81">
        <v>9</v>
      </c>
      <c r="S14" s="81"/>
      <c r="T14" s="81"/>
      <c r="U14" s="81"/>
      <c r="V14" s="81"/>
      <c r="W14" s="132">
        <v>43</v>
      </c>
      <c r="X14" s="132">
        <v>2653</v>
      </c>
      <c r="Y14" s="81">
        <v>1.4999999999999999E-2</v>
      </c>
      <c r="Z14" s="132">
        <v>6</v>
      </c>
      <c r="AA14" s="131">
        <v>44250</v>
      </c>
      <c r="AB14" s="131"/>
      <c r="AC14" s="133">
        <f t="shared" si="0"/>
        <v>1.6208066339992461E-2</v>
      </c>
      <c r="AD14" s="139" t="str">
        <f t="shared" si="1"/>
        <v>Pinding</v>
      </c>
    </row>
    <row r="15" spans="1:65" ht="45.75" customHeight="1" thickTop="1" thickBot="1" x14ac:dyDescent="0.3">
      <c r="A15">
        <v>2021</v>
      </c>
      <c r="B15" s="129">
        <v>2</v>
      </c>
      <c r="C15" s="130" t="s">
        <v>144</v>
      </c>
      <c r="D15" s="130">
        <v>49</v>
      </c>
      <c r="E15" s="130" t="s">
        <v>145</v>
      </c>
      <c r="F15" s="130" t="s">
        <v>146</v>
      </c>
      <c r="G15" s="130">
        <v>95.5</v>
      </c>
      <c r="H15" s="130">
        <v>104.5</v>
      </c>
      <c r="I15" s="130">
        <v>104.2</v>
      </c>
      <c r="J15" s="134">
        <v>101</v>
      </c>
      <c r="K15" s="134">
        <v>107</v>
      </c>
      <c r="L15" s="134">
        <v>69</v>
      </c>
      <c r="M15" s="134">
        <v>104</v>
      </c>
      <c r="N15" s="81">
        <v>14</v>
      </c>
      <c r="O15" s="81">
        <v>8</v>
      </c>
      <c r="P15" s="81">
        <v>18</v>
      </c>
      <c r="Q15" s="81"/>
      <c r="R15" s="81"/>
      <c r="S15" s="81">
        <v>30</v>
      </c>
      <c r="T15" s="81"/>
      <c r="U15" s="81"/>
      <c r="V15" s="81"/>
      <c r="W15" s="132">
        <v>70</v>
      </c>
      <c r="X15" s="132">
        <v>5782</v>
      </c>
      <c r="Y15" s="81">
        <v>1.4999999999999999E-2</v>
      </c>
      <c r="Z15" s="132">
        <v>3</v>
      </c>
      <c r="AA15" s="131">
        <v>44250</v>
      </c>
      <c r="AB15" s="131"/>
      <c r="AC15" s="133">
        <f t="shared" si="0"/>
        <v>1.2106537530266344E-2</v>
      </c>
      <c r="AD15" s="139" t="str">
        <f t="shared" si="1"/>
        <v>Pinding</v>
      </c>
    </row>
    <row r="16" spans="1:65" ht="45.75" customHeight="1" thickTop="1" thickBot="1" x14ac:dyDescent="0.3">
      <c r="A16">
        <v>2021</v>
      </c>
      <c r="B16" s="129">
        <v>2</v>
      </c>
      <c r="C16" s="130" t="s">
        <v>147</v>
      </c>
      <c r="D16" s="130">
        <v>50</v>
      </c>
      <c r="E16" s="130" t="s">
        <v>148</v>
      </c>
      <c r="F16" s="130" t="s">
        <v>149</v>
      </c>
      <c r="G16" s="130">
        <v>51.57</v>
      </c>
      <c r="H16" s="130">
        <v>56.43</v>
      </c>
      <c r="I16" s="130">
        <v>54.5</v>
      </c>
      <c r="J16" s="134">
        <v>101</v>
      </c>
      <c r="K16" s="134">
        <v>107</v>
      </c>
      <c r="L16" s="134">
        <v>69</v>
      </c>
      <c r="M16" s="134">
        <v>104</v>
      </c>
      <c r="N16" s="81">
        <v>24</v>
      </c>
      <c r="O16" s="81">
        <v>11</v>
      </c>
      <c r="P16" s="81">
        <v>12</v>
      </c>
      <c r="Q16" s="81"/>
      <c r="R16" s="81"/>
      <c r="S16" s="81">
        <v>20</v>
      </c>
      <c r="T16" s="81"/>
      <c r="U16" s="81"/>
      <c r="V16" s="81"/>
      <c r="W16" s="132">
        <v>67</v>
      </c>
      <c r="X16" s="132">
        <v>5779</v>
      </c>
      <c r="Y16" s="81">
        <v>1.4999999999999999E-2</v>
      </c>
      <c r="Z16" s="132">
        <v>3</v>
      </c>
      <c r="AA16" s="131">
        <v>44250</v>
      </c>
      <c r="AB16" s="131"/>
      <c r="AC16" s="133">
        <f t="shared" si="0"/>
        <v>1.1593701332410451E-2</v>
      </c>
      <c r="AD16" s="139" t="str">
        <f t="shared" si="1"/>
        <v>Pinding</v>
      </c>
    </row>
    <row r="17" spans="1:30" ht="45.75" customHeight="1" thickTop="1" thickBot="1" x14ac:dyDescent="0.3">
      <c r="A17">
        <v>2021</v>
      </c>
      <c r="B17" s="129">
        <v>2</v>
      </c>
      <c r="C17" s="130" t="s">
        <v>150</v>
      </c>
      <c r="D17" s="130">
        <v>160</v>
      </c>
      <c r="E17" s="130" t="s">
        <v>151</v>
      </c>
      <c r="F17" s="130" t="s">
        <v>152</v>
      </c>
      <c r="G17" s="130">
        <v>186</v>
      </c>
      <c r="H17" s="130">
        <v>214</v>
      </c>
      <c r="I17" s="130">
        <v>194.7</v>
      </c>
      <c r="J17" s="134">
        <v>76</v>
      </c>
      <c r="K17" s="134">
        <v>95</v>
      </c>
      <c r="L17" s="134">
        <v>74</v>
      </c>
      <c r="M17" s="134">
        <v>97</v>
      </c>
      <c r="N17" s="81">
        <v>20</v>
      </c>
      <c r="O17" s="81">
        <v>11</v>
      </c>
      <c r="P17" s="81">
        <v>11</v>
      </c>
      <c r="Q17" s="81"/>
      <c r="R17" s="81"/>
      <c r="S17" s="81"/>
      <c r="T17" s="81"/>
      <c r="U17" s="81"/>
      <c r="V17" s="81"/>
      <c r="W17" s="132">
        <v>42</v>
      </c>
      <c r="X17" s="132">
        <v>2676</v>
      </c>
      <c r="Y17" s="81">
        <v>1.4999999999999999E-2</v>
      </c>
      <c r="Z17" s="132">
        <v>3</v>
      </c>
      <c r="AA17" s="131">
        <v>44249</v>
      </c>
      <c r="AB17" s="131">
        <v>44250</v>
      </c>
      <c r="AC17" s="133">
        <f t="shared" si="0"/>
        <v>1.5695067264573991E-2</v>
      </c>
      <c r="AD17" s="139" t="str">
        <f t="shared" si="1"/>
        <v>Pinding</v>
      </c>
    </row>
    <row r="18" spans="1:30" ht="45.75" customHeight="1" thickTop="1" thickBot="1" x14ac:dyDescent="0.3">
      <c r="A18">
        <v>2021</v>
      </c>
      <c r="B18" s="129">
        <v>2</v>
      </c>
      <c r="C18" s="130" t="s">
        <v>153</v>
      </c>
      <c r="D18" s="130">
        <v>165</v>
      </c>
      <c r="E18" s="130" t="s">
        <v>154</v>
      </c>
      <c r="F18" s="130" t="s">
        <v>155</v>
      </c>
      <c r="G18" s="130">
        <v>656.58</v>
      </c>
      <c r="H18" s="130">
        <v>755.42</v>
      </c>
      <c r="I18" s="130">
        <v>722.6</v>
      </c>
      <c r="J18" s="134">
        <v>60</v>
      </c>
      <c r="K18" s="134">
        <v>120</v>
      </c>
      <c r="L18" s="134">
        <v>52</v>
      </c>
      <c r="M18" s="134">
        <v>140</v>
      </c>
      <c r="N18" s="81">
        <v>14</v>
      </c>
      <c r="O18" s="81">
        <v>6</v>
      </c>
      <c r="P18" s="81">
        <v>24</v>
      </c>
      <c r="Q18" s="81"/>
      <c r="R18" s="81"/>
      <c r="S18" s="81"/>
      <c r="T18" s="81"/>
      <c r="U18" s="81"/>
      <c r="V18" s="81"/>
      <c r="W18" s="132">
        <v>44</v>
      </c>
      <c r="X18" s="132">
        <v>1304</v>
      </c>
      <c r="Y18" s="81">
        <v>1.4999999999999999E-2</v>
      </c>
      <c r="Z18" s="132">
        <v>3</v>
      </c>
      <c r="AA18" s="131">
        <v>44249</v>
      </c>
      <c r="AB18" s="131">
        <v>44252</v>
      </c>
      <c r="AC18" s="133">
        <f t="shared" si="0"/>
        <v>3.3742331288343558E-2</v>
      </c>
      <c r="AD18" s="139" t="str">
        <f t="shared" si="1"/>
        <v>Pinding</v>
      </c>
    </row>
    <row r="19" spans="1:30" ht="45.75" customHeight="1" thickTop="1" thickBot="1" x14ac:dyDescent="0.3">
      <c r="A19">
        <v>2021</v>
      </c>
      <c r="B19" s="129">
        <v>2</v>
      </c>
      <c r="C19" s="130" t="s">
        <v>156</v>
      </c>
      <c r="D19" s="130">
        <v>180</v>
      </c>
      <c r="E19" s="130" t="s">
        <v>157</v>
      </c>
      <c r="F19" s="130" t="s">
        <v>158</v>
      </c>
      <c r="G19" s="130">
        <v>29.76</v>
      </c>
      <c r="H19" s="130">
        <v>34.24</v>
      </c>
      <c r="I19" s="130">
        <v>33.799999999999997</v>
      </c>
      <c r="J19" s="134">
        <v>168</v>
      </c>
      <c r="K19" s="134">
        <v>171</v>
      </c>
      <c r="L19" s="134">
        <v>215</v>
      </c>
      <c r="M19" s="134">
        <v>134</v>
      </c>
      <c r="N19" s="81">
        <v>36</v>
      </c>
      <c r="O19" s="81">
        <v>10</v>
      </c>
      <c r="P19" s="81">
        <v>62</v>
      </c>
      <c r="Q19" s="81"/>
      <c r="R19" s="81"/>
      <c r="S19" s="81"/>
      <c r="T19" s="81"/>
      <c r="U19" s="81"/>
      <c r="V19" s="81"/>
      <c r="W19" s="132">
        <v>108</v>
      </c>
      <c r="X19" s="132">
        <v>10108</v>
      </c>
      <c r="Y19" s="81">
        <v>0.02</v>
      </c>
      <c r="Z19" s="132">
        <v>4</v>
      </c>
      <c r="AA19" s="131">
        <v>44249</v>
      </c>
      <c r="AB19" s="131">
        <v>44255</v>
      </c>
      <c r="AC19" s="133">
        <f t="shared" si="0"/>
        <v>1.0684606252473288E-2</v>
      </c>
      <c r="AD19" s="139" t="str">
        <f t="shared" si="1"/>
        <v>Pinding</v>
      </c>
    </row>
    <row r="20" spans="1:30" ht="45.75" customHeight="1" thickTop="1" thickBot="1" x14ac:dyDescent="0.3">
      <c r="A20">
        <v>2021</v>
      </c>
      <c r="B20" s="129">
        <v>2</v>
      </c>
      <c r="C20" s="130" t="s">
        <v>159</v>
      </c>
      <c r="D20" s="130">
        <v>24</v>
      </c>
      <c r="E20" s="130" t="s">
        <v>160</v>
      </c>
      <c r="F20" s="130" t="s">
        <v>161</v>
      </c>
      <c r="G20" s="130">
        <v>154.38</v>
      </c>
      <c r="H20" s="130">
        <v>177.62</v>
      </c>
      <c r="I20" s="130">
        <v>163.1</v>
      </c>
      <c r="J20" s="134">
        <v>145</v>
      </c>
      <c r="K20" s="134">
        <v>99</v>
      </c>
      <c r="L20" s="134">
        <v>133</v>
      </c>
      <c r="M20" s="134">
        <v>109</v>
      </c>
      <c r="N20" s="81">
        <v>20</v>
      </c>
      <c r="O20" s="81">
        <v>15</v>
      </c>
      <c r="P20" s="81">
        <v>24</v>
      </c>
      <c r="Q20" s="81"/>
      <c r="R20" s="81"/>
      <c r="S20" s="81"/>
      <c r="T20" s="81"/>
      <c r="U20" s="81"/>
      <c r="V20" s="81"/>
      <c r="W20" s="132">
        <v>59</v>
      </c>
      <c r="X20" s="132">
        <v>7907</v>
      </c>
      <c r="Y20" s="81">
        <v>1.4999999999999999E-2</v>
      </c>
      <c r="Z20" s="132">
        <v>4</v>
      </c>
      <c r="AA20" s="131">
        <v>44249</v>
      </c>
      <c r="AB20" s="131"/>
      <c r="AC20" s="133">
        <f t="shared" si="0"/>
        <v>7.4617427595801188E-3</v>
      </c>
      <c r="AD20" s="139" t="str">
        <f t="shared" si="1"/>
        <v>Pinding</v>
      </c>
    </row>
    <row r="21" spans="1:30" ht="45.75" customHeight="1" thickTop="1" thickBot="1" x14ac:dyDescent="0.3">
      <c r="A21">
        <v>2021</v>
      </c>
      <c r="B21" s="129">
        <v>2</v>
      </c>
      <c r="C21" s="130" t="s">
        <v>162</v>
      </c>
      <c r="D21" s="130">
        <v>253</v>
      </c>
      <c r="E21" s="130" t="s">
        <v>163</v>
      </c>
      <c r="F21" s="130" t="s">
        <v>164</v>
      </c>
      <c r="G21" s="130">
        <v>188.79</v>
      </c>
      <c r="H21" s="130">
        <v>217.21</v>
      </c>
      <c r="I21" s="130">
        <v>204.3</v>
      </c>
      <c r="J21" s="134">
        <v>121</v>
      </c>
      <c r="K21" s="134">
        <v>89</v>
      </c>
      <c r="L21" s="134">
        <v>117</v>
      </c>
      <c r="M21" s="134">
        <v>92</v>
      </c>
      <c r="N21" s="81">
        <v>31</v>
      </c>
      <c r="O21" s="81">
        <v>20</v>
      </c>
      <c r="P21" s="81">
        <v>28</v>
      </c>
      <c r="Q21" s="81"/>
      <c r="R21" s="81"/>
      <c r="S21" s="81"/>
      <c r="T21" s="81"/>
      <c r="U21" s="81"/>
      <c r="V21" s="81"/>
      <c r="W21" s="132">
        <v>78</v>
      </c>
      <c r="X21" s="132">
        <v>10128</v>
      </c>
      <c r="Y21" s="81">
        <v>1.4999999999999999E-2</v>
      </c>
      <c r="Z21" s="132">
        <v>5</v>
      </c>
      <c r="AA21" s="131">
        <v>44249</v>
      </c>
      <c r="AB21" s="131">
        <v>44256</v>
      </c>
      <c r="AC21" s="133">
        <f t="shared" si="0"/>
        <v>7.701421800947867E-3</v>
      </c>
      <c r="AD21" s="139" t="str">
        <f t="shared" si="1"/>
        <v>Pinding</v>
      </c>
    </row>
    <row r="22" spans="1:30" ht="45.75" customHeight="1" thickTop="1" thickBot="1" x14ac:dyDescent="0.3">
      <c r="A22">
        <v>2021</v>
      </c>
      <c r="B22" s="129">
        <v>2</v>
      </c>
      <c r="C22" s="130" t="s">
        <v>165</v>
      </c>
      <c r="D22" s="130">
        <v>25</v>
      </c>
      <c r="E22" s="130" t="s">
        <v>166</v>
      </c>
      <c r="F22" s="130" t="s">
        <v>167</v>
      </c>
      <c r="G22" s="130">
        <v>150.66</v>
      </c>
      <c r="H22" s="130">
        <v>173.34</v>
      </c>
      <c r="I22" s="130">
        <v>164.4</v>
      </c>
      <c r="J22" s="134">
        <v>145</v>
      </c>
      <c r="K22" s="134">
        <v>99</v>
      </c>
      <c r="L22" s="134">
        <v>133</v>
      </c>
      <c r="M22" s="134">
        <v>109</v>
      </c>
      <c r="N22" s="81">
        <v>20</v>
      </c>
      <c r="O22" s="81">
        <v>10</v>
      </c>
      <c r="P22" s="81">
        <v>23</v>
      </c>
      <c r="Q22" s="81"/>
      <c r="R22" s="81"/>
      <c r="S22" s="81"/>
      <c r="T22" s="81"/>
      <c r="U22" s="81"/>
      <c r="V22" s="81"/>
      <c r="W22" s="132">
        <v>53</v>
      </c>
      <c r="X22" s="132">
        <v>7901</v>
      </c>
      <c r="Y22" s="81">
        <v>1.4999999999999999E-2</v>
      </c>
      <c r="Z22" s="132">
        <v>4</v>
      </c>
      <c r="AA22" s="131">
        <v>44249</v>
      </c>
      <c r="AB22" s="131"/>
      <c r="AC22" s="133">
        <f t="shared" si="0"/>
        <v>6.7080116440956837E-3</v>
      </c>
      <c r="AD22" s="139" t="str">
        <f t="shared" si="1"/>
        <v>Pinding</v>
      </c>
    </row>
    <row r="23" spans="1:30" ht="45.75" customHeight="1" thickTop="1" thickBot="1" x14ac:dyDescent="0.3">
      <c r="A23">
        <v>2021</v>
      </c>
      <c r="B23" s="129">
        <v>2</v>
      </c>
      <c r="C23" s="130" t="s">
        <v>168</v>
      </c>
      <c r="D23" s="130">
        <v>271</v>
      </c>
      <c r="E23" s="130" t="s">
        <v>169</v>
      </c>
      <c r="F23" s="130" t="s">
        <v>170</v>
      </c>
      <c r="G23" s="130">
        <v>149.72999999999999</v>
      </c>
      <c r="H23" s="130">
        <v>172.27</v>
      </c>
      <c r="I23" s="130">
        <v>163.5</v>
      </c>
      <c r="J23" s="134">
        <v>151</v>
      </c>
      <c r="K23" s="134">
        <v>95</v>
      </c>
      <c r="L23" s="134">
        <v>145</v>
      </c>
      <c r="M23" s="134">
        <v>99</v>
      </c>
      <c r="N23" s="81">
        <v>13</v>
      </c>
      <c r="O23" s="81">
        <v>6</v>
      </c>
      <c r="P23" s="81">
        <v>7</v>
      </c>
      <c r="Q23" s="81"/>
      <c r="R23" s="81"/>
      <c r="S23" s="81"/>
      <c r="T23" s="81"/>
      <c r="U23" s="81"/>
      <c r="V23" s="81"/>
      <c r="W23" s="132">
        <v>26</v>
      </c>
      <c r="X23" s="132">
        <v>7716</v>
      </c>
      <c r="Y23" s="81">
        <v>1.4999999999999999E-2</v>
      </c>
      <c r="Z23" s="132">
        <v>3</v>
      </c>
      <c r="AA23" s="131">
        <v>44249</v>
      </c>
      <c r="AB23" s="131"/>
      <c r="AC23" s="133">
        <f t="shared" si="0"/>
        <v>3.3696215655780199E-3</v>
      </c>
      <c r="AD23" s="139" t="str">
        <f t="shared" si="1"/>
        <v>Pinding</v>
      </c>
    </row>
    <row r="24" spans="1:30" ht="45.75" customHeight="1" thickTop="1" thickBot="1" x14ac:dyDescent="0.3">
      <c r="A24">
        <v>2021</v>
      </c>
      <c r="B24" s="129">
        <v>2</v>
      </c>
      <c r="C24" s="130" t="s">
        <v>171</v>
      </c>
      <c r="D24" s="130">
        <v>280</v>
      </c>
      <c r="E24" s="130" t="s">
        <v>172</v>
      </c>
      <c r="F24" s="130" t="s">
        <v>173</v>
      </c>
      <c r="G24" s="130">
        <v>300.39</v>
      </c>
      <c r="H24" s="130">
        <v>345.61</v>
      </c>
      <c r="I24" s="130">
        <v>326.7</v>
      </c>
      <c r="J24" s="134">
        <v>105</v>
      </c>
      <c r="K24" s="134">
        <v>103</v>
      </c>
      <c r="L24" s="134">
        <v>85</v>
      </c>
      <c r="M24" s="134">
        <v>128</v>
      </c>
      <c r="N24" s="81">
        <v>13</v>
      </c>
      <c r="O24" s="81">
        <v>7</v>
      </c>
      <c r="P24" s="81">
        <v>9</v>
      </c>
      <c r="Q24" s="81"/>
      <c r="R24" s="81"/>
      <c r="S24" s="81"/>
      <c r="T24" s="81"/>
      <c r="U24" s="81"/>
      <c r="V24" s="81"/>
      <c r="W24" s="132">
        <v>29</v>
      </c>
      <c r="X24" s="132">
        <v>3499</v>
      </c>
      <c r="Y24" s="81">
        <v>1.4999999999999999E-2</v>
      </c>
      <c r="Z24" s="132">
        <v>3</v>
      </c>
      <c r="AA24" s="131">
        <v>44249</v>
      </c>
      <c r="AB24" s="131"/>
      <c r="AC24" s="133">
        <f t="shared" si="0"/>
        <v>8.2880823092312088E-3</v>
      </c>
      <c r="AD24" s="139" t="str">
        <f t="shared" si="1"/>
        <v>Pinding</v>
      </c>
    </row>
    <row r="25" spans="1:30" ht="45.75" customHeight="1" thickTop="1" thickBot="1" x14ac:dyDescent="0.3">
      <c r="A25">
        <v>2021</v>
      </c>
      <c r="B25" s="129">
        <v>2</v>
      </c>
      <c r="C25" s="130" t="s">
        <v>174</v>
      </c>
      <c r="D25" s="130">
        <v>331</v>
      </c>
      <c r="E25" s="130" t="s">
        <v>175</v>
      </c>
      <c r="F25" s="130" t="s">
        <v>176</v>
      </c>
      <c r="G25" s="130">
        <v>305.82499999999999</v>
      </c>
      <c r="H25" s="130">
        <v>348.07499999999999</v>
      </c>
      <c r="I25" s="130">
        <v>165.8</v>
      </c>
      <c r="J25" s="134">
        <v>110</v>
      </c>
      <c r="K25" s="134">
        <v>131</v>
      </c>
      <c r="L25" s="134">
        <v>109</v>
      </c>
      <c r="M25" s="134">
        <v>133</v>
      </c>
      <c r="N25" s="81">
        <v>4</v>
      </c>
      <c r="O25" s="81"/>
      <c r="P25" s="81">
        <v>5</v>
      </c>
      <c r="Q25" s="81"/>
      <c r="R25" s="81"/>
      <c r="S25" s="81"/>
      <c r="T25" s="81"/>
      <c r="U25" s="81"/>
      <c r="V25" s="81"/>
      <c r="W25" s="132">
        <v>9</v>
      </c>
      <c r="X25" s="132">
        <v>69</v>
      </c>
      <c r="Y25" s="81">
        <v>1.4999999999999999E-2</v>
      </c>
      <c r="Z25" s="132">
        <v>4</v>
      </c>
      <c r="AA25" s="131">
        <v>44249</v>
      </c>
      <c r="AB25" s="131"/>
      <c r="AC25" s="133">
        <f t="shared" si="0"/>
        <v>0.13043478260869565</v>
      </c>
      <c r="AD25" s="139" t="str">
        <f t="shared" si="1"/>
        <v>Pinding</v>
      </c>
    </row>
    <row r="26" spans="1:30" ht="45.75" customHeight="1" thickTop="1" thickBot="1" x14ac:dyDescent="0.3">
      <c r="A26">
        <v>2021</v>
      </c>
      <c r="B26" s="129">
        <v>2</v>
      </c>
      <c r="C26" s="130" t="s">
        <v>177</v>
      </c>
      <c r="D26" s="130">
        <v>438</v>
      </c>
      <c r="E26" s="130" t="s">
        <v>178</v>
      </c>
      <c r="F26" s="130" t="s">
        <v>179</v>
      </c>
      <c r="G26" s="130">
        <v>316.17599999999999</v>
      </c>
      <c r="H26" s="130">
        <v>359.85599999999999</v>
      </c>
      <c r="I26" s="130">
        <v>171.3</v>
      </c>
      <c r="J26" s="134">
        <v>67</v>
      </c>
      <c r="K26" s="134">
        <v>161</v>
      </c>
      <c r="L26" s="134">
        <v>72</v>
      </c>
      <c r="M26" s="134">
        <v>153</v>
      </c>
      <c r="N26" s="81">
        <v>14</v>
      </c>
      <c r="O26" s="81">
        <v>10</v>
      </c>
      <c r="P26" s="81">
        <v>14</v>
      </c>
      <c r="Q26" s="81">
        <v>3</v>
      </c>
      <c r="R26" s="81"/>
      <c r="S26" s="81"/>
      <c r="T26" s="81"/>
      <c r="U26" s="81"/>
      <c r="V26" s="81"/>
      <c r="W26" s="132">
        <v>41</v>
      </c>
      <c r="X26" s="132">
        <v>1949</v>
      </c>
      <c r="Y26" s="81">
        <v>1.4999999999999999E-2</v>
      </c>
      <c r="Z26" s="132">
        <v>7</v>
      </c>
      <c r="AA26" s="131">
        <v>44249</v>
      </c>
      <c r="AB26" s="131">
        <v>44249</v>
      </c>
      <c r="AC26" s="133">
        <f t="shared" si="0"/>
        <v>2.1036428937916879E-2</v>
      </c>
      <c r="AD26" s="139" t="str">
        <f t="shared" si="1"/>
        <v>Pinding</v>
      </c>
    </row>
    <row r="27" spans="1:30" ht="45.75" customHeight="1" thickTop="1" thickBot="1" x14ac:dyDescent="0.3">
      <c r="A27">
        <v>2021</v>
      </c>
      <c r="B27" s="129">
        <v>2</v>
      </c>
      <c r="C27" s="130" t="s">
        <v>180</v>
      </c>
      <c r="D27" s="130">
        <v>142</v>
      </c>
      <c r="E27" s="130" t="s">
        <v>181</v>
      </c>
      <c r="F27" s="130" t="s">
        <v>182</v>
      </c>
      <c r="G27" s="130">
        <v>326.43</v>
      </c>
      <c r="H27" s="130">
        <v>375.57</v>
      </c>
      <c r="I27" s="130">
        <v>347.7</v>
      </c>
      <c r="J27" s="134">
        <v>68</v>
      </c>
      <c r="K27" s="134">
        <v>212</v>
      </c>
      <c r="L27" s="134">
        <v>76</v>
      </c>
      <c r="M27" s="134">
        <v>189</v>
      </c>
      <c r="N27" s="81">
        <v>20</v>
      </c>
      <c r="O27" s="81">
        <v>16</v>
      </c>
      <c r="P27" s="81">
        <v>19</v>
      </c>
      <c r="Q27" s="81"/>
      <c r="R27" s="81">
        <v>2</v>
      </c>
      <c r="S27" s="81"/>
      <c r="T27" s="81"/>
      <c r="U27" s="81"/>
      <c r="V27" s="81"/>
      <c r="W27" s="132">
        <v>57</v>
      </c>
      <c r="X27" s="132">
        <v>2332</v>
      </c>
      <c r="Y27" s="81">
        <v>0.02</v>
      </c>
      <c r="Z27" s="132">
        <v>2</v>
      </c>
      <c r="AA27" s="131">
        <v>44248</v>
      </c>
      <c r="AB27" s="131"/>
      <c r="AC27" s="133">
        <f t="shared" si="0"/>
        <v>2.4442538593481989E-2</v>
      </c>
      <c r="AD27" s="139" t="str">
        <f t="shared" si="1"/>
        <v>Pinding</v>
      </c>
    </row>
    <row r="28" spans="1:30" ht="45.75" customHeight="1" thickTop="1" thickBot="1" x14ac:dyDescent="0.3">
      <c r="A28">
        <v>2021</v>
      </c>
      <c r="B28" s="129">
        <v>2</v>
      </c>
      <c r="C28" s="130" t="s">
        <v>183</v>
      </c>
      <c r="D28" s="130">
        <v>168</v>
      </c>
      <c r="E28" s="130" t="s">
        <v>184</v>
      </c>
      <c r="F28" s="130" t="s">
        <v>185</v>
      </c>
      <c r="G28" s="130">
        <v>575.66999999999996</v>
      </c>
      <c r="H28" s="130">
        <v>662.33</v>
      </c>
      <c r="I28" s="130">
        <v>643.5</v>
      </c>
      <c r="J28" s="134">
        <v>90</v>
      </c>
      <c r="K28" s="134">
        <v>116</v>
      </c>
      <c r="L28" s="134">
        <v>75</v>
      </c>
      <c r="M28" s="134">
        <v>144</v>
      </c>
      <c r="N28" s="81">
        <v>8</v>
      </c>
      <c r="O28" s="81">
        <v>1</v>
      </c>
      <c r="P28" s="81">
        <v>3</v>
      </c>
      <c r="Q28" s="81"/>
      <c r="R28" s="81"/>
      <c r="S28" s="81"/>
      <c r="T28" s="81"/>
      <c r="U28" s="81"/>
      <c r="V28" s="81"/>
      <c r="W28" s="132">
        <v>12</v>
      </c>
      <c r="X28" s="132">
        <v>1086</v>
      </c>
      <c r="Y28" s="81">
        <v>1.4999999999999999E-2</v>
      </c>
      <c r="Z28" s="132">
        <v>2</v>
      </c>
      <c r="AA28" s="131">
        <v>44248</v>
      </c>
      <c r="AB28" s="131"/>
      <c r="AC28" s="133">
        <f t="shared" si="0"/>
        <v>1.1049723756906077E-2</v>
      </c>
      <c r="AD28" s="139" t="str">
        <f t="shared" si="1"/>
        <v>Pinding</v>
      </c>
    </row>
    <row r="29" spans="1:30" ht="45.75" customHeight="1" thickTop="1" thickBot="1" x14ac:dyDescent="0.3">
      <c r="A29">
        <v>2021</v>
      </c>
      <c r="B29" s="129">
        <v>2</v>
      </c>
      <c r="C29" s="130" t="s">
        <v>186</v>
      </c>
      <c r="D29" s="130">
        <v>550</v>
      </c>
      <c r="E29" s="130" t="s">
        <v>187</v>
      </c>
      <c r="F29" s="130" t="s">
        <v>188</v>
      </c>
      <c r="G29" s="130">
        <v>32.024999999999999</v>
      </c>
      <c r="H29" s="130">
        <v>38.045000000000002</v>
      </c>
      <c r="I29" s="130">
        <v>35.1</v>
      </c>
      <c r="J29" s="134">
        <v>108</v>
      </c>
      <c r="K29" s="134">
        <v>100</v>
      </c>
      <c r="L29" s="134">
        <v>118</v>
      </c>
      <c r="M29" s="134">
        <v>92</v>
      </c>
      <c r="N29" s="81">
        <v>2</v>
      </c>
      <c r="O29" s="81">
        <v>1</v>
      </c>
      <c r="P29" s="81">
        <v>1</v>
      </c>
      <c r="Q29" s="81"/>
      <c r="R29" s="81"/>
      <c r="S29" s="81"/>
      <c r="T29" s="81"/>
      <c r="U29" s="81"/>
      <c r="V29" s="81"/>
      <c r="W29" s="132">
        <v>4</v>
      </c>
      <c r="X29" s="132">
        <v>2044</v>
      </c>
      <c r="Y29" s="81">
        <v>1.4999999999999999E-2</v>
      </c>
      <c r="Z29" s="132">
        <v>3</v>
      </c>
      <c r="AA29" s="131">
        <v>44245</v>
      </c>
      <c r="AB29" s="131">
        <v>44249</v>
      </c>
      <c r="AC29" s="133">
        <f t="shared" si="0"/>
        <v>1.9569471624266144E-3</v>
      </c>
      <c r="AD29" s="139" t="str">
        <f t="shared" si="1"/>
        <v>Pinding</v>
      </c>
    </row>
    <row r="30" spans="1:30" ht="45.75" customHeight="1" thickTop="1" thickBot="1" x14ac:dyDescent="0.3">
      <c r="A30">
        <v>2021</v>
      </c>
      <c r="B30" s="129">
        <v>2</v>
      </c>
      <c r="C30" s="130" t="s">
        <v>189</v>
      </c>
      <c r="D30" s="130">
        <v>1</v>
      </c>
      <c r="E30" s="130" t="s">
        <v>190</v>
      </c>
      <c r="F30" s="130" t="s">
        <v>191</v>
      </c>
      <c r="G30" s="130">
        <v>103.23</v>
      </c>
      <c r="H30" s="130">
        <v>118.77</v>
      </c>
      <c r="I30" s="130">
        <v>111.6</v>
      </c>
      <c r="J30" s="134">
        <v>108</v>
      </c>
      <c r="K30" s="134">
        <v>100</v>
      </c>
      <c r="L30" s="134">
        <v>114</v>
      </c>
      <c r="M30" s="134">
        <v>95</v>
      </c>
      <c r="N30" s="81">
        <v>69</v>
      </c>
      <c r="O30" s="81">
        <v>30</v>
      </c>
      <c r="P30" s="81">
        <v>40</v>
      </c>
      <c r="Q30" s="81"/>
      <c r="R30" s="81"/>
      <c r="S30" s="81"/>
      <c r="T30" s="81"/>
      <c r="U30" s="81"/>
      <c r="V30" s="81"/>
      <c r="W30" s="132">
        <v>139</v>
      </c>
      <c r="X30" s="132">
        <v>16283</v>
      </c>
      <c r="Y30" s="81">
        <v>1.4999999999999999E-2</v>
      </c>
      <c r="Z30" s="132">
        <v>7</v>
      </c>
      <c r="AA30" s="131">
        <v>44244</v>
      </c>
      <c r="AB30" s="131"/>
      <c r="AC30" s="133">
        <f t="shared" si="0"/>
        <v>8.5365104710434202E-3</v>
      </c>
      <c r="AD30" s="139" t="str">
        <f t="shared" si="1"/>
        <v>Pinding</v>
      </c>
    </row>
    <row r="31" spans="1:30" ht="45.75" customHeight="1" thickTop="1" thickBot="1" x14ac:dyDescent="0.3">
      <c r="A31">
        <v>2021</v>
      </c>
      <c r="B31" s="129">
        <v>2</v>
      </c>
      <c r="C31" s="130" t="s">
        <v>192</v>
      </c>
      <c r="D31" s="130">
        <v>2</v>
      </c>
      <c r="E31" s="130" t="s">
        <v>193</v>
      </c>
      <c r="F31" s="130" t="s">
        <v>194</v>
      </c>
      <c r="G31" s="130">
        <v>105.09</v>
      </c>
      <c r="H31" s="130">
        <v>120.91</v>
      </c>
      <c r="I31" s="130">
        <v>111</v>
      </c>
      <c r="J31" s="134">
        <v>108</v>
      </c>
      <c r="K31" s="134">
        <v>100</v>
      </c>
      <c r="L31" s="134">
        <v>114</v>
      </c>
      <c r="M31" s="134">
        <v>95</v>
      </c>
      <c r="N31" s="81">
        <v>71</v>
      </c>
      <c r="O31" s="81">
        <v>41</v>
      </c>
      <c r="P31" s="81">
        <v>45</v>
      </c>
      <c r="Q31" s="81"/>
      <c r="R31" s="81"/>
      <c r="S31" s="81"/>
      <c r="T31" s="81"/>
      <c r="U31" s="81"/>
      <c r="V31" s="81"/>
      <c r="W31" s="132">
        <v>157</v>
      </c>
      <c r="X31" s="132">
        <v>16459</v>
      </c>
      <c r="Y31" s="81">
        <v>1.4999999999999999E-2</v>
      </c>
      <c r="Z31" s="132">
        <v>7</v>
      </c>
      <c r="AA31" s="131">
        <v>44244</v>
      </c>
      <c r="AB31" s="131"/>
      <c r="AC31" s="133">
        <f t="shared" si="0"/>
        <v>9.5388541223646629E-3</v>
      </c>
      <c r="AD31" s="139" t="str">
        <f t="shared" si="1"/>
        <v>Pinding</v>
      </c>
    </row>
    <row r="32" spans="1:30" ht="45.75" customHeight="1" thickTop="1" thickBot="1" x14ac:dyDescent="0.3">
      <c r="A32">
        <v>2021</v>
      </c>
      <c r="B32" s="129">
        <v>2</v>
      </c>
      <c r="C32" s="130" t="s">
        <v>195</v>
      </c>
      <c r="D32" s="130">
        <v>662</v>
      </c>
      <c r="E32" s="130" t="s">
        <v>196</v>
      </c>
      <c r="F32" s="130" t="s">
        <v>197</v>
      </c>
      <c r="G32" s="130">
        <v>355.12</v>
      </c>
      <c r="H32" s="130">
        <v>416.88</v>
      </c>
      <c r="I32" s="130">
        <v>422.7</v>
      </c>
      <c r="J32" s="134">
        <v>20</v>
      </c>
      <c r="K32" s="134">
        <v>180</v>
      </c>
      <c r="L32" s="134">
        <v>22</v>
      </c>
      <c r="M32" s="134">
        <v>162</v>
      </c>
      <c r="N32" s="81">
        <v>12</v>
      </c>
      <c r="O32" s="81">
        <v>4</v>
      </c>
      <c r="P32" s="81">
        <v>8</v>
      </c>
      <c r="Q32" s="81"/>
      <c r="R32" s="81"/>
      <c r="S32" s="81"/>
      <c r="T32" s="81"/>
      <c r="U32" s="81"/>
      <c r="V32" s="81"/>
      <c r="W32" s="132">
        <v>24</v>
      </c>
      <c r="X32" s="132">
        <v>696</v>
      </c>
      <c r="Y32" s="81">
        <v>1.4999999999999999E-2</v>
      </c>
      <c r="Z32" s="132">
        <v>3</v>
      </c>
      <c r="AA32" s="131">
        <v>44244</v>
      </c>
      <c r="AB32" s="131">
        <v>44249</v>
      </c>
      <c r="AC32" s="133">
        <f t="shared" si="0"/>
        <v>3.4482758620689655E-2</v>
      </c>
      <c r="AD32" s="139" t="str">
        <f t="shared" si="1"/>
        <v>Pinding</v>
      </c>
    </row>
    <row r="33" spans="1:30" ht="45.75" customHeight="1" thickTop="1" thickBot="1" x14ac:dyDescent="0.3">
      <c r="A33">
        <v>2021</v>
      </c>
      <c r="B33" s="129">
        <v>2</v>
      </c>
      <c r="C33" s="130" t="s">
        <v>198</v>
      </c>
      <c r="D33" s="130">
        <v>663</v>
      </c>
      <c r="E33" s="130" t="s">
        <v>199</v>
      </c>
      <c r="F33" s="130" t="s">
        <v>200</v>
      </c>
      <c r="G33" s="130">
        <v>313.72000000000003</v>
      </c>
      <c r="H33" s="130">
        <v>368.28</v>
      </c>
      <c r="I33" s="130">
        <v>370.4</v>
      </c>
      <c r="J33" s="134">
        <v>20</v>
      </c>
      <c r="K33" s="134">
        <v>180</v>
      </c>
      <c r="L33" s="134">
        <v>22</v>
      </c>
      <c r="M33" s="134">
        <v>162</v>
      </c>
      <c r="N33" s="81">
        <v>10</v>
      </c>
      <c r="O33" s="81">
        <v>4</v>
      </c>
      <c r="P33" s="81">
        <v>12</v>
      </c>
      <c r="Q33" s="81"/>
      <c r="R33" s="81"/>
      <c r="S33" s="81"/>
      <c r="T33" s="81"/>
      <c r="U33" s="81"/>
      <c r="V33" s="81"/>
      <c r="W33" s="132">
        <v>26</v>
      </c>
      <c r="X33" s="132">
        <v>698</v>
      </c>
      <c r="Y33" s="81">
        <v>1.4999999999999999E-2</v>
      </c>
      <c r="Z33" s="132">
        <v>3</v>
      </c>
      <c r="AA33" s="131">
        <v>44244</v>
      </c>
      <c r="AB33" s="131">
        <v>44249</v>
      </c>
      <c r="AC33" s="133">
        <f t="shared" si="0"/>
        <v>3.7249283667621778E-2</v>
      </c>
      <c r="AD33" s="139" t="str">
        <f t="shared" si="1"/>
        <v>Pinding</v>
      </c>
    </row>
    <row r="34" spans="1:30" ht="45.75" customHeight="1" thickTop="1" thickBot="1" x14ac:dyDescent="0.3">
      <c r="A34">
        <v>2021</v>
      </c>
      <c r="B34" s="129">
        <v>2</v>
      </c>
      <c r="C34" s="130" t="s">
        <v>201</v>
      </c>
      <c r="D34" s="130">
        <v>664</v>
      </c>
      <c r="E34" s="130" t="s">
        <v>202</v>
      </c>
      <c r="F34" s="130" t="s">
        <v>203</v>
      </c>
      <c r="G34" s="130">
        <v>101.2</v>
      </c>
      <c r="H34" s="130">
        <v>118.8</v>
      </c>
      <c r="I34" s="130">
        <v>119.5</v>
      </c>
      <c r="J34" s="134">
        <v>20</v>
      </c>
      <c r="K34" s="134">
        <v>180</v>
      </c>
      <c r="L34" s="134">
        <v>22</v>
      </c>
      <c r="M34" s="134">
        <v>162</v>
      </c>
      <c r="N34" s="81">
        <v>12</v>
      </c>
      <c r="O34" s="81">
        <v>11</v>
      </c>
      <c r="P34" s="81">
        <v>6</v>
      </c>
      <c r="Q34" s="81"/>
      <c r="R34" s="81">
        <v>6</v>
      </c>
      <c r="S34" s="81"/>
      <c r="T34" s="81"/>
      <c r="U34" s="81"/>
      <c r="V34" s="81"/>
      <c r="W34" s="132">
        <v>35</v>
      </c>
      <c r="X34" s="132">
        <v>707</v>
      </c>
      <c r="Y34" s="81">
        <v>1.4999999999999999E-2</v>
      </c>
      <c r="Z34" s="132">
        <v>3</v>
      </c>
      <c r="AA34" s="131">
        <v>44244</v>
      </c>
      <c r="AB34" s="131">
        <v>44249</v>
      </c>
      <c r="AC34" s="133">
        <f t="shared" si="0"/>
        <v>4.9504950495049507E-2</v>
      </c>
      <c r="AD34" s="139" t="str">
        <f t="shared" si="1"/>
        <v>Pinding</v>
      </c>
    </row>
    <row r="35" spans="1:30" ht="45.75" customHeight="1" thickTop="1" thickBot="1" x14ac:dyDescent="0.3">
      <c r="A35">
        <v>2021</v>
      </c>
      <c r="B35" s="129">
        <v>2</v>
      </c>
      <c r="C35" s="130" t="s">
        <v>204</v>
      </c>
      <c r="D35" s="130">
        <v>665</v>
      </c>
      <c r="E35" s="130" t="s">
        <v>205</v>
      </c>
      <c r="F35" s="130" t="s">
        <v>206</v>
      </c>
      <c r="G35" s="130">
        <v>101.2</v>
      </c>
      <c r="H35" s="130">
        <v>118.8</v>
      </c>
      <c r="I35" s="130">
        <v>116.2</v>
      </c>
      <c r="J35" s="134">
        <v>20</v>
      </c>
      <c r="K35" s="134">
        <v>180</v>
      </c>
      <c r="L35" s="134">
        <v>22</v>
      </c>
      <c r="M35" s="134">
        <v>160</v>
      </c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>
        <v>1.4999999999999999E-2</v>
      </c>
      <c r="Z35" s="132">
        <v>1</v>
      </c>
      <c r="AA35" s="131">
        <v>44244</v>
      </c>
      <c r="AB35" s="131">
        <v>44242</v>
      </c>
      <c r="AC35" s="133" t="str">
        <f t="shared" si="0"/>
        <v/>
      </c>
      <c r="AD35" s="139" t="str">
        <f t="shared" si="1"/>
        <v>Pinding</v>
      </c>
    </row>
    <row r="36" spans="1:30" ht="45.75" customHeight="1" thickTop="1" thickBot="1" x14ac:dyDescent="0.3">
      <c r="A36">
        <v>2021</v>
      </c>
      <c r="B36" s="129">
        <v>2</v>
      </c>
      <c r="C36" s="130" t="s">
        <v>207</v>
      </c>
      <c r="D36" s="130">
        <v>668</v>
      </c>
      <c r="E36" s="130" t="s">
        <v>208</v>
      </c>
      <c r="F36" s="130" t="s">
        <v>209</v>
      </c>
      <c r="G36" s="130">
        <v>96.923000000000002</v>
      </c>
      <c r="H36" s="130">
        <v>110.313</v>
      </c>
      <c r="I36" s="130">
        <v>104</v>
      </c>
      <c r="J36" s="134">
        <v>103</v>
      </c>
      <c r="K36" s="134">
        <v>70</v>
      </c>
      <c r="L36" s="134">
        <v>117</v>
      </c>
      <c r="M36" s="134">
        <v>92</v>
      </c>
      <c r="N36" s="81">
        <v>10</v>
      </c>
      <c r="O36" s="81">
        <v>2</v>
      </c>
      <c r="P36" s="81">
        <v>12</v>
      </c>
      <c r="Q36" s="81"/>
      <c r="R36" s="81"/>
      <c r="S36" s="81"/>
      <c r="T36" s="81"/>
      <c r="U36" s="81"/>
      <c r="V36" s="81"/>
      <c r="W36" s="132">
        <v>24</v>
      </c>
      <c r="X36" s="132">
        <v>744</v>
      </c>
      <c r="Y36" s="81">
        <v>1.4999999999999999E-2</v>
      </c>
      <c r="Z36" s="132">
        <v>1</v>
      </c>
      <c r="AA36" s="131">
        <v>44244</v>
      </c>
      <c r="AB36" s="131"/>
      <c r="AC36" s="133">
        <f t="shared" si="0"/>
        <v>3.2258064516129031E-2</v>
      </c>
      <c r="AD36" s="139" t="str">
        <f t="shared" si="1"/>
        <v>Pinding</v>
      </c>
    </row>
    <row r="37" spans="1:30" s="136" customFormat="1" ht="45.75" customHeight="1" thickTop="1" thickBot="1" x14ac:dyDescent="0.3">
      <c r="A37">
        <v>2021</v>
      </c>
      <c r="B37" s="129">
        <v>2</v>
      </c>
      <c r="C37" s="130" t="s">
        <v>210</v>
      </c>
      <c r="D37" s="130">
        <v>666</v>
      </c>
      <c r="E37" s="130" t="s">
        <v>211</v>
      </c>
      <c r="F37" s="130" t="s">
        <v>212</v>
      </c>
      <c r="G37" s="130">
        <v>455.44400000000002</v>
      </c>
      <c r="H37" s="130">
        <v>518.36400000000003</v>
      </c>
      <c r="I37" s="130">
        <v>255.8</v>
      </c>
      <c r="J37" s="135">
        <v>72</v>
      </c>
      <c r="K37" s="135">
        <v>150</v>
      </c>
      <c r="L37" s="135">
        <v>69</v>
      </c>
      <c r="M37" s="135">
        <v>156</v>
      </c>
      <c r="N37" s="81">
        <v>3</v>
      </c>
      <c r="O37" s="81"/>
      <c r="P37" s="81">
        <v>10</v>
      </c>
      <c r="Q37" s="81"/>
      <c r="R37" s="81"/>
      <c r="S37" s="81"/>
      <c r="T37" s="81"/>
      <c r="U37" s="81"/>
      <c r="V37" s="81"/>
      <c r="W37" s="132">
        <v>13</v>
      </c>
      <c r="X37" s="132">
        <v>293</v>
      </c>
      <c r="Y37" s="81">
        <v>1.4999999999999999E-2</v>
      </c>
      <c r="Z37" s="132">
        <v>3</v>
      </c>
      <c r="AA37" s="131">
        <v>44243</v>
      </c>
      <c r="AB37" s="131">
        <v>44249</v>
      </c>
      <c r="AC37" s="133">
        <f t="shared" si="0"/>
        <v>4.4368600682593858E-2</v>
      </c>
      <c r="AD37" s="139" t="str">
        <f t="shared" si="1"/>
        <v>Pinding</v>
      </c>
    </row>
    <row r="38" spans="1:30" ht="45.75" customHeight="1" thickTop="1" thickBot="1" x14ac:dyDescent="0.3">
      <c r="A38">
        <v>2021</v>
      </c>
      <c r="B38" s="129">
        <v>2</v>
      </c>
      <c r="C38" s="130" t="s">
        <v>213</v>
      </c>
      <c r="D38" s="130">
        <v>667</v>
      </c>
      <c r="E38" s="130" t="s">
        <v>214</v>
      </c>
      <c r="F38" s="130" t="s">
        <v>215</v>
      </c>
      <c r="G38" s="130">
        <v>1534.0182</v>
      </c>
      <c r="H38" s="130">
        <v>1745.9441999999999</v>
      </c>
      <c r="I38" s="130">
        <v>530.70000000000005</v>
      </c>
      <c r="J38" s="134">
        <v>20</v>
      </c>
      <c r="K38" s="134">
        <v>180</v>
      </c>
      <c r="L38" s="134">
        <v>20</v>
      </c>
      <c r="M38" s="134">
        <v>182</v>
      </c>
      <c r="N38" s="81">
        <v>3</v>
      </c>
      <c r="O38" s="81"/>
      <c r="P38" s="81">
        <v>1</v>
      </c>
      <c r="Q38" s="81"/>
      <c r="R38" s="81">
        <v>1</v>
      </c>
      <c r="S38" s="81"/>
      <c r="T38" s="81"/>
      <c r="U38" s="81"/>
      <c r="V38" s="81"/>
      <c r="W38" s="132">
        <v>5</v>
      </c>
      <c r="X38" s="132">
        <v>245</v>
      </c>
      <c r="Y38" s="81">
        <v>1.4999999999999999E-2</v>
      </c>
      <c r="Z38" s="132">
        <v>4</v>
      </c>
      <c r="AA38" s="131">
        <v>44243</v>
      </c>
      <c r="AB38" s="131">
        <v>44244</v>
      </c>
      <c r="AC38" s="133">
        <f t="shared" si="0"/>
        <v>2.0408163265306121E-2</v>
      </c>
      <c r="AD38" s="139" t="str">
        <f t="shared" si="1"/>
        <v>Pinding</v>
      </c>
    </row>
    <row r="39" spans="1:30" ht="45.75" customHeight="1" thickTop="1" thickBot="1" x14ac:dyDescent="0.3">
      <c r="A39">
        <v>2021</v>
      </c>
      <c r="B39" s="129">
        <v>2</v>
      </c>
      <c r="C39" s="130" t="s">
        <v>216</v>
      </c>
      <c r="D39" s="130">
        <v>669</v>
      </c>
      <c r="E39" s="130" t="s">
        <v>217</v>
      </c>
      <c r="F39" s="130" t="s">
        <v>218</v>
      </c>
      <c r="G39" s="130">
        <v>897.71400000000006</v>
      </c>
      <c r="H39" s="130">
        <v>1021.734</v>
      </c>
      <c r="I39" s="130">
        <v>488.2</v>
      </c>
      <c r="J39" s="134">
        <v>40</v>
      </c>
      <c r="K39" s="134">
        <v>180</v>
      </c>
      <c r="L39" s="134">
        <v>37</v>
      </c>
      <c r="M39" s="134">
        <v>194</v>
      </c>
      <c r="N39" s="81">
        <v>11</v>
      </c>
      <c r="O39" s="81">
        <v>6</v>
      </c>
      <c r="P39" s="81">
        <v>11</v>
      </c>
      <c r="Q39" s="81"/>
      <c r="R39" s="81">
        <v>2</v>
      </c>
      <c r="S39" s="81"/>
      <c r="T39" s="81"/>
      <c r="U39" s="81"/>
      <c r="V39" s="81"/>
      <c r="W39" s="132">
        <v>30</v>
      </c>
      <c r="X39" s="132">
        <v>1104</v>
      </c>
      <c r="Y39" s="81">
        <v>1.4999999999999999E-2</v>
      </c>
      <c r="Z39" s="132">
        <v>6</v>
      </c>
      <c r="AA39" s="131">
        <v>44243</v>
      </c>
      <c r="AB39" s="131"/>
      <c r="AC39" s="133">
        <f t="shared" si="0"/>
        <v>2.717391304347826E-2</v>
      </c>
      <c r="AD39" s="139" t="str">
        <f t="shared" si="1"/>
        <v>Pinding</v>
      </c>
    </row>
    <row r="40" spans="1:30" ht="45.75" customHeight="1" thickTop="1" thickBot="1" x14ac:dyDescent="0.3">
      <c r="A40">
        <v>2021</v>
      </c>
      <c r="B40" s="129">
        <v>2</v>
      </c>
      <c r="C40" s="130" t="s">
        <v>219</v>
      </c>
      <c r="D40" s="130">
        <v>273</v>
      </c>
      <c r="E40" s="130" t="s">
        <v>220</v>
      </c>
      <c r="F40" s="130" t="s">
        <v>221</v>
      </c>
      <c r="G40" s="130">
        <v>524.52</v>
      </c>
      <c r="H40" s="130">
        <v>603.48</v>
      </c>
      <c r="I40" s="130">
        <v>590.4</v>
      </c>
      <c r="J40" s="134">
        <v>93</v>
      </c>
      <c r="K40" s="134">
        <v>116</v>
      </c>
      <c r="L40" s="134">
        <v>74</v>
      </c>
      <c r="M40" s="134">
        <v>146</v>
      </c>
      <c r="N40" s="81">
        <v>22</v>
      </c>
      <c r="O40" s="81">
        <v>10</v>
      </c>
      <c r="P40" s="81">
        <v>17</v>
      </c>
      <c r="Q40" s="81"/>
      <c r="R40" s="81"/>
      <c r="S40" s="81"/>
      <c r="T40" s="81"/>
      <c r="U40" s="81"/>
      <c r="V40" s="81"/>
      <c r="W40" s="132">
        <v>48</v>
      </c>
      <c r="X40" s="132">
        <v>5694</v>
      </c>
      <c r="Y40" s="81">
        <v>1.4999999999999999E-2</v>
      </c>
      <c r="Z40" s="132">
        <v>5</v>
      </c>
      <c r="AA40" s="131">
        <v>44242</v>
      </c>
      <c r="AB40" s="131"/>
      <c r="AC40" s="133">
        <f t="shared" si="0"/>
        <v>8.4299262381454156E-3</v>
      </c>
      <c r="AD40" s="139" t="str">
        <f t="shared" si="1"/>
        <v>Pinding</v>
      </c>
    </row>
    <row r="41" spans="1:30" ht="45.75" customHeight="1" thickTop="1" thickBot="1" x14ac:dyDescent="0.3">
      <c r="A41">
        <v>2021</v>
      </c>
      <c r="B41" s="129">
        <v>2</v>
      </c>
      <c r="C41" s="130" t="s">
        <v>222</v>
      </c>
      <c r="D41" s="130">
        <v>440</v>
      </c>
      <c r="E41" s="130" t="s">
        <v>223</v>
      </c>
      <c r="F41" s="130" t="s">
        <v>224</v>
      </c>
      <c r="G41" s="130">
        <v>239.94</v>
      </c>
      <c r="H41" s="130">
        <v>276.06</v>
      </c>
      <c r="I41" s="130">
        <v>132.1</v>
      </c>
      <c r="J41" s="134">
        <v>90</v>
      </c>
      <c r="K41" s="134">
        <v>120</v>
      </c>
      <c r="L41" s="134">
        <v>110</v>
      </c>
      <c r="M41" s="134">
        <v>99</v>
      </c>
      <c r="N41" s="81">
        <v>12</v>
      </c>
      <c r="O41" s="81">
        <v>3</v>
      </c>
      <c r="P41" s="81">
        <v>8</v>
      </c>
      <c r="Q41" s="81"/>
      <c r="R41" s="81"/>
      <c r="S41" s="81"/>
      <c r="T41" s="81"/>
      <c r="U41" s="81"/>
      <c r="V41" s="81"/>
      <c r="W41" s="132">
        <v>23</v>
      </c>
      <c r="X41" s="132">
        <v>3943</v>
      </c>
      <c r="Y41" s="81">
        <v>1.4999999999999999E-2</v>
      </c>
      <c r="Z41" s="132">
        <v>4</v>
      </c>
      <c r="AA41" s="131">
        <v>44242</v>
      </c>
      <c r="AB41" s="131"/>
      <c r="AC41" s="133">
        <f t="shared" si="0"/>
        <v>5.8331219883337561E-3</v>
      </c>
      <c r="AD41" s="139" t="str">
        <f t="shared" si="1"/>
        <v>Pinding</v>
      </c>
    </row>
    <row r="42" spans="1:30" ht="45.75" customHeight="1" thickTop="1" thickBot="1" x14ac:dyDescent="0.3">
      <c r="A42">
        <v>2021</v>
      </c>
      <c r="B42" s="129">
        <v>2</v>
      </c>
      <c r="C42" s="130" t="s">
        <v>225</v>
      </c>
      <c r="D42" s="130">
        <v>607</v>
      </c>
      <c r="E42" s="130" t="s">
        <v>226</v>
      </c>
      <c r="F42" s="130" t="s">
        <v>227</v>
      </c>
      <c r="G42" s="130">
        <v>111.6</v>
      </c>
      <c r="H42" s="130">
        <v>128.4</v>
      </c>
      <c r="I42" s="130">
        <v>123.5</v>
      </c>
      <c r="J42" s="134">
        <v>90</v>
      </c>
      <c r="K42" s="134">
        <v>120</v>
      </c>
      <c r="L42" s="134">
        <v>100</v>
      </c>
      <c r="M42" s="134">
        <v>108</v>
      </c>
      <c r="N42" s="81">
        <v>14</v>
      </c>
      <c r="O42" s="81">
        <v>2</v>
      </c>
      <c r="P42" s="81">
        <v>12</v>
      </c>
      <c r="Q42" s="81"/>
      <c r="R42" s="81"/>
      <c r="S42" s="81"/>
      <c r="T42" s="81"/>
      <c r="U42" s="81"/>
      <c r="V42" s="81"/>
      <c r="W42" s="132">
        <v>28</v>
      </c>
      <c r="X42" s="132">
        <v>3124</v>
      </c>
      <c r="Y42" s="81">
        <v>1.4999999999999999E-2</v>
      </c>
      <c r="Z42" s="132">
        <v>4</v>
      </c>
      <c r="AA42" s="131">
        <v>44242</v>
      </c>
      <c r="AB42" s="131">
        <v>44245</v>
      </c>
      <c r="AC42" s="133">
        <f t="shared" si="0"/>
        <v>8.9628681177976958E-3</v>
      </c>
      <c r="AD42" s="139" t="str">
        <f t="shared" si="1"/>
        <v>Pinding</v>
      </c>
    </row>
    <row r="43" spans="1:30" ht="45.75" customHeight="1" thickTop="1" thickBot="1" x14ac:dyDescent="0.3">
      <c r="A43">
        <v>2021</v>
      </c>
      <c r="B43" s="129">
        <v>2</v>
      </c>
      <c r="C43" s="130" t="s">
        <v>228</v>
      </c>
      <c r="D43" s="130">
        <v>608</v>
      </c>
      <c r="E43" s="130" t="s">
        <v>229</v>
      </c>
      <c r="F43" s="130" t="s">
        <v>230</v>
      </c>
      <c r="G43" s="130">
        <v>102.3</v>
      </c>
      <c r="H43" s="130">
        <v>117.7</v>
      </c>
      <c r="I43" s="130">
        <v>107.3</v>
      </c>
      <c r="J43" s="134">
        <v>90</v>
      </c>
      <c r="K43" s="134">
        <v>120</v>
      </c>
      <c r="L43" s="134">
        <v>100</v>
      </c>
      <c r="M43" s="134">
        <v>108</v>
      </c>
      <c r="N43" s="81">
        <v>11</v>
      </c>
      <c r="O43" s="81">
        <v>4</v>
      </c>
      <c r="P43" s="81">
        <v>13</v>
      </c>
      <c r="Q43" s="81"/>
      <c r="R43" s="81"/>
      <c r="S43" s="81"/>
      <c r="T43" s="81"/>
      <c r="U43" s="81"/>
      <c r="V43" s="81"/>
      <c r="W43" s="132">
        <v>28</v>
      </c>
      <c r="X43" s="132">
        <v>3124</v>
      </c>
      <c r="Y43" s="81">
        <v>1.4999999999999999E-2</v>
      </c>
      <c r="Z43" s="132">
        <v>4</v>
      </c>
      <c r="AA43" s="131">
        <v>44242</v>
      </c>
      <c r="AB43" s="131">
        <v>44245</v>
      </c>
      <c r="AC43" s="133">
        <f t="shared" si="0"/>
        <v>8.9628681177976958E-3</v>
      </c>
      <c r="AD43" s="139" t="str">
        <f t="shared" si="1"/>
        <v>Pinding</v>
      </c>
    </row>
    <row r="44" spans="1:30" ht="45.75" customHeight="1" thickTop="1" thickBot="1" x14ac:dyDescent="0.3">
      <c r="A44">
        <v>2021</v>
      </c>
      <c r="B44" s="129">
        <v>2</v>
      </c>
      <c r="C44" s="130" t="s">
        <v>231</v>
      </c>
      <c r="D44" s="130">
        <v>609</v>
      </c>
      <c r="E44" s="130" t="s">
        <v>232</v>
      </c>
      <c r="F44" s="130" t="s">
        <v>233</v>
      </c>
      <c r="G44" s="130">
        <v>46.5</v>
      </c>
      <c r="H44" s="130">
        <v>53.5</v>
      </c>
      <c r="I44" s="130">
        <v>52.1</v>
      </c>
      <c r="J44" s="134">
        <v>90</v>
      </c>
      <c r="K44" s="134">
        <v>120</v>
      </c>
      <c r="L44" s="134">
        <v>100</v>
      </c>
      <c r="M44" s="134">
        <v>108</v>
      </c>
      <c r="N44" s="81">
        <v>13</v>
      </c>
      <c r="O44" s="81">
        <v>5</v>
      </c>
      <c r="P44" s="81">
        <v>8</v>
      </c>
      <c r="Q44" s="81"/>
      <c r="R44" s="81"/>
      <c r="S44" s="81"/>
      <c r="T44" s="81"/>
      <c r="U44" s="81"/>
      <c r="V44" s="81"/>
      <c r="W44" s="132">
        <v>26</v>
      </c>
      <c r="X44" s="132">
        <v>3122</v>
      </c>
      <c r="Y44" s="81">
        <v>1.4999999999999999E-2</v>
      </c>
      <c r="Z44" s="132">
        <v>4</v>
      </c>
      <c r="AA44" s="131">
        <v>44242</v>
      </c>
      <c r="AB44" s="131">
        <v>44245</v>
      </c>
      <c r="AC44" s="133">
        <f t="shared" si="0"/>
        <v>8.3279948750800761E-3</v>
      </c>
      <c r="AD44" s="139" t="str">
        <f t="shared" si="1"/>
        <v>Pinding</v>
      </c>
    </row>
    <row r="45" spans="1:30" ht="45.75" customHeight="1" thickTop="1" thickBot="1" x14ac:dyDescent="0.3">
      <c r="A45">
        <v>2021</v>
      </c>
      <c r="B45" s="129">
        <v>2</v>
      </c>
      <c r="C45" s="130" t="s">
        <v>234</v>
      </c>
      <c r="D45" s="130">
        <v>81</v>
      </c>
      <c r="E45" s="130" t="s">
        <v>235</v>
      </c>
      <c r="F45" s="130" t="s">
        <v>236</v>
      </c>
      <c r="G45" s="130">
        <v>360.84</v>
      </c>
      <c r="H45" s="130">
        <v>415.16</v>
      </c>
      <c r="I45" s="130">
        <v>393.8</v>
      </c>
      <c r="J45" s="134">
        <v>60</v>
      </c>
      <c r="K45" s="134">
        <v>120</v>
      </c>
      <c r="L45" s="134">
        <v>61</v>
      </c>
      <c r="M45" s="134">
        <v>119</v>
      </c>
      <c r="N45" s="81">
        <v>30</v>
      </c>
      <c r="O45" s="81">
        <v>25</v>
      </c>
      <c r="P45" s="81">
        <v>25</v>
      </c>
      <c r="Q45" s="81"/>
      <c r="R45" s="81"/>
      <c r="S45" s="81"/>
      <c r="T45" s="81"/>
      <c r="U45" s="81"/>
      <c r="V45" s="81"/>
      <c r="W45" s="132">
        <v>80</v>
      </c>
      <c r="X45" s="132">
        <v>4760</v>
      </c>
      <c r="Y45" s="81">
        <v>1.4999999999999999E-2</v>
      </c>
      <c r="Z45" s="132">
        <v>6</v>
      </c>
      <c r="AA45" s="131">
        <v>44242</v>
      </c>
      <c r="AB45" s="131"/>
      <c r="AC45" s="133">
        <f t="shared" si="0"/>
        <v>1.680672268907563E-2</v>
      </c>
      <c r="AD45" s="139" t="str">
        <f t="shared" si="1"/>
        <v>Pinding</v>
      </c>
    </row>
    <row r="46" spans="1:30" ht="45.75" customHeight="1" thickTop="1" thickBot="1" x14ac:dyDescent="0.3">
      <c r="A46">
        <v>2021</v>
      </c>
      <c r="B46" s="129">
        <v>2</v>
      </c>
      <c r="C46" s="130" t="s">
        <v>237</v>
      </c>
      <c r="D46" s="130">
        <v>422</v>
      </c>
      <c r="E46" s="130" t="s">
        <v>238</v>
      </c>
      <c r="F46" s="130" t="s">
        <v>239</v>
      </c>
      <c r="G46" s="130">
        <v>846.3</v>
      </c>
      <c r="H46" s="130">
        <v>973.7</v>
      </c>
      <c r="I46" s="130">
        <v>308.89999999999998</v>
      </c>
      <c r="J46" s="134">
        <v>40</v>
      </c>
      <c r="K46" s="134">
        <v>180</v>
      </c>
      <c r="L46" s="134">
        <v>44</v>
      </c>
      <c r="M46" s="134">
        <v>164</v>
      </c>
      <c r="N46" s="81">
        <v>13</v>
      </c>
      <c r="O46" s="81">
        <v>5</v>
      </c>
      <c r="P46" s="81">
        <v>12</v>
      </c>
      <c r="Q46" s="81"/>
      <c r="R46" s="81"/>
      <c r="S46" s="81"/>
      <c r="T46" s="81"/>
      <c r="U46" s="81"/>
      <c r="V46" s="81"/>
      <c r="W46" s="132">
        <v>30</v>
      </c>
      <c r="X46" s="132">
        <v>6690</v>
      </c>
      <c r="Y46" s="81">
        <v>1.4999999999999999E-2</v>
      </c>
      <c r="Z46" s="132">
        <v>12</v>
      </c>
      <c r="AA46" s="131">
        <v>44241</v>
      </c>
      <c r="AB46" s="131"/>
      <c r="AC46" s="133">
        <f t="shared" si="0"/>
        <v>4.4843049327354259E-3</v>
      </c>
      <c r="AD46" s="139" t="str">
        <f t="shared" si="1"/>
        <v>Pinding</v>
      </c>
    </row>
    <row r="47" spans="1:30" ht="45.75" customHeight="1" thickTop="1" thickBot="1" x14ac:dyDescent="0.3">
      <c r="A47">
        <v>2021</v>
      </c>
      <c r="B47" s="129">
        <v>2</v>
      </c>
      <c r="C47" s="130" t="s">
        <v>240</v>
      </c>
      <c r="D47" s="130">
        <v>449</v>
      </c>
      <c r="E47" s="130" t="s">
        <v>124</v>
      </c>
      <c r="F47" s="130" t="s">
        <v>125</v>
      </c>
      <c r="G47" s="130">
        <v>40.985999999999997</v>
      </c>
      <c r="H47" s="130">
        <v>50.048000000000002</v>
      </c>
      <c r="I47" s="130">
        <v>45</v>
      </c>
      <c r="J47" s="134">
        <v>108</v>
      </c>
      <c r="K47" s="134">
        <v>100</v>
      </c>
      <c r="L47" s="134">
        <v>121</v>
      </c>
      <c r="M47" s="134">
        <v>90</v>
      </c>
      <c r="N47" s="81">
        <v>26</v>
      </c>
      <c r="O47" s="81">
        <v>12</v>
      </c>
      <c r="P47" s="81">
        <v>18</v>
      </c>
      <c r="Q47" s="81"/>
      <c r="R47" s="81"/>
      <c r="S47" s="81"/>
      <c r="T47" s="81"/>
      <c r="U47" s="81"/>
      <c r="V47" s="81"/>
      <c r="W47" s="132">
        <v>56</v>
      </c>
      <c r="X47" s="132">
        <v>2396</v>
      </c>
      <c r="Y47" s="81">
        <v>1.4999999999999999E-2</v>
      </c>
      <c r="Z47" s="132">
        <v>2</v>
      </c>
      <c r="AA47" s="131">
        <v>44241</v>
      </c>
      <c r="AB47" s="131"/>
      <c r="AC47" s="133">
        <f t="shared" si="0"/>
        <v>2.337228714524207E-2</v>
      </c>
      <c r="AD47" s="139" t="str">
        <f t="shared" si="1"/>
        <v>Pinding</v>
      </c>
    </row>
    <row r="48" spans="1:30" ht="45.75" customHeight="1" thickTop="1" thickBot="1" x14ac:dyDescent="0.3">
      <c r="A48">
        <v>2021</v>
      </c>
      <c r="B48" s="129">
        <v>2</v>
      </c>
      <c r="C48" s="130" t="s">
        <v>241</v>
      </c>
      <c r="D48" s="130">
        <v>623</v>
      </c>
      <c r="E48" s="130" t="s">
        <v>242</v>
      </c>
      <c r="F48" s="130" t="s">
        <v>243</v>
      </c>
      <c r="G48" s="130">
        <v>551.02009999999996</v>
      </c>
      <c r="H48" s="130">
        <v>646.97990000000004</v>
      </c>
      <c r="I48" s="130">
        <v>621.20000000000005</v>
      </c>
      <c r="J48" s="134">
        <v>18</v>
      </c>
      <c r="K48" s="134">
        <v>200</v>
      </c>
      <c r="L48" s="134">
        <v>25</v>
      </c>
      <c r="M48" s="134">
        <v>146</v>
      </c>
      <c r="N48" s="81">
        <v>15</v>
      </c>
      <c r="O48" s="81">
        <v>3</v>
      </c>
      <c r="P48" s="81">
        <v>9</v>
      </c>
      <c r="Q48" s="81"/>
      <c r="R48" s="81"/>
      <c r="S48" s="81"/>
      <c r="T48" s="81"/>
      <c r="U48" s="81"/>
      <c r="V48" s="81"/>
      <c r="W48" s="132">
        <v>27</v>
      </c>
      <c r="X48" s="132">
        <v>942</v>
      </c>
      <c r="Y48" s="81">
        <v>1.4999999999999999E-2</v>
      </c>
      <c r="Z48" s="132">
        <v>3</v>
      </c>
      <c r="AA48" s="131">
        <v>44241</v>
      </c>
      <c r="AB48" s="131"/>
      <c r="AC48" s="133">
        <f t="shared" si="0"/>
        <v>2.8662420382165606E-2</v>
      </c>
      <c r="AD48" s="139" t="str">
        <f t="shared" si="1"/>
        <v>Pinding</v>
      </c>
    </row>
    <row r="49" spans="1:30" ht="45.75" customHeight="1" thickTop="1" thickBot="1" x14ac:dyDescent="0.3">
      <c r="A49">
        <v>2021</v>
      </c>
      <c r="B49" s="129">
        <v>2</v>
      </c>
      <c r="C49" s="130" t="s">
        <v>244</v>
      </c>
      <c r="D49" s="130">
        <v>624</v>
      </c>
      <c r="E49" s="130" t="s">
        <v>245</v>
      </c>
      <c r="F49" s="130" t="s">
        <v>246</v>
      </c>
      <c r="G49" s="130">
        <v>344.04259999999999</v>
      </c>
      <c r="H49" s="130">
        <v>403.95740000000001</v>
      </c>
      <c r="I49" s="130">
        <v>382.2</v>
      </c>
      <c r="J49" s="134">
        <v>18</v>
      </c>
      <c r="K49" s="134">
        <v>200</v>
      </c>
      <c r="L49" s="134">
        <v>25</v>
      </c>
      <c r="M49" s="134">
        <v>146</v>
      </c>
      <c r="N49" s="81">
        <v>9</v>
      </c>
      <c r="O49" s="81">
        <v>4</v>
      </c>
      <c r="P49" s="81">
        <v>7</v>
      </c>
      <c r="Q49" s="81"/>
      <c r="R49" s="81"/>
      <c r="S49" s="81"/>
      <c r="T49" s="81"/>
      <c r="U49" s="81"/>
      <c r="V49" s="81"/>
      <c r="W49" s="132">
        <v>20</v>
      </c>
      <c r="X49" s="132">
        <v>785</v>
      </c>
      <c r="Y49" s="81">
        <v>1.4999999999999999E-2</v>
      </c>
      <c r="Z49" s="132">
        <v>3</v>
      </c>
      <c r="AA49" s="131">
        <v>44241</v>
      </c>
      <c r="AB49" s="131"/>
      <c r="AC49" s="133">
        <f t="shared" si="0"/>
        <v>2.5477707006369428E-2</v>
      </c>
      <c r="AD49" s="139" t="str">
        <f t="shared" si="1"/>
        <v>Pinding</v>
      </c>
    </row>
    <row r="50" spans="1:30" ht="45.75" customHeight="1" thickTop="1" thickBot="1" x14ac:dyDescent="0.3">
      <c r="A50">
        <v>2021</v>
      </c>
      <c r="B50" s="129">
        <v>2</v>
      </c>
      <c r="C50" s="130" t="s">
        <v>247</v>
      </c>
      <c r="D50" s="130">
        <v>625</v>
      </c>
      <c r="E50" s="130" t="s">
        <v>248</v>
      </c>
      <c r="F50" s="130" t="s">
        <v>249</v>
      </c>
      <c r="G50" s="130">
        <v>129.01</v>
      </c>
      <c r="H50" s="130">
        <v>150.99</v>
      </c>
      <c r="I50" s="130">
        <v>142.69999999999999</v>
      </c>
      <c r="J50" s="134">
        <v>18</v>
      </c>
      <c r="K50" s="134">
        <v>200</v>
      </c>
      <c r="L50" s="134">
        <v>25</v>
      </c>
      <c r="M50" s="134">
        <v>146</v>
      </c>
      <c r="N50" s="81">
        <v>15</v>
      </c>
      <c r="O50" s="81">
        <v>2</v>
      </c>
      <c r="P50" s="81">
        <v>7</v>
      </c>
      <c r="Q50" s="81"/>
      <c r="R50" s="81"/>
      <c r="S50" s="81"/>
      <c r="T50" s="81"/>
      <c r="U50" s="81"/>
      <c r="V50" s="81"/>
      <c r="W50" s="132">
        <v>24</v>
      </c>
      <c r="X50" s="132">
        <v>939</v>
      </c>
      <c r="Y50" s="81">
        <v>1.4999999999999999E-2</v>
      </c>
      <c r="Z50" s="132">
        <v>3</v>
      </c>
      <c r="AA50" s="131">
        <v>44241</v>
      </c>
      <c r="AB50" s="131"/>
      <c r="AC50" s="133">
        <f t="shared" si="0"/>
        <v>2.5559105431309903E-2</v>
      </c>
      <c r="AD50" s="139" t="str">
        <f t="shared" si="1"/>
        <v>Pinding</v>
      </c>
    </row>
    <row r="51" spans="1:30" ht="45.75" customHeight="1" thickTop="1" thickBot="1" x14ac:dyDescent="0.3">
      <c r="A51">
        <v>2021</v>
      </c>
      <c r="B51" s="129">
        <v>2</v>
      </c>
      <c r="C51" s="130" t="s">
        <v>250</v>
      </c>
      <c r="D51" s="130">
        <v>626</v>
      </c>
      <c r="E51" s="130" t="s">
        <v>251</v>
      </c>
      <c r="F51" s="130" t="s">
        <v>252</v>
      </c>
      <c r="G51" s="130">
        <v>127.029</v>
      </c>
      <c r="H51" s="130">
        <v>148.971</v>
      </c>
      <c r="I51" s="130">
        <v>139.9</v>
      </c>
      <c r="J51" s="134">
        <v>18</v>
      </c>
      <c r="K51" s="134">
        <v>200</v>
      </c>
      <c r="L51" s="134">
        <v>25</v>
      </c>
      <c r="M51" s="134">
        <v>146</v>
      </c>
      <c r="N51" s="81">
        <v>31</v>
      </c>
      <c r="O51" s="81">
        <v>8</v>
      </c>
      <c r="P51" s="81">
        <v>16</v>
      </c>
      <c r="Q51" s="81"/>
      <c r="R51" s="81"/>
      <c r="S51" s="81"/>
      <c r="T51" s="81"/>
      <c r="U51" s="81"/>
      <c r="V51" s="81"/>
      <c r="W51" s="132">
        <v>55</v>
      </c>
      <c r="X51" s="132">
        <v>970</v>
      </c>
      <c r="Y51" s="81">
        <v>1.4999999999999999E-2</v>
      </c>
      <c r="Z51" s="132">
        <v>5</v>
      </c>
      <c r="AA51" s="131">
        <v>44241</v>
      </c>
      <c r="AB51" s="131"/>
      <c r="AC51" s="133">
        <f t="shared" si="0"/>
        <v>5.6701030927835051E-2</v>
      </c>
      <c r="AD51" s="139" t="str">
        <f t="shared" si="1"/>
        <v>Pinding</v>
      </c>
    </row>
    <row r="52" spans="1:30" ht="45.75" customHeight="1" thickTop="1" thickBot="1" x14ac:dyDescent="0.3">
      <c r="A52">
        <v>2021</v>
      </c>
      <c r="B52" s="129">
        <v>2</v>
      </c>
      <c r="C52" s="130" t="s">
        <v>253</v>
      </c>
      <c r="D52" s="130">
        <v>299</v>
      </c>
      <c r="E52" s="130" t="s">
        <v>254</v>
      </c>
      <c r="F52" s="130" t="s">
        <v>255</v>
      </c>
      <c r="G52" s="130">
        <v>106.95</v>
      </c>
      <c r="H52" s="130">
        <v>123.05</v>
      </c>
      <c r="I52" s="130">
        <v>111.8</v>
      </c>
      <c r="J52" s="134">
        <v>70</v>
      </c>
      <c r="K52" s="134">
        <v>154</v>
      </c>
      <c r="L52" s="134">
        <v>95</v>
      </c>
      <c r="M52" s="134">
        <v>114</v>
      </c>
      <c r="N52" s="81">
        <v>21</v>
      </c>
      <c r="O52" s="81">
        <v>8</v>
      </c>
      <c r="P52" s="81">
        <v>18</v>
      </c>
      <c r="Q52" s="81"/>
      <c r="R52" s="81">
        <v>5</v>
      </c>
      <c r="S52" s="81"/>
      <c r="T52" s="81"/>
      <c r="U52" s="81"/>
      <c r="V52" s="81"/>
      <c r="W52" s="132">
        <v>51</v>
      </c>
      <c r="X52" s="132">
        <v>4971</v>
      </c>
      <c r="Y52" s="81">
        <v>0.02</v>
      </c>
      <c r="Z52" s="132">
        <v>4</v>
      </c>
      <c r="AA52" s="131">
        <v>44238</v>
      </c>
      <c r="AB52" s="131"/>
      <c r="AC52" s="133">
        <f t="shared" si="0"/>
        <v>1.0259505129752565E-2</v>
      </c>
      <c r="AD52" s="139" t="str">
        <f t="shared" si="1"/>
        <v>Pinding</v>
      </c>
    </row>
    <row r="53" spans="1:30" ht="45.75" customHeight="1" thickTop="1" thickBot="1" x14ac:dyDescent="0.3">
      <c r="A53">
        <v>2021</v>
      </c>
      <c r="B53" s="129">
        <v>2</v>
      </c>
      <c r="C53" s="130" t="s">
        <v>204</v>
      </c>
      <c r="D53" s="130">
        <v>665</v>
      </c>
      <c r="E53" s="130" t="s">
        <v>205</v>
      </c>
      <c r="F53" s="130" t="s">
        <v>206</v>
      </c>
      <c r="G53" s="130">
        <v>101.2</v>
      </c>
      <c r="H53" s="130">
        <v>118.8</v>
      </c>
      <c r="I53" s="130">
        <v>154.69999999999999</v>
      </c>
      <c r="J53" s="134">
        <v>20</v>
      </c>
      <c r="K53" s="134">
        <v>180</v>
      </c>
      <c r="L53" s="134">
        <v>22</v>
      </c>
      <c r="M53" s="134">
        <v>169</v>
      </c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>
        <v>1.4999999999999999E-2</v>
      </c>
      <c r="Z53" s="132">
        <v>5</v>
      </c>
      <c r="AA53" s="131">
        <v>44238</v>
      </c>
      <c r="AB53" s="131">
        <v>44242</v>
      </c>
      <c r="AC53" s="133" t="str">
        <f t="shared" si="0"/>
        <v/>
      </c>
      <c r="AD53" s="139" t="str">
        <f t="shared" si="1"/>
        <v>Pinding</v>
      </c>
    </row>
    <row r="54" spans="1:30" ht="45.75" customHeight="1" thickTop="1" thickBot="1" x14ac:dyDescent="0.3">
      <c r="A54">
        <v>2021</v>
      </c>
      <c r="B54" s="129">
        <v>2</v>
      </c>
      <c r="C54" s="130" t="s">
        <v>256</v>
      </c>
      <c r="D54" s="130">
        <v>183</v>
      </c>
      <c r="E54" s="130" t="s">
        <v>257</v>
      </c>
      <c r="F54" s="130" t="s">
        <v>258</v>
      </c>
      <c r="G54" s="130">
        <v>2.79</v>
      </c>
      <c r="H54" s="130">
        <v>3.21</v>
      </c>
      <c r="I54" s="130">
        <v>3</v>
      </c>
      <c r="J54" s="134">
        <v>508</v>
      </c>
      <c r="K54" s="134">
        <v>85</v>
      </c>
      <c r="L54" s="134">
        <v>414</v>
      </c>
      <c r="M54" s="134">
        <v>105</v>
      </c>
      <c r="N54" s="81">
        <v>108</v>
      </c>
      <c r="O54" s="81">
        <v>60</v>
      </c>
      <c r="P54" s="81">
        <v>136</v>
      </c>
      <c r="Q54" s="81"/>
      <c r="R54" s="81">
        <v>17</v>
      </c>
      <c r="S54" s="81"/>
      <c r="T54" s="81"/>
      <c r="U54" s="81"/>
      <c r="V54" s="81"/>
      <c r="W54" s="132">
        <v>321</v>
      </c>
      <c r="X54" s="132">
        <v>37321</v>
      </c>
      <c r="Y54" s="81">
        <v>0.02</v>
      </c>
      <c r="Z54" s="132">
        <v>9</v>
      </c>
      <c r="AA54" s="131">
        <v>44237</v>
      </c>
      <c r="AB54" s="131">
        <v>44249</v>
      </c>
      <c r="AC54" s="133">
        <f t="shared" si="0"/>
        <v>8.6010557059028429E-3</v>
      </c>
      <c r="AD54" s="139" t="str">
        <f t="shared" si="1"/>
        <v>Pinding</v>
      </c>
    </row>
    <row r="55" spans="1:30" ht="45.75" customHeight="1" thickTop="1" thickBot="1" x14ac:dyDescent="0.3">
      <c r="A55">
        <v>2021</v>
      </c>
      <c r="B55" s="129">
        <v>2</v>
      </c>
      <c r="C55" s="130" t="s">
        <v>171</v>
      </c>
      <c r="D55" s="130">
        <v>280</v>
      </c>
      <c r="E55" s="130" t="s">
        <v>172</v>
      </c>
      <c r="F55" s="130" t="s">
        <v>173</v>
      </c>
      <c r="G55" s="130">
        <v>300.39</v>
      </c>
      <c r="H55" s="130">
        <v>345.61</v>
      </c>
      <c r="I55" s="130">
        <v>338.9</v>
      </c>
      <c r="J55" s="134">
        <v>105</v>
      </c>
      <c r="K55" s="134">
        <v>103</v>
      </c>
      <c r="L55" s="134">
        <v>88</v>
      </c>
      <c r="M55" s="134">
        <v>124</v>
      </c>
      <c r="N55" s="81">
        <v>19</v>
      </c>
      <c r="O55" s="81">
        <v>8</v>
      </c>
      <c r="P55" s="81">
        <v>13</v>
      </c>
      <c r="Q55" s="81"/>
      <c r="R55" s="81"/>
      <c r="S55" s="81"/>
      <c r="T55" s="81"/>
      <c r="U55" s="81"/>
      <c r="V55" s="81"/>
      <c r="W55" s="132">
        <v>38</v>
      </c>
      <c r="X55" s="132">
        <v>3623</v>
      </c>
      <c r="Y55" s="81">
        <v>1.4999999999999999E-2</v>
      </c>
      <c r="Z55" s="132">
        <v>4</v>
      </c>
      <c r="AA55" s="131">
        <v>44237</v>
      </c>
      <c r="AB55" s="131"/>
      <c r="AC55" s="133">
        <f t="shared" si="0"/>
        <v>1.0488545404361027E-2</v>
      </c>
      <c r="AD55" s="139" t="str">
        <f t="shared" si="1"/>
        <v>Pinding</v>
      </c>
    </row>
    <row r="56" spans="1:30" ht="45.75" customHeight="1" thickTop="1" thickBot="1" x14ac:dyDescent="0.3">
      <c r="A56">
        <v>2021</v>
      </c>
      <c r="B56" s="129">
        <v>2</v>
      </c>
      <c r="C56" s="130" t="s">
        <v>259</v>
      </c>
      <c r="D56" s="130">
        <v>627</v>
      </c>
      <c r="E56" s="130" t="s">
        <v>260</v>
      </c>
      <c r="F56" s="130" t="s">
        <v>261</v>
      </c>
      <c r="G56" s="130">
        <v>384.97815000000003</v>
      </c>
      <c r="H56" s="130">
        <v>452.02184999999997</v>
      </c>
      <c r="I56" s="130">
        <v>433.9</v>
      </c>
      <c r="J56" s="134">
        <v>18</v>
      </c>
      <c r="K56" s="134">
        <v>200</v>
      </c>
      <c r="L56" s="134">
        <v>22</v>
      </c>
      <c r="M56" s="134">
        <v>166</v>
      </c>
      <c r="N56" s="81">
        <v>7</v>
      </c>
      <c r="O56" s="81">
        <v>2</v>
      </c>
      <c r="P56" s="81">
        <v>3</v>
      </c>
      <c r="Q56" s="81"/>
      <c r="R56" s="81"/>
      <c r="S56" s="81"/>
      <c r="T56" s="81"/>
      <c r="U56" s="81"/>
      <c r="V56" s="81"/>
      <c r="W56" s="132">
        <v>12</v>
      </c>
      <c r="X56" s="132">
        <v>852</v>
      </c>
      <c r="Y56" s="81">
        <v>1.4999999999999999E-2</v>
      </c>
      <c r="Z56" s="132">
        <v>2</v>
      </c>
      <c r="AA56" s="131">
        <v>44237</v>
      </c>
      <c r="AB56" s="131"/>
      <c r="AC56" s="133">
        <f t="shared" si="0"/>
        <v>1.4084507042253521E-2</v>
      </c>
      <c r="AD56" s="139" t="str">
        <f t="shared" si="1"/>
        <v>Pinding</v>
      </c>
    </row>
    <row r="57" spans="1:30" ht="45.75" customHeight="1" thickTop="1" thickBot="1" x14ac:dyDescent="0.3">
      <c r="A57">
        <v>2021</v>
      </c>
      <c r="B57" s="129">
        <v>2</v>
      </c>
      <c r="C57" s="130" t="s">
        <v>262</v>
      </c>
      <c r="D57" s="130">
        <v>628</v>
      </c>
      <c r="E57" s="130" t="s">
        <v>263</v>
      </c>
      <c r="F57" s="130" t="s">
        <v>264</v>
      </c>
      <c r="G57" s="130">
        <v>303.99599999999998</v>
      </c>
      <c r="H57" s="130">
        <v>356.00400000000002</v>
      </c>
      <c r="I57" s="130">
        <v>343</v>
      </c>
      <c r="J57" s="134">
        <v>18</v>
      </c>
      <c r="K57" s="134">
        <v>200</v>
      </c>
      <c r="L57" s="134">
        <v>22</v>
      </c>
      <c r="M57" s="134">
        <v>166</v>
      </c>
      <c r="N57" s="81">
        <v>15</v>
      </c>
      <c r="O57" s="81">
        <v>3</v>
      </c>
      <c r="P57" s="81">
        <v>4</v>
      </c>
      <c r="Q57" s="81"/>
      <c r="R57" s="81"/>
      <c r="S57" s="81"/>
      <c r="T57" s="81"/>
      <c r="U57" s="81"/>
      <c r="V57" s="81"/>
      <c r="W57" s="132">
        <v>22</v>
      </c>
      <c r="X57" s="132">
        <v>862</v>
      </c>
      <c r="Y57" s="81">
        <v>1.4999999999999999E-2</v>
      </c>
      <c r="Z57" s="132">
        <v>2</v>
      </c>
      <c r="AA57" s="131">
        <v>44237</v>
      </c>
      <c r="AB57" s="131"/>
      <c r="AC57" s="133">
        <f t="shared" si="0"/>
        <v>2.5522041763341066E-2</v>
      </c>
      <c r="AD57" s="139" t="str">
        <f t="shared" si="1"/>
        <v>Pinding</v>
      </c>
    </row>
    <row r="58" spans="1:30" ht="45.75" customHeight="1" thickTop="1" thickBot="1" x14ac:dyDescent="0.3">
      <c r="A58">
        <v>2021</v>
      </c>
      <c r="B58" s="129">
        <v>2</v>
      </c>
      <c r="C58" s="130" t="s">
        <v>265</v>
      </c>
      <c r="D58" s="130">
        <v>629</v>
      </c>
      <c r="E58" s="130" t="s">
        <v>266</v>
      </c>
      <c r="F58" s="130" t="s">
        <v>267</v>
      </c>
      <c r="G58" s="130">
        <v>203.983</v>
      </c>
      <c r="H58" s="130">
        <v>238.017</v>
      </c>
      <c r="I58" s="130">
        <v>233.2</v>
      </c>
      <c r="J58" s="134">
        <v>18</v>
      </c>
      <c r="K58" s="134">
        <v>200</v>
      </c>
      <c r="L58" s="134">
        <v>22</v>
      </c>
      <c r="M58" s="134">
        <v>166</v>
      </c>
      <c r="N58" s="81">
        <v>9</v>
      </c>
      <c r="O58" s="81">
        <v>4</v>
      </c>
      <c r="P58" s="81">
        <v>5</v>
      </c>
      <c r="Q58" s="81"/>
      <c r="R58" s="81"/>
      <c r="S58" s="81"/>
      <c r="T58" s="81"/>
      <c r="U58" s="81"/>
      <c r="V58" s="81"/>
      <c r="W58" s="132">
        <v>18</v>
      </c>
      <c r="X58" s="132">
        <v>858</v>
      </c>
      <c r="Y58" s="81">
        <v>1.4999999999999999E-2</v>
      </c>
      <c r="Z58" s="132">
        <v>2</v>
      </c>
      <c r="AA58" s="131">
        <v>44237</v>
      </c>
      <c r="AB58" s="131"/>
      <c r="AC58" s="133">
        <f t="shared" si="0"/>
        <v>2.097902097902098E-2</v>
      </c>
      <c r="AD58" s="139" t="str">
        <f t="shared" si="1"/>
        <v>Pinding</v>
      </c>
    </row>
    <row r="59" spans="1:30" ht="45.75" customHeight="1" thickTop="1" thickBot="1" x14ac:dyDescent="0.3">
      <c r="A59">
        <v>2021</v>
      </c>
      <c r="B59" s="129">
        <v>2</v>
      </c>
      <c r="C59" s="130" t="s">
        <v>268</v>
      </c>
      <c r="D59" s="130">
        <v>630</v>
      </c>
      <c r="E59" s="130" t="s">
        <v>269</v>
      </c>
      <c r="F59" s="130" t="s">
        <v>270</v>
      </c>
      <c r="G59" s="130">
        <v>197.84299999999999</v>
      </c>
      <c r="H59" s="130">
        <v>230.15700000000001</v>
      </c>
      <c r="I59" s="130">
        <v>112</v>
      </c>
      <c r="J59" s="134">
        <v>18</v>
      </c>
      <c r="K59" s="134">
        <v>200</v>
      </c>
      <c r="L59" s="134">
        <v>22</v>
      </c>
      <c r="M59" s="134">
        <v>166</v>
      </c>
      <c r="N59" s="81">
        <v>27</v>
      </c>
      <c r="O59" s="81">
        <v>11</v>
      </c>
      <c r="P59" s="81">
        <v>24</v>
      </c>
      <c r="Q59" s="81"/>
      <c r="R59" s="81"/>
      <c r="S59" s="81"/>
      <c r="T59" s="81"/>
      <c r="U59" s="81"/>
      <c r="V59" s="81"/>
      <c r="W59" s="132">
        <v>62</v>
      </c>
      <c r="X59" s="132">
        <v>902</v>
      </c>
      <c r="Y59" s="81">
        <v>1.4999999999999999E-2</v>
      </c>
      <c r="Z59" s="132">
        <v>4</v>
      </c>
      <c r="AA59" s="131">
        <v>44237</v>
      </c>
      <c r="AB59" s="131"/>
      <c r="AC59" s="133">
        <f t="shared" si="0"/>
        <v>6.8736141906873618E-2</v>
      </c>
      <c r="AD59" s="139" t="str">
        <f t="shared" si="1"/>
        <v>Pinding</v>
      </c>
    </row>
    <row r="60" spans="1:30" ht="45.75" customHeight="1" thickTop="1" thickBot="1" x14ac:dyDescent="0.3">
      <c r="A60">
        <v>2021</v>
      </c>
      <c r="B60" s="129">
        <v>2</v>
      </c>
      <c r="C60" s="130" t="s">
        <v>271</v>
      </c>
      <c r="D60" s="130">
        <v>122</v>
      </c>
      <c r="E60" s="130" t="s">
        <v>272</v>
      </c>
      <c r="F60" s="130" t="s">
        <v>273</v>
      </c>
      <c r="G60" s="130">
        <v>267.39999999999998</v>
      </c>
      <c r="H60" s="130">
        <v>292.60000000000002</v>
      </c>
      <c r="I60" s="130">
        <v>283.60000000000002</v>
      </c>
      <c r="J60" s="134">
        <v>63</v>
      </c>
      <c r="K60" s="134">
        <v>115</v>
      </c>
      <c r="L60" s="134">
        <v>70</v>
      </c>
      <c r="M60" s="134">
        <v>103</v>
      </c>
      <c r="N60" s="81">
        <v>29</v>
      </c>
      <c r="O60" s="81">
        <v>11</v>
      </c>
      <c r="P60" s="81">
        <v>31</v>
      </c>
      <c r="Q60" s="81"/>
      <c r="R60" s="81"/>
      <c r="S60" s="81">
        <v>20</v>
      </c>
      <c r="T60" s="81"/>
      <c r="U60" s="81"/>
      <c r="V60" s="81"/>
      <c r="W60" s="132">
        <v>91</v>
      </c>
      <c r="X60" s="132">
        <v>4491</v>
      </c>
      <c r="Y60" s="81">
        <v>1.4999999999999999E-2</v>
      </c>
      <c r="Z60" s="132">
        <v>9</v>
      </c>
      <c r="AA60" s="131">
        <v>44236</v>
      </c>
      <c r="AB60" s="131">
        <v>44244</v>
      </c>
      <c r="AC60" s="133">
        <f t="shared" si="0"/>
        <v>2.0262747717657539E-2</v>
      </c>
      <c r="AD60" s="139" t="str">
        <f t="shared" si="1"/>
        <v>Pinding</v>
      </c>
    </row>
    <row r="61" spans="1:30" ht="45.75" customHeight="1" thickTop="1" thickBot="1" x14ac:dyDescent="0.3">
      <c r="A61">
        <v>2021</v>
      </c>
      <c r="B61" s="129">
        <v>2</v>
      </c>
      <c r="C61" s="130" t="s">
        <v>274</v>
      </c>
      <c r="D61" s="130">
        <v>437</v>
      </c>
      <c r="E61" s="130" t="s">
        <v>275</v>
      </c>
      <c r="F61" s="130" t="s">
        <v>276</v>
      </c>
      <c r="G61" s="130">
        <v>158.08799999999999</v>
      </c>
      <c r="H61" s="130">
        <v>179.928</v>
      </c>
      <c r="I61" s="130">
        <v>89.1</v>
      </c>
      <c r="J61" s="134">
        <v>120</v>
      </c>
      <c r="K61" s="134">
        <v>120</v>
      </c>
      <c r="L61" s="134">
        <v>125</v>
      </c>
      <c r="M61" s="134">
        <v>116</v>
      </c>
      <c r="N61" s="81">
        <v>49</v>
      </c>
      <c r="O61" s="81">
        <v>24</v>
      </c>
      <c r="P61" s="81">
        <v>26</v>
      </c>
      <c r="Q61" s="81"/>
      <c r="R61" s="81">
        <v>15</v>
      </c>
      <c r="S61" s="81">
        <v>8</v>
      </c>
      <c r="T61" s="81"/>
      <c r="U61" s="81"/>
      <c r="V61" s="81"/>
      <c r="W61" s="132">
        <v>122</v>
      </c>
      <c r="X61" s="132">
        <v>9272</v>
      </c>
      <c r="Y61" s="81">
        <v>1.4999999999999999E-2</v>
      </c>
      <c r="Z61" s="132">
        <v>9</v>
      </c>
      <c r="AA61" s="131">
        <v>44236</v>
      </c>
      <c r="AB61" s="131">
        <v>44242</v>
      </c>
      <c r="AC61" s="133">
        <f t="shared" si="0"/>
        <v>1.3157894736842105E-2</v>
      </c>
      <c r="AD61" s="139" t="str">
        <f t="shared" si="1"/>
        <v>Pinding</v>
      </c>
    </row>
    <row r="62" spans="1:30" x14ac:dyDescent="0.25">
      <c r="A62">
        <v>2021</v>
      </c>
      <c r="B62">
        <v>2</v>
      </c>
      <c r="C62" s="134" t="s">
        <v>277</v>
      </c>
      <c r="D62" s="134">
        <v>645</v>
      </c>
      <c r="E62" s="134" t="s">
        <v>278</v>
      </c>
      <c r="F62" s="134" t="s">
        <v>279</v>
      </c>
      <c r="G62" s="134">
        <v>123.69</v>
      </c>
      <c r="H62" s="134">
        <v>142.31</v>
      </c>
      <c r="I62" s="134">
        <v>171.6</v>
      </c>
      <c r="J62" s="134">
        <v>80</v>
      </c>
      <c r="K62" s="134">
        <v>180</v>
      </c>
      <c r="L62" s="134">
        <v>80</v>
      </c>
      <c r="M62" s="134">
        <v>201</v>
      </c>
      <c r="N62" s="81">
        <v>42</v>
      </c>
      <c r="O62" s="81">
        <v>16</v>
      </c>
      <c r="P62" s="81">
        <v>25</v>
      </c>
      <c r="Q62" s="81"/>
      <c r="R62" s="81"/>
      <c r="S62" s="81"/>
      <c r="T62" s="81"/>
      <c r="U62" s="81">
        <v>25</v>
      </c>
      <c r="V62" s="81"/>
      <c r="W62" s="134">
        <v>108</v>
      </c>
      <c r="X62" s="134">
        <v>2988</v>
      </c>
      <c r="Y62" s="81">
        <v>0.02</v>
      </c>
      <c r="Z62" s="132">
        <v>7</v>
      </c>
      <c r="AA62" s="171">
        <v>44236</v>
      </c>
      <c r="AB62" s="134"/>
      <c r="AC62" s="133">
        <f t="shared" si="0"/>
        <v>3.614457831325301E-2</v>
      </c>
      <c r="AD62" s="139" t="str">
        <f t="shared" si="1"/>
        <v>Pinding</v>
      </c>
    </row>
    <row r="63" spans="1:30" x14ac:dyDescent="0.25">
      <c r="A63">
        <v>2021</v>
      </c>
      <c r="B63">
        <v>2</v>
      </c>
      <c r="C63" s="134" t="s">
        <v>280</v>
      </c>
      <c r="D63" s="134">
        <v>160</v>
      </c>
      <c r="E63" s="134" t="s">
        <v>151</v>
      </c>
      <c r="F63" s="134" t="s">
        <v>152</v>
      </c>
      <c r="G63" s="134">
        <v>186</v>
      </c>
      <c r="H63" s="134">
        <v>214</v>
      </c>
      <c r="I63" s="134">
        <v>200.4</v>
      </c>
      <c r="J63" s="134">
        <v>76</v>
      </c>
      <c r="K63" s="134">
        <v>95</v>
      </c>
      <c r="L63" s="134">
        <v>84</v>
      </c>
      <c r="M63" s="134">
        <v>86</v>
      </c>
      <c r="N63" s="81">
        <v>40</v>
      </c>
      <c r="O63" s="81">
        <v>8</v>
      </c>
      <c r="P63" s="81">
        <v>16</v>
      </c>
      <c r="Q63" s="81"/>
      <c r="R63" s="81"/>
      <c r="S63" s="81"/>
      <c r="T63" s="81"/>
      <c r="U63" s="81"/>
      <c r="V63" s="81"/>
      <c r="W63" s="134">
        <v>64</v>
      </c>
      <c r="X63" s="134">
        <v>6544</v>
      </c>
      <c r="Y63" s="81">
        <v>1.4999999999999999E-2</v>
      </c>
      <c r="Z63" s="132">
        <v>5</v>
      </c>
      <c r="AA63" s="171">
        <v>44235</v>
      </c>
      <c r="AB63" s="171">
        <v>44241</v>
      </c>
      <c r="AC63" s="133">
        <f t="shared" si="0"/>
        <v>9.7799511002444987E-3</v>
      </c>
      <c r="AD63" s="139" t="str">
        <f t="shared" si="1"/>
        <v>Pinding</v>
      </c>
    </row>
    <row r="64" spans="1:30" x14ac:dyDescent="0.25">
      <c r="A64">
        <v>2021</v>
      </c>
      <c r="B64">
        <v>2</v>
      </c>
      <c r="C64" s="134" t="s">
        <v>281</v>
      </c>
      <c r="D64" s="134">
        <v>167</v>
      </c>
      <c r="E64" s="134" t="s">
        <v>282</v>
      </c>
      <c r="F64" s="134" t="s">
        <v>283</v>
      </c>
      <c r="G64" s="134">
        <v>825.84</v>
      </c>
      <c r="H64" s="134">
        <v>950.16</v>
      </c>
      <c r="I64" s="134">
        <v>909.2</v>
      </c>
      <c r="J64" s="134">
        <v>55</v>
      </c>
      <c r="K64" s="134">
        <v>131</v>
      </c>
      <c r="L64" s="134">
        <v>50</v>
      </c>
      <c r="M64" s="134">
        <v>145</v>
      </c>
      <c r="N64" s="81">
        <v>12</v>
      </c>
      <c r="O64" s="81">
        <v>4</v>
      </c>
      <c r="P64" s="81">
        <v>6</v>
      </c>
      <c r="Q64" s="81"/>
      <c r="R64" s="81"/>
      <c r="S64" s="81"/>
      <c r="T64" s="81"/>
      <c r="U64" s="81"/>
      <c r="V64" s="81"/>
      <c r="W64" s="134">
        <v>21</v>
      </c>
      <c r="X64" s="134">
        <v>1649</v>
      </c>
      <c r="Y64" s="81">
        <v>1.4999999999999999E-2</v>
      </c>
      <c r="Z64" s="132">
        <v>3</v>
      </c>
      <c r="AA64" s="171">
        <v>44235</v>
      </c>
      <c r="AB64" s="171">
        <v>44167</v>
      </c>
      <c r="AC64" s="133">
        <f t="shared" si="0"/>
        <v>1.2734990903577926E-2</v>
      </c>
      <c r="AD64" s="139" t="str">
        <f t="shared" si="1"/>
        <v>Pinding</v>
      </c>
    </row>
    <row r="65" spans="1:30" x14ac:dyDescent="0.25">
      <c r="A65">
        <v>2021</v>
      </c>
      <c r="B65">
        <v>2</v>
      </c>
      <c r="C65" s="134" t="s">
        <v>284</v>
      </c>
      <c r="D65" s="134">
        <v>49</v>
      </c>
      <c r="E65" s="134" t="s">
        <v>145</v>
      </c>
      <c r="F65" s="134" t="s">
        <v>146</v>
      </c>
      <c r="G65" s="134">
        <v>95.5</v>
      </c>
      <c r="H65" s="134">
        <v>104.5</v>
      </c>
      <c r="I65" s="134">
        <v>105.5</v>
      </c>
      <c r="J65" s="134">
        <v>101</v>
      </c>
      <c r="K65" s="134">
        <v>107</v>
      </c>
      <c r="L65" s="134">
        <v>69</v>
      </c>
      <c r="M65" s="134">
        <v>105</v>
      </c>
      <c r="N65" s="81">
        <v>29</v>
      </c>
      <c r="O65" s="81">
        <v>13</v>
      </c>
      <c r="P65" s="81">
        <v>34</v>
      </c>
      <c r="Q65" s="81"/>
      <c r="R65" s="81"/>
      <c r="S65" s="81"/>
      <c r="T65" s="81"/>
      <c r="U65" s="81"/>
      <c r="V65" s="81"/>
      <c r="W65" s="134">
        <v>76</v>
      </c>
      <c r="X65" s="134">
        <v>8140</v>
      </c>
      <c r="Y65" s="81">
        <v>1.4999999999999999E-2</v>
      </c>
      <c r="Z65" s="132">
        <v>5</v>
      </c>
      <c r="AA65" s="171">
        <v>44235</v>
      </c>
      <c r="AB65" s="171">
        <v>44241</v>
      </c>
      <c r="AC65" s="133">
        <f t="shared" si="0"/>
        <v>9.3366093366093368E-3</v>
      </c>
      <c r="AD65" s="139" t="str">
        <f t="shared" si="1"/>
        <v>Pinding</v>
      </c>
    </row>
    <row r="66" spans="1:30" x14ac:dyDescent="0.25">
      <c r="A66">
        <v>2021</v>
      </c>
      <c r="B66">
        <v>2</v>
      </c>
      <c r="C66" s="134" t="s">
        <v>285</v>
      </c>
      <c r="D66" s="134">
        <v>50</v>
      </c>
      <c r="E66" s="134" t="s">
        <v>148</v>
      </c>
      <c r="F66" s="134" t="s">
        <v>149</v>
      </c>
      <c r="G66" s="134">
        <v>51.57</v>
      </c>
      <c r="H66" s="134">
        <v>56.43</v>
      </c>
      <c r="I66" s="134">
        <v>56.5</v>
      </c>
      <c r="J66" s="134">
        <v>101</v>
      </c>
      <c r="K66" s="134">
        <v>107</v>
      </c>
      <c r="L66" s="134">
        <v>69</v>
      </c>
      <c r="M66" s="134">
        <v>105</v>
      </c>
      <c r="N66" s="81">
        <v>29</v>
      </c>
      <c r="O66" s="81">
        <v>13</v>
      </c>
      <c r="P66" s="81">
        <v>43</v>
      </c>
      <c r="Q66" s="81"/>
      <c r="R66" s="81"/>
      <c r="S66" s="81"/>
      <c r="T66" s="81"/>
      <c r="U66" s="81"/>
      <c r="V66" s="81"/>
      <c r="W66" s="134">
        <v>85</v>
      </c>
      <c r="X66" s="134">
        <v>7617</v>
      </c>
      <c r="Y66" s="81">
        <v>1.4999999999999999E-2</v>
      </c>
      <c r="Z66" s="132">
        <v>5</v>
      </c>
      <c r="AA66" s="171">
        <v>44235</v>
      </c>
      <c r="AB66" s="171">
        <v>44241</v>
      </c>
      <c r="AC66" s="133">
        <f t="shared" si="0"/>
        <v>1.11592490481817E-2</v>
      </c>
      <c r="AD66" s="139" t="str">
        <f t="shared" si="1"/>
        <v>Pinding</v>
      </c>
    </row>
    <row r="67" spans="1:30" x14ac:dyDescent="0.25">
      <c r="A67">
        <v>2021</v>
      </c>
      <c r="B67">
        <v>2</v>
      </c>
      <c r="C67" s="134" t="s">
        <v>286</v>
      </c>
      <c r="D67" s="134">
        <v>445</v>
      </c>
      <c r="E67" s="134" t="s">
        <v>287</v>
      </c>
      <c r="F67" s="134" t="s">
        <v>288</v>
      </c>
      <c r="G67" s="134">
        <v>25.2</v>
      </c>
      <c r="H67" s="134">
        <v>30.8</v>
      </c>
      <c r="I67" s="134">
        <v>27.3</v>
      </c>
      <c r="J67" s="134">
        <v>60</v>
      </c>
      <c r="K67" s="134">
        <v>180</v>
      </c>
      <c r="L67" s="134">
        <v>90</v>
      </c>
      <c r="M67" s="134">
        <v>120</v>
      </c>
      <c r="N67" s="81">
        <v>8</v>
      </c>
      <c r="O67" s="81">
        <v>2</v>
      </c>
      <c r="P67" s="81">
        <v>10</v>
      </c>
      <c r="Q67" s="81"/>
      <c r="R67" s="81"/>
      <c r="S67" s="81"/>
      <c r="T67" s="81"/>
      <c r="U67" s="81"/>
      <c r="V67" s="81"/>
      <c r="W67" s="134">
        <v>20</v>
      </c>
      <c r="X67" s="134">
        <v>3420</v>
      </c>
      <c r="Y67" s="81">
        <v>1.4999999999999999E-2</v>
      </c>
      <c r="Z67" s="132">
        <v>3</v>
      </c>
      <c r="AA67" s="171">
        <v>44234</v>
      </c>
      <c r="AB67" s="134"/>
      <c r="AC67" s="133">
        <f t="shared" si="0"/>
        <v>5.8479532163742687E-3</v>
      </c>
      <c r="AD67" s="139" t="str">
        <f t="shared" si="1"/>
        <v>Pinding</v>
      </c>
    </row>
    <row r="68" spans="1:30" x14ac:dyDescent="0.25">
      <c r="A68">
        <v>2021</v>
      </c>
      <c r="B68">
        <v>2</v>
      </c>
      <c r="C68" s="134" t="s">
        <v>289</v>
      </c>
      <c r="D68" s="134">
        <v>446</v>
      </c>
      <c r="E68" s="134" t="s">
        <v>290</v>
      </c>
      <c r="F68" s="134" t="s">
        <v>291</v>
      </c>
      <c r="G68" s="134">
        <v>150.30000000000001</v>
      </c>
      <c r="H68" s="134">
        <v>183.7</v>
      </c>
      <c r="I68" s="134">
        <v>176.4</v>
      </c>
      <c r="J68" s="134">
        <v>60</v>
      </c>
      <c r="K68" s="134">
        <v>180</v>
      </c>
      <c r="L68" s="134">
        <v>90</v>
      </c>
      <c r="M68" s="134">
        <v>120</v>
      </c>
      <c r="N68" s="81">
        <v>19</v>
      </c>
      <c r="O68" s="81">
        <v>6</v>
      </c>
      <c r="P68" s="81">
        <v>6</v>
      </c>
      <c r="Q68" s="81"/>
      <c r="R68" s="81"/>
      <c r="S68" s="81"/>
      <c r="T68" s="81"/>
      <c r="U68" s="81"/>
      <c r="V68" s="81"/>
      <c r="W68" s="134">
        <v>31</v>
      </c>
      <c r="X68" s="134">
        <v>3683</v>
      </c>
      <c r="Y68" s="81">
        <v>1.4999999999999999E-2</v>
      </c>
      <c r="Z68" s="132">
        <v>3</v>
      </c>
      <c r="AA68" s="171">
        <v>44234</v>
      </c>
      <c r="AB68" s="134"/>
      <c r="AC68" s="133">
        <f t="shared" ref="AC68:AC131" si="2">IFERROR(W68/X68,"")</f>
        <v>8.4170513168612543E-3</v>
      </c>
      <c r="AD68" s="139" t="str">
        <f t="shared" ref="AD68:AD131" si="3">IF(AA68&lt;&gt;"",IF(AA68&lt;&gt;"","Pinding","wip"),IF(C68&lt;&gt;"","wip",""))</f>
        <v>Pinding</v>
      </c>
    </row>
    <row r="69" spans="1:30" x14ac:dyDescent="0.25">
      <c r="A69">
        <v>2021</v>
      </c>
      <c r="B69">
        <v>2</v>
      </c>
      <c r="C69" s="134" t="s">
        <v>292</v>
      </c>
      <c r="D69" s="134">
        <v>447</v>
      </c>
      <c r="E69" s="134" t="s">
        <v>293</v>
      </c>
      <c r="F69" s="134" t="s">
        <v>294</v>
      </c>
      <c r="G69" s="134">
        <v>159.30000000000001</v>
      </c>
      <c r="H69" s="134">
        <v>194.7</v>
      </c>
      <c r="I69" s="134">
        <v>181.5</v>
      </c>
      <c r="J69" s="134">
        <v>60</v>
      </c>
      <c r="K69" s="134">
        <v>180</v>
      </c>
      <c r="L69" s="134">
        <v>90</v>
      </c>
      <c r="M69" s="134">
        <v>120</v>
      </c>
      <c r="N69" s="81">
        <v>15</v>
      </c>
      <c r="O69" s="81">
        <v>3</v>
      </c>
      <c r="P69" s="81">
        <v>8</v>
      </c>
      <c r="Q69" s="81"/>
      <c r="R69" s="81"/>
      <c r="S69" s="81"/>
      <c r="T69" s="81"/>
      <c r="U69" s="81"/>
      <c r="V69" s="81"/>
      <c r="W69" s="134">
        <v>26</v>
      </c>
      <c r="X69" s="134">
        <v>3666</v>
      </c>
      <c r="Y69" s="81">
        <v>1.4999999999999999E-2</v>
      </c>
      <c r="Z69" s="132">
        <v>3</v>
      </c>
      <c r="AA69" s="171">
        <v>44234</v>
      </c>
      <c r="AB69" s="134"/>
      <c r="AC69" s="133">
        <f t="shared" si="2"/>
        <v>7.0921985815602835E-3</v>
      </c>
      <c r="AD69" s="139" t="str">
        <f t="shared" si="3"/>
        <v>Pinding</v>
      </c>
    </row>
    <row r="70" spans="1:30" x14ac:dyDescent="0.25">
      <c r="A70">
        <v>2021</v>
      </c>
      <c r="B70">
        <v>2</v>
      </c>
      <c r="C70" s="134" t="s">
        <v>295</v>
      </c>
      <c r="D70" s="134">
        <v>448</v>
      </c>
      <c r="E70" s="134" t="s">
        <v>296</v>
      </c>
      <c r="F70" s="134" t="s">
        <v>297</v>
      </c>
      <c r="G70" s="134">
        <v>20.7</v>
      </c>
      <c r="H70" s="134">
        <v>25.3</v>
      </c>
      <c r="I70" s="134">
        <v>23.5</v>
      </c>
      <c r="J70" s="134">
        <v>60</v>
      </c>
      <c r="K70" s="134">
        <v>180</v>
      </c>
      <c r="L70" s="134">
        <v>90</v>
      </c>
      <c r="M70" s="134">
        <v>120</v>
      </c>
      <c r="N70" s="81">
        <v>16</v>
      </c>
      <c r="O70" s="81">
        <v>8</v>
      </c>
      <c r="P70" s="81">
        <v>11</v>
      </c>
      <c r="Q70" s="81"/>
      <c r="R70" s="81"/>
      <c r="S70" s="81"/>
      <c r="T70" s="81"/>
      <c r="U70" s="81"/>
      <c r="V70" s="81"/>
      <c r="W70" s="134">
        <v>35</v>
      </c>
      <c r="X70" s="134">
        <v>3675</v>
      </c>
      <c r="Y70" s="81">
        <v>1.4999999999999999E-2</v>
      </c>
      <c r="Z70" s="132">
        <v>3</v>
      </c>
      <c r="AA70" s="171">
        <v>44234</v>
      </c>
      <c r="AB70" s="134"/>
      <c r="AC70" s="133">
        <f t="shared" si="2"/>
        <v>9.5238095238095247E-3</v>
      </c>
      <c r="AD70" s="139" t="str">
        <f t="shared" si="3"/>
        <v>Pinding</v>
      </c>
    </row>
    <row r="71" spans="1:30" x14ac:dyDescent="0.25">
      <c r="A71">
        <v>2021</v>
      </c>
      <c r="B71">
        <v>2</v>
      </c>
      <c r="C71" s="134" t="s">
        <v>298</v>
      </c>
      <c r="D71" s="134">
        <v>92</v>
      </c>
      <c r="E71" s="134" t="s">
        <v>136</v>
      </c>
      <c r="F71" s="134" t="s">
        <v>137</v>
      </c>
      <c r="G71" s="134">
        <v>335.73</v>
      </c>
      <c r="H71" s="134">
        <v>386.27</v>
      </c>
      <c r="I71" s="134">
        <v>375.1</v>
      </c>
      <c r="J71" s="134">
        <v>74</v>
      </c>
      <c r="K71" s="134">
        <v>97</v>
      </c>
      <c r="L71" s="134">
        <v>75</v>
      </c>
      <c r="M71" s="134">
        <v>96</v>
      </c>
      <c r="N71" s="81">
        <v>38</v>
      </c>
      <c r="O71" s="81">
        <v>9</v>
      </c>
      <c r="P71" s="81">
        <v>10</v>
      </c>
      <c r="Q71" s="81">
        <v>2</v>
      </c>
      <c r="R71" s="81">
        <v>3</v>
      </c>
      <c r="S71" s="81"/>
      <c r="T71" s="81"/>
      <c r="U71" s="81"/>
      <c r="V71" s="81"/>
      <c r="W71" s="134">
        <v>62</v>
      </c>
      <c r="X71" s="134">
        <v>7598</v>
      </c>
      <c r="Y71" s="81">
        <v>1.4999999999999999E-2</v>
      </c>
      <c r="Z71" s="132">
        <v>5</v>
      </c>
      <c r="AA71" s="171">
        <v>44234</v>
      </c>
      <c r="AB71" s="134"/>
      <c r="AC71" s="133">
        <f t="shared" si="2"/>
        <v>8.1600421163464075E-3</v>
      </c>
      <c r="AD71" s="139" t="str">
        <f t="shared" si="3"/>
        <v>Pinding</v>
      </c>
    </row>
    <row r="72" spans="1:30" x14ac:dyDescent="0.25">
      <c r="A72">
        <v>2021</v>
      </c>
      <c r="B72">
        <v>2</v>
      </c>
      <c r="C72" s="134" t="s">
        <v>299</v>
      </c>
      <c r="D72" s="134">
        <v>93</v>
      </c>
      <c r="E72" s="134" t="s">
        <v>139</v>
      </c>
      <c r="F72" s="134" t="s">
        <v>140</v>
      </c>
      <c r="G72" s="134">
        <v>54.87</v>
      </c>
      <c r="H72" s="134">
        <v>63.13</v>
      </c>
      <c r="I72" s="134">
        <v>59</v>
      </c>
      <c r="J72" s="134">
        <v>74</v>
      </c>
      <c r="K72" s="134">
        <v>97</v>
      </c>
      <c r="L72" s="134">
        <v>79</v>
      </c>
      <c r="M72" s="134">
        <v>92</v>
      </c>
      <c r="N72" s="81">
        <v>45</v>
      </c>
      <c r="O72" s="81">
        <v>18</v>
      </c>
      <c r="P72" s="81">
        <v>32</v>
      </c>
      <c r="Q72" s="81"/>
      <c r="R72" s="81">
        <v>6</v>
      </c>
      <c r="S72" s="81"/>
      <c r="T72" s="81"/>
      <c r="U72" s="81"/>
      <c r="V72" s="81"/>
      <c r="W72" s="134">
        <v>101</v>
      </c>
      <c r="X72" s="134">
        <v>12305</v>
      </c>
      <c r="Y72" s="81">
        <v>1.4999999999999999E-2</v>
      </c>
      <c r="Z72" s="132">
        <v>5</v>
      </c>
      <c r="AA72" s="171">
        <v>44234</v>
      </c>
      <c r="AB72" s="134"/>
      <c r="AC72" s="133">
        <f t="shared" si="2"/>
        <v>8.2080455099553026E-3</v>
      </c>
      <c r="AD72" s="139" t="str">
        <f t="shared" si="3"/>
        <v>Pinding</v>
      </c>
    </row>
    <row r="73" spans="1:30" x14ac:dyDescent="0.25">
      <c r="A73">
        <v>2021</v>
      </c>
      <c r="B73">
        <v>2</v>
      </c>
      <c r="C73" s="134" t="s">
        <v>300</v>
      </c>
      <c r="D73" s="134">
        <v>94</v>
      </c>
      <c r="E73" s="134" t="s">
        <v>301</v>
      </c>
      <c r="F73" s="134" t="s">
        <v>302</v>
      </c>
      <c r="G73" s="134">
        <v>17.670000000000002</v>
      </c>
      <c r="H73" s="134">
        <v>20.329999999999998</v>
      </c>
      <c r="I73" s="134">
        <v>19.600000000000001</v>
      </c>
      <c r="J73" s="134">
        <v>74</v>
      </c>
      <c r="K73" s="134">
        <v>97</v>
      </c>
      <c r="L73" s="134">
        <v>73</v>
      </c>
      <c r="M73" s="134">
        <v>98</v>
      </c>
      <c r="N73" s="81">
        <v>4</v>
      </c>
      <c r="O73" s="81">
        <v>8</v>
      </c>
      <c r="P73" s="81">
        <v>11</v>
      </c>
      <c r="Q73" s="81">
        <v>3</v>
      </c>
      <c r="R73" s="81"/>
      <c r="S73" s="81"/>
      <c r="T73" s="81"/>
      <c r="U73" s="81"/>
      <c r="V73" s="81"/>
      <c r="W73" s="134">
        <v>26</v>
      </c>
      <c r="X73" s="134">
        <v>2138</v>
      </c>
      <c r="Y73" s="81">
        <v>1.4999999999999999E-2</v>
      </c>
      <c r="Z73" s="132">
        <v>3</v>
      </c>
      <c r="AA73" s="171">
        <v>44234</v>
      </c>
      <c r="AB73" s="134"/>
      <c r="AC73" s="133">
        <f t="shared" si="2"/>
        <v>1.216089803554724E-2</v>
      </c>
      <c r="AD73" s="139" t="str">
        <f t="shared" si="3"/>
        <v>Pinding</v>
      </c>
    </row>
    <row r="74" spans="1:30" x14ac:dyDescent="0.25">
      <c r="A74">
        <v>2021</v>
      </c>
      <c r="B74">
        <v>2</v>
      </c>
      <c r="C74" s="134" t="s">
        <v>303</v>
      </c>
      <c r="D74" s="134">
        <v>155</v>
      </c>
      <c r="E74" s="134" t="s">
        <v>304</v>
      </c>
      <c r="F74" s="134" t="s">
        <v>305</v>
      </c>
      <c r="G74" s="134">
        <v>113.46</v>
      </c>
      <c r="H74" s="134">
        <v>130.54</v>
      </c>
      <c r="I74" s="134">
        <v>122.2</v>
      </c>
      <c r="J74" s="134">
        <v>61</v>
      </c>
      <c r="K74" s="134">
        <v>177</v>
      </c>
      <c r="L74" s="134">
        <v>83</v>
      </c>
      <c r="M74" s="134">
        <v>130</v>
      </c>
      <c r="N74" s="81">
        <v>27</v>
      </c>
      <c r="O74" s="81">
        <v>10</v>
      </c>
      <c r="P74" s="81">
        <v>25</v>
      </c>
      <c r="Q74" s="81">
        <v>2</v>
      </c>
      <c r="R74" s="81">
        <v>2</v>
      </c>
      <c r="S74" s="81"/>
      <c r="T74" s="81"/>
      <c r="U74" s="81"/>
      <c r="V74" s="81"/>
      <c r="W74" s="134">
        <v>65</v>
      </c>
      <c r="X74" s="134">
        <v>6665</v>
      </c>
      <c r="Y74" s="81">
        <v>0.02</v>
      </c>
      <c r="Z74" s="132">
        <v>6</v>
      </c>
      <c r="AA74" s="171">
        <v>44231</v>
      </c>
      <c r="AB74" s="171">
        <v>44238</v>
      </c>
      <c r="AC74" s="133">
        <f t="shared" si="2"/>
        <v>9.7524381095273824E-3</v>
      </c>
      <c r="AD74" s="139" t="str">
        <f t="shared" si="3"/>
        <v>Pinding</v>
      </c>
    </row>
    <row r="75" spans="1:30" x14ac:dyDescent="0.25">
      <c r="A75">
        <v>2021</v>
      </c>
      <c r="B75">
        <v>2</v>
      </c>
      <c r="C75" s="134" t="s">
        <v>306</v>
      </c>
      <c r="D75" s="134">
        <v>306</v>
      </c>
      <c r="E75" s="134" t="s">
        <v>307</v>
      </c>
      <c r="F75" s="134" t="s">
        <v>308</v>
      </c>
      <c r="G75" s="134">
        <v>182.28</v>
      </c>
      <c r="H75" s="134">
        <v>209.72</v>
      </c>
      <c r="I75" s="134">
        <v>201.2</v>
      </c>
      <c r="J75" s="134">
        <v>20</v>
      </c>
      <c r="K75" s="134">
        <v>180</v>
      </c>
      <c r="L75" s="134">
        <v>23</v>
      </c>
      <c r="M75" s="134">
        <v>172</v>
      </c>
      <c r="N75" s="81">
        <v>1</v>
      </c>
      <c r="O75" s="81">
        <v>2</v>
      </c>
      <c r="P75" s="81">
        <v>2</v>
      </c>
      <c r="Q75" s="81"/>
      <c r="R75" s="81"/>
      <c r="S75" s="81"/>
      <c r="T75" s="81"/>
      <c r="U75" s="81"/>
      <c r="V75" s="81"/>
      <c r="W75" s="134">
        <v>5</v>
      </c>
      <c r="X75" s="134">
        <v>185</v>
      </c>
      <c r="Y75" s="81">
        <v>0.02</v>
      </c>
      <c r="Z75" s="132">
        <v>2</v>
      </c>
      <c r="AA75" s="171">
        <v>44231</v>
      </c>
      <c r="AB75" s="134"/>
      <c r="AC75" s="133">
        <f t="shared" si="2"/>
        <v>2.7027027027027029E-2</v>
      </c>
      <c r="AD75" s="139" t="str">
        <f t="shared" si="3"/>
        <v>Pinding</v>
      </c>
    </row>
    <row r="76" spans="1:30" x14ac:dyDescent="0.25">
      <c r="A76">
        <v>2021</v>
      </c>
      <c r="B76">
        <v>2</v>
      </c>
      <c r="C76" s="134" t="s">
        <v>309</v>
      </c>
      <c r="D76" s="134">
        <v>439</v>
      </c>
      <c r="E76" s="134" t="s">
        <v>310</v>
      </c>
      <c r="F76" s="134" t="s">
        <v>311</v>
      </c>
      <c r="G76" s="134">
        <v>308.7</v>
      </c>
      <c r="H76" s="134">
        <v>377.3</v>
      </c>
      <c r="I76" s="134">
        <v>350.9</v>
      </c>
      <c r="J76" s="134">
        <v>45</v>
      </c>
      <c r="K76" s="134">
        <v>320</v>
      </c>
      <c r="L76" s="134">
        <v>59</v>
      </c>
      <c r="M76" s="134">
        <v>248</v>
      </c>
      <c r="N76" s="81">
        <v>3</v>
      </c>
      <c r="O76" s="81">
        <v>2</v>
      </c>
      <c r="P76" s="81">
        <v>9</v>
      </c>
      <c r="Q76" s="81"/>
      <c r="R76" s="81">
        <v>10</v>
      </c>
      <c r="S76" s="81"/>
      <c r="T76" s="81"/>
      <c r="U76" s="81">
        <v>3</v>
      </c>
      <c r="V76" s="81"/>
      <c r="W76" s="134">
        <v>27</v>
      </c>
      <c r="X76" s="134">
        <v>1082</v>
      </c>
      <c r="Y76" s="81">
        <v>1.4999999999999999E-2</v>
      </c>
      <c r="Z76" s="132">
        <v>2</v>
      </c>
      <c r="AA76" s="171">
        <v>44231</v>
      </c>
      <c r="AB76" s="134"/>
      <c r="AC76" s="133">
        <f t="shared" si="2"/>
        <v>2.4953789279112754E-2</v>
      </c>
      <c r="AD76" s="139" t="str">
        <f t="shared" si="3"/>
        <v>Pinding</v>
      </c>
    </row>
    <row r="77" spans="1:30" x14ac:dyDescent="0.25">
      <c r="A77">
        <v>2021</v>
      </c>
      <c r="B77">
        <v>2</v>
      </c>
      <c r="C77" s="134" t="s">
        <v>312</v>
      </c>
      <c r="D77" s="134">
        <v>560</v>
      </c>
      <c r="E77" s="134" t="s">
        <v>313</v>
      </c>
      <c r="F77" s="134" t="s">
        <v>314</v>
      </c>
      <c r="G77" s="134">
        <v>426.87</v>
      </c>
      <c r="H77" s="134">
        <v>491.13</v>
      </c>
      <c r="I77" s="134">
        <v>462.6</v>
      </c>
      <c r="J77" s="134">
        <v>30</v>
      </c>
      <c r="K77" s="134">
        <v>240</v>
      </c>
      <c r="L77" s="134">
        <v>33</v>
      </c>
      <c r="M77" s="134">
        <v>220</v>
      </c>
      <c r="N77" s="81">
        <v>8</v>
      </c>
      <c r="O77" s="81">
        <v>12</v>
      </c>
      <c r="P77" s="81">
        <v>7</v>
      </c>
      <c r="Q77" s="81"/>
      <c r="R77" s="81">
        <v>4</v>
      </c>
      <c r="S77" s="81"/>
      <c r="T77" s="81"/>
      <c r="U77" s="81"/>
      <c r="V77" s="81"/>
      <c r="W77" s="134">
        <v>31</v>
      </c>
      <c r="X77" s="134">
        <v>661</v>
      </c>
      <c r="Y77" s="81">
        <v>1.4999999999999999E-2</v>
      </c>
      <c r="Z77" s="132">
        <v>2</v>
      </c>
      <c r="AA77" s="171">
        <v>44231</v>
      </c>
      <c r="AB77" s="134"/>
      <c r="AC77" s="133">
        <f t="shared" si="2"/>
        <v>4.6898638426626324E-2</v>
      </c>
      <c r="AD77" s="139" t="str">
        <f t="shared" si="3"/>
        <v>Pinding</v>
      </c>
    </row>
    <row r="78" spans="1:30" x14ac:dyDescent="0.25">
      <c r="A78">
        <v>2021</v>
      </c>
      <c r="B78">
        <v>2</v>
      </c>
      <c r="C78" s="134" t="s">
        <v>315</v>
      </c>
      <c r="D78" s="134">
        <v>561</v>
      </c>
      <c r="E78" s="134" t="s">
        <v>316</v>
      </c>
      <c r="F78" s="134" t="s">
        <v>317</v>
      </c>
      <c r="G78" s="134">
        <v>81.84</v>
      </c>
      <c r="H78" s="134">
        <v>94.16</v>
      </c>
      <c r="I78" s="134">
        <v>88.9</v>
      </c>
      <c r="J78" s="134">
        <v>30</v>
      </c>
      <c r="K78" s="134">
        <v>240</v>
      </c>
      <c r="L78" s="134">
        <v>33</v>
      </c>
      <c r="M78" s="134">
        <v>220</v>
      </c>
      <c r="N78" s="81">
        <v>8</v>
      </c>
      <c r="O78" s="81">
        <v>8</v>
      </c>
      <c r="P78" s="81">
        <v>5</v>
      </c>
      <c r="Q78" s="81"/>
      <c r="R78" s="81">
        <v>8</v>
      </c>
      <c r="S78" s="81"/>
      <c r="T78" s="81"/>
      <c r="U78" s="81"/>
      <c r="V78" s="81"/>
      <c r="W78" s="134">
        <v>29</v>
      </c>
      <c r="X78" s="134">
        <v>659</v>
      </c>
      <c r="Y78" s="81">
        <v>1.4999999999999999E-2</v>
      </c>
      <c r="Z78" s="132">
        <v>2</v>
      </c>
      <c r="AA78" s="171">
        <v>44231</v>
      </c>
      <c r="AB78" s="134"/>
      <c r="AC78" s="133">
        <f t="shared" si="2"/>
        <v>4.4006069802731411E-2</v>
      </c>
      <c r="AD78" s="139" t="str">
        <f t="shared" si="3"/>
        <v>Pinding</v>
      </c>
    </row>
    <row r="79" spans="1:30" x14ac:dyDescent="0.25">
      <c r="A79">
        <v>2021</v>
      </c>
      <c r="B79">
        <v>2</v>
      </c>
      <c r="C79" s="134" t="s">
        <v>318</v>
      </c>
      <c r="D79" s="134">
        <v>562</v>
      </c>
      <c r="E79" s="134" t="s">
        <v>319</v>
      </c>
      <c r="F79" s="134" t="s">
        <v>320</v>
      </c>
      <c r="G79" s="134">
        <v>230.64</v>
      </c>
      <c r="H79" s="134">
        <v>265.36</v>
      </c>
      <c r="I79" s="134">
        <v>245.8</v>
      </c>
      <c r="J79" s="134">
        <v>30</v>
      </c>
      <c r="K79" s="134">
        <v>240</v>
      </c>
      <c r="L79" s="134">
        <v>33</v>
      </c>
      <c r="M79" s="134">
        <v>220</v>
      </c>
      <c r="N79" s="81">
        <v>6</v>
      </c>
      <c r="O79" s="81">
        <v>12</v>
      </c>
      <c r="P79" s="81">
        <v>9</v>
      </c>
      <c r="Q79" s="81"/>
      <c r="R79" s="81">
        <v>4</v>
      </c>
      <c r="S79" s="81"/>
      <c r="T79" s="81"/>
      <c r="U79" s="81"/>
      <c r="V79" s="81"/>
      <c r="W79" s="134">
        <v>31</v>
      </c>
      <c r="X79" s="134">
        <v>661</v>
      </c>
      <c r="Y79" s="81">
        <v>1.4999999999999999E-2</v>
      </c>
      <c r="Z79" s="132">
        <v>2</v>
      </c>
      <c r="AA79" s="171">
        <v>44231</v>
      </c>
      <c r="AB79" s="134"/>
      <c r="AC79" s="133">
        <f t="shared" si="2"/>
        <v>4.6898638426626324E-2</v>
      </c>
      <c r="AD79" s="139" t="str">
        <f t="shared" si="3"/>
        <v>Pinding</v>
      </c>
    </row>
    <row r="80" spans="1:30" x14ac:dyDescent="0.25">
      <c r="A80">
        <v>2021</v>
      </c>
      <c r="B80">
        <v>2</v>
      </c>
      <c r="C80" s="134" t="s">
        <v>321</v>
      </c>
      <c r="D80" s="134">
        <v>563</v>
      </c>
      <c r="E80" s="134" t="s">
        <v>322</v>
      </c>
      <c r="F80" s="134" t="s">
        <v>323</v>
      </c>
      <c r="G80" s="134">
        <v>98.58</v>
      </c>
      <c r="H80" s="134">
        <v>113.42</v>
      </c>
      <c r="I80" s="134">
        <v>106</v>
      </c>
      <c r="J80" s="134">
        <v>60</v>
      </c>
      <c r="K80" s="134">
        <v>240</v>
      </c>
      <c r="L80" s="134">
        <v>66</v>
      </c>
      <c r="M80" s="134">
        <v>220</v>
      </c>
      <c r="N80" s="81">
        <v>4</v>
      </c>
      <c r="O80" s="81">
        <v>3</v>
      </c>
      <c r="P80" s="81">
        <v>3</v>
      </c>
      <c r="Q80" s="81"/>
      <c r="R80" s="81">
        <v>2</v>
      </c>
      <c r="S80" s="81"/>
      <c r="T80" s="81"/>
      <c r="U80" s="81"/>
      <c r="V80" s="81"/>
      <c r="W80" s="134">
        <v>12</v>
      </c>
      <c r="X80" s="134">
        <v>642</v>
      </c>
      <c r="Y80" s="81">
        <v>1.4999999999999999E-2</v>
      </c>
      <c r="Z80" s="132">
        <v>2</v>
      </c>
      <c r="AA80" s="171">
        <v>44231</v>
      </c>
      <c r="AB80" s="134"/>
      <c r="AC80" s="133">
        <f t="shared" si="2"/>
        <v>1.8691588785046728E-2</v>
      </c>
      <c r="AD80" s="139" t="str">
        <f t="shared" si="3"/>
        <v>Pinding</v>
      </c>
    </row>
    <row r="81" spans="1:30" x14ac:dyDescent="0.25">
      <c r="A81">
        <v>2021</v>
      </c>
      <c r="B81">
        <v>2</v>
      </c>
      <c r="C81" s="134" t="s">
        <v>324</v>
      </c>
      <c r="D81" s="134">
        <v>652</v>
      </c>
      <c r="E81" s="134" t="s">
        <v>296</v>
      </c>
      <c r="F81" s="134" t="s">
        <v>297</v>
      </c>
      <c r="G81" s="134">
        <v>15.903</v>
      </c>
      <c r="H81" s="134">
        <v>18.297000000000001</v>
      </c>
      <c r="I81" s="134"/>
      <c r="J81" s="134">
        <v>20</v>
      </c>
      <c r="K81" s="134"/>
      <c r="L81" s="134">
        <v>23</v>
      </c>
      <c r="M81" s="134">
        <v>172</v>
      </c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>
        <v>290</v>
      </c>
      <c r="Y81" s="81">
        <v>0.02</v>
      </c>
      <c r="Z81" s="132">
        <v>2</v>
      </c>
      <c r="AA81" s="171">
        <v>44231</v>
      </c>
      <c r="AB81" s="134"/>
      <c r="AC81" s="133">
        <f t="shared" si="2"/>
        <v>0</v>
      </c>
      <c r="AD81" s="139" t="str">
        <f t="shared" si="3"/>
        <v>Pinding</v>
      </c>
    </row>
    <row r="82" spans="1:30" x14ac:dyDescent="0.25">
      <c r="A82">
        <v>2021</v>
      </c>
      <c r="B82">
        <v>2</v>
      </c>
      <c r="C82" s="134" t="s">
        <v>325</v>
      </c>
      <c r="D82" s="134">
        <v>655</v>
      </c>
      <c r="E82" s="134" t="s">
        <v>326</v>
      </c>
      <c r="F82" s="134" t="s">
        <v>327</v>
      </c>
      <c r="G82" s="134">
        <v>137.63999999999999</v>
      </c>
      <c r="H82" s="134">
        <v>158.36000000000001</v>
      </c>
      <c r="I82" s="134">
        <v>146.5</v>
      </c>
      <c r="J82" s="134">
        <v>60</v>
      </c>
      <c r="K82" s="134">
        <v>180</v>
      </c>
      <c r="L82" s="134">
        <v>68</v>
      </c>
      <c r="M82" s="134">
        <v>161</v>
      </c>
      <c r="N82" s="81">
        <v>8</v>
      </c>
      <c r="O82" s="81">
        <v>4</v>
      </c>
      <c r="P82" s="81">
        <v>6</v>
      </c>
      <c r="Q82" s="81">
        <v>6</v>
      </c>
      <c r="R82" s="81"/>
      <c r="S82" s="81"/>
      <c r="T82" s="81"/>
      <c r="U82" s="81"/>
      <c r="V82" s="81"/>
      <c r="W82" s="134">
        <v>24</v>
      </c>
      <c r="X82" s="134">
        <v>1584</v>
      </c>
      <c r="Y82" s="81">
        <v>0.02</v>
      </c>
      <c r="Z82" s="132">
        <v>3</v>
      </c>
      <c r="AA82" s="171">
        <v>44230</v>
      </c>
      <c r="AB82" s="171">
        <v>44234</v>
      </c>
      <c r="AC82" s="133">
        <f t="shared" si="2"/>
        <v>1.5151515151515152E-2</v>
      </c>
      <c r="AD82" s="139" t="str">
        <f t="shared" si="3"/>
        <v>Pinding</v>
      </c>
    </row>
    <row r="83" spans="1:30" x14ac:dyDescent="0.25">
      <c r="A83">
        <v>2021</v>
      </c>
      <c r="B83">
        <v>2</v>
      </c>
      <c r="C83" s="134" t="s">
        <v>328</v>
      </c>
      <c r="D83" s="134">
        <v>656</v>
      </c>
      <c r="E83" s="134" t="s">
        <v>329</v>
      </c>
      <c r="F83" s="134" t="s">
        <v>330</v>
      </c>
      <c r="G83" s="134">
        <v>137.63999999999999</v>
      </c>
      <c r="H83" s="134">
        <v>158.36000000000001</v>
      </c>
      <c r="I83" s="134">
        <v>146.5</v>
      </c>
      <c r="J83" s="134">
        <v>60</v>
      </c>
      <c r="K83" s="134">
        <v>180</v>
      </c>
      <c r="L83" s="134">
        <v>68</v>
      </c>
      <c r="M83" s="134">
        <v>161</v>
      </c>
      <c r="N83" s="81">
        <v>8</v>
      </c>
      <c r="O83" s="81">
        <v>4</v>
      </c>
      <c r="P83" s="81">
        <v>6</v>
      </c>
      <c r="Q83" s="81">
        <v>6</v>
      </c>
      <c r="R83" s="81"/>
      <c r="S83" s="81"/>
      <c r="T83" s="81"/>
      <c r="U83" s="81"/>
      <c r="V83" s="81"/>
      <c r="W83" s="134">
        <v>24</v>
      </c>
      <c r="X83" s="134">
        <v>1584</v>
      </c>
      <c r="Y83" s="81">
        <v>0.02</v>
      </c>
      <c r="Z83" s="132">
        <v>3</v>
      </c>
      <c r="AA83" s="171">
        <v>44230</v>
      </c>
      <c r="AB83" s="171">
        <v>44234</v>
      </c>
      <c r="AC83" s="133">
        <f t="shared" si="2"/>
        <v>1.5151515151515152E-2</v>
      </c>
      <c r="AD83" s="139" t="str">
        <f t="shared" si="3"/>
        <v>Pinding</v>
      </c>
    </row>
    <row r="84" spans="1:30" x14ac:dyDescent="0.25">
      <c r="A84">
        <v>2021</v>
      </c>
      <c r="B84">
        <v>2</v>
      </c>
      <c r="C84" s="134" t="s">
        <v>331</v>
      </c>
      <c r="D84" s="134">
        <v>657</v>
      </c>
      <c r="E84" s="134" t="s">
        <v>332</v>
      </c>
      <c r="F84" s="134" t="s">
        <v>333</v>
      </c>
      <c r="G84" s="134">
        <v>83.7</v>
      </c>
      <c r="H84" s="134">
        <v>96.3</v>
      </c>
      <c r="I84" s="134">
        <v>94.6</v>
      </c>
      <c r="J84" s="134">
        <v>60</v>
      </c>
      <c r="K84" s="134">
        <v>180</v>
      </c>
      <c r="L84" s="134">
        <v>68</v>
      </c>
      <c r="M84" s="134">
        <v>161</v>
      </c>
      <c r="N84" s="81">
        <v>8</v>
      </c>
      <c r="O84" s="81">
        <v>8</v>
      </c>
      <c r="P84" s="81">
        <v>6</v>
      </c>
      <c r="Q84" s="81">
        <v>5</v>
      </c>
      <c r="R84" s="81"/>
      <c r="S84" s="81"/>
      <c r="T84" s="81"/>
      <c r="U84" s="81"/>
      <c r="V84" s="81"/>
      <c r="W84" s="134">
        <v>27</v>
      </c>
      <c r="X84" s="134">
        <v>1572</v>
      </c>
      <c r="Y84" s="81">
        <v>0.02</v>
      </c>
      <c r="Z84" s="132">
        <v>3</v>
      </c>
      <c r="AA84" s="171">
        <v>44230</v>
      </c>
      <c r="AB84" s="171">
        <v>44234</v>
      </c>
      <c r="AC84" s="133">
        <f t="shared" si="2"/>
        <v>1.717557251908397E-2</v>
      </c>
      <c r="AD84" s="139" t="str">
        <f t="shared" si="3"/>
        <v>Pinding</v>
      </c>
    </row>
    <row r="85" spans="1:30" x14ac:dyDescent="0.25">
      <c r="A85">
        <v>2021</v>
      </c>
      <c r="B85">
        <v>2</v>
      </c>
      <c r="C85" s="134" t="s">
        <v>334</v>
      </c>
      <c r="D85" s="134">
        <v>658</v>
      </c>
      <c r="E85" s="134" t="s">
        <v>335</v>
      </c>
      <c r="F85" s="134" t="s">
        <v>336</v>
      </c>
      <c r="G85" s="134">
        <v>83.7</v>
      </c>
      <c r="H85" s="134">
        <v>96.3</v>
      </c>
      <c r="I85" s="134">
        <v>94.6</v>
      </c>
      <c r="J85" s="134">
        <v>60</v>
      </c>
      <c r="K85" s="134">
        <v>180</v>
      </c>
      <c r="L85" s="134">
        <v>68</v>
      </c>
      <c r="M85" s="134">
        <v>161</v>
      </c>
      <c r="N85" s="81">
        <v>8</v>
      </c>
      <c r="O85" s="81">
        <v>8</v>
      </c>
      <c r="P85" s="81">
        <v>6</v>
      </c>
      <c r="Q85" s="81">
        <v>5</v>
      </c>
      <c r="R85" s="81"/>
      <c r="S85" s="81"/>
      <c r="T85" s="81"/>
      <c r="U85" s="81"/>
      <c r="V85" s="81"/>
      <c r="W85" s="134">
        <v>27</v>
      </c>
      <c r="X85" s="134">
        <v>1572</v>
      </c>
      <c r="Y85" s="81">
        <v>0.02</v>
      </c>
      <c r="Z85" s="132">
        <v>3</v>
      </c>
      <c r="AA85" s="171">
        <v>44230</v>
      </c>
      <c r="AB85" s="171">
        <v>44234</v>
      </c>
      <c r="AC85" s="133">
        <f t="shared" si="2"/>
        <v>1.717557251908397E-2</v>
      </c>
      <c r="AD85" s="139" t="str">
        <f t="shared" si="3"/>
        <v>Pinding</v>
      </c>
    </row>
    <row r="86" spans="1:30" x14ac:dyDescent="0.25">
      <c r="A86">
        <v>2021</v>
      </c>
      <c r="B86">
        <v>2</v>
      </c>
      <c r="C86" s="134" t="s">
        <v>337</v>
      </c>
      <c r="D86" s="134">
        <v>100</v>
      </c>
      <c r="E86" s="134" t="s">
        <v>338</v>
      </c>
      <c r="F86" s="134" t="s">
        <v>339</v>
      </c>
      <c r="G86" s="134">
        <v>18.600000000000001</v>
      </c>
      <c r="H86" s="134">
        <v>21.4</v>
      </c>
      <c r="I86" s="134">
        <v>20.399999999999999</v>
      </c>
      <c r="J86" s="134">
        <v>140</v>
      </c>
      <c r="K86" s="134">
        <v>103</v>
      </c>
      <c r="L86" s="134">
        <v>144</v>
      </c>
      <c r="M86" s="134">
        <v>100</v>
      </c>
      <c r="N86" s="81">
        <v>15</v>
      </c>
      <c r="O86" s="81">
        <v>13</v>
      </c>
      <c r="P86" s="81">
        <v>18</v>
      </c>
      <c r="Q86" s="81">
        <v>2</v>
      </c>
      <c r="R86" s="81">
        <v>2</v>
      </c>
      <c r="S86" s="81"/>
      <c r="T86" s="81"/>
      <c r="U86" s="81"/>
      <c r="V86" s="81"/>
      <c r="W86" s="134">
        <v>50</v>
      </c>
      <c r="X86" s="134">
        <v>4334</v>
      </c>
      <c r="Y86" s="81">
        <v>1.4999999999999999E-2</v>
      </c>
      <c r="Z86" s="132">
        <v>3</v>
      </c>
      <c r="AA86" s="171">
        <v>44229</v>
      </c>
      <c r="AB86" s="134"/>
      <c r="AC86" s="133">
        <f t="shared" si="2"/>
        <v>1.1536686663590217E-2</v>
      </c>
      <c r="AD86" s="139" t="str">
        <f t="shared" si="3"/>
        <v>Pinding</v>
      </c>
    </row>
    <row r="87" spans="1:30" x14ac:dyDescent="0.25">
      <c r="A87">
        <v>2021</v>
      </c>
      <c r="B87">
        <v>2</v>
      </c>
      <c r="C87" s="134" t="s">
        <v>340</v>
      </c>
      <c r="D87" s="134">
        <v>101</v>
      </c>
      <c r="E87" s="134" t="s">
        <v>341</v>
      </c>
      <c r="F87" s="134" t="s">
        <v>342</v>
      </c>
      <c r="G87" s="134">
        <v>18.600000000000001</v>
      </c>
      <c r="H87" s="134">
        <v>21.4</v>
      </c>
      <c r="I87" s="134">
        <v>20.399999999999999</v>
      </c>
      <c r="J87" s="134">
        <v>140</v>
      </c>
      <c r="K87" s="134">
        <v>103</v>
      </c>
      <c r="L87" s="134">
        <v>144</v>
      </c>
      <c r="M87" s="134">
        <v>100</v>
      </c>
      <c r="N87" s="81">
        <v>15</v>
      </c>
      <c r="O87" s="81">
        <v>13</v>
      </c>
      <c r="P87" s="81">
        <v>18</v>
      </c>
      <c r="Q87" s="81">
        <v>2</v>
      </c>
      <c r="R87" s="81">
        <v>2</v>
      </c>
      <c r="S87" s="81"/>
      <c r="T87" s="81"/>
      <c r="U87" s="81"/>
      <c r="V87" s="81"/>
      <c r="W87" s="134">
        <v>50</v>
      </c>
      <c r="X87" s="134">
        <v>4334</v>
      </c>
      <c r="Y87" s="81">
        <v>1.4999999999999999E-2</v>
      </c>
      <c r="Z87" s="132">
        <v>3</v>
      </c>
      <c r="AA87" s="171">
        <v>44229</v>
      </c>
      <c r="AB87" s="134"/>
      <c r="AC87" s="133">
        <f t="shared" si="2"/>
        <v>1.1536686663590217E-2</v>
      </c>
      <c r="AD87" s="139" t="str">
        <f t="shared" si="3"/>
        <v>Pinding</v>
      </c>
    </row>
    <row r="88" spans="1:30" x14ac:dyDescent="0.25">
      <c r="A88">
        <v>2021</v>
      </c>
      <c r="B88">
        <v>2</v>
      </c>
      <c r="C88" s="134" t="s">
        <v>343</v>
      </c>
      <c r="D88" s="134">
        <v>102</v>
      </c>
      <c r="E88" s="134" t="s">
        <v>344</v>
      </c>
      <c r="F88" s="134" t="s">
        <v>345</v>
      </c>
      <c r="G88" s="134">
        <v>18.600000000000001</v>
      </c>
      <c r="H88" s="134">
        <v>21.4</v>
      </c>
      <c r="I88" s="134">
        <v>20.399999999999999</v>
      </c>
      <c r="J88" s="134">
        <v>140</v>
      </c>
      <c r="K88" s="134">
        <v>103</v>
      </c>
      <c r="L88" s="134">
        <v>144</v>
      </c>
      <c r="M88" s="134">
        <v>100</v>
      </c>
      <c r="N88" s="81">
        <v>15</v>
      </c>
      <c r="O88" s="81">
        <v>13</v>
      </c>
      <c r="P88" s="81">
        <v>18</v>
      </c>
      <c r="Q88" s="81">
        <v>2</v>
      </c>
      <c r="R88" s="81">
        <v>2</v>
      </c>
      <c r="S88" s="81"/>
      <c r="T88" s="81"/>
      <c r="U88" s="81"/>
      <c r="V88" s="81"/>
      <c r="W88" s="134">
        <v>50</v>
      </c>
      <c r="X88" s="134">
        <v>4334</v>
      </c>
      <c r="Y88" s="81">
        <v>1.4999999999999999E-2</v>
      </c>
      <c r="Z88" s="132">
        <v>3</v>
      </c>
      <c r="AA88" s="171">
        <v>44229</v>
      </c>
      <c r="AB88" s="134"/>
      <c r="AC88" s="133">
        <f t="shared" si="2"/>
        <v>1.1536686663590217E-2</v>
      </c>
      <c r="AD88" s="139" t="str">
        <f t="shared" si="3"/>
        <v>Pinding</v>
      </c>
    </row>
    <row r="89" spans="1:30" x14ac:dyDescent="0.25">
      <c r="A89">
        <v>2021</v>
      </c>
      <c r="B89">
        <v>2</v>
      </c>
      <c r="C89" s="134" t="s">
        <v>346</v>
      </c>
      <c r="D89" s="134">
        <v>103</v>
      </c>
      <c r="E89" s="134" t="s">
        <v>347</v>
      </c>
      <c r="F89" s="134" t="s">
        <v>348</v>
      </c>
      <c r="G89" s="134">
        <v>82.77</v>
      </c>
      <c r="H89" s="134">
        <v>95.23</v>
      </c>
      <c r="I89" s="134">
        <v>88.5</v>
      </c>
      <c r="J89" s="134">
        <v>140</v>
      </c>
      <c r="K89" s="134">
        <v>103</v>
      </c>
      <c r="L89" s="134">
        <v>144</v>
      </c>
      <c r="M89" s="134">
        <v>100</v>
      </c>
      <c r="N89" s="81">
        <v>14</v>
      </c>
      <c r="O89" s="81">
        <v>17</v>
      </c>
      <c r="P89" s="81">
        <v>17</v>
      </c>
      <c r="Q89" s="81"/>
      <c r="R89" s="81">
        <v>2</v>
      </c>
      <c r="S89" s="81"/>
      <c r="T89" s="81"/>
      <c r="U89" s="81"/>
      <c r="V89" s="81"/>
      <c r="W89" s="134">
        <v>50</v>
      </c>
      <c r="X89" s="134">
        <v>4334</v>
      </c>
      <c r="Y89" s="81">
        <v>1.4999999999999999E-2</v>
      </c>
      <c r="Z89" s="132">
        <v>3</v>
      </c>
      <c r="AA89" s="171">
        <v>44229</v>
      </c>
      <c r="AB89" s="134"/>
      <c r="AC89" s="133">
        <f t="shared" si="2"/>
        <v>1.1536686663590217E-2</v>
      </c>
      <c r="AD89" s="139" t="str">
        <f t="shared" si="3"/>
        <v>Pinding</v>
      </c>
    </row>
    <row r="90" spans="1:30" x14ac:dyDescent="0.25">
      <c r="A90">
        <v>2021</v>
      </c>
      <c r="B90">
        <v>2</v>
      </c>
      <c r="C90" s="134" t="s">
        <v>349</v>
      </c>
      <c r="D90" s="134">
        <v>104</v>
      </c>
      <c r="E90" s="134" t="s">
        <v>350</v>
      </c>
      <c r="F90" s="134" t="s">
        <v>351</v>
      </c>
      <c r="G90" s="134">
        <v>82.77</v>
      </c>
      <c r="H90" s="134">
        <v>95.23</v>
      </c>
      <c r="I90" s="134">
        <v>88.5</v>
      </c>
      <c r="J90" s="134">
        <v>140</v>
      </c>
      <c r="K90" s="134">
        <v>103</v>
      </c>
      <c r="L90" s="134">
        <v>144</v>
      </c>
      <c r="M90" s="134">
        <v>100</v>
      </c>
      <c r="N90" s="81">
        <v>12</v>
      </c>
      <c r="O90" s="81">
        <v>14</v>
      </c>
      <c r="P90" s="81">
        <v>17</v>
      </c>
      <c r="Q90" s="81"/>
      <c r="R90" s="81"/>
      <c r="S90" s="81"/>
      <c r="T90" s="81"/>
      <c r="U90" s="81"/>
      <c r="V90" s="81"/>
      <c r="W90" s="134">
        <v>43</v>
      </c>
      <c r="X90" s="134">
        <v>3391</v>
      </c>
      <c r="Y90" s="81">
        <v>1.4999999999999999E-2</v>
      </c>
      <c r="Z90" s="132">
        <v>3</v>
      </c>
      <c r="AA90" s="171">
        <v>44229</v>
      </c>
      <c r="AB90" s="134"/>
      <c r="AC90" s="133">
        <f t="shared" si="2"/>
        <v>1.2680625184311413E-2</v>
      </c>
      <c r="AD90" s="139" t="str">
        <f t="shared" si="3"/>
        <v>Pinding</v>
      </c>
    </row>
    <row r="91" spans="1:30" x14ac:dyDescent="0.25">
      <c r="A91">
        <v>2021</v>
      </c>
      <c r="B91">
        <v>2</v>
      </c>
      <c r="C91" s="134" t="s">
        <v>352</v>
      </c>
      <c r="D91" s="134">
        <v>330</v>
      </c>
      <c r="E91" s="134" t="s">
        <v>353</v>
      </c>
      <c r="F91" s="134" t="s">
        <v>354</v>
      </c>
      <c r="G91" s="134">
        <v>382.04599999999999</v>
      </c>
      <c r="H91" s="134">
        <v>434.82600000000002</v>
      </c>
      <c r="I91" s="134">
        <v>209.3</v>
      </c>
      <c r="J91" s="134">
        <v>103</v>
      </c>
      <c r="K91" s="134">
        <v>140</v>
      </c>
      <c r="L91" s="134">
        <v>107</v>
      </c>
      <c r="M91" s="134">
        <v>135</v>
      </c>
      <c r="N91" s="81">
        <v>23</v>
      </c>
      <c r="O91" s="81">
        <v>12</v>
      </c>
      <c r="P91" s="81">
        <v>16</v>
      </c>
      <c r="Q91" s="81">
        <v>4</v>
      </c>
      <c r="R91" s="81"/>
      <c r="S91" s="81"/>
      <c r="T91" s="81"/>
      <c r="U91" s="81"/>
      <c r="V91" s="81"/>
      <c r="W91" s="134">
        <v>54</v>
      </c>
      <c r="X91" s="134">
        <v>6354</v>
      </c>
      <c r="Y91" s="81">
        <v>1.4999999999999999E-2</v>
      </c>
      <c r="Z91" s="132">
        <v>8</v>
      </c>
      <c r="AA91" s="171">
        <v>44229</v>
      </c>
      <c r="AB91" s="134"/>
      <c r="AC91" s="133">
        <f t="shared" si="2"/>
        <v>8.4985835694051E-3</v>
      </c>
      <c r="AD91" s="139" t="str">
        <f t="shared" si="3"/>
        <v>Pinding</v>
      </c>
    </row>
    <row r="92" spans="1:30" x14ac:dyDescent="0.25">
      <c r="A92">
        <v>2021</v>
      </c>
      <c r="B92">
        <v>2</v>
      </c>
      <c r="C92" s="134" t="s">
        <v>355</v>
      </c>
      <c r="D92" s="134">
        <v>430</v>
      </c>
      <c r="E92" s="134" t="s">
        <v>356</v>
      </c>
      <c r="F92" s="134" t="s">
        <v>357</v>
      </c>
      <c r="G92" s="134">
        <v>191.58</v>
      </c>
      <c r="H92" s="134">
        <v>220.42</v>
      </c>
      <c r="I92" s="134">
        <v>223.4</v>
      </c>
      <c r="J92" s="134">
        <v>48</v>
      </c>
      <c r="K92" s="134">
        <v>150</v>
      </c>
      <c r="L92" s="134">
        <v>52</v>
      </c>
      <c r="M92" s="134">
        <v>139</v>
      </c>
      <c r="N92" s="81">
        <v>12</v>
      </c>
      <c r="O92" s="81">
        <v>3</v>
      </c>
      <c r="P92" s="81">
        <v>3</v>
      </c>
      <c r="Q92" s="81"/>
      <c r="R92" s="81"/>
      <c r="S92" s="81"/>
      <c r="T92" s="81"/>
      <c r="U92" s="81"/>
      <c r="V92" s="81"/>
      <c r="W92" s="134">
        <v>18</v>
      </c>
      <c r="X92" s="134">
        <v>378</v>
      </c>
      <c r="Y92" s="81">
        <v>1.4999999999999999E-2</v>
      </c>
      <c r="Z92" s="132">
        <v>1</v>
      </c>
      <c r="AA92" s="171">
        <v>44229</v>
      </c>
      <c r="AB92" s="134"/>
      <c r="AC92" s="133">
        <f t="shared" si="2"/>
        <v>4.7619047619047616E-2</v>
      </c>
      <c r="AD92" s="139" t="str">
        <f t="shared" si="3"/>
        <v>Pinding</v>
      </c>
    </row>
    <row r="93" spans="1:30" x14ac:dyDescent="0.25">
      <c r="A93">
        <v>2021</v>
      </c>
      <c r="B93">
        <v>2</v>
      </c>
      <c r="C93" s="134" t="s">
        <v>358</v>
      </c>
      <c r="D93" s="134">
        <v>431</v>
      </c>
      <c r="E93" s="134" t="s">
        <v>359</v>
      </c>
      <c r="F93" s="134" t="s">
        <v>360</v>
      </c>
      <c r="G93" s="134">
        <v>163.68</v>
      </c>
      <c r="H93" s="134">
        <v>188.32</v>
      </c>
      <c r="I93" s="134">
        <v>189.9</v>
      </c>
      <c r="J93" s="134">
        <v>48</v>
      </c>
      <c r="K93" s="134">
        <v>150</v>
      </c>
      <c r="L93" s="134">
        <v>52</v>
      </c>
      <c r="M93" s="134">
        <v>139</v>
      </c>
      <c r="N93" s="81">
        <v>5</v>
      </c>
      <c r="O93" s="81">
        <v>2</v>
      </c>
      <c r="P93" s="81">
        <v>6</v>
      </c>
      <c r="Q93" s="81"/>
      <c r="R93" s="81"/>
      <c r="S93" s="81"/>
      <c r="T93" s="81"/>
      <c r="U93" s="81"/>
      <c r="V93" s="81"/>
      <c r="W93" s="134">
        <v>13</v>
      </c>
      <c r="X93" s="134">
        <v>373</v>
      </c>
      <c r="Y93" s="81">
        <v>1.4999999999999999E-2</v>
      </c>
      <c r="Z93" s="132">
        <v>1</v>
      </c>
      <c r="AA93" s="171">
        <v>44229</v>
      </c>
      <c r="AB93" s="134"/>
      <c r="AC93" s="133">
        <f t="shared" si="2"/>
        <v>3.4852546916890083E-2</v>
      </c>
      <c r="AD93" s="139" t="str">
        <f t="shared" si="3"/>
        <v>Pinding</v>
      </c>
    </row>
    <row r="94" spans="1:30" x14ac:dyDescent="0.25">
      <c r="A94">
        <v>2021</v>
      </c>
      <c r="B94">
        <v>2</v>
      </c>
      <c r="C94" s="134" t="s">
        <v>361</v>
      </c>
      <c r="D94" s="134">
        <v>432</v>
      </c>
      <c r="E94" s="134" t="s">
        <v>362</v>
      </c>
      <c r="F94" s="134" t="s">
        <v>363</v>
      </c>
      <c r="G94" s="134">
        <v>32.085000000000001</v>
      </c>
      <c r="H94" s="134">
        <v>36.914999999999999</v>
      </c>
      <c r="I94" s="134">
        <v>36.1</v>
      </c>
      <c r="J94" s="134">
        <v>96</v>
      </c>
      <c r="K94" s="134">
        <v>150</v>
      </c>
      <c r="L94" s="134">
        <v>103</v>
      </c>
      <c r="M94" s="134">
        <v>139</v>
      </c>
      <c r="N94" s="81">
        <v>6</v>
      </c>
      <c r="O94" s="81">
        <v>3</v>
      </c>
      <c r="P94" s="81">
        <v>7</v>
      </c>
      <c r="Q94" s="81"/>
      <c r="R94" s="81"/>
      <c r="S94" s="81"/>
      <c r="T94" s="81"/>
      <c r="U94" s="81"/>
      <c r="V94" s="81"/>
      <c r="W94" s="134">
        <v>16</v>
      </c>
      <c r="X94" s="134">
        <v>376</v>
      </c>
      <c r="Y94" s="81">
        <v>1.4999999999999999E-2</v>
      </c>
      <c r="Z94" s="132">
        <v>2</v>
      </c>
      <c r="AA94" s="171">
        <v>44229</v>
      </c>
      <c r="AB94" s="134"/>
      <c r="AC94" s="133">
        <f t="shared" si="2"/>
        <v>4.2553191489361701E-2</v>
      </c>
      <c r="AD94" s="139" t="str">
        <f t="shared" si="3"/>
        <v>Pinding</v>
      </c>
    </row>
    <row r="95" spans="1:30" x14ac:dyDescent="0.25">
      <c r="A95">
        <v>2021</v>
      </c>
      <c r="B95">
        <v>2</v>
      </c>
      <c r="C95" s="134" t="s">
        <v>364</v>
      </c>
      <c r="D95" s="134">
        <v>99</v>
      </c>
      <c r="E95" s="134" t="s">
        <v>365</v>
      </c>
      <c r="F95" s="134" t="s">
        <v>366</v>
      </c>
      <c r="G95" s="134">
        <v>18.600000000000001</v>
      </c>
      <c r="H95" s="134">
        <v>21.4</v>
      </c>
      <c r="I95" s="134">
        <v>20.399999999999999</v>
      </c>
      <c r="J95" s="134">
        <v>140</v>
      </c>
      <c r="K95" s="134">
        <v>103</v>
      </c>
      <c r="L95" s="134">
        <v>144</v>
      </c>
      <c r="M95" s="134">
        <v>100</v>
      </c>
      <c r="N95" s="81">
        <v>15</v>
      </c>
      <c r="O95" s="81">
        <v>13</v>
      </c>
      <c r="P95" s="81">
        <v>18</v>
      </c>
      <c r="Q95" s="81">
        <v>2</v>
      </c>
      <c r="R95" s="81">
        <v>2</v>
      </c>
      <c r="S95" s="81"/>
      <c r="T95" s="81"/>
      <c r="U95" s="81"/>
      <c r="V95" s="81"/>
      <c r="W95" s="134">
        <v>50</v>
      </c>
      <c r="X95" s="134">
        <v>4334</v>
      </c>
      <c r="Y95" s="81">
        <v>1.4999999999999999E-2</v>
      </c>
      <c r="Z95" s="132">
        <v>3</v>
      </c>
      <c r="AA95" s="171">
        <v>44229</v>
      </c>
      <c r="AB95" s="134"/>
      <c r="AC95" s="133">
        <f t="shared" si="2"/>
        <v>1.1536686663590217E-2</v>
      </c>
      <c r="AD95" s="139" t="str">
        <f t="shared" si="3"/>
        <v>Pinding</v>
      </c>
    </row>
    <row r="96" spans="1:30" x14ac:dyDescent="0.25">
      <c r="A96">
        <v>2021</v>
      </c>
      <c r="B96">
        <v>2</v>
      </c>
      <c r="C96" s="134" t="s">
        <v>367</v>
      </c>
      <c r="D96" s="134">
        <v>130</v>
      </c>
      <c r="E96" s="134" t="s">
        <v>368</v>
      </c>
      <c r="F96" s="134" t="s">
        <v>369</v>
      </c>
      <c r="G96" s="134">
        <v>11.16</v>
      </c>
      <c r="H96" s="134">
        <v>12.84</v>
      </c>
      <c r="I96" s="134">
        <v>11.8</v>
      </c>
      <c r="J96" s="134">
        <v>336</v>
      </c>
      <c r="K96" s="134">
        <v>96</v>
      </c>
      <c r="L96" s="134">
        <v>276</v>
      </c>
      <c r="M96" s="134">
        <v>118</v>
      </c>
      <c r="N96" s="81">
        <v>27</v>
      </c>
      <c r="O96" s="81">
        <v>34</v>
      </c>
      <c r="P96" s="81">
        <v>12</v>
      </c>
      <c r="Q96" s="81"/>
      <c r="R96" s="81"/>
      <c r="S96" s="81"/>
      <c r="T96" s="81"/>
      <c r="U96" s="81"/>
      <c r="V96" s="81"/>
      <c r="W96" s="134">
        <v>73</v>
      </c>
      <c r="X96" s="134">
        <v>8873</v>
      </c>
      <c r="Y96" s="81">
        <v>0.02</v>
      </c>
      <c r="Z96" s="132">
        <v>2</v>
      </c>
      <c r="AA96" s="171">
        <v>44228</v>
      </c>
      <c r="AB96" s="134"/>
      <c r="AC96" s="133">
        <f t="shared" si="2"/>
        <v>8.2272061309590899E-3</v>
      </c>
      <c r="AD96" s="139" t="str">
        <f t="shared" si="3"/>
        <v>Pinding</v>
      </c>
    </row>
    <row r="97" spans="1:30" x14ac:dyDescent="0.25">
      <c r="A97">
        <v>2021</v>
      </c>
      <c r="B97">
        <v>2</v>
      </c>
      <c r="C97" s="134" t="s">
        <v>370</v>
      </c>
      <c r="D97" s="134">
        <v>165</v>
      </c>
      <c r="E97" s="134" t="s">
        <v>154</v>
      </c>
      <c r="F97" s="134" t="s">
        <v>155</v>
      </c>
      <c r="G97" s="134">
        <v>656.58</v>
      </c>
      <c r="H97" s="134">
        <v>755.42</v>
      </c>
      <c r="I97" s="134">
        <v>700.1</v>
      </c>
      <c r="J97" s="134">
        <v>60</v>
      </c>
      <c r="K97" s="134">
        <v>120</v>
      </c>
      <c r="L97" s="134">
        <v>57</v>
      </c>
      <c r="M97" s="134">
        <v>128</v>
      </c>
      <c r="N97" s="81">
        <v>9</v>
      </c>
      <c r="O97" s="81">
        <v>1</v>
      </c>
      <c r="P97" s="81">
        <v>4</v>
      </c>
      <c r="Q97" s="81"/>
      <c r="R97" s="81">
        <v>1</v>
      </c>
      <c r="S97" s="81"/>
      <c r="T97" s="81"/>
      <c r="U97" s="81"/>
      <c r="V97" s="81"/>
      <c r="W97" s="134">
        <v>14</v>
      </c>
      <c r="X97" s="134">
        <v>1219</v>
      </c>
      <c r="Y97" s="81">
        <v>1.4999999999999999E-2</v>
      </c>
      <c r="Z97" s="132">
        <v>2</v>
      </c>
      <c r="AA97" s="171">
        <v>44228</v>
      </c>
      <c r="AB97" s="134"/>
      <c r="AC97" s="133">
        <f t="shared" si="2"/>
        <v>1.1484823625922888E-2</v>
      </c>
      <c r="AD97" s="139" t="str">
        <f t="shared" si="3"/>
        <v>Pinding</v>
      </c>
    </row>
    <row r="98" spans="1:30" x14ac:dyDescent="0.25">
      <c r="A98">
        <v>2021</v>
      </c>
      <c r="B98">
        <v>2</v>
      </c>
      <c r="C98" s="134" t="s">
        <v>371</v>
      </c>
      <c r="D98" s="134">
        <v>1</v>
      </c>
      <c r="E98" s="134" t="s">
        <v>190</v>
      </c>
      <c r="F98" s="134" t="s">
        <v>191</v>
      </c>
      <c r="G98" s="134">
        <v>103.23</v>
      </c>
      <c r="H98" s="134">
        <v>118.77</v>
      </c>
      <c r="I98" s="134">
        <v>112.5</v>
      </c>
      <c r="J98" s="134">
        <v>108</v>
      </c>
      <c r="K98" s="134">
        <v>100</v>
      </c>
      <c r="L98" s="134">
        <v>118</v>
      </c>
      <c r="M98" s="134">
        <v>92</v>
      </c>
      <c r="N98" s="81">
        <v>63</v>
      </c>
      <c r="O98" s="81">
        <v>19</v>
      </c>
      <c r="P98" s="81">
        <v>38</v>
      </c>
      <c r="Q98" s="81"/>
      <c r="R98" s="81">
        <v>6</v>
      </c>
      <c r="S98" s="81"/>
      <c r="T98" s="81"/>
      <c r="U98" s="81"/>
      <c r="V98" s="81"/>
      <c r="W98" s="134">
        <v>126</v>
      </c>
      <c r="X98" s="134">
        <v>16062</v>
      </c>
      <c r="Y98" s="81">
        <v>1.4999999999999999E-2</v>
      </c>
      <c r="Z98" s="132">
        <v>8</v>
      </c>
      <c r="AA98" s="171">
        <v>44228</v>
      </c>
      <c r="AB98" s="171">
        <v>44238</v>
      </c>
      <c r="AC98" s="133">
        <f t="shared" si="2"/>
        <v>7.8446021666044082E-3</v>
      </c>
      <c r="AD98" s="139" t="str">
        <f t="shared" si="3"/>
        <v>Pinding</v>
      </c>
    </row>
    <row r="99" spans="1:30" x14ac:dyDescent="0.25">
      <c r="A99">
        <v>2021</v>
      </c>
      <c r="B99">
        <v>2</v>
      </c>
      <c r="C99" s="134" t="s">
        <v>372</v>
      </c>
      <c r="D99" s="134">
        <v>219</v>
      </c>
      <c r="E99" s="134" t="s">
        <v>373</v>
      </c>
      <c r="F99" s="134" t="s">
        <v>374</v>
      </c>
      <c r="G99" s="134">
        <v>106.175</v>
      </c>
      <c r="H99" s="134">
        <v>122.1583333</v>
      </c>
      <c r="I99" s="134">
        <v>117.7</v>
      </c>
      <c r="J99" s="134">
        <v>238</v>
      </c>
      <c r="K99" s="134">
        <v>91</v>
      </c>
      <c r="L99" s="134">
        <v>255</v>
      </c>
      <c r="M99" s="134">
        <v>85</v>
      </c>
      <c r="N99" s="81">
        <v>8</v>
      </c>
      <c r="O99" s="81">
        <v>4</v>
      </c>
      <c r="P99" s="81">
        <v>4</v>
      </c>
      <c r="Q99" s="81"/>
      <c r="R99" s="81"/>
      <c r="S99" s="81"/>
      <c r="T99" s="81"/>
      <c r="U99" s="81"/>
      <c r="V99" s="81"/>
      <c r="W99" s="134">
        <v>16</v>
      </c>
      <c r="X99" s="134">
        <v>5497</v>
      </c>
      <c r="Y99" s="81">
        <v>1.4999999999999999E-2</v>
      </c>
      <c r="Z99" s="132">
        <v>2</v>
      </c>
      <c r="AA99" s="171">
        <v>44228</v>
      </c>
      <c r="AB99" s="134"/>
      <c r="AC99" s="133">
        <f t="shared" si="2"/>
        <v>2.9106785519374206E-3</v>
      </c>
      <c r="AD99" s="139" t="str">
        <f t="shared" si="3"/>
        <v>Pinding</v>
      </c>
    </row>
    <row r="100" spans="1:30" x14ac:dyDescent="0.25">
      <c r="A100">
        <v>2021</v>
      </c>
      <c r="B100">
        <v>2</v>
      </c>
      <c r="C100" s="134" t="s">
        <v>375</v>
      </c>
      <c r="D100" s="134">
        <v>225</v>
      </c>
      <c r="E100" s="134" t="s">
        <v>121</v>
      </c>
      <c r="F100" s="134" t="s">
        <v>122</v>
      </c>
      <c r="G100" s="134">
        <v>345.96</v>
      </c>
      <c r="H100" s="134">
        <v>398.04</v>
      </c>
      <c r="I100" s="134">
        <v>393.9</v>
      </c>
      <c r="J100" s="134">
        <v>169</v>
      </c>
      <c r="K100" s="134">
        <v>128</v>
      </c>
      <c r="L100" s="134">
        <v>149</v>
      </c>
      <c r="M100" s="134">
        <v>145</v>
      </c>
      <c r="N100" s="81">
        <v>16</v>
      </c>
      <c r="O100" s="81"/>
      <c r="P100" s="81">
        <v>6</v>
      </c>
      <c r="Q100" s="81"/>
      <c r="R100" s="81"/>
      <c r="S100" s="81"/>
      <c r="T100" s="81"/>
      <c r="U100" s="81"/>
      <c r="V100" s="81"/>
      <c r="W100" s="134">
        <v>22</v>
      </c>
      <c r="X100" s="134">
        <v>2353</v>
      </c>
      <c r="Y100" s="81">
        <v>1.4999999999999999E-2</v>
      </c>
      <c r="Z100" s="132">
        <v>5</v>
      </c>
      <c r="AA100" s="171">
        <v>44228</v>
      </c>
      <c r="AB100" s="171">
        <v>44231</v>
      </c>
      <c r="AC100" s="133">
        <f t="shared" si="2"/>
        <v>9.3497662558436039E-3</v>
      </c>
      <c r="AD100" s="139" t="str">
        <f t="shared" si="3"/>
        <v>Pinding</v>
      </c>
    </row>
    <row r="101" spans="1:30" x14ac:dyDescent="0.25">
      <c r="A101">
        <v>2021</v>
      </c>
      <c r="B101">
        <v>2</v>
      </c>
      <c r="C101" s="134" t="s">
        <v>376</v>
      </c>
      <c r="D101" s="134">
        <v>271</v>
      </c>
      <c r="E101" s="134" t="s">
        <v>169</v>
      </c>
      <c r="F101" s="134" t="s">
        <v>170</v>
      </c>
      <c r="G101" s="134">
        <v>149.72999999999999</v>
      </c>
      <c r="H101" s="134">
        <v>172.27</v>
      </c>
      <c r="I101" s="134">
        <v>160.5</v>
      </c>
      <c r="J101" s="134">
        <v>151</v>
      </c>
      <c r="K101" s="134">
        <v>95</v>
      </c>
      <c r="L101" s="134">
        <v>151</v>
      </c>
      <c r="M101" s="134">
        <v>96</v>
      </c>
      <c r="N101" s="81">
        <v>6</v>
      </c>
      <c r="O101" s="81">
        <v>1</v>
      </c>
      <c r="P101" s="81">
        <v>4</v>
      </c>
      <c r="Q101" s="81"/>
      <c r="R101" s="81"/>
      <c r="S101" s="81"/>
      <c r="T101" s="81"/>
      <c r="U101" s="81"/>
      <c r="V101" s="81"/>
      <c r="W101" s="134">
        <v>11</v>
      </c>
      <c r="X101" s="134">
        <v>2901</v>
      </c>
      <c r="Y101" s="81">
        <v>1.4999999999999999E-2</v>
      </c>
      <c r="Z101" s="132">
        <v>3</v>
      </c>
      <c r="AA101" s="171">
        <v>44228</v>
      </c>
      <c r="AB101" s="171">
        <v>44229</v>
      </c>
      <c r="AC101" s="133">
        <f t="shared" si="2"/>
        <v>3.7917959324370908E-3</v>
      </c>
      <c r="AD101" s="139" t="str">
        <f t="shared" si="3"/>
        <v>Pinding</v>
      </c>
    </row>
    <row r="102" spans="1:30" x14ac:dyDescent="0.25">
      <c r="A102">
        <v>2021</v>
      </c>
      <c r="B102">
        <v>2</v>
      </c>
      <c r="C102" s="134" t="s">
        <v>377</v>
      </c>
      <c r="D102" s="134">
        <v>2</v>
      </c>
      <c r="E102" s="134" t="s">
        <v>193</v>
      </c>
      <c r="F102" s="134" t="s">
        <v>194</v>
      </c>
      <c r="G102" s="134">
        <v>105.09</v>
      </c>
      <c r="H102" s="134">
        <v>120.91</v>
      </c>
      <c r="I102" s="134">
        <v>111.2</v>
      </c>
      <c r="J102" s="134">
        <v>108</v>
      </c>
      <c r="K102" s="134">
        <v>100</v>
      </c>
      <c r="L102" s="134">
        <v>118</v>
      </c>
      <c r="M102" s="134">
        <v>92</v>
      </c>
      <c r="N102" s="81">
        <v>57</v>
      </c>
      <c r="O102" s="81">
        <v>23</v>
      </c>
      <c r="P102" s="81">
        <v>45</v>
      </c>
      <c r="Q102" s="81"/>
      <c r="R102" s="81">
        <v>2</v>
      </c>
      <c r="S102" s="81"/>
      <c r="T102" s="81"/>
      <c r="U102" s="81"/>
      <c r="V102" s="81"/>
      <c r="W102" s="134">
        <v>127</v>
      </c>
      <c r="X102" s="134">
        <v>16325</v>
      </c>
      <c r="Y102" s="81">
        <v>1.4999999999999999E-2</v>
      </c>
      <c r="Z102" s="132">
        <v>9</v>
      </c>
      <c r="AA102" s="171">
        <v>44228</v>
      </c>
      <c r="AB102" s="171">
        <v>44238</v>
      </c>
      <c r="AC102" s="133">
        <f t="shared" si="2"/>
        <v>7.7794793261868299E-3</v>
      </c>
      <c r="AD102" s="139" t="str">
        <f t="shared" si="3"/>
        <v>Pinding</v>
      </c>
    </row>
    <row r="103" spans="1:30" x14ac:dyDescent="0.25">
      <c r="A103">
        <v>2021</v>
      </c>
      <c r="B103">
        <v>2</v>
      </c>
      <c r="C103" s="134" t="s">
        <v>378</v>
      </c>
      <c r="D103" s="134">
        <v>152</v>
      </c>
      <c r="E103" s="134" t="s">
        <v>379</v>
      </c>
      <c r="F103" s="134" t="s">
        <v>380</v>
      </c>
      <c r="G103" s="134">
        <v>144.15</v>
      </c>
      <c r="H103" s="134">
        <v>165.85</v>
      </c>
      <c r="I103" s="134">
        <v>158</v>
      </c>
      <c r="J103" s="134">
        <v>142</v>
      </c>
      <c r="K103" s="134">
        <v>101</v>
      </c>
      <c r="L103" s="134">
        <v>141</v>
      </c>
      <c r="M103" s="134">
        <v>103</v>
      </c>
      <c r="N103" s="81">
        <v>7</v>
      </c>
      <c r="O103" s="81">
        <v>4</v>
      </c>
      <c r="P103" s="81">
        <v>5</v>
      </c>
      <c r="Q103" s="81"/>
      <c r="R103" s="81"/>
      <c r="S103" s="81"/>
      <c r="T103" s="81"/>
      <c r="U103" s="81"/>
      <c r="V103" s="81"/>
      <c r="W103" s="134">
        <v>16</v>
      </c>
      <c r="X103" s="134">
        <v>3016</v>
      </c>
      <c r="Y103" s="81">
        <v>1.4999999999999999E-2</v>
      </c>
      <c r="Z103" s="132">
        <v>3</v>
      </c>
      <c r="AA103" s="171">
        <v>44227</v>
      </c>
      <c r="AB103" s="171">
        <v>44229</v>
      </c>
      <c r="AC103" s="133">
        <f t="shared" si="2"/>
        <v>5.3050397877984082E-3</v>
      </c>
      <c r="AD103" s="139" t="str">
        <f t="shared" si="3"/>
        <v>Pinding</v>
      </c>
    </row>
    <row r="104" spans="1:30" x14ac:dyDescent="0.25">
      <c r="A104">
        <v>2021</v>
      </c>
      <c r="B104">
        <v>2</v>
      </c>
      <c r="C104" s="134" t="s">
        <v>381</v>
      </c>
      <c r="D104" s="134">
        <v>299</v>
      </c>
      <c r="E104" s="134" t="s">
        <v>254</v>
      </c>
      <c r="F104" s="134" t="s">
        <v>255</v>
      </c>
      <c r="G104" s="134">
        <v>106.95</v>
      </c>
      <c r="H104" s="134">
        <v>123.05</v>
      </c>
      <c r="I104" s="134">
        <v>109</v>
      </c>
      <c r="J104" s="134">
        <v>70</v>
      </c>
      <c r="K104" s="134">
        <v>154</v>
      </c>
      <c r="L104" s="134">
        <v>90</v>
      </c>
      <c r="M104" s="134">
        <v>120</v>
      </c>
      <c r="N104" s="81">
        <v>23</v>
      </c>
      <c r="O104" s="81">
        <v>4</v>
      </c>
      <c r="P104" s="81">
        <v>21</v>
      </c>
      <c r="Q104" s="81"/>
      <c r="R104" s="81"/>
      <c r="S104" s="81"/>
      <c r="T104" s="81"/>
      <c r="U104" s="81"/>
      <c r="V104" s="81"/>
      <c r="W104" s="134">
        <v>48</v>
      </c>
      <c r="X104" s="134">
        <v>5448</v>
      </c>
      <c r="Y104" s="81">
        <v>0.02</v>
      </c>
      <c r="Z104" s="132">
        <v>3</v>
      </c>
      <c r="AA104" s="171">
        <v>44227</v>
      </c>
      <c r="AB104" s="134"/>
      <c r="AC104" s="133">
        <f t="shared" si="2"/>
        <v>8.8105726872246704E-3</v>
      </c>
      <c r="AD104" s="139" t="str">
        <f t="shared" si="3"/>
        <v>Pinding</v>
      </c>
    </row>
    <row r="105" spans="1:30" x14ac:dyDescent="0.25">
      <c r="A105">
        <v>2021</v>
      </c>
      <c r="B105">
        <v>2</v>
      </c>
      <c r="C105" s="134" t="s">
        <v>382</v>
      </c>
      <c r="D105" s="134">
        <v>347</v>
      </c>
      <c r="E105" s="134" t="s">
        <v>383</v>
      </c>
      <c r="F105" s="134" t="s">
        <v>384</v>
      </c>
      <c r="G105" s="134">
        <v>465</v>
      </c>
      <c r="H105" s="134">
        <v>535</v>
      </c>
      <c r="I105" s="134">
        <v>513.20000000000005</v>
      </c>
      <c r="J105" s="134">
        <v>40</v>
      </c>
      <c r="K105" s="134">
        <v>144</v>
      </c>
      <c r="L105" s="134">
        <v>43</v>
      </c>
      <c r="M105" s="134">
        <v>169</v>
      </c>
      <c r="N105" s="81">
        <v>16</v>
      </c>
      <c r="O105" s="81">
        <v>2</v>
      </c>
      <c r="P105" s="81">
        <v>6</v>
      </c>
      <c r="Q105" s="81"/>
      <c r="R105" s="81"/>
      <c r="S105" s="81"/>
      <c r="T105" s="81"/>
      <c r="U105" s="81"/>
      <c r="V105" s="81"/>
      <c r="W105" s="134">
        <v>24</v>
      </c>
      <c r="X105" s="134">
        <v>752</v>
      </c>
      <c r="Y105" s="81">
        <v>1.4999999999999999E-2</v>
      </c>
      <c r="Z105" s="132">
        <v>3</v>
      </c>
      <c r="AA105" s="171">
        <v>44227</v>
      </c>
      <c r="AB105" s="171">
        <v>44229</v>
      </c>
      <c r="AC105" s="133">
        <f t="shared" si="2"/>
        <v>3.1914893617021274E-2</v>
      </c>
      <c r="AD105" s="139" t="str">
        <f t="shared" si="3"/>
        <v>Pinding</v>
      </c>
    </row>
    <row r="106" spans="1:30" x14ac:dyDescent="0.25">
      <c r="A106">
        <v>2021</v>
      </c>
      <c r="B106">
        <v>2</v>
      </c>
      <c r="C106" s="134" t="s">
        <v>385</v>
      </c>
      <c r="D106" s="134">
        <v>348</v>
      </c>
      <c r="E106" s="134" t="s">
        <v>386</v>
      </c>
      <c r="F106" s="134" t="s">
        <v>387</v>
      </c>
      <c r="G106" s="134">
        <v>465</v>
      </c>
      <c r="H106" s="134">
        <v>535</v>
      </c>
      <c r="I106" s="134">
        <v>495.2</v>
      </c>
      <c r="J106" s="134">
        <v>40</v>
      </c>
      <c r="K106" s="134">
        <v>144</v>
      </c>
      <c r="L106" s="134">
        <v>43</v>
      </c>
      <c r="M106" s="134">
        <v>169</v>
      </c>
      <c r="N106" s="81">
        <v>32</v>
      </c>
      <c r="O106" s="81">
        <v>2</v>
      </c>
      <c r="P106" s="81">
        <v>13</v>
      </c>
      <c r="Q106" s="81"/>
      <c r="R106" s="81"/>
      <c r="S106" s="81"/>
      <c r="T106" s="81"/>
      <c r="U106" s="81"/>
      <c r="V106" s="81"/>
      <c r="W106" s="134">
        <v>47</v>
      </c>
      <c r="X106" s="134">
        <v>2441</v>
      </c>
      <c r="Y106" s="81">
        <v>1.4999999999999999E-2</v>
      </c>
      <c r="Z106" s="132">
        <v>5</v>
      </c>
      <c r="AA106" s="171">
        <v>44227</v>
      </c>
      <c r="AB106" s="171">
        <v>44229</v>
      </c>
      <c r="AC106" s="133">
        <f t="shared" si="2"/>
        <v>1.9254403932814419E-2</v>
      </c>
      <c r="AD106" s="139" t="str">
        <f t="shared" si="3"/>
        <v>Pinding</v>
      </c>
    </row>
    <row r="107" spans="1:30" x14ac:dyDescent="0.25">
      <c r="A107">
        <v>2021</v>
      </c>
      <c r="B107">
        <v>2</v>
      </c>
      <c r="C107" s="134" t="s">
        <v>388</v>
      </c>
      <c r="D107" s="134">
        <v>449</v>
      </c>
      <c r="E107" s="134" t="s">
        <v>124</v>
      </c>
      <c r="F107" s="134" t="s">
        <v>125</v>
      </c>
      <c r="G107" s="134">
        <v>40.985999999999997</v>
      </c>
      <c r="H107" s="134">
        <v>50.048000000000002</v>
      </c>
      <c r="I107" s="134">
        <v>45.4</v>
      </c>
      <c r="J107" s="134">
        <v>108</v>
      </c>
      <c r="K107" s="134">
        <v>100</v>
      </c>
      <c r="L107" s="134">
        <v>125</v>
      </c>
      <c r="M107" s="134">
        <v>87</v>
      </c>
      <c r="N107" s="81">
        <v>15</v>
      </c>
      <c r="O107" s="81">
        <v>8</v>
      </c>
      <c r="P107" s="81">
        <v>17</v>
      </c>
      <c r="Q107" s="81"/>
      <c r="R107" s="81"/>
      <c r="S107" s="81"/>
      <c r="T107" s="81"/>
      <c r="U107" s="81"/>
      <c r="V107" s="81"/>
      <c r="W107" s="134">
        <v>40</v>
      </c>
      <c r="X107" s="134">
        <v>4540</v>
      </c>
      <c r="Y107" s="81">
        <v>1.4999999999999999E-2</v>
      </c>
      <c r="Z107" s="132">
        <v>3</v>
      </c>
      <c r="AA107" s="171">
        <v>44227</v>
      </c>
      <c r="AB107" s="171">
        <v>44229</v>
      </c>
      <c r="AC107" s="133">
        <f t="shared" si="2"/>
        <v>8.8105726872246704E-3</v>
      </c>
      <c r="AD107" s="139" t="str">
        <f t="shared" si="3"/>
        <v>Pinding</v>
      </c>
    </row>
    <row r="108" spans="1:30" x14ac:dyDescent="0.25">
      <c r="A108">
        <v>2021</v>
      </c>
      <c r="B108">
        <v>2</v>
      </c>
      <c r="C108" s="134" t="s">
        <v>389</v>
      </c>
      <c r="D108" s="134">
        <v>605</v>
      </c>
      <c r="E108" s="134" t="s">
        <v>390</v>
      </c>
      <c r="F108" s="134" t="s">
        <v>391</v>
      </c>
      <c r="G108" s="134">
        <v>1202.49</v>
      </c>
      <c r="H108" s="134">
        <v>1383.51</v>
      </c>
      <c r="I108" s="134">
        <v>662.8</v>
      </c>
      <c r="J108" s="134">
        <v>13</v>
      </c>
      <c r="K108" s="134">
        <v>200</v>
      </c>
      <c r="L108" s="134">
        <v>15</v>
      </c>
      <c r="M108" s="134">
        <v>241</v>
      </c>
      <c r="N108" s="81">
        <v>15</v>
      </c>
      <c r="O108" s="81">
        <v>6</v>
      </c>
      <c r="P108" s="81">
        <v>10</v>
      </c>
      <c r="Q108" s="81"/>
      <c r="R108" s="81">
        <v>1</v>
      </c>
      <c r="S108" s="81"/>
      <c r="T108" s="81"/>
      <c r="U108" s="81"/>
      <c r="V108" s="81"/>
      <c r="W108" s="134">
        <v>30</v>
      </c>
      <c r="X108" s="134">
        <v>630</v>
      </c>
      <c r="Y108" s="81">
        <v>0.02</v>
      </c>
      <c r="Z108" s="132">
        <v>6</v>
      </c>
      <c r="AA108" s="171">
        <v>44227</v>
      </c>
      <c r="AB108" s="134"/>
      <c r="AC108" s="133">
        <f t="shared" si="2"/>
        <v>4.7619047619047616E-2</v>
      </c>
      <c r="AD108" s="139" t="str">
        <f t="shared" si="3"/>
        <v>Pinding</v>
      </c>
    </row>
    <row r="109" spans="1:30" x14ac:dyDescent="0.25">
      <c r="A109">
        <v>2021</v>
      </c>
      <c r="B109">
        <v>2</v>
      </c>
      <c r="C109" s="134" t="s">
        <v>392</v>
      </c>
      <c r="D109" s="134">
        <v>619</v>
      </c>
      <c r="E109" s="134" t="s">
        <v>393</v>
      </c>
      <c r="F109" s="134" t="s">
        <v>394</v>
      </c>
      <c r="G109" s="134">
        <v>385.98</v>
      </c>
      <c r="H109" s="134">
        <v>454.02</v>
      </c>
      <c r="I109" s="134">
        <v>462.5</v>
      </c>
      <c r="J109" s="134">
        <v>18</v>
      </c>
      <c r="K109" s="134">
        <v>200</v>
      </c>
      <c r="L109" s="134">
        <v>24</v>
      </c>
      <c r="M109" s="134">
        <v>152</v>
      </c>
      <c r="N109" s="81">
        <v>5</v>
      </c>
      <c r="O109" s="81">
        <v>1</v>
      </c>
      <c r="P109" s="81">
        <v>6</v>
      </c>
      <c r="Q109" s="81"/>
      <c r="R109" s="81"/>
      <c r="S109" s="81"/>
      <c r="T109" s="81"/>
      <c r="U109" s="81"/>
      <c r="V109" s="81"/>
      <c r="W109" s="134">
        <v>12</v>
      </c>
      <c r="X109" s="134">
        <v>807</v>
      </c>
      <c r="Y109" s="81">
        <v>1.4999999999999999E-2</v>
      </c>
      <c r="Z109" s="132">
        <v>2</v>
      </c>
      <c r="AA109" s="171">
        <v>44227</v>
      </c>
      <c r="AB109" s="134"/>
      <c r="AC109" s="133">
        <f t="shared" si="2"/>
        <v>1.4869888475836431E-2</v>
      </c>
      <c r="AD109" s="139" t="str">
        <f t="shared" si="3"/>
        <v>Pinding</v>
      </c>
    </row>
    <row r="110" spans="1:30" x14ac:dyDescent="0.25">
      <c r="A110">
        <v>2021</v>
      </c>
      <c r="B110">
        <v>2</v>
      </c>
      <c r="C110" s="134" t="s">
        <v>395</v>
      </c>
      <c r="D110" s="134">
        <v>620</v>
      </c>
      <c r="E110" s="134" t="s">
        <v>396</v>
      </c>
      <c r="F110" s="134" t="s">
        <v>397</v>
      </c>
      <c r="G110" s="134">
        <v>214.01050000000001</v>
      </c>
      <c r="H110" s="134">
        <v>251.98949999999999</v>
      </c>
      <c r="I110" s="134">
        <v>250.5</v>
      </c>
      <c r="J110" s="134">
        <v>18</v>
      </c>
      <c r="K110" s="134">
        <v>200</v>
      </c>
      <c r="L110" s="134">
        <v>24</v>
      </c>
      <c r="M110" s="134">
        <v>152</v>
      </c>
      <c r="N110" s="81">
        <v>9</v>
      </c>
      <c r="O110" s="81">
        <v>1</v>
      </c>
      <c r="P110" s="81">
        <v>2</v>
      </c>
      <c r="Q110" s="81">
        <v>1</v>
      </c>
      <c r="R110" s="81"/>
      <c r="S110" s="81"/>
      <c r="T110" s="81"/>
      <c r="U110" s="81"/>
      <c r="V110" s="81"/>
      <c r="W110" s="134">
        <v>13</v>
      </c>
      <c r="X110" s="134">
        <v>808</v>
      </c>
      <c r="Y110" s="81">
        <v>1.4999999999999999E-2</v>
      </c>
      <c r="Z110" s="132">
        <v>2</v>
      </c>
      <c r="AA110" s="171">
        <v>44227</v>
      </c>
      <c r="AB110" s="134"/>
      <c r="AC110" s="133">
        <f t="shared" si="2"/>
        <v>1.608910891089109E-2</v>
      </c>
      <c r="AD110" s="139" t="str">
        <f t="shared" si="3"/>
        <v>Pinding</v>
      </c>
    </row>
    <row r="111" spans="1:30" x14ac:dyDescent="0.25">
      <c r="A111">
        <v>2021</v>
      </c>
      <c r="B111">
        <v>2</v>
      </c>
      <c r="C111" s="134" t="s">
        <v>398</v>
      </c>
      <c r="D111" s="134">
        <v>621</v>
      </c>
      <c r="E111" s="134" t="s">
        <v>399</v>
      </c>
      <c r="F111" s="134" t="s">
        <v>400</v>
      </c>
      <c r="G111" s="134">
        <v>175.98849999999999</v>
      </c>
      <c r="H111" s="134">
        <v>207.01150000000001</v>
      </c>
      <c r="I111" s="134">
        <v>211.6</v>
      </c>
      <c r="J111" s="134">
        <v>18</v>
      </c>
      <c r="K111" s="134">
        <v>200</v>
      </c>
      <c r="L111" s="134">
        <v>24</v>
      </c>
      <c r="M111" s="134">
        <v>152</v>
      </c>
      <c r="N111" s="81">
        <v>8</v>
      </c>
      <c r="O111" s="81">
        <v>2</v>
      </c>
      <c r="P111" s="81">
        <v>5</v>
      </c>
      <c r="Q111" s="81"/>
      <c r="R111" s="81"/>
      <c r="S111" s="81"/>
      <c r="T111" s="81"/>
      <c r="U111" s="81"/>
      <c r="V111" s="81"/>
      <c r="W111" s="134">
        <v>15</v>
      </c>
      <c r="X111" s="134">
        <v>810</v>
      </c>
      <c r="Y111" s="81">
        <v>1.4999999999999999E-2</v>
      </c>
      <c r="Z111" s="132">
        <v>2</v>
      </c>
      <c r="AA111" s="171">
        <v>44227</v>
      </c>
      <c r="AB111" s="134"/>
      <c r="AC111" s="133">
        <f t="shared" si="2"/>
        <v>1.8518518518518517E-2</v>
      </c>
      <c r="AD111" s="139" t="str">
        <f t="shared" si="3"/>
        <v>Pinding</v>
      </c>
    </row>
    <row r="112" spans="1:30" x14ac:dyDescent="0.25">
      <c r="A112">
        <v>2021</v>
      </c>
      <c r="B112">
        <v>2</v>
      </c>
      <c r="C112" s="134" t="s">
        <v>401</v>
      </c>
      <c r="D112" s="134">
        <v>622</v>
      </c>
      <c r="E112" s="134" t="s">
        <v>402</v>
      </c>
      <c r="F112" s="134" t="s">
        <v>403</v>
      </c>
      <c r="G112" s="134">
        <v>172.41399999999999</v>
      </c>
      <c r="H112" s="134">
        <v>201.58600000000001</v>
      </c>
      <c r="I112" s="134">
        <v>102.9</v>
      </c>
      <c r="J112" s="134">
        <v>18</v>
      </c>
      <c r="K112" s="134">
        <v>200</v>
      </c>
      <c r="L112" s="134">
        <v>24</v>
      </c>
      <c r="M112" s="134">
        <v>152</v>
      </c>
      <c r="N112" s="81">
        <v>16</v>
      </c>
      <c r="O112" s="81">
        <v>6</v>
      </c>
      <c r="P112" s="81">
        <v>13</v>
      </c>
      <c r="Q112" s="81"/>
      <c r="R112" s="81"/>
      <c r="S112" s="81"/>
      <c r="T112" s="81"/>
      <c r="U112" s="81"/>
      <c r="V112" s="81"/>
      <c r="W112" s="134">
        <v>35</v>
      </c>
      <c r="X112" s="134">
        <v>830</v>
      </c>
      <c r="Y112" s="81">
        <v>1.4999999999999999E-2</v>
      </c>
      <c r="Z112" s="132">
        <v>4</v>
      </c>
      <c r="AA112" s="171">
        <v>44227</v>
      </c>
      <c r="AB112" s="134"/>
      <c r="AC112" s="133">
        <f t="shared" si="2"/>
        <v>4.2168674698795178E-2</v>
      </c>
      <c r="AD112" s="139" t="str">
        <f t="shared" si="3"/>
        <v>Pinding</v>
      </c>
    </row>
    <row r="113" spans="1:30" x14ac:dyDescent="0.25">
      <c r="A113">
        <v>2021</v>
      </c>
      <c r="B113">
        <v>2</v>
      </c>
      <c r="C113" s="134" t="s">
        <v>404</v>
      </c>
      <c r="D113" s="134">
        <v>273</v>
      </c>
      <c r="E113" s="134" t="s">
        <v>220</v>
      </c>
      <c r="F113" s="134" t="s">
        <v>221</v>
      </c>
      <c r="G113" s="134">
        <v>524.52</v>
      </c>
      <c r="H113" s="134">
        <v>603.48</v>
      </c>
      <c r="I113" s="134">
        <v>600</v>
      </c>
      <c r="J113" s="134">
        <v>93</v>
      </c>
      <c r="K113" s="134">
        <v>116</v>
      </c>
      <c r="L113" s="134">
        <v>96</v>
      </c>
      <c r="M113" s="134">
        <v>113</v>
      </c>
      <c r="N113" s="81">
        <v>3</v>
      </c>
      <c r="O113" s="81"/>
      <c r="P113" s="81">
        <v>1</v>
      </c>
      <c r="Q113" s="81"/>
      <c r="R113" s="81"/>
      <c r="S113" s="81"/>
      <c r="T113" s="81"/>
      <c r="U113" s="81"/>
      <c r="V113" s="81"/>
      <c r="W113" s="134">
        <v>4</v>
      </c>
      <c r="X113" s="134">
        <v>4</v>
      </c>
      <c r="Y113" s="81">
        <v>1.4999999999999999E-2</v>
      </c>
      <c r="Z113" s="132">
        <v>1</v>
      </c>
      <c r="AA113" s="171">
        <v>44224</v>
      </c>
      <c r="AB113" s="134"/>
      <c r="AC113" s="133">
        <f t="shared" si="2"/>
        <v>1</v>
      </c>
      <c r="AD113" s="139" t="str">
        <f t="shared" si="3"/>
        <v>Pinding</v>
      </c>
    </row>
    <row r="114" spans="1:30" x14ac:dyDescent="0.25">
      <c r="A114">
        <v>2021</v>
      </c>
      <c r="B114">
        <v>2</v>
      </c>
      <c r="C114" s="134" t="s">
        <v>405</v>
      </c>
      <c r="D114" s="134">
        <v>49</v>
      </c>
      <c r="E114" s="134" t="s">
        <v>145</v>
      </c>
      <c r="F114" s="134" t="s">
        <v>146</v>
      </c>
      <c r="G114" s="134">
        <v>95.5</v>
      </c>
      <c r="H114" s="134">
        <v>104.5</v>
      </c>
      <c r="I114" s="134">
        <v>130</v>
      </c>
      <c r="J114" s="134">
        <v>101</v>
      </c>
      <c r="K114" s="134">
        <v>107</v>
      </c>
      <c r="L114" s="134">
        <v>67</v>
      </c>
      <c r="M114" s="134">
        <v>108</v>
      </c>
      <c r="N114" s="81">
        <v>6</v>
      </c>
      <c r="O114" s="81"/>
      <c r="P114" s="81">
        <v>2</v>
      </c>
      <c r="Q114" s="81"/>
      <c r="R114" s="81"/>
      <c r="S114" s="81"/>
      <c r="T114" s="81"/>
      <c r="U114" s="81"/>
      <c r="V114" s="81"/>
      <c r="W114" s="134">
        <v>8</v>
      </c>
      <c r="X114" s="134">
        <v>1436</v>
      </c>
      <c r="Y114" s="81">
        <v>1.4999999999999999E-2</v>
      </c>
      <c r="Z114" s="132">
        <v>1</v>
      </c>
      <c r="AA114" s="171">
        <v>44224</v>
      </c>
      <c r="AB114" s="134"/>
      <c r="AC114" s="133">
        <f t="shared" si="2"/>
        <v>5.5710306406685237E-3</v>
      </c>
      <c r="AD114" s="139" t="str">
        <f t="shared" si="3"/>
        <v>Pinding</v>
      </c>
    </row>
    <row r="115" spans="1:30" x14ac:dyDescent="0.25">
      <c r="A115">
        <v>2021</v>
      </c>
      <c r="B115">
        <v>2</v>
      </c>
      <c r="C115" s="134" t="s">
        <v>406</v>
      </c>
      <c r="D115" s="134">
        <v>50</v>
      </c>
      <c r="E115" s="134" t="s">
        <v>148</v>
      </c>
      <c r="F115" s="134" t="s">
        <v>149</v>
      </c>
      <c r="G115" s="134">
        <v>51.57</v>
      </c>
      <c r="H115" s="134">
        <v>56.43</v>
      </c>
      <c r="I115" s="134">
        <v>71</v>
      </c>
      <c r="J115" s="134">
        <v>101</v>
      </c>
      <c r="K115" s="134">
        <v>107</v>
      </c>
      <c r="L115" s="134">
        <v>67</v>
      </c>
      <c r="M115" s="134">
        <v>108</v>
      </c>
      <c r="N115" s="81">
        <v>3</v>
      </c>
      <c r="O115" s="81"/>
      <c r="P115" s="81">
        <v>4</v>
      </c>
      <c r="Q115" s="81"/>
      <c r="R115" s="81"/>
      <c r="S115" s="81"/>
      <c r="T115" s="81"/>
      <c r="U115" s="81"/>
      <c r="V115" s="81"/>
      <c r="W115" s="134">
        <v>7</v>
      </c>
      <c r="X115" s="134">
        <v>1435</v>
      </c>
      <c r="Y115" s="81">
        <v>1.4999999999999999E-2</v>
      </c>
      <c r="Z115" s="132">
        <v>1</v>
      </c>
      <c r="AA115" s="171">
        <v>44224</v>
      </c>
      <c r="AB115" s="134"/>
      <c r="AC115" s="133">
        <f t="shared" si="2"/>
        <v>4.8780487804878049E-3</v>
      </c>
      <c r="AD115" s="139" t="str">
        <f t="shared" si="3"/>
        <v>Pinding</v>
      </c>
    </row>
    <row r="116" spans="1:30" x14ac:dyDescent="0.25">
      <c r="A116">
        <v>2021</v>
      </c>
      <c r="B116">
        <v>2</v>
      </c>
      <c r="C116" s="134" t="s">
        <v>407</v>
      </c>
      <c r="D116" s="134">
        <v>556</v>
      </c>
      <c r="E116" s="134" t="s">
        <v>408</v>
      </c>
      <c r="F116" s="134" t="s">
        <v>409</v>
      </c>
      <c r="G116" s="134">
        <v>1003.106</v>
      </c>
      <c r="H116" s="134">
        <v>1141.6859999999999</v>
      </c>
      <c r="I116" s="134">
        <v>269.2</v>
      </c>
      <c r="J116" s="134">
        <v>20</v>
      </c>
      <c r="K116" s="134">
        <v>180</v>
      </c>
      <c r="L116" s="134">
        <v>27</v>
      </c>
      <c r="M116" s="134">
        <v>136</v>
      </c>
      <c r="N116" s="81">
        <v>18</v>
      </c>
      <c r="O116" s="81">
        <v>18</v>
      </c>
      <c r="P116" s="81">
        <v>19</v>
      </c>
      <c r="Q116" s="81">
        <v>0</v>
      </c>
      <c r="R116" s="81">
        <v>11</v>
      </c>
      <c r="S116" s="81"/>
      <c r="T116" s="81"/>
      <c r="U116" s="81">
        <v>0</v>
      </c>
      <c r="V116" s="81"/>
      <c r="W116" s="134">
        <v>63</v>
      </c>
      <c r="X116" s="134">
        <v>3663</v>
      </c>
      <c r="Y116" s="81">
        <v>1.4999999999999999E-2</v>
      </c>
      <c r="Z116" s="132">
        <v>28</v>
      </c>
      <c r="AA116" s="171">
        <v>44223</v>
      </c>
      <c r="AB116" s="134"/>
      <c r="AC116" s="133">
        <f t="shared" si="2"/>
        <v>1.7199017199017199E-2</v>
      </c>
      <c r="AD116" s="139" t="str">
        <f t="shared" si="3"/>
        <v>Pinding</v>
      </c>
    </row>
    <row r="117" spans="1:30" x14ac:dyDescent="0.25">
      <c r="A117">
        <v>2021</v>
      </c>
      <c r="B117">
        <v>2</v>
      </c>
      <c r="C117" s="134" t="s">
        <v>410</v>
      </c>
      <c r="D117" s="134">
        <v>557</v>
      </c>
      <c r="E117" s="134" t="s">
        <v>411</v>
      </c>
      <c r="F117" s="134" t="s">
        <v>412</v>
      </c>
      <c r="G117" s="134">
        <v>171.262</v>
      </c>
      <c r="H117" s="134">
        <v>194.922</v>
      </c>
      <c r="I117" s="134">
        <v>96.7</v>
      </c>
      <c r="J117" s="134">
        <v>20</v>
      </c>
      <c r="K117" s="134">
        <v>180</v>
      </c>
      <c r="L117" s="134">
        <v>27</v>
      </c>
      <c r="M117" s="134">
        <v>136</v>
      </c>
      <c r="N117" s="81">
        <v>17</v>
      </c>
      <c r="O117" s="81">
        <v>13</v>
      </c>
      <c r="P117" s="81">
        <v>18</v>
      </c>
      <c r="Q117" s="81">
        <v>1</v>
      </c>
      <c r="R117" s="81">
        <v>13</v>
      </c>
      <c r="S117" s="81"/>
      <c r="T117" s="81"/>
      <c r="U117" s="81">
        <v>1</v>
      </c>
      <c r="V117" s="81"/>
      <c r="W117" s="134">
        <v>59</v>
      </c>
      <c r="X117" s="134">
        <v>3659</v>
      </c>
      <c r="Y117" s="81">
        <v>1.4999999999999999E-2</v>
      </c>
      <c r="Z117" s="132">
        <v>14</v>
      </c>
      <c r="AA117" s="171">
        <v>44223</v>
      </c>
      <c r="AB117" s="134"/>
      <c r="AC117" s="133">
        <f t="shared" si="2"/>
        <v>1.6124624214266192E-2</v>
      </c>
      <c r="AD117" s="139" t="str">
        <f t="shared" si="3"/>
        <v>Pinding</v>
      </c>
    </row>
    <row r="118" spans="1:30" x14ac:dyDescent="0.25">
      <c r="A118">
        <v>2021</v>
      </c>
      <c r="B118">
        <v>2</v>
      </c>
      <c r="C118" s="134" t="s">
        <v>413</v>
      </c>
      <c r="D118" s="134">
        <v>122</v>
      </c>
      <c r="E118" s="134" t="s">
        <v>272</v>
      </c>
      <c r="F118" s="134" t="s">
        <v>273</v>
      </c>
      <c r="G118" s="134">
        <v>267.39999999999998</v>
      </c>
      <c r="H118" s="134">
        <v>292.60000000000002</v>
      </c>
      <c r="I118" s="134"/>
      <c r="J118" s="134">
        <v>63</v>
      </c>
      <c r="K118" s="134">
        <v>115</v>
      </c>
      <c r="L118" s="134"/>
      <c r="M118" s="134"/>
      <c r="N118" s="81">
        <v>2</v>
      </c>
      <c r="O118" s="81"/>
      <c r="P118" s="81">
        <v>3</v>
      </c>
      <c r="Q118" s="81"/>
      <c r="R118" s="81"/>
      <c r="S118" s="81"/>
      <c r="T118" s="81"/>
      <c r="U118" s="81"/>
      <c r="V118" s="81"/>
      <c r="W118" s="134">
        <v>5</v>
      </c>
      <c r="X118" s="134">
        <v>1085</v>
      </c>
      <c r="Y118" s="81">
        <v>1.4999999999999999E-2</v>
      </c>
      <c r="Z118" s="132">
        <v>3</v>
      </c>
      <c r="AA118" s="171">
        <v>44222</v>
      </c>
      <c r="AB118" s="171">
        <v>44227</v>
      </c>
      <c r="AC118" s="133">
        <f t="shared" si="2"/>
        <v>4.608294930875576E-3</v>
      </c>
      <c r="AD118" s="139" t="str">
        <f t="shared" si="3"/>
        <v>Pinding</v>
      </c>
    </row>
    <row r="119" spans="1:30" x14ac:dyDescent="0.25">
      <c r="A119">
        <v>2021</v>
      </c>
      <c r="B119">
        <v>2</v>
      </c>
      <c r="C119" s="134" t="s">
        <v>414</v>
      </c>
      <c r="D119" s="134">
        <v>254</v>
      </c>
      <c r="E119" s="134" t="s">
        <v>415</v>
      </c>
      <c r="F119" s="134" t="s">
        <v>164</v>
      </c>
      <c r="G119" s="134">
        <v>188.79</v>
      </c>
      <c r="H119" s="134">
        <v>217.21</v>
      </c>
      <c r="I119" s="134">
        <v>210.2</v>
      </c>
      <c r="J119" s="134">
        <v>88</v>
      </c>
      <c r="K119" s="134">
        <v>164</v>
      </c>
      <c r="L119" s="134">
        <v>104</v>
      </c>
      <c r="M119" s="134">
        <v>139</v>
      </c>
      <c r="N119" s="81">
        <v>142</v>
      </c>
      <c r="O119" s="81">
        <v>82</v>
      </c>
      <c r="P119" s="81">
        <v>154</v>
      </c>
      <c r="Q119" s="81">
        <v>1</v>
      </c>
      <c r="R119" s="81">
        <v>13</v>
      </c>
      <c r="S119" s="81">
        <v>5</v>
      </c>
      <c r="T119" s="81"/>
      <c r="U119" s="81"/>
      <c r="V119" s="81"/>
      <c r="W119" s="134">
        <v>390</v>
      </c>
      <c r="X119" s="134">
        <v>35160</v>
      </c>
      <c r="Y119" s="81">
        <v>0.02</v>
      </c>
      <c r="Z119" s="132">
        <v>19</v>
      </c>
      <c r="AA119" s="171">
        <v>44220</v>
      </c>
      <c r="AB119" s="134"/>
      <c r="AC119" s="133">
        <f t="shared" si="2"/>
        <v>1.1092150170648464E-2</v>
      </c>
      <c r="AD119" s="139" t="str">
        <f t="shared" si="3"/>
        <v>Pinding</v>
      </c>
    </row>
    <row r="120" spans="1:30" x14ac:dyDescent="0.25">
      <c r="A120">
        <v>2021</v>
      </c>
      <c r="B120">
        <v>2</v>
      </c>
      <c r="C120" s="134" t="s">
        <v>416</v>
      </c>
      <c r="D120" s="134">
        <v>11</v>
      </c>
      <c r="E120" s="134" t="s">
        <v>115</v>
      </c>
      <c r="F120" s="134" t="s">
        <v>116</v>
      </c>
      <c r="G120" s="134">
        <v>197.16</v>
      </c>
      <c r="H120" s="134">
        <v>226.84</v>
      </c>
      <c r="I120" s="134">
        <v>219.3</v>
      </c>
      <c r="J120" s="134">
        <v>37</v>
      </c>
      <c r="K120" s="134">
        <v>195</v>
      </c>
      <c r="L120" s="134">
        <v>57</v>
      </c>
      <c r="M120" s="134">
        <v>127</v>
      </c>
      <c r="N120" s="81">
        <v>4</v>
      </c>
      <c r="O120" s="81"/>
      <c r="P120" s="81">
        <v>5</v>
      </c>
      <c r="Q120" s="81"/>
      <c r="R120" s="81"/>
      <c r="S120" s="81"/>
      <c r="T120" s="81"/>
      <c r="U120" s="81"/>
      <c r="V120" s="81"/>
      <c r="W120" s="134">
        <v>9</v>
      </c>
      <c r="X120" s="134">
        <v>305</v>
      </c>
      <c r="Y120" s="81">
        <v>0.02</v>
      </c>
      <c r="Z120" s="132">
        <v>1</v>
      </c>
      <c r="AA120" s="171">
        <v>44219</v>
      </c>
      <c r="AB120" s="134"/>
      <c r="AC120" s="133">
        <f t="shared" si="2"/>
        <v>2.9508196721311476E-2</v>
      </c>
      <c r="AD120" s="139" t="str">
        <f t="shared" si="3"/>
        <v>Pinding</v>
      </c>
    </row>
    <row r="121" spans="1:30" x14ac:dyDescent="0.25">
      <c r="A121">
        <v>2021</v>
      </c>
      <c r="B121">
        <v>2</v>
      </c>
      <c r="C121" s="134" t="s">
        <v>417</v>
      </c>
      <c r="D121" s="134">
        <v>12</v>
      </c>
      <c r="E121" s="134" t="s">
        <v>118</v>
      </c>
      <c r="F121" s="134" t="s">
        <v>119</v>
      </c>
      <c r="G121" s="134">
        <v>197.16</v>
      </c>
      <c r="H121" s="134">
        <v>226.84</v>
      </c>
      <c r="I121" s="134">
        <v>224.7</v>
      </c>
      <c r="J121" s="134">
        <v>37</v>
      </c>
      <c r="K121" s="134">
        <v>195</v>
      </c>
      <c r="L121" s="134">
        <v>57</v>
      </c>
      <c r="M121" s="134">
        <v>127</v>
      </c>
      <c r="N121" s="81">
        <v>3</v>
      </c>
      <c r="O121" s="81"/>
      <c r="P121" s="81">
        <v>6</v>
      </c>
      <c r="Q121" s="81"/>
      <c r="R121" s="81"/>
      <c r="S121" s="81"/>
      <c r="T121" s="81"/>
      <c r="U121" s="81"/>
      <c r="V121" s="81"/>
      <c r="W121" s="134">
        <v>9</v>
      </c>
      <c r="X121" s="134">
        <v>305</v>
      </c>
      <c r="Y121" s="81">
        <v>0.02</v>
      </c>
      <c r="Z121" s="132">
        <v>1</v>
      </c>
      <c r="AA121" s="171">
        <v>44219</v>
      </c>
      <c r="AB121" s="134"/>
      <c r="AC121" s="133">
        <f t="shared" si="2"/>
        <v>2.9508196721311476E-2</v>
      </c>
      <c r="AD121" s="139" t="str">
        <f t="shared" si="3"/>
        <v>Pinding</v>
      </c>
    </row>
    <row r="122" spans="1:30" x14ac:dyDescent="0.25">
      <c r="A122">
        <v>2021</v>
      </c>
      <c r="B122">
        <v>2</v>
      </c>
      <c r="C122" s="134" t="s">
        <v>418</v>
      </c>
      <c r="D122" s="134">
        <v>438</v>
      </c>
      <c r="E122" s="134" t="s">
        <v>178</v>
      </c>
      <c r="F122" s="134" t="s">
        <v>179</v>
      </c>
      <c r="G122" s="134">
        <v>316.17599999999999</v>
      </c>
      <c r="H122" s="134">
        <v>359.85599999999999</v>
      </c>
      <c r="I122" s="134">
        <v>175.6</v>
      </c>
      <c r="J122" s="134">
        <v>67</v>
      </c>
      <c r="K122" s="134">
        <v>161</v>
      </c>
      <c r="L122" s="134">
        <v>88</v>
      </c>
      <c r="M122" s="134">
        <v>124</v>
      </c>
      <c r="N122" s="81">
        <v>22</v>
      </c>
      <c r="O122" s="81">
        <v>8</v>
      </c>
      <c r="P122" s="81">
        <v>25</v>
      </c>
      <c r="Q122" s="81">
        <v>2</v>
      </c>
      <c r="R122" s="81">
        <v>2</v>
      </c>
      <c r="S122" s="81"/>
      <c r="T122" s="81"/>
      <c r="U122" s="81"/>
      <c r="V122" s="81"/>
      <c r="W122" s="134">
        <v>58</v>
      </c>
      <c r="X122" s="134">
        <v>5602</v>
      </c>
      <c r="Y122" s="81">
        <v>1.4999999999999999E-2</v>
      </c>
      <c r="Z122" s="132">
        <v>8</v>
      </c>
      <c r="AA122" s="171">
        <v>44219</v>
      </c>
      <c r="AB122" s="134"/>
      <c r="AC122" s="133">
        <f t="shared" si="2"/>
        <v>1.035344519814352E-2</v>
      </c>
      <c r="AD122" s="139" t="str">
        <f t="shared" si="3"/>
        <v>Pinding</v>
      </c>
    </row>
    <row r="123" spans="1:30" x14ac:dyDescent="0.25">
      <c r="A123">
        <v>2021</v>
      </c>
      <c r="B123">
        <v>2</v>
      </c>
      <c r="C123" s="134" t="s">
        <v>419</v>
      </c>
      <c r="D123" s="134">
        <v>281</v>
      </c>
      <c r="E123" s="134" t="s">
        <v>420</v>
      </c>
      <c r="F123" s="134" t="s">
        <v>421</v>
      </c>
      <c r="G123" s="134">
        <v>265.05</v>
      </c>
      <c r="H123" s="134">
        <v>304.95</v>
      </c>
      <c r="I123" s="134">
        <v>306.8</v>
      </c>
      <c r="J123" s="134">
        <v>120</v>
      </c>
      <c r="K123" s="134">
        <v>120</v>
      </c>
      <c r="L123" s="134">
        <v>115</v>
      </c>
      <c r="M123" s="134">
        <v>126</v>
      </c>
      <c r="N123" s="81">
        <v>12</v>
      </c>
      <c r="O123" s="81">
        <v>8</v>
      </c>
      <c r="P123" s="81">
        <v>18</v>
      </c>
      <c r="Q123" s="81"/>
      <c r="R123" s="81">
        <v>1</v>
      </c>
      <c r="S123" s="81"/>
      <c r="T123" s="81"/>
      <c r="U123" s="81"/>
      <c r="V123" s="81"/>
      <c r="W123" s="134">
        <v>38</v>
      </c>
      <c r="X123" s="134">
        <v>5680</v>
      </c>
      <c r="Y123" s="81">
        <v>1.4999999999999999E-2</v>
      </c>
      <c r="Z123" s="132">
        <v>4</v>
      </c>
      <c r="AA123" s="171">
        <v>44214</v>
      </c>
      <c r="AB123" s="134"/>
      <c r="AC123" s="133">
        <f t="shared" si="2"/>
        <v>6.6901408450704223E-3</v>
      </c>
      <c r="AD123" s="139" t="str">
        <f t="shared" si="3"/>
        <v>Pinding</v>
      </c>
    </row>
    <row r="124" spans="1:30" x14ac:dyDescent="0.25">
      <c r="A124">
        <v>2021</v>
      </c>
      <c r="B124">
        <v>2</v>
      </c>
      <c r="C124" s="134" t="s">
        <v>422</v>
      </c>
      <c r="D124" s="134">
        <v>168</v>
      </c>
      <c r="E124" s="134" t="s">
        <v>184</v>
      </c>
      <c r="F124" s="134" t="s">
        <v>185</v>
      </c>
      <c r="G124" s="134">
        <v>575.66999999999996</v>
      </c>
      <c r="H124" s="134">
        <v>662.33</v>
      </c>
      <c r="I124" s="134">
        <v>658.7</v>
      </c>
      <c r="J124" s="134">
        <v>90</v>
      </c>
      <c r="K124" s="134">
        <v>116</v>
      </c>
      <c r="L124" s="134">
        <v>96</v>
      </c>
      <c r="M124" s="134">
        <v>113</v>
      </c>
      <c r="N124" s="81">
        <v>4</v>
      </c>
      <c r="O124" s="81"/>
      <c r="P124" s="81">
        <v>1</v>
      </c>
      <c r="Q124" s="81"/>
      <c r="R124" s="81"/>
      <c r="S124" s="81"/>
      <c r="T124" s="81"/>
      <c r="U124" s="81"/>
      <c r="V124" s="81"/>
      <c r="W124" s="134">
        <v>5</v>
      </c>
      <c r="X124" s="134">
        <v>461</v>
      </c>
      <c r="Y124" s="81">
        <v>1.4999999999999999E-2</v>
      </c>
      <c r="Z124" s="132">
        <v>1</v>
      </c>
      <c r="AA124" s="171">
        <v>44202</v>
      </c>
      <c r="AB124" s="171">
        <v>44227</v>
      </c>
      <c r="AC124" s="133">
        <f t="shared" si="2"/>
        <v>1.0845986984815618E-2</v>
      </c>
      <c r="AD124" s="139" t="str">
        <f t="shared" si="3"/>
        <v>Pinding</v>
      </c>
    </row>
    <row r="125" spans="1:30" x14ac:dyDescent="0.25">
      <c r="A125">
        <v>2021</v>
      </c>
      <c r="B125">
        <v>2</v>
      </c>
      <c r="C125" s="134" t="s">
        <v>423</v>
      </c>
      <c r="D125" s="134">
        <v>11</v>
      </c>
      <c r="E125" s="134" t="s">
        <v>115</v>
      </c>
      <c r="F125" s="134" t="s">
        <v>116</v>
      </c>
      <c r="G125" s="134">
        <v>197.16</v>
      </c>
      <c r="H125" s="134">
        <v>226.84</v>
      </c>
      <c r="I125" s="134">
        <v>219.6</v>
      </c>
      <c r="J125" s="134">
        <v>37</v>
      </c>
      <c r="K125" s="134">
        <v>195</v>
      </c>
      <c r="L125" s="134">
        <v>56</v>
      </c>
      <c r="M125" s="134">
        <v>129</v>
      </c>
      <c r="N125" s="81">
        <v>16</v>
      </c>
      <c r="O125" s="81">
        <v>6</v>
      </c>
      <c r="P125" s="81">
        <v>8</v>
      </c>
      <c r="Q125" s="81"/>
      <c r="R125" s="81"/>
      <c r="S125" s="81"/>
      <c r="T125" s="81"/>
      <c r="U125" s="81"/>
      <c r="V125" s="81"/>
      <c r="W125" s="134">
        <v>30</v>
      </c>
      <c r="X125" s="134">
        <v>2502</v>
      </c>
      <c r="Y125" s="81">
        <v>0.02</v>
      </c>
      <c r="Z125" s="132">
        <v>3</v>
      </c>
      <c r="AA125" s="171">
        <v>-620333</v>
      </c>
      <c r="AB125" s="134"/>
      <c r="AC125" s="133">
        <f t="shared" si="2"/>
        <v>1.1990407673860911E-2</v>
      </c>
      <c r="AD125" s="139" t="str">
        <f t="shared" si="3"/>
        <v>Pinding</v>
      </c>
    </row>
    <row r="126" spans="1:30" x14ac:dyDescent="0.25">
      <c r="A126">
        <v>2021</v>
      </c>
      <c r="B126">
        <v>2</v>
      </c>
      <c r="C126" s="134" t="s">
        <v>424</v>
      </c>
      <c r="D126" s="134">
        <v>12</v>
      </c>
      <c r="E126" s="134" t="s">
        <v>118</v>
      </c>
      <c r="F126" s="134" t="s">
        <v>119</v>
      </c>
      <c r="G126" s="134">
        <v>197.16</v>
      </c>
      <c r="H126" s="134">
        <v>226.84</v>
      </c>
      <c r="I126" s="134">
        <v>220.7</v>
      </c>
      <c r="J126" s="134">
        <v>37</v>
      </c>
      <c r="K126" s="134">
        <v>195</v>
      </c>
      <c r="L126" s="134">
        <v>56</v>
      </c>
      <c r="M126" s="134">
        <v>129</v>
      </c>
      <c r="N126" s="81">
        <v>11</v>
      </c>
      <c r="O126" s="81">
        <v>7</v>
      </c>
      <c r="P126" s="81">
        <v>11</v>
      </c>
      <c r="Q126" s="81"/>
      <c r="R126" s="81"/>
      <c r="S126" s="81"/>
      <c r="T126" s="81"/>
      <c r="U126" s="81"/>
      <c r="V126" s="81"/>
      <c r="W126" s="134">
        <v>29</v>
      </c>
      <c r="X126" s="134">
        <v>2501</v>
      </c>
      <c r="Y126" s="81">
        <v>0.02</v>
      </c>
      <c r="Z126" s="132">
        <v>3</v>
      </c>
      <c r="AA126" s="171">
        <v>-620333</v>
      </c>
      <c r="AB126" s="134"/>
      <c r="AC126" s="133">
        <f t="shared" si="2"/>
        <v>1.1595361855257898E-2</v>
      </c>
      <c r="AD126" s="139" t="str">
        <f t="shared" si="3"/>
        <v>Pinding</v>
      </c>
    </row>
    <row r="127" spans="1:30" x14ac:dyDescent="0.25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si="2"/>
        <v/>
      </c>
      <c r="AD127" s="139" t="str">
        <f t="shared" si="3"/>
        <v/>
      </c>
    </row>
    <row r="128" spans="1:30" x14ac:dyDescent="0.25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2"/>
        <v/>
      </c>
      <c r="AD128" s="139" t="str">
        <f t="shared" si="3"/>
        <v/>
      </c>
    </row>
    <row r="129" spans="3:30" x14ac:dyDescent="0.25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2"/>
        <v/>
      </c>
      <c r="AD129" s="139" t="str">
        <f t="shared" si="3"/>
        <v/>
      </c>
    </row>
    <row r="130" spans="3:30" x14ac:dyDescent="0.25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2"/>
        <v/>
      </c>
      <c r="AD130" s="139" t="str">
        <f t="shared" si="3"/>
        <v/>
      </c>
    </row>
    <row r="131" spans="3:30" x14ac:dyDescent="0.25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2"/>
        <v/>
      </c>
      <c r="AD131" s="139" t="str">
        <f t="shared" si="3"/>
        <v/>
      </c>
    </row>
    <row r="132" spans="3:30" x14ac:dyDescent="0.25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4">IFERROR(W132/X132,"")</f>
        <v/>
      </c>
      <c r="AD132" s="139" t="str">
        <f t="shared" ref="AD132:AD195" si="5">IF(AA132&lt;&gt;"",IF(AA132&lt;&gt;"","Pinding","wip"),IF(C132&lt;&gt;"","wip",""))</f>
        <v/>
      </c>
    </row>
    <row r="133" spans="3:30" x14ac:dyDescent="0.25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4"/>
        <v/>
      </c>
      <c r="AD133" s="139" t="str">
        <f t="shared" si="5"/>
        <v/>
      </c>
    </row>
    <row r="134" spans="3:30" x14ac:dyDescent="0.25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4"/>
        <v/>
      </c>
      <c r="AD134" s="139" t="str">
        <f t="shared" si="5"/>
        <v/>
      </c>
    </row>
    <row r="135" spans="3:30" x14ac:dyDescent="0.25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4"/>
        <v/>
      </c>
      <c r="AD135" s="139" t="str">
        <f t="shared" si="5"/>
        <v/>
      </c>
    </row>
    <row r="136" spans="3:30" x14ac:dyDescent="0.25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4"/>
        <v/>
      </c>
      <c r="AD136" s="139" t="str">
        <f t="shared" si="5"/>
        <v/>
      </c>
    </row>
    <row r="137" spans="3:30" x14ac:dyDescent="0.25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4"/>
        <v/>
      </c>
      <c r="AD137" s="139" t="str">
        <f t="shared" si="5"/>
        <v/>
      </c>
    </row>
    <row r="138" spans="3:30" x14ac:dyDescent="0.25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4"/>
        <v/>
      </c>
      <c r="AD138" s="139" t="str">
        <f t="shared" si="5"/>
        <v/>
      </c>
    </row>
    <row r="139" spans="3:30" x14ac:dyDescent="0.25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4"/>
        <v/>
      </c>
      <c r="AD139" s="139" t="str">
        <f t="shared" si="5"/>
        <v/>
      </c>
    </row>
    <row r="140" spans="3:30" x14ac:dyDescent="0.25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4"/>
        <v/>
      </c>
      <c r="AD140" s="139" t="str">
        <f t="shared" si="5"/>
        <v/>
      </c>
    </row>
    <row r="141" spans="3:30" x14ac:dyDescent="0.25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4"/>
        <v/>
      </c>
      <c r="AD141" s="139" t="str">
        <f t="shared" si="5"/>
        <v/>
      </c>
    </row>
    <row r="142" spans="3:30" x14ac:dyDescent="0.25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4"/>
        <v/>
      </c>
      <c r="AD142" s="139" t="str">
        <f t="shared" si="5"/>
        <v/>
      </c>
    </row>
    <row r="143" spans="3:30" x14ac:dyDescent="0.25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4"/>
        <v/>
      </c>
      <c r="AD143" s="139" t="str">
        <f t="shared" si="5"/>
        <v/>
      </c>
    </row>
    <row r="144" spans="3:30" x14ac:dyDescent="0.25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4"/>
        <v/>
      </c>
      <c r="AD144" s="139" t="str">
        <f t="shared" si="5"/>
        <v/>
      </c>
    </row>
    <row r="145" spans="3:30" x14ac:dyDescent="0.25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4"/>
        <v/>
      </c>
      <c r="AD145" s="139" t="str">
        <f t="shared" si="5"/>
        <v/>
      </c>
    </row>
    <row r="146" spans="3:30" x14ac:dyDescent="0.25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4"/>
        <v/>
      </c>
      <c r="AD146" s="139" t="str">
        <f t="shared" si="5"/>
        <v/>
      </c>
    </row>
    <row r="147" spans="3:30" x14ac:dyDescent="0.25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4"/>
        <v/>
      </c>
      <c r="AD147" s="139" t="str">
        <f t="shared" si="5"/>
        <v/>
      </c>
    </row>
    <row r="148" spans="3:30" x14ac:dyDescent="0.25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4"/>
        <v/>
      </c>
      <c r="AD148" s="139" t="str">
        <f t="shared" si="5"/>
        <v/>
      </c>
    </row>
    <row r="149" spans="3:30" x14ac:dyDescent="0.25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4"/>
        <v/>
      </c>
      <c r="AD149" s="139" t="str">
        <f t="shared" si="5"/>
        <v/>
      </c>
    </row>
    <row r="150" spans="3:30" x14ac:dyDescent="0.25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4"/>
        <v/>
      </c>
      <c r="AD150" s="139" t="str">
        <f t="shared" si="5"/>
        <v/>
      </c>
    </row>
    <row r="151" spans="3:30" x14ac:dyDescent="0.25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4"/>
        <v/>
      </c>
      <c r="AD151" s="139" t="str">
        <f t="shared" si="5"/>
        <v/>
      </c>
    </row>
    <row r="152" spans="3:30" x14ac:dyDescent="0.25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4"/>
        <v/>
      </c>
      <c r="AD152" s="139" t="str">
        <f t="shared" si="5"/>
        <v/>
      </c>
    </row>
    <row r="153" spans="3:30" x14ac:dyDescent="0.25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4"/>
        <v/>
      </c>
      <c r="AD153" s="139" t="str">
        <f t="shared" si="5"/>
        <v/>
      </c>
    </row>
    <row r="154" spans="3:30" x14ac:dyDescent="0.25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4"/>
        <v/>
      </c>
      <c r="AD154" s="139" t="str">
        <f t="shared" si="5"/>
        <v/>
      </c>
    </row>
    <row r="155" spans="3:30" x14ac:dyDescent="0.25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4"/>
        <v/>
      </c>
      <c r="AD155" s="139" t="str">
        <f t="shared" si="5"/>
        <v/>
      </c>
    </row>
    <row r="156" spans="3:30" x14ac:dyDescent="0.25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4"/>
        <v/>
      </c>
      <c r="AD156" s="139" t="str">
        <f t="shared" si="5"/>
        <v/>
      </c>
    </row>
    <row r="157" spans="3:30" x14ac:dyDescent="0.25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4"/>
        <v/>
      </c>
      <c r="AD157" s="139" t="str">
        <f t="shared" si="5"/>
        <v/>
      </c>
    </row>
    <row r="158" spans="3:30" x14ac:dyDescent="0.25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4"/>
        <v/>
      </c>
      <c r="AD158" s="139" t="str">
        <f t="shared" si="5"/>
        <v/>
      </c>
    </row>
    <row r="159" spans="3:30" x14ac:dyDescent="0.25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4"/>
        <v/>
      </c>
      <c r="AD159" s="139" t="str">
        <f t="shared" si="5"/>
        <v/>
      </c>
    </row>
    <row r="160" spans="3:30" x14ac:dyDescent="0.25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4"/>
        <v/>
      </c>
      <c r="AD160" s="139" t="str">
        <f t="shared" si="5"/>
        <v/>
      </c>
    </row>
    <row r="161" spans="3:30" x14ac:dyDescent="0.25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4"/>
        <v/>
      </c>
      <c r="AD161" s="139" t="str">
        <f t="shared" si="5"/>
        <v/>
      </c>
    </row>
    <row r="162" spans="3:30" x14ac:dyDescent="0.25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4"/>
        <v/>
      </c>
      <c r="AD162" s="139" t="str">
        <f t="shared" si="5"/>
        <v/>
      </c>
    </row>
    <row r="163" spans="3:30" x14ac:dyDescent="0.25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4"/>
        <v/>
      </c>
      <c r="AD163" s="139" t="str">
        <f t="shared" si="5"/>
        <v/>
      </c>
    </row>
    <row r="164" spans="3:30" x14ac:dyDescent="0.25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4"/>
        <v/>
      </c>
      <c r="AD164" s="139" t="str">
        <f t="shared" si="5"/>
        <v/>
      </c>
    </row>
    <row r="165" spans="3:30" x14ac:dyDescent="0.25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4"/>
        <v/>
      </c>
      <c r="AD165" s="139" t="str">
        <f t="shared" si="5"/>
        <v/>
      </c>
    </row>
    <row r="166" spans="3:30" x14ac:dyDescent="0.25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4"/>
        <v/>
      </c>
      <c r="AD166" s="139" t="str">
        <f t="shared" si="5"/>
        <v/>
      </c>
    </row>
    <row r="167" spans="3:30" x14ac:dyDescent="0.25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4"/>
        <v/>
      </c>
      <c r="AD167" s="139" t="str">
        <f t="shared" si="5"/>
        <v/>
      </c>
    </row>
    <row r="168" spans="3:30" x14ac:dyDescent="0.25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4"/>
        <v/>
      </c>
      <c r="AD168" s="139" t="str">
        <f t="shared" si="5"/>
        <v/>
      </c>
    </row>
    <row r="169" spans="3:30" x14ac:dyDescent="0.25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4"/>
        <v/>
      </c>
      <c r="AD169" s="139" t="str">
        <f t="shared" si="5"/>
        <v/>
      </c>
    </row>
    <row r="170" spans="3:30" x14ac:dyDescent="0.25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4"/>
        <v/>
      </c>
      <c r="AD170" s="139" t="str">
        <f t="shared" si="5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4"/>
        <v/>
      </c>
      <c r="AD171" s="139" t="str">
        <f t="shared" si="5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4"/>
        <v/>
      </c>
      <c r="AD172" s="139" t="str">
        <f t="shared" si="5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4"/>
        <v/>
      </c>
      <c r="AD173" s="139" t="str">
        <f t="shared" si="5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4"/>
        <v/>
      </c>
      <c r="AD174" s="139" t="str">
        <f t="shared" si="5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4"/>
        <v/>
      </c>
      <c r="AD175" s="139" t="str">
        <f t="shared" si="5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4"/>
        <v/>
      </c>
      <c r="AD176" s="139" t="str">
        <f t="shared" si="5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4"/>
        <v/>
      </c>
      <c r="AD177" s="139" t="str">
        <f t="shared" si="5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4"/>
        <v/>
      </c>
      <c r="AD178" s="139" t="str">
        <f t="shared" si="5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4"/>
        <v/>
      </c>
      <c r="AD179" s="139" t="str">
        <f t="shared" si="5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4"/>
        <v/>
      </c>
      <c r="AD180" s="139" t="str">
        <f t="shared" si="5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4"/>
        <v/>
      </c>
      <c r="AD181" s="139" t="str">
        <f t="shared" si="5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4"/>
        <v/>
      </c>
      <c r="AD182" s="139" t="str">
        <f t="shared" si="5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4"/>
        <v/>
      </c>
      <c r="AD183" s="139" t="str">
        <f t="shared" si="5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4"/>
        <v/>
      </c>
      <c r="AD184" s="139" t="str">
        <f t="shared" si="5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4"/>
        <v/>
      </c>
      <c r="AD185" s="139" t="str">
        <f t="shared" si="5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4"/>
        <v/>
      </c>
      <c r="AD186" s="139" t="str">
        <f t="shared" si="5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4"/>
        <v/>
      </c>
      <c r="AD187" s="139" t="str">
        <f t="shared" si="5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4"/>
        <v/>
      </c>
      <c r="AD188" s="139" t="str">
        <f t="shared" si="5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4"/>
        <v/>
      </c>
      <c r="AD189" s="139" t="str">
        <f t="shared" si="5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4"/>
        <v/>
      </c>
      <c r="AD190" s="139" t="str">
        <f t="shared" si="5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4"/>
        <v/>
      </c>
      <c r="AD191" s="139" t="str">
        <f t="shared" si="5"/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4"/>
        <v/>
      </c>
      <c r="AD192" s="139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4"/>
        <v/>
      </c>
      <c r="AD193" s="139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4"/>
        <v/>
      </c>
      <c r="AD194" s="139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4"/>
        <v/>
      </c>
      <c r="AD195" s="139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6">IFERROR(W196/X196,"")</f>
        <v/>
      </c>
      <c r="AD196" s="139" t="str">
        <f t="shared" ref="AD196:AD241" si="7">IF(AA196&lt;&gt;"",IF(AA196&lt;&gt;"","Pinding","wip"),IF(C196&lt;&gt;"","wip",""))</f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6"/>
        <v/>
      </c>
      <c r="AD197" s="139" t="str">
        <f t="shared" si="7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6"/>
        <v/>
      </c>
      <c r="AD198" s="139" t="str">
        <f t="shared" si="7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6"/>
        <v/>
      </c>
      <c r="AD199" s="139" t="str">
        <f t="shared" si="7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6"/>
        <v/>
      </c>
      <c r="AD200" s="139" t="str">
        <f t="shared" si="7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6"/>
        <v/>
      </c>
      <c r="AD201" s="139" t="str">
        <f t="shared" si="7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6"/>
        <v/>
      </c>
      <c r="AD202" s="139" t="str">
        <f t="shared" si="7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6"/>
        <v/>
      </c>
      <c r="AD203" s="139" t="str">
        <f t="shared" si="7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6"/>
        <v/>
      </c>
      <c r="AD204" s="139" t="str">
        <f t="shared" si="7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6"/>
        <v/>
      </c>
      <c r="AD205" s="139" t="str">
        <f t="shared" si="7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6"/>
        <v/>
      </c>
      <c r="AD206" s="139" t="str">
        <f t="shared" si="7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6"/>
        <v/>
      </c>
      <c r="AD207" s="139" t="str">
        <f t="shared" si="7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6"/>
        <v/>
      </c>
      <c r="AD208" s="139" t="str">
        <f t="shared" si="7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6"/>
        <v/>
      </c>
      <c r="AD209" s="139" t="str">
        <f t="shared" si="7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6"/>
        <v/>
      </c>
      <c r="AD210" s="139" t="str">
        <f t="shared" si="7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6"/>
        <v/>
      </c>
      <c r="AD211" s="139" t="str">
        <f t="shared" si="7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6"/>
        <v/>
      </c>
      <c r="AD212" s="139" t="str">
        <f t="shared" si="7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6"/>
        <v/>
      </c>
      <c r="AD213" s="139" t="str">
        <f t="shared" si="7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6"/>
        <v/>
      </c>
      <c r="AD214" s="139" t="str">
        <f t="shared" si="7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6"/>
        <v/>
      </c>
      <c r="AD215" s="139" t="str">
        <f t="shared" si="7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6"/>
        <v/>
      </c>
      <c r="AD216" s="139" t="str">
        <f t="shared" si="7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6"/>
        <v/>
      </c>
      <c r="AD217" s="139" t="str">
        <f t="shared" si="7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6"/>
        <v/>
      </c>
      <c r="AD218" s="139" t="str">
        <f t="shared" si="7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6"/>
        <v/>
      </c>
      <c r="AD219" s="139" t="str">
        <f t="shared" si="7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6"/>
        <v/>
      </c>
      <c r="AD220" s="139" t="str">
        <f t="shared" si="7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6"/>
        <v/>
      </c>
      <c r="AD221" s="139" t="str">
        <f t="shared" si="7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6"/>
        <v/>
      </c>
      <c r="AD222" s="139" t="str">
        <f t="shared" si="7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6"/>
        <v/>
      </c>
      <c r="AD223" s="139" t="str">
        <f t="shared" si="7"/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6"/>
        <v/>
      </c>
      <c r="AD224" s="139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6"/>
        <v/>
      </c>
      <c r="AD225" s="139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6"/>
        <v/>
      </c>
      <c r="AD226" s="139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6"/>
        <v/>
      </c>
      <c r="AD227" s="139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6"/>
        <v/>
      </c>
      <c r="AD228" s="139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6"/>
        <v/>
      </c>
      <c r="AD229" s="139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6"/>
        <v/>
      </c>
      <c r="AD230" s="139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6"/>
        <v/>
      </c>
      <c r="AD231" s="139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6"/>
        <v/>
      </c>
      <c r="AD232" s="139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6"/>
        <v/>
      </c>
      <c r="AD233" s="139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6"/>
        <v/>
      </c>
      <c r="AD234" s="139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6"/>
        <v/>
      </c>
      <c r="AD235" s="139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6"/>
        <v/>
      </c>
      <c r="AD236" s="139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6"/>
        <v/>
      </c>
      <c r="AD237" s="139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6"/>
        <v/>
      </c>
      <c r="AD238" s="139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6"/>
        <v/>
      </c>
      <c r="AD239" s="139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6"/>
        <v/>
      </c>
      <c r="AD240" s="139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6"/>
        <v/>
      </c>
      <c r="AD241" s="139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74" priority="3" stopIfTrue="1">
      <formula>O4&lt;$AU4</formula>
    </cfRule>
    <cfRule type="expression" dxfId="273" priority="4" stopIfTrue="1">
      <formula>O4&gt;$AU4</formula>
    </cfRule>
  </conditionalFormatting>
  <conditionalFormatting sqref="O5:O631">
    <cfRule type="expression" dxfId="272" priority="1" stopIfTrue="1">
      <formula>O5&lt;$AU5</formula>
    </cfRule>
    <cfRule type="expression" dxfId="271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CW656"/>
  <sheetViews>
    <sheetView rightToLeft="1" tabSelected="1" view="pageBreakPreview" zoomScale="60" zoomScaleNormal="60" workbookViewId="0">
      <pane xSplit="6" ySplit="3" topLeftCell="AJ451" activePane="bottomRight" state="frozen"/>
      <selection activeCell="A35" sqref="A35"/>
      <selection pane="topRight" activeCell="A35" sqref="A35"/>
      <selection pane="bottomLeft" activeCell="A35" sqref="A35"/>
      <selection pane="bottomRight" activeCell="M2" sqref="A2:XFD2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72" customWidth="1"/>
    <col min="13" max="13" width="11.28515625" style="173" customWidth="1"/>
    <col min="14" max="14" width="13" style="174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customWidth="1"/>
    <col min="59" max="59" width="24" style="109" customWidth="1"/>
    <col min="60" max="60" width="21.42578125" style="74" customWidth="1"/>
    <col min="61" max="61" width="20.28515625" style="74" customWidth="1"/>
    <col min="62" max="62" width="23.140625" style="74" customWidth="1"/>
    <col min="63" max="74" width="9.140625" style="74" customWidth="1"/>
    <col min="75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74</v>
      </c>
      <c r="G1" s="90" t="s">
        <v>425</v>
      </c>
      <c r="H1" s="153"/>
      <c r="I1" s="153"/>
      <c r="J1" s="91" t="s">
        <v>76</v>
      </c>
      <c r="K1" s="92">
        <f>B4</f>
        <v>2</v>
      </c>
      <c r="L1" s="175" t="s">
        <v>77</v>
      </c>
      <c r="M1" s="232">
        <f>A4</f>
        <v>2021</v>
      </c>
      <c r="N1" s="215"/>
      <c r="O1" s="211"/>
      <c r="P1" s="212"/>
      <c r="Q1" s="212"/>
      <c r="R1" s="212"/>
      <c r="S1" s="213"/>
      <c r="T1" s="23"/>
      <c r="U1" s="23"/>
      <c r="V1" s="211"/>
      <c r="W1" s="212"/>
      <c r="X1" s="212"/>
      <c r="Y1" s="212"/>
      <c r="Z1" s="213"/>
      <c r="AA1" s="23"/>
      <c r="AB1" s="23"/>
      <c r="AC1" s="211"/>
      <c r="AD1" s="212"/>
      <c r="AE1" s="212"/>
      <c r="AF1" s="212"/>
      <c r="AG1" s="213"/>
      <c r="AH1" s="154"/>
      <c r="AI1" s="154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78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8" t="s">
        <v>79</v>
      </c>
      <c r="B2" s="228" t="s">
        <v>80</v>
      </c>
      <c r="C2" s="228" t="s">
        <v>426</v>
      </c>
      <c r="D2" s="230" t="s">
        <v>427</v>
      </c>
      <c r="E2" s="230" t="s">
        <v>82</v>
      </c>
      <c r="F2" s="228" t="s">
        <v>428</v>
      </c>
      <c r="G2" s="229" t="s">
        <v>429</v>
      </c>
      <c r="H2" s="229" t="s">
        <v>430</v>
      </c>
      <c r="I2" s="231" t="s">
        <v>431</v>
      </c>
      <c r="J2" s="231" t="s">
        <v>432</v>
      </c>
      <c r="K2" s="229" t="s">
        <v>433</v>
      </c>
      <c r="L2" s="216" t="s">
        <v>85</v>
      </c>
      <c r="M2" s="233" t="s">
        <v>85</v>
      </c>
      <c r="N2" s="222"/>
      <c r="O2" s="234" t="s">
        <v>434</v>
      </c>
      <c r="P2" s="235"/>
      <c r="Q2" s="235"/>
      <c r="R2" s="235"/>
      <c r="S2" s="227"/>
      <c r="T2" s="236" t="s">
        <v>435</v>
      </c>
      <c r="U2" s="227"/>
      <c r="V2" s="234" t="s">
        <v>436</v>
      </c>
      <c r="W2" s="235"/>
      <c r="X2" s="235"/>
      <c r="Y2" s="235"/>
      <c r="Z2" s="227"/>
      <c r="AA2" s="236" t="s">
        <v>437</v>
      </c>
      <c r="AB2" s="227"/>
      <c r="AC2" s="237" t="s">
        <v>438</v>
      </c>
      <c r="AD2" s="235"/>
      <c r="AE2" s="235"/>
      <c r="AF2" s="235"/>
      <c r="AG2" s="227"/>
      <c r="AH2" s="226" t="s">
        <v>439</v>
      </c>
      <c r="AI2" s="227"/>
      <c r="AJ2" s="216" t="s">
        <v>86</v>
      </c>
      <c r="AK2" s="217" t="s">
        <v>87</v>
      </c>
      <c r="AL2" s="219" t="s">
        <v>88</v>
      </c>
      <c r="AM2" s="218" t="s">
        <v>89</v>
      </c>
      <c r="AN2" s="220" t="s">
        <v>90</v>
      </c>
      <c r="AO2" s="244" t="s">
        <v>91</v>
      </c>
      <c r="AP2" s="235"/>
      <c r="AQ2" s="235"/>
      <c r="AR2" s="235"/>
      <c r="AS2" s="235"/>
      <c r="AT2" s="235"/>
      <c r="AU2" s="235"/>
      <c r="AV2" s="235"/>
      <c r="AW2" s="227"/>
      <c r="AX2" s="243" t="s">
        <v>440</v>
      </c>
      <c r="AY2" s="240" t="s">
        <v>441</v>
      </c>
      <c r="AZ2" s="225" t="s">
        <v>94</v>
      </c>
      <c r="BA2" s="242" t="s">
        <v>442</v>
      </c>
      <c r="BB2" s="224" t="s">
        <v>443</v>
      </c>
      <c r="BC2" s="224" t="s">
        <v>444</v>
      </c>
      <c r="BD2" s="224" t="s">
        <v>445</v>
      </c>
      <c r="BE2" s="224" t="s">
        <v>446</v>
      </c>
      <c r="BF2" s="224" t="s">
        <v>447</v>
      </c>
      <c r="BG2" s="238" t="s">
        <v>448</v>
      </c>
      <c r="BH2" s="238" t="s">
        <v>449</v>
      </c>
      <c r="BI2" s="238" t="s">
        <v>450</v>
      </c>
      <c r="BJ2" s="238" t="s">
        <v>451</v>
      </c>
      <c r="BK2" s="239"/>
    </row>
    <row r="3" spans="1:101" s="85" customFormat="1" ht="52.5" customHeight="1" x14ac:dyDescent="0.25">
      <c r="A3" s="208"/>
      <c r="B3" s="208"/>
      <c r="C3" s="208"/>
      <c r="D3" s="210"/>
      <c r="E3" s="210"/>
      <c r="F3" s="208"/>
      <c r="G3" s="208"/>
      <c r="H3" s="208"/>
      <c r="I3" s="208"/>
      <c r="J3" s="208"/>
      <c r="K3" s="208"/>
      <c r="L3" s="208"/>
      <c r="M3" s="170" t="s">
        <v>100</v>
      </c>
      <c r="N3" s="176" t="s">
        <v>101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8"/>
      <c r="AK3" s="208"/>
      <c r="AL3" s="208"/>
      <c r="AM3" s="208"/>
      <c r="AN3" s="208"/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97" t="s">
        <v>110</v>
      </c>
      <c r="AX3" s="208"/>
      <c r="AY3" s="241"/>
      <c r="AZ3" s="208"/>
      <c r="BA3" s="208"/>
      <c r="BB3" s="208"/>
      <c r="BC3" s="208"/>
      <c r="BD3" s="208"/>
      <c r="BE3" s="208"/>
      <c r="BF3" s="208"/>
      <c r="BG3" s="210"/>
      <c r="BH3" s="210"/>
      <c r="BI3" s="210"/>
      <c r="BJ3" s="210"/>
      <c r="BK3" s="210"/>
    </row>
    <row r="4" spans="1:101" s="86" customFormat="1" ht="31.5" customHeight="1" x14ac:dyDescent="0.35">
      <c r="A4" s="73">
        <v>2021</v>
      </c>
      <c r="B4" s="74">
        <v>2</v>
      </c>
      <c r="C4" s="177">
        <v>44227</v>
      </c>
      <c r="D4" s="74">
        <v>384</v>
      </c>
      <c r="E4" s="74">
        <v>556</v>
      </c>
      <c r="F4" s="74">
        <v>2</v>
      </c>
      <c r="G4" s="75" t="s">
        <v>408</v>
      </c>
      <c r="H4" s="76" t="s">
        <v>409</v>
      </c>
      <c r="I4" s="76" t="s">
        <v>452</v>
      </c>
      <c r="J4" s="76">
        <v>1</v>
      </c>
      <c r="K4" s="76">
        <v>6</v>
      </c>
      <c r="L4" s="178">
        <v>1066</v>
      </c>
      <c r="M4" s="179">
        <v>1003.106</v>
      </c>
      <c r="N4" s="180">
        <v>1141.6859999999999</v>
      </c>
      <c r="O4" s="111">
        <v>1174</v>
      </c>
      <c r="P4" s="111">
        <v>1113</v>
      </c>
      <c r="Q4" s="111">
        <v>1081</v>
      </c>
      <c r="R4" s="111">
        <v>1037</v>
      </c>
      <c r="S4" s="111">
        <v>1025</v>
      </c>
      <c r="T4" s="77">
        <v>139</v>
      </c>
      <c r="U4" s="77">
        <v>138</v>
      </c>
      <c r="V4" s="111">
        <v>1076</v>
      </c>
      <c r="W4" s="111">
        <v>1066</v>
      </c>
      <c r="X4" s="111">
        <v>1087</v>
      </c>
      <c r="Y4" s="111">
        <v>1119</v>
      </c>
      <c r="Z4" s="111">
        <v>1079</v>
      </c>
      <c r="AA4" s="77">
        <v>139</v>
      </c>
      <c r="AB4" s="77">
        <v>139</v>
      </c>
      <c r="AC4" s="111"/>
      <c r="AD4" s="111"/>
      <c r="AE4" s="111"/>
      <c r="AF4" s="111"/>
      <c r="AG4" s="111"/>
      <c r="AH4" s="77"/>
      <c r="AI4" s="77"/>
      <c r="AJ4" s="78">
        <v>1085.7</v>
      </c>
      <c r="AK4" s="79">
        <v>20</v>
      </c>
      <c r="AL4" s="80">
        <v>180</v>
      </c>
      <c r="AM4" s="77">
        <v>26</v>
      </c>
      <c r="AN4" s="77">
        <v>139</v>
      </c>
      <c r="AO4" s="81">
        <v>4</v>
      </c>
      <c r="AP4" s="81">
        <v>3</v>
      </c>
      <c r="AQ4" s="81">
        <v>3</v>
      </c>
      <c r="AR4" s="81"/>
      <c r="AS4" s="81">
        <v>0</v>
      </c>
      <c r="AT4" s="81"/>
      <c r="AU4" s="81"/>
      <c r="AV4" s="81"/>
      <c r="AW4" s="81"/>
      <c r="AX4" s="82">
        <v>10</v>
      </c>
      <c r="AY4" s="83">
        <v>562</v>
      </c>
      <c r="AZ4" s="181">
        <v>1.4999999999999999E-2</v>
      </c>
      <c r="BA4" s="84">
        <v>1.7999999999999999E-2</v>
      </c>
      <c r="BB4" s="83"/>
      <c r="BC4" s="83">
        <v>0</v>
      </c>
      <c r="BD4" s="83">
        <v>0.5</v>
      </c>
      <c r="BE4" s="83">
        <v>10.9</v>
      </c>
      <c r="BF4" s="83">
        <v>610.20000000000005</v>
      </c>
      <c r="BG4" s="28" t="s">
        <v>453</v>
      </c>
      <c r="BH4" s="85" t="s">
        <v>454</v>
      </c>
      <c r="BI4" s="85" t="s">
        <v>455</v>
      </c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2</v>
      </c>
      <c r="C5" s="177">
        <v>44227</v>
      </c>
      <c r="D5" s="74">
        <v>384</v>
      </c>
      <c r="E5" s="74">
        <v>557</v>
      </c>
      <c r="F5" s="74">
        <v>2</v>
      </c>
      <c r="G5" s="75" t="s">
        <v>411</v>
      </c>
      <c r="H5" s="76" t="s">
        <v>412</v>
      </c>
      <c r="I5" s="76" t="s">
        <v>452</v>
      </c>
      <c r="J5" s="76">
        <v>1</v>
      </c>
      <c r="K5" s="76">
        <v>6</v>
      </c>
      <c r="L5" s="178">
        <v>182</v>
      </c>
      <c r="M5" s="179">
        <v>171.262</v>
      </c>
      <c r="N5" s="180">
        <v>194.922</v>
      </c>
      <c r="O5" s="111">
        <v>223</v>
      </c>
      <c r="P5" s="111">
        <v>209</v>
      </c>
      <c r="Q5" s="111">
        <v>195</v>
      </c>
      <c r="R5" s="111">
        <v>191</v>
      </c>
      <c r="S5" s="111">
        <v>187</v>
      </c>
      <c r="T5" s="77">
        <v>139</v>
      </c>
      <c r="U5" s="77">
        <v>138</v>
      </c>
      <c r="V5" s="111">
        <v>204</v>
      </c>
      <c r="W5" s="111">
        <v>189</v>
      </c>
      <c r="X5" s="111">
        <v>190</v>
      </c>
      <c r="Y5" s="111">
        <v>193</v>
      </c>
      <c r="Z5" s="111">
        <v>190</v>
      </c>
      <c r="AA5" s="77">
        <v>139</v>
      </c>
      <c r="AB5" s="77">
        <v>139</v>
      </c>
      <c r="AC5" s="111"/>
      <c r="AD5" s="111"/>
      <c r="AE5" s="111"/>
      <c r="AF5" s="111"/>
      <c r="AG5" s="111"/>
      <c r="AH5" s="77"/>
      <c r="AI5" s="77"/>
      <c r="AJ5" s="78">
        <v>197.1</v>
      </c>
      <c r="AK5" s="79">
        <v>20</v>
      </c>
      <c r="AL5" s="80">
        <v>180</v>
      </c>
      <c r="AM5" s="77">
        <v>26</v>
      </c>
      <c r="AN5" s="77">
        <v>139</v>
      </c>
      <c r="AO5" s="81">
        <v>4</v>
      </c>
      <c r="AP5" s="81">
        <v>2</v>
      </c>
      <c r="AQ5" s="81">
        <v>3</v>
      </c>
      <c r="AR5" s="81"/>
      <c r="AS5" s="81">
        <v>1</v>
      </c>
      <c r="AT5" s="81"/>
      <c r="AU5" s="81"/>
      <c r="AV5" s="81"/>
      <c r="AW5" s="81"/>
      <c r="AX5" s="82">
        <v>10</v>
      </c>
      <c r="AY5" s="83">
        <v>562</v>
      </c>
      <c r="AZ5" s="181">
        <v>1.4999999999999999E-2</v>
      </c>
      <c r="BA5" s="84">
        <v>1.7999999999999999E-2</v>
      </c>
      <c r="BB5" s="83"/>
      <c r="BC5" s="83">
        <v>0.1</v>
      </c>
      <c r="BD5" s="83">
        <v>3.1</v>
      </c>
      <c r="BE5" s="83">
        <v>2</v>
      </c>
      <c r="BF5" s="83">
        <v>110.8</v>
      </c>
      <c r="BG5" s="28" t="s">
        <v>453</v>
      </c>
      <c r="BH5" s="85" t="s">
        <v>454</v>
      </c>
      <c r="BI5" s="85" t="s">
        <v>455</v>
      </c>
      <c r="BJ5" s="85" t="s">
        <v>456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2</v>
      </c>
      <c r="C6" s="177">
        <v>44227</v>
      </c>
      <c r="D6" s="74">
        <v>376</v>
      </c>
      <c r="E6" s="74">
        <v>438</v>
      </c>
      <c r="F6" s="74">
        <v>3</v>
      </c>
      <c r="G6" s="75" t="s">
        <v>178</v>
      </c>
      <c r="H6" s="76" t="s">
        <v>179</v>
      </c>
      <c r="I6" s="76" t="s">
        <v>452</v>
      </c>
      <c r="J6" s="76">
        <v>3</v>
      </c>
      <c r="K6" s="76">
        <v>2</v>
      </c>
      <c r="L6" s="178">
        <v>336</v>
      </c>
      <c r="M6" s="179">
        <v>316.17599999999999</v>
      </c>
      <c r="N6" s="180">
        <v>359.85599999999999</v>
      </c>
      <c r="O6" s="111">
        <v>338</v>
      </c>
      <c r="P6" s="111">
        <v>338</v>
      </c>
      <c r="Q6" s="111">
        <v>346</v>
      </c>
      <c r="R6" s="111">
        <v>345</v>
      </c>
      <c r="S6" s="111">
        <v>337</v>
      </c>
      <c r="T6" s="77">
        <v>136</v>
      </c>
      <c r="U6" s="77">
        <v>128</v>
      </c>
      <c r="V6" s="111"/>
      <c r="W6" s="111">
        <v>350</v>
      </c>
      <c r="X6" s="111">
        <v>363</v>
      </c>
      <c r="Y6" s="111">
        <v>353</v>
      </c>
      <c r="Z6" s="111">
        <v>344</v>
      </c>
      <c r="AA6" s="77">
        <v>145</v>
      </c>
      <c r="AB6" s="77">
        <v>134</v>
      </c>
      <c r="AC6" s="111"/>
      <c r="AD6" s="111"/>
      <c r="AE6" s="111"/>
      <c r="AF6" s="111"/>
      <c r="AG6" s="111"/>
      <c r="AH6" s="77"/>
      <c r="AI6" s="77"/>
      <c r="AJ6" s="78">
        <v>346</v>
      </c>
      <c r="AK6" s="79">
        <v>67</v>
      </c>
      <c r="AL6" s="80">
        <v>161</v>
      </c>
      <c r="AM6" s="77">
        <v>80</v>
      </c>
      <c r="AN6" s="77">
        <v>136</v>
      </c>
      <c r="AO6" s="81">
        <v>7</v>
      </c>
      <c r="AP6" s="81">
        <v>4</v>
      </c>
      <c r="AQ6" s="81">
        <v>10</v>
      </c>
      <c r="AR6" s="81"/>
      <c r="AS6" s="81"/>
      <c r="AT6" s="81"/>
      <c r="AU6" s="81"/>
      <c r="AV6" s="81"/>
      <c r="AW6" s="81"/>
      <c r="AX6" s="82">
        <v>21</v>
      </c>
      <c r="AY6" s="83">
        <v>1341</v>
      </c>
      <c r="AZ6" s="181">
        <v>1.4999999999999999E-2</v>
      </c>
      <c r="BA6" s="84">
        <v>1.6E-2</v>
      </c>
      <c r="BB6" s="83"/>
      <c r="BC6" s="83">
        <v>0.1</v>
      </c>
      <c r="BD6" s="83">
        <v>4</v>
      </c>
      <c r="BE6" s="83">
        <v>7.3</v>
      </c>
      <c r="BF6" s="83">
        <v>464</v>
      </c>
      <c r="BG6" s="28" t="s">
        <v>453</v>
      </c>
      <c r="BH6" s="85" t="s">
        <v>454</v>
      </c>
      <c r="BI6" s="85" t="s">
        <v>457</v>
      </c>
      <c r="BJ6" s="85" t="s">
        <v>458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2</v>
      </c>
      <c r="C7" s="177">
        <v>44227</v>
      </c>
      <c r="D7" s="74">
        <v>18</v>
      </c>
      <c r="E7" s="74">
        <v>49</v>
      </c>
      <c r="F7" s="74">
        <v>4</v>
      </c>
      <c r="G7" s="75" t="s">
        <v>145</v>
      </c>
      <c r="H7" s="76" t="s">
        <v>146</v>
      </c>
      <c r="I7" s="76" t="s">
        <v>459</v>
      </c>
      <c r="J7" s="76">
        <v>2</v>
      </c>
      <c r="K7" s="76">
        <v>3</v>
      </c>
      <c r="L7" s="178">
        <v>100</v>
      </c>
      <c r="M7" s="179">
        <v>95.5</v>
      </c>
      <c r="N7" s="180">
        <v>104.5</v>
      </c>
      <c r="O7" s="111">
        <v>130</v>
      </c>
      <c r="P7" s="111"/>
      <c r="Q7" s="111"/>
      <c r="R7" s="111"/>
      <c r="S7" s="111"/>
      <c r="T7" s="77">
        <v>108</v>
      </c>
      <c r="U7" s="77"/>
      <c r="V7" s="111"/>
      <c r="W7" s="111"/>
      <c r="X7" s="111"/>
      <c r="Y7" s="111"/>
      <c r="Z7" s="111"/>
      <c r="AA7" s="77"/>
      <c r="AB7" s="77"/>
      <c r="AC7" s="111"/>
      <c r="AD7" s="111"/>
      <c r="AE7" s="111"/>
      <c r="AF7" s="111"/>
      <c r="AG7" s="111"/>
      <c r="AH7" s="77"/>
      <c r="AI7" s="77"/>
      <c r="AJ7" s="78">
        <v>130</v>
      </c>
      <c r="AK7" s="79">
        <v>101</v>
      </c>
      <c r="AL7" s="80">
        <v>107</v>
      </c>
      <c r="AM7" s="77">
        <v>67</v>
      </c>
      <c r="AN7" s="77">
        <v>108</v>
      </c>
      <c r="AO7" s="81">
        <v>6</v>
      </c>
      <c r="AP7" s="81"/>
      <c r="AQ7" s="81">
        <v>2</v>
      </c>
      <c r="AR7" s="81"/>
      <c r="AS7" s="81"/>
      <c r="AT7" s="81"/>
      <c r="AU7" s="81"/>
      <c r="AV7" s="81"/>
      <c r="AW7" s="81"/>
      <c r="AX7" s="82">
        <v>8</v>
      </c>
      <c r="AY7" s="83">
        <v>1436</v>
      </c>
      <c r="AZ7" s="181">
        <v>1.4999999999999999E-2</v>
      </c>
      <c r="BA7" s="84">
        <v>6.0000000000000001E-3</v>
      </c>
      <c r="BB7" s="83">
        <v>1</v>
      </c>
      <c r="BC7" s="83">
        <v>0.1</v>
      </c>
      <c r="BD7" s="83">
        <v>14.4</v>
      </c>
      <c r="BE7" s="83">
        <v>1</v>
      </c>
      <c r="BF7" s="83">
        <v>186.7</v>
      </c>
      <c r="BG7" s="28" t="s">
        <v>453</v>
      </c>
      <c r="BH7" s="85" t="s">
        <v>454</v>
      </c>
      <c r="BI7" s="85" t="s">
        <v>460</v>
      </c>
      <c r="BJ7" s="85" t="s">
        <v>461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2</v>
      </c>
      <c r="C8" s="177">
        <v>44227</v>
      </c>
      <c r="D8" s="74">
        <v>18</v>
      </c>
      <c r="E8" s="74">
        <v>50</v>
      </c>
      <c r="F8" s="74">
        <v>4</v>
      </c>
      <c r="G8" s="75" t="s">
        <v>148</v>
      </c>
      <c r="H8" s="76" t="s">
        <v>149</v>
      </c>
      <c r="I8" s="76" t="s">
        <v>459</v>
      </c>
      <c r="J8" s="76">
        <v>2</v>
      </c>
      <c r="K8" s="76">
        <v>3</v>
      </c>
      <c r="L8" s="178">
        <v>54</v>
      </c>
      <c r="M8" s="179">
        <v>51.57</v>
      </c>
      <c r="N8" s="180">
        <v>56.43</v>
      </c>
      <c r="O8" s="111">
        <v>71</v>
      </c>
      <c r="P8" s="111"/>
      <c r="Q8" s="111"/>
      <c r="R8" s="111"/>
      <c r="S8" s="111"/>
      <c r="T8" s="77">
        <v>108</v>
      </c>
      <c r="U8" s="77"/>
      <c r="V8" s="111"/>
      <c r="W8" s="111"/>
      <c r="X8" s="111"/>
      <c r="Y8" s="111"/>
      <c r="Z8" s="111"/>
      <c r="AA8" s="77"/>
      <c r="AB8" s="77"/>
      <c r="AC8" s="111"/>
      <c r="AD8" s="111"/>
      <c r="AE8" s="111"/>
      <c r="AF8" s="111"/>
      <c r="AG8" s="111"/>
      <c r="AH8" s="77"/>
      <c r="AI8" s="77"/>
      <c r="AJ8" s="78">
        <v>71</v>
      </c>
      <c r="AK8" s="79">
        <v>101</v>
      </c>
      <c r="AL8" s="80">
        <v>107</v>
      </c>
      <c r="AM8" s="77">
        <v>67</v>
      </c>
      <c r="AN8" s="77">
        <v>108</v>
      </c>
      <c r="AO8" s="81">
        <v>3</v>
      </c>
      <c r="AP8" s="81"/>
      <c r="AQ8" s="81">
        <v>4</v>
      </c>
      <c r="AR8" s="81"/>
      <c r="AS8" s="81"/>
      <c r="AT8" s="81"/>
      <c r="AU8" s="81"/>
      <c r="AV8" s="81"/>
      <c r="AW8" s="81"/>
      <c r="AX8" s="82">
        <v>7</v>
      </c>
      <c r="AY8" s="83">
        <v>1435</v>
      </c>
      <c r="AZ8" s="181">
        <v>1.4999999999999999E-2</v>
      </c>
      <c r="BA8" s="84">
        <v>5.0000000000000001E-3</v>
      </c>
      <c r="BB8" s="83">
        <v>1</v>
      </c>
      <c r="BC8" s="83">
        <v>0.1</v>
      </c>
      <c r="BD8" s="83">
        <v>26.6</v>
      </c>
      <c r="BE8" s="83">
        <v>0.5</v>
      </c>
      <c r="BF8" s="83">
        <v>101.9</v>
      </c>
      <c r="BG8" s="28" t="s">
        <v>453</v>
      </c>
      <c r="BH8" s="85" t="s">
        <v>454</v>
      </c>
      <c r="BI8" s="85" t="s">
        <v>462</v>
      </c>
      <c r="BJ8" s="85" t="s">
        <v>461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2</v>
      </c>
      <c r="C9" s="177">
        <v>44227</v>
      </c>
      <c r="D9" s="74">
        <v>135</v>
      </c>
      <c r="E9" s="74">
        <v>271</v>
      </c>
      <c r="F9" s="74">
        <v>4</v>
      </c>
      <c r="G9" s="75" t="s">
        <v>169</v>
      </c>
      <c r="H9" s="76" t="s">
        <v>170</v>
      </c>
      <c r="I9" s="76" t="s">
        <v>452</v>
      </c>
      <c r="J9" s="76">
        <v>4</v>
      </c>
      <c r="K9" s="76">
        <v>2</v>
      </c>
      <c r="L9" s="178">
        <v>161</v>
      </c>
      <c r="M9" s="179">
        <v>149.72999999999999</v>
      </c>
      <c r="N9" s="180">
        <v>172.27</v>
      </c>
      <c r="O9" s="111"/>
      <c r="P9" s="111"/>
      <c r="Q9" s="111"/>
      <c r="R9" s="111">
        <v>155</v>
      </c>
      <c r="S9" s="111">
        <v>163</v>
      </c>
      <c r="T9" s="77"/>
      <c r="U9" s="77">
        <v>97</v>
      </c>
      <c r="V9" s="111">
        <v>154</v>
      </c>
      <c r="W9" s="111">
        <v>170</v>
      </c>
      <c r="X9" s="111">
        <v>162</v>
      </c>
      <c r="Y9" s="111">
        <v>168</v>
      </c>
      <c r="Z9" s="111">
        <v>162</v>
      </c>
      <c r="AA9" s="77">
        <v>100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162</v>
      </c>
      <c r="AK9" s="79">
        <v>151</v>
      </c>
      <c r="AL9" s="80">
        <v>95</v>
      </c>
      <c r="AM9" s="77">
        <v>149</v>
      </c>
      <c r="AN9" s="77">
        <v>96</v>
      </c>
      <c r="AO9" s="81">
        <v>5</v>
      </c>
      <c r="AP9" s="81">
        <v>1</v>
      </c>
      <c r="AQ9" s="81">
        <v>2</v>
      </c>
      <c r="AR9" s="81"/>
      <c r="AS9" s="81"/>
      <c r="AT9" s="81"/>
      <c r="AU9" s="81"/>
      <c r="AV9" s="81"/>
      <c r="AW9" s="81"/>
      <c r="AX9" s="82">
        <v>8</v>
      </c>
      <c r="AY9" s="83">
        <v>2118</v>
      </c>
      <c r="AZ9" s="181">
        <v>1.4999999999999999E-2</v>
      </c>
      <c r="BA9" s="84">
        <v>4.0000000000000001E-3</v>
      </c>
      <c r="BB9" s="83">
        <v>1</v>
      </c>
      <c r="BC9" s="83">
        <v>0.1</v>
      </c>
      <c r="BD9" s="83">
        <v>13.2</v>
      </c>
      <c r="BE9" s="83">
        <v>1.3</v>
      </c>
      <c r="BF9" s="83">
        <v>343.1</v>
      </c>
      <c r="BG9" s="28" t="s">
        <v>463</v>
      </c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2</v>
      </c>
      <c r="C10" s="177">
        <v>44227</v>
      </c>
      <c r="D10" s="74">
        <v>382</v>
      </c>
      <c r="E10" s="74">
        <v>449</v>
      </c>
      <c r="F10" s="74">
        <v>5</v>
      </c>
      <c r="G10" s="75" t="s">
        <v>124</v>
      </c>
      <c r="H10" s="76" t="s">
        <v>125</v>
      </c>
      <c r="I10" s="76" t="s">
        <v>452</v>
      </c>
      <c r="J10" s="76">
        <v>3</v>
      </c>
      <c r="K10" s="76">
        <v>1</v>
      </c>
      <c r="L10" s="178">
        <v>46</v>
      </c>
      <c r="M10" s="179">
        <v>40.985999999999997</v>
      </c>
      <c r="N10" s="180">
        <v>50.048000000000002</v>
      </c>
      <c r="O10" s="111">
        <v>46</v>
      </c>
      <c r="P10" s="111">
        <v>45</v>
      </c>
      <c r="Q10" s="111">
        <v>43</v>
      </c>
      <c r="R10" s="111">
        <v>45</v>
      </c>
      <c r="S10" s="111">
        <v>46</v>
      </c>
      <c r="T10" s="77">
        <v>87</v>
      </c>
      <c r="U10" s="77">
        <v>82</v>
      </c>
      <c r="V10" s="111">
        <v>46</v>
      </c>
      <c r="W10" s="111">
        <v>47</v>
      </c>
      <c r="X10" s="111">
        <v>46</v>
      </c>
      <c r="Y10" s="111">
        <v>46</v>
      </c>
      <c r="Z10" s="111">
        <v>45</v>
      </c>
      <c r="AA10" s="77">
        <v>91</v>
      </c>
      <c r="AB10" s="77">
        <v>86</v>
      </c>
      <c r="AC10" s="111"/>
      <c r="AD10" s="111"/>
      <c r="AE10" s="111"/>
      <c r="AF10" s="111"/>
      <c r="AG10" s="111"/>
      <c r="AH10" s="77"/>
      <c r="AI10" s="77"/>
      <c r="AJ10" s="78">
        <v>45.5</v>
      </c>
      <c r="AK10" s="79">
        <v>108</v>
      </c>
      <c r="AL10" s="80">
        <v>100</v>
      </c>
      <c r="AM10" s="77">
        <v>125</v>
      </c>
      <c r="AN10" s="77">
        <v>87</v>
      </c>
      <c r="AO10" s="81">
        <v>12</v>
      </c>
      <c r="AP10" s="81">
        <v>8</v>
      </c>
      <c r="AQ10" s="81">
        <v>11</v>
      </c>
      <c r="AR10" s="81"/>
      <c r="AS10" s="81"/>
      <c r="AT10" s="81"/>
      <c r="AU10" s="81"/>
      <c r="AV10" s="81"/>
      <c r="AW10" s="81"/>
      <c r="AX10" s="82">
        <v>31</v>
      </c>
      <c r="AY10" s="83">
        <v>1561</v>
      </c>
      <c r="AZ10" s="181">
        <v>1.4999999999999999E-2</v>
      </c>
      <c r="BA10" s="84">
        <v>0.02</v>
      </c>
      <c r="BB10" s="83"/>
      <c r="BC10" s="83">
        <v>0.7</v>
      </c>
      <c r="BD10" s="83">
        <v>33.9</v>
      </c>
      <c r="BE10" s="83">
        <v>1.4</v>
      </c>
      <c r="BF10" s="83">
        <v>71</v>
      </c>
      <c r="BG10" s="28" t="s">
        <v>453</v>
      </c>
      <c r="BH10" s="85" t="s">
        <v>454</v>
      </c>
      <c r="BI10" s="85" t="s">
        <v>464</v>
      </c>
      <c r="BJ10" s="85" t="s">
        <v>458</v>
      </c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2</v>
      </c>
      <c r="C11" s="177">
        <v>44227</v>
      </c>
      <c r="D11" s="74">
        <v>137</v>
      </c>
      <c r="E11" s="74">
        <v>168</v>
      </c>
      <c r="F11" s="74">
        <v>6</v>
      </c>
      <c r="G11" s="75" t="s">
        <v>184</v>
      </c>
      <c r="H11" s="76" t="s">
        <v>185</v>
      </c>
      <c r="I11" s="76" t="s">
        <v>452</v>
      </c>
      <c r="J11" s="76">
        <v>3</v>
      </c>
      <c r="K11" s="76">
        <v>2</v>
      </c>
      <c r="L11" s="178">
        <v>619</v>
      </c>
      <c r="M11" s="179">
        <v>575.66999999999996</v>
      </c>
      <c r="N11" s="180">
        <v>662.33</v>
      </c>
      <c r="O11" s="111"/>
      <c r="P11" s="111">
        <v>686</v>
      </c>
      <c r="Q11" s="111">
        <v>655</v>
      </c>
      <c r="R11" s="111">
        <v>635</v>
      </c>
      <c r="S11" s="111"/>
      <c r="T11" s="77">
        <v>113</v>
      </c>
      <c r="U11" s="77"/>
      <c r="V11" s="111"/>
      <c r="W11" s="111"/>
      <c r="X11" s="111"/>
      <c r="Y11" s="111"/>
      <c r="Z11" s="111"/>
      <c r="AA11" s="77"/>
      <c r="AB11" s="77"/>
      <c r="AC11" s="111"/>
      <c r="AD11" s="111"/>
      <c r="AE11" s="111"/>
      <c r="AF11" s="111"/>
      <c r="AG11" s="111"/>
      <c r="AH11" s="77"/>
      <c r="AI11" s="77"/>
      <c r="AJ11" s="78">
        <v>658.7</v>
      </c>
      <c r="AK11" s="79">
        <v>90</v>
      </c>
      <c r="AL11" s="80">
        <v>116</v>
      </c>
      <c r="AM11" s="77">
        <v>96</v>
      </c>
      <c r="AN11" s="77">
        <v>113</v>
      </c>
      <c r="AO11" s="81">
        <v>4</v>
      </c>
      <c r="AP11" s="81"/>
      <c r="AQ11" s="81">
        <v>1</v>
      </c>
      <c r="AR11" s="81"/>
      <c r="AS11" s="81"/>
      <c r="AT11" s="81"/>
      <c r="AU11" s="81"/>
      <c r="AV11" s="81"/>
      <c r="AW11" s="81"/>
      <c r="AX11" s="82">
        <v>5</v>
      </c>
      <c r="AY11" s="83">
        <v>461</v>
      </c>
      <c r="AZ11" s="181">
        <v>1.4999999999999999E-2</v>
      </c>
      <c r="BA11" s="84">
        <v>1.0999999999999999E-2</v>
      </c>
      <c r="BB11" s="83">
        <v>1</v>
      </c>
      <c r="BC11" s="83">
        <v>0</v>
      </c>
      <c r="BD11" s="83">
        <v>0.7</v>
      </c>
      <c r="BE11" s="83">
        <v>3.3</v>
      </c>
      <c r="BF11" s="83">
        <v>303.7</v>
      </c>
      <c r="BG11" s="28" t="s">
        <v>463</v>
      </c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2</v>
      </c>
      <c r="C12" s="177">
        <v>44227</v>
      </c>
      <c r="D12" s="74">
        <v>137</v>
      </c>
      <c r="E12" s="74">
        <v>273</v>
      </c>
      <c r="F12" s="74">
        <v>6</v>
      </c>
      <c r="G12" s="75" t="s">
        <v>220</v>
      </c>
      <c r="H12" s="76" t="s">
        <v>221</v>
      </c>
      <c r="I12" s="76" t="s">
        <v>452</v>
      </c>
      <c r="J12" s="76">
        <v>3</v>
      </c>
      <c r="K12" s="76">
        <v>2</v>
      </c>
      <c r="L12" s="178">
        <v>564</v>
      </c>
      <c r="M12" s="179">
        <v>524.52</v>
      </c>
      <c r="N12" s="180">
        <v>603.48</v>
      </c>
      <c r="O12" s="111">
        <v>600</v>
      </c>
      <c r="P12" s="111"/>
      <c r="Q12" s="111"/>
      <c r="R12" s="111"/>
      <c r="S12" s="111"/>
      <c r="T12" s="77">
        <v>113</v>
      </c>
      <c r="U12" s="77"/>
      <c r="V12" s="111"/>
      <c r="W12" s="111"/>
      <c r="X12" s="111"/>
      <c r="Y12" s="111"/>
      <c r="Z12" s="111"/>
      <c r="AA12" s="77"/>
      <c r="AB12" s="77"/>
      <c r="AC12" s="111"/>
      <c r="AD12" s="111"/>
      <c r="AE12" s="111"/>
      <c r="AF12" s="111"/>
      <c r="AG12" s="111"/>
      <c r="AH12" s="77"/>
      <c r="AI12" s="77"/>
      <c r="AJ12" s="78">
        <v>600</v>
      </c>
      <c r="AK12" s="79">
        <v>93</v>
      </c>
      <c r="AL12" s="80">
        <v>116</v>
      </c>
      <c r="AM12" s="77">
        <v>96</v>
      </c>
      <c r="AN12" s="77">
        <v>113</v>
      </c>
      <c r="AO12" s="81">
        <v>3</v>
      </c>
      <c r="AP12" s="81"/>
      <c r="AQ12" s="81">
        <v>1</v>
      </c>
      <c r="AR12" s="81"/>
      <c r="AS12" s="81"/>
      <c r="AT12" s="81"/>
      <c r="AU12" s="81"/>
      <c r="AV12" s="81"/>
      <c r="AW12" s="81"/>
      <c r="AX12" s="82">
        <v>4</v>
      </c>
      <c r="AY12" s="83">
        <v>4</v>
      </c>
      <c r="AZ12" s="181">
        <v>1.4999999999999999E-2</v>
      </c>
      <c r="BA12" s="84">
        <v>1</v>
      </c>
      <c r="BB12" s="83"/>
      <c r="BC12" s="83">
        <v>0</v>
      </c>
      <c r="BD12" s="83">
        <v>0</v>
      </c>
      <c r="BE12" s="83">
        <v>2.4</v>
      </c>
      <c r="BF12" s="83">
        <v>2.4</v>
      </c>
      <c r="BG12" s="28" t="s">
        <v>463</v>
      </c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2</v>
      </c>
      <c r="C13" s="177">
        <v>44227</v>
      </c>
      <c r="D13" s="74">
        <v>224</v>
      </c>
      <c r="E13" s="74">
        <v>152</v>
      </c>
      <c r="F13" s="74">
        <v>6</v>
      </c>
      <c r="G13" s="75" t="s">
        <v>379</v>
      </c>
      <c r="H13" s="76" t="s">
        <v>380</v>
      </c>
      <c r="I13" s="76" t="s">
        <v>452</v>
      </c>
      <c r="J13" s="76">
        <v>4</v>
      </c>
      <c r="K13" s="76">
        <v>2</v>
      </c>
      <c r="L13" s="178">
        <v>155</v>
      </c>
      <c r="M13" s="179">
        <v>144.15</v>
      </c>
      <c r="N13" s="180">
        <v>165.85</v>
      </c>
      <c r="O13" s="111"/>
      <c r="P13" s="111"/>
      <c r="Q13" s="111"/>
      <c r="R13" s="111"/>
      <c r="S13" s="111"/>
      <c r="T13" s="77"/>
      <c r="U13" s="77"/>
      <c r="V13" s="111"/>
      <c r="W13" s="111"/>
      <c r="X13" s="111">
        <v>159</v>
      </c>
      <c r="Y13" s="111">
        <v>160</v>
      </c>
      <c r="Z13" s="111">
        <v>158</v>
      </c>
      <c r="AA13" s="77">
        <v>115</v>
      </c>
      <c r="AB13" s="77">
        <v>99</v>
      </c>
      <c r="AC13" s="111"/>
      <c r="AD13" s="111"/>
      <c r="AE13" s="111"/>
      <c r="AF13" s="111"/>
      <c r="AG13" s="111"/>
      <c r="AH13" s="77"/>
      <c r="AI13" s="77"/>
      <c r="AJ13" s="78">
        <v>159</v>
      </c>
      <c r="AK13" s="79">
        <v>142</v>
      </c>
      <c r="AL13" s="80">
        <v>101</v>
      </c>
      <c r="AM13" s="77">
        <v>135</v>
      </c>
      <c r="AN13" s="77">
        <v>107</v>
      </c>
      <c r="AO13" s="81">
        <v>3</v>
      </c>
      <c r="AP13" s="81">
        <v>4</v>
      </c>
      <c r="AQ13" s="81">
        <v>4</v>
      </c>
      <c r="AR13" s="81"/>
      <c r="AS13" s="81"/>
      <c r="AT13" s="81"/>
      <c r="AU13" s="81"/>
      <c r="AV13" s="81"/>
      <c r="AW13" s="81"/>
      <c r="AX13" s="82">
        <v>11</v>
      </c>
      <c r="AY13" s="83">
        <v>761</v>
      </c>
      <c r="AZ13" s="181">
        <v>1.4999999999999999E-2</v>
      </c>
      <c r="BA13" s="84">
        <v>1.4E-2</v>
      </c>
      <c r="BB13" s="83">
        <v>1</v>
      </c>
      <c r="BC13" s="83">
        <v>0.1</v>
      </c>
      <c r="BD13" s="83">
        <v>4.9000000000000004</v>
      </c>
      <c r="BE13" s="83">
        <v>1.7</v>
      </c>
      <c r="BF13" s="83">
        <v>121</v>
      </c>
      <c r="BG13" s="28" t="s">
        <v>465</v>
      </c>
      <c r="BH13" s="85" t="s">
        <v>466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2</v>
      </c>
      <c r="C14" s="177">
        <v>44227</v>
      </c>
      <c r="D14" s="74">
        <v>47</v>
      </c>
      <c r="E14" s="74">
        <v>122</v>
      </c>
      <c r="F14" s="74">
        <v>7</v>
      </c>
      <c r="G14" s="75" t="s">
        <v>272</v>
      </c>
      <c r="H14" s="76" t="s">
        <v>273</v>
      </c>
      <c r="I14" s="76" t="s">
        <v>459</v>
      </c>
      <c r="J14" s="76">
        <v>2</v>
      </c>
      <c r="K14" s="76">
        <v>1</v>
      </c>
      <c r="L14" s="178">
        <v>280</v>
      </c>
      <c r="M14" s="179">
        <v>267.39999999999998</v>
      </c>
      <c r="N14" s="180">
        <v>292.60000000000002</v>
      </c>
      <c r="O14" s="111"/>
      <c r="P14" s="111"/>
      <c r="Q14" s="111"/>
      <c r="R14" s="111"/>
      <c r="S14" s="111"/>
      <c r="T14" s="77"/>
      <c r="U14" s="77"/>
      <c r="V14" s="111"/>
      <c r="W14" s="111"/>
      <c r="X14" s="111"/>
      <c r="Y14" s="111"/>
      <c r="Z14" s="111"/>
      <c r="AA14" s="77"/>
      <c r="AB14" s="77"/>
      <c r="AC14" s="111"/>
      <c r="AD14" s="111"/>
      <c r="AE14" s="111"/>
      <c r="AF14" s="111"/>
      <c r="AG14" s="111"/>
      <c r="AH14" s="77"/>
      <c r="AI14" s="77"/>
      <c r="AJ14" s="78"/>
      <c r="AK14" s="79">
        <v>63</v>
      </c>
      <c r="AL14" s="80">
        <v>115</v>
      </c>
      <c r="AM14" s="77"/>
      <c r="AN14" s="77"/>
      <c r="AO14" s="81">
        <v>2</v>
      </c>
      <c r="AP14" s="81"/>
      <c r="AQ14" s="81">
        <v>3</v>
      </c>
      <c r="AR14" s="81"/>
      <c r="AS14" s="81"/>
      <c r="AT14" s="81"/>
      <c r="AU14" s="81"/>
      <c r="AV14" s="81"/>
      <c r="AW14" s="81"/>
      <c r="AX14" s="82">
        <v>5</v>
      </c>
      <c r="AY14" s="83">
        <v>5</v>
      </c>
      <c r="AZ14" s="181">
        <v>1.4999999999999999E-2</v>
      </c>
      <c r="BA14" s="84">
        <v>1</v>
      </c>
      <c r="BB14" s="83"/>
      <c r="BC14" s="83">
        <v>0</v>
      </c>
      <c r="BD14" s="83">
        <v>0</v>
      </c>
      <c r="BE14" s="83"/>
      <c r="BF14" s="83"/>
      <c r="BG14" s="28" t="s">
        <v>453</v>
      </c>
      <c r="BH14" s="85" t="s">
        <v>454</v>
      </c>
      <c r="BI14" s="85" t="s">
        <v>467</v>
      </c>
      <c r="BJ14" s="85" t="s">
        <v>461</v>
      </c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2</v>
      </c>
      <c r="C15" s="177">
        <v>44227</v>
      </c>
      <c r="D15" s="74">
        <v>405</v>
      </c>
      <c r="E15" s="74">
        <v>619</v>
      </c>
      <c r="F15" s="74">
        <v>7</v>
      </c>
      <c r="G15" s="75" t="s">
        <v>393</v>
      </c>
      <c r="H15" s="76" t="s">
        <v>394</v>
      </c>
      <c r="I15" s="76" t="s">
        <v>452</v>
      </c>
      <c r="J15" s="76">
        <v>1</v>
      </c>
      <c r="K15" s="76">
        <v>5</v>
      </c>
      <c r="L15" s="178">
        <v>420</v>
      </c>
      <c r="M15" s="179">
        <v>385.98</v>
      </c>
      <c r="N15" s="180">
        <v>454.02</v>
      </c>
      <c r="O15" s="111"/>
      <c r="P15" s="111">
        <v>466</v>
      </c>
      <c r="Q15" s="111">
        <v>453</v>
      </c>
      <c r="R15" s="111">
        <v>460</v>
      </c>
      <c r="S15" s="111">
        <v>450</v>
      </c>
      <c r="T15" s="77"/>
      <c r="U15" s="77">
        <v>193</v>
      </c>
      <c r="V15" s="111">
        <v>452</v>
      </c>
      <c r="W15" s="111">
        <v>426</v>
      </c>
      <c r="X15" s="111">
        <v>438</v>
      </c>
      <c r="Y15" s="111">
        <v>432</v>
      </c>
      <c r="Z15" s="111">
        <v>428</v>
      </c>
      <c r="AA15" s="77">
        <v>151</v>
      </c>
      <c r="AB15" s="77">
        <v>145</v>
      </c>
      <c r="AC15" s="111"/>
      <c r="AD15" s="111"/>
      <c r="AE15" s="111"/>
      <c r="AF15" s="111"/>
      <c r="AG15" s="111"/>
      <c r="AH15" s="77"/>
      <c r="AI15" s="77"/>
      <c r="AJ15" s="78">
        <v>445</v>
      </c>
      <c r="AK15" s="79">
        <v>18</v>
      </c>
      <c r="AL15" s="80">
        <v>200</v>
      </c>
      <c r="AM15" s="77">
        <v>22</v>
      </c>
      <c r="AN15" s="77">
        <v>163</v>
      </c>
      <c r="AO15" s="81">
        <v>4</v>
      </c>
      <c r="AP15" s="81">
        <v>1</v>
      </c>
      <c r="AQ15" s="81">
        <v>4</v>
      </c>
      <c r="AR15" s="81"/>
      <c r="AS15" s="81"/>
      <c r="AT15" s="81"/>
      <c r="AU15" s="81"/>
      <c r="AV15" s="81"/>
      <c r="AW15" s="81"/>
      <c r="AX15" s="82">
        <v>9</v>
      </c>
      <c r="AY15" s="83">
        <v>729</v>
      </c>
      <c r="AZ15" s="181">
        <v>1.4999999999999999E-2</v>
      </c>
      <c r="BA15" s="84">
        <v>1.2E-2</v>
      </c>
      <c r="BB15" s="83">
        <v>1</v>
      </c>
      <c r="BC15" s="83">
        <v>0</v>
      </c>
      <c r="BD15" s="83">
        <v>1.7</v>
      </c>
      <c r="BE15" s="83">
        <v>4</v>
      </c>
      <c r="BF15" s="83">
        <v>324.39999999999998</v>
      </c>
      <c r="BG15" s="28" t="s">
        <v>468</v>
      </c>
      <c r="BH15" s="85" t="s">
        <v>469</v>
      </c>
      <c r="BI15" s="85" t="s">
        <v>470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2</v>
      </c>
      <c r="C16" s="177">
        <v>44227</v>
      </c>
      <c r="D16" s="74">
        <v>405</v>
      </c>
      <c r="E16" s="74">
        <v>620</v>
      </c>
      <c r="F16" s="74">
        <v>7</v>
      </c>
      <c r="G16" s="75" t="s">
        <v>396</v>
      </c>
      <c r="H16" s="76" t="s">
        <v>397</v>
      </c>
      <c r="I16" s="76" t="s">
        <v>452</v>
      </c>
      <c r="J16" s="76">
        <v>1</v>
      </c>
      <c r="K16" s="76">
        <v>5</v>
      </c>
      <c r="L16" s="178">
        <v>233</v>
      </c>
      <c r="M16" s="179">
        <v>214.01050000000001</v>
      </c>
      <c r="N16" s="180">
        <v>251.98949999999999</v>
      </c>
      <c r="O16" s="111"/>
      <c r="P16" s="111">
        <v>249</v>
      </c>
      <c r="Q16" s="111">
        <v>245</v>
      </c>
      <c r="R16" s="111">
        <v>249</v>
      </c>
      <c r="S16" s="111">
        <v>239</v>
      </c>
      <c r="T16" s="77"/>
      <c r="U16" s="77">
        <v>193</v>
      </c>
      <c r="V16" s="111">
        <v>243</v>
      </c>
      <c r="W16" s="111">
        <v>231</v>
      </c>
      <c r="X16" s="111">
        <v>242</v>
      </c>
      <c r="Y16" s="111">
        <v>248</v>
      </c>
      <c r="Z16" s="111">
        <v>241</v>
      </c>
      <c r="AA16" s="77">
        <v>151</v>
      </c>
      <c r="AB16" s="77">
        <v>145</v>
      </c>
      <c r="AC16" s="111"/>
      <c r="AD16" s="111"/>
      <c r="AE16" s="111"/>
      <c r="AF16" s="111"/>
      <c r="AG16" s="111"/>
      <c r="AH16" s="77"/>
      <c r="AI16" s="77"/>
      <c r="AJ16" s="78">
        <v>243</v>
      </c>
      <c r="AK16" s="79">
        <v>18</v>
      </c>
      <c r="AL16" s="80">
        <v>200</v>
      </c>
      <c r="AM16" s="77">
        <v>22</v>
      </c>
      <c r="AN16" s="77">
        <v>163</v>
      </c>
      <c r="AO16" s="81">
        <v>7</v>
      </c>
      <c r="AP16" s="81">
        <v>1</v>
      </c>
      <c r="AQ16" s="81">
        <v>1</v>
      </c>
      <c r="AR16" s="81">
        <v>1</v>
      </c>
      <c r="AS16" s="81"/>
      <c r="AT16" s="81"/>
      <c r="AU16" s="81"/>
      <c r="AV16" s="81"/>
      <c r="AW16" s="81"/>
      <c r="AX16" s="82">
        <v>10</v>
      </c>
      <c r="AY16" s="83">
        <v>730</v>
      </c>
      <c r="AZ16" s="181">
        <v>1.4999999999999999E-2</v>
      </c>
      <c r="BA16" s="84">
        <v>1.4E-2</v>
      </c>
      <c r="BB16" s="83">
        <v>1</v>
      </c>
      <c r="BC16" s="83">
        <v>0</v>
      </c>
      <c r="BD16" s="83">
        <v>3.1</v>
      </c>
      <c r="BE16" s="83">
        <v>2.4</v>
      </c>
      <c r="BF16" s="83">
        <v>177.4</v>
      </c>
      <c r="BG16" s="28" t="s">
        <v>468</v>
      </c>
      <c r="BH16" s="85" t="s">
        <v>469</v>
      </c>
      <c r="BI16" s="85" t="s">
        <v>471</v>
      </c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2</v>
      </c>
      <c r="C17" s="177">
        <v>44227</v>
      </c>
      <c r="D17" s="74">
        <v>405</v>
      </c>
      <c r="E17" s="74">
        <v>621</v>
      </c>
      <c r="F17" s="74">
        <v>7</v>
      </c>
      <c r="G17" s="75" t="s">
        <v>399</v>
      </c>
      <c r="H17" s="76" t="s">
        <v>400</v>
      </c>
      <c r="I17" s="76" t="s">
        <v>452</v>
      </c>
      <c r="J17" s="76">
        <v>1</v>
      </c>
      <c r="K17" s="76">
        <v>5</v>
      </c>
      <c r="L17" s="178">
        <v>191.5</v>
      </c>
      <c r="M17" s="179">
        <v>175.98849999999999</v>
      </c>
      <c r="N17" s="180">
        <v>207.01150000000001</v>
      </c>
      <c r="O17" s="111"/>
      <c r="P17" s="111">
        <v>207</v>
      </c>
      <c r="Q17" s="111">
        <v>200</v>
      </c>
      <c r="R17" s="111">
        <v>211</v>
      </c>
      <c r="S17" s="111">
        <v>203</v>
      </c>
      <c r="T17" s="77"/>
      <c r="U17" s="77">
        <v>193</v>
      </c>
      <c r="V17" s="111">
        <v>207</v>
      </c>
      <c r="W17" s="111">
        <v>201</v>
      </c>
      <c r="X17" s="111">
        <v>205</v>
      </c>
      <c r="Y17" s="111">
        <v>201</v>
      </c>
      <c r="Z17" s="111">
        <v>193</v>
      </c>
      <c r="AA17" s="77">
        <v>151</v>
      </c>
      <c r="AB17" s="77">
        <v>145</v>
      </c>
      <c r="AC17" s="111"/>
      <c r="AD17" s="111"/>
      <c r="AE17" s="111"/>
      <c r="AF17" s="111"/>
      <c r="AG17" s="111"/>
      <c r="AH17" s="77"/>
      <c r="AI17" s="77"/>
      <c r="AJ17" s="78">
        <v>203.1</v>
      </c>
      <c r="AK17" s="79">
        <v>18</v>
      </c>
      <c r="AL17" s="80">
        <v>200</v>
      </c>
      <c r="AM17" s="77">
        <v>22</v>
      </c>
      <c r="AN17" s="77">
        <v>163</v>
      </c>
      <c r="AO17" s="81">
        <v>5</v>
      </c>
      <c r="AP17" s="81">
        <v>2</v>
      </c>
      <c r="AQ17" s="81">
        <v>4</v>
      </c>
      <c r="AR17" s="81"/>
      <c r="AS17" s="81"/>
      <c r="AT17" s="81"/>
      <c r="AU17" s="81"/>
      <c r="AV17" s="81"/>
      <c r="AW17" s="81"/>
      <c r="AX17" s="82">
        <v>11</v>
      </c>
      <c r="AY17" s="83">
        <v>731</v>
      </c>
      <c r="AZ17" s="181">
        <v>1.4999999999999999E-2</v>
      </c>
      <c r="BA17" s="84">
        <v>1.4999999999999999E-2</v>
      </c>
      <c r="BB17" s="83">
        <v>1</v>
      </c>
      <c r="BC17" s="83">
        <v>0.1</v>
      </c>
      <c r="BD17" s="83">
        <v>3.8</v>
      </c>
      <c r="BE17" s="83">
        <v>2.2000000000000002</v>
      </c>
      <c r="BF17" s="83">
        <v>148.5</v>
      </c>
      <c r="BG17" s="28" t="s">
        <v>468</v>
      </c>
      <c r="BH17" s="85" t="s">
        <v>469</v>
      </c>
      <c r="BI17" s="85" t="s">
        <v>471</v>
      </c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2</v>
      </c>
      <c r="C18" s="177">
        <v>44227</v>
      </c>
      <c r="D18" s="74">
        <v>405</v>
      </c>
      <c r="E18" s="74">
        <v>622</v>
      </c>
      <c r="F18" s="74">
        <v>7</v>
      </c>
      <c r="G18" s="75" t="s">
        <v>402</v>
      </c>
      <c r="H18" s="76" t="s">
        <v>403</v>
      </c>
      <c r="I18" s="76" t="s">
        <v>452</v>
      </c>
      <c r="J18" s="76">
        <v>1</v>
      </c>
      <c r="K18" s="76">
        <v>5</v>
      </c>
      <c r="L18" s="178">
        <v>187</v>
      </c>
      <c r="M18" s="179">
        <v>172.41399999999999</v>
      </c>
      <c r="N18" s="180">
        <v>201.58600000000001</v>
      </c>
      <c r="O18" s="111"/>
      <c r="P18" s="111">
        <v>240</v>
      </c>
      <c r="Q18" s="111">
        <v>199</v>
      </c>
      <c r="R18" s="111">
        <v>219</v>
      </c>
      <c r="S18" s="111">
        <v>202</v>
      </c>
      <c r="T18" s="77"/>
      <c r="U18" s="77">
        <v>193</v>
      </c>
      <c r="V18" s="111">
        <v>214</v>
      </c>
      <c r="W18" s="111">
        <v>181</v>
      </c>
      <c r="X18" s="111">
        <v>187</v>
      </c>
      <c r="Y18" s="111">
        <v>196</v>
      </c>
      <c r="Z18" s="111">
        <v>194</v>
      </c>
      <c r="AA18" s="77">
        <v>151</v>
      </c>
      <c r="AB18" s="77">
        <v>145</v>
      </c>
      <c r="AC18" s="111"/>
      <c r="AD18" s="111"/>
      <c r="AE18" s="111"/>
      <c r="AF18" s="111"/>
      <c r="AG18" s="111"/>
      <c r="AH18" s="77"/>
      <c r="AI18" s="77"/>
      <c r="AJ18" s="78">
        <v>203.6</v>
      </c>
      <c r="AK18" s="79">
        <v>18</v>
      </c>
      <c r="AL18" s="80">
        <v>200</v>
      </c>
      <c r="AM18" s="77">
        <v>22</v>
      </c>
      <c r="AN18" s="77">
        <v>163</v>
      </c>
      <c r="AO18" s="81">
        <v>10</v>
      </c>
      <c r="AP18" s="81">
        <v>6</v>
      </c>
      <c r="AQ18" s="81">
        <v>9</v>
      </c>
      <c r="AR18" s="81"/>
      <c r="AS18" s="81"/>
      <c r="AT18" s="81"/>
      <c r="AU18" s="81"/>
      <c r="AV18" s="81"/>
      <c r="AW18" s="81"/>
      <c r="AX18" s="82">
        <v>25</v>
      </c>
      <c r="AY18" s="83">
        <v>745</v>
      </c>
      <c r="AZ18" s="181">
        <v>1.4999999999999999E-2</v>
      </c>
      <c r="BA18" s="84">
        <v>3.4000000000000002E-2</v>
      </c>
      <c r="BB18" s="83"/>
      <c r="BC18" s="83">
        <v>0.1</v>
      </c>
      <c r="BD18" s="83">
        <v>4</v>
      </c>
      <c r="BE18" s="83">
        <v>5.0999999999999996</v>
      </c>
      <c r="BF18" s="83">
        <v>151.69999999999999</v>
      </c>
      <c r="BG18" s="28" t="s">
        <v>468</v>
      </c>
      <c r="BH18" s="85" t="s">
        <v>469</v>
      </c>
      <c r="BI18" s="85" t="s">
        <v>471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2</v>
      </c>
      <c r="C19" s="177">
        <v>44227</v>
      </c>
      <c r="D19" s="74">
        <v>148</v>
      </c>
      <c r="E19" s="74">
        <v>347</v>
      </c>
      <c r="F19" s="74">
        <v>8</v>
      </c>
      <c r="G19" s="75" t="s">
        <v>383</v>
      </c>
      <c r="H19" s="76" t="s">
        <v>384</v>
      </c>
      <c r="I19" s="76" t="s">
        <v>472</v>
      </c>
      <c r="J19" s="76">
        <v>1</v>
      </c>
      <c r="K19" s="76">
        <v>1</v>
      </c>
      <c r="L19" s="178">
        <v>500</v>
      </c>
      <c r="M19" s="179">
        <v>465</v>
      </c>
      <c r="N19" s="180">
        <v>535</v>
      </c>
      <c r="O19" s="111">
        <v>533</v>
      </c>
      <c r="P19" s="111">
        <v>512</v>
      </c>
      <c r="Q19" s="111">
        <v>523</v>
      </c>
      <c r="R19" s="111">
        <v>503</v>
      </c>
      <c r="S19" s="111">
        <v>500</v>
      </c>
      <c r="T19" s="77">
        <v>170</v>
      </c>
      <c r="U19" s="77">
        <v>165</v>
      </c>
      <c r="V19" s="111">
        <v>590</v>
      </c>
      <c r="W19" s="111">
        <v>502</v>
      </c>
      <c r="X19" s="111">
        <v>502</v>
      </c>
      <c r="Y19" s="111">
        <v>502</v>
      </c>
      <c r="Z19" s="111">
        <v>506</v>
      </c>
      <c r="AA19" s="77">
        <v>168</v>
      </c>
      <c r="AB19" s="77">
        <v>171</v>
      </c>
      <c r="AC19" s="111"/>
      <c r="AD19" s="111"/>
      <c r="AE19" s="111"/>
      <c r="AF19" s="111"/>
      <c r="AG19" s="111"/>
      <c r="AH19" s="77"/>
      <c r="AI19" s="77"/>
      <c r="AJ19" s="78">
        <v>517.29999999999995</v>
      </c>
      <c r="AK19" s="79">
        <v>40</v>
      </c>
      <c r="AL19" s="80">
        <v>144</v>
      </c>
      <c r="AM19" s="77">
        <v>43</v>
      </c>
      <c r="AN19" s="77">
        <v>169</v>
      </c>
      <c r="AO19" s="81">
        <v>2</v>
      </c>
      <c r="AP19" s="81">
        <v>2</v>
      </c>
      <c r="AQ19" s="81">
        <v>2</v>
      </c>
      <c r="AR19" s="81"/>
      <c r="AS19" s="81"/>
      <c r="AT19" s="81"/>
      <c r="AU19" s="81"/>
      <c r="AV19" s="81"/>
      <c r="AW19" s="81"/>
      <c r="AX19" s="82">
        <v>6</v>
      </c>
      <c r="AY19" s="83">
        <v>244</v>
      </c>
      <c r="AZ19" s="181">
        <v>1.4999999999999999E-2</v>
      </c>
      <c r="BA19" s="84">
        <v>2.5000000000000001E-2</v>
      </c>
      <c r="BB19" s="83"/>
      <c r="BC19" s="83">
        <v>0</v>
      </c>
      <c r="BD19" s="83">
        <v>0.5</v>
      </c>
      <c r="BE19" s="83">
        <v>3.1</v>
      </c>
      <c r="BF19" s="83">
        <v>126.2</v>
      </c>
      <c r="BG19" s="28" t="s">
        <v>473</v>
      </c>
      <c r="BH19" s="85" t="s">
        <v>473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2</v>
      </c>
      <c r="C20" s="177">
        <v>44227</v>
      </c>
      <c r="D20" s="74">
        <v>148</v>
      </c>
      <c r="E20" s="74">
        <v>348</v>
      </c>
      <c r="F20" s="74">
        <v>8</v>
      </c>
      <c r="G20" s="75" t="s">
        <v>386</v>
      </c>
      <c r="H20" s="76" t="s">
        <v>387</v>
      </c>
      <c r="I20" s="76" t="s">
        <v>472</v>
      </c>
      <c r="J20" s="76">
        <v>1</v>
      </c>
      <c r="K20" s="76">
        <v>1</v>
      </c>
      <c r="L20" s="178">
        <v>500</v>
      </c>
      <c r="M20" s="179">
        <v>465</v>
      </c>
      <c r="N20" s="180">
        <v>535</v>
      </c>
      <c r="O20" s="111">
        <v>936</v>
      </c>
      <c r="P20" s="111">
        <v>971</v>
      </c>
      <c r="Q20" s="111">
        <v>975</v>
      </c>
      <c r="R20" s="111">
        <v>944</v>
      </c>
      <c r="S20" s="111">
        <v>969</v>
      </c>
      <c r="T20" s="77">
        <v>170</v>
      </c>
      <c r="U20" s="77">
        <v>165</v>
      </c>
      <c r="V20" s="111">
        <v>1339</v>
      </c>
      <c r="W20" s="111">
        <v>967</v>
      </c>
      <c r="X20" s="111">
        <v>993</v>
      </c>
      <c r="Y20" s="111">
        <v>993</v>
      </c>
      <c r="Z20" s="111">
        <v>972</v>
      </c>
      <c r="AA20" s="77">
        <v>168</v>
      </c>
      <c r="AB20" s="77">
        <v>171</v>
      </c>
      <c r="AC20" s="111"/>
      <c r="AD20" s="111"/>
      <c r="AE20" s="111"/>
      <c r="AF20" s="111"/>
      <c r="AG20" s="111"/>
      <c r="AH20" s="77"/>
      <c r="AI20" s="77"/>
      <c r="AJ20" s="78">
        <v>1005.9</v>
      </c>
      <c r="AK20" s="79">
        <v>40</v>
      </c>
      <c r="AL20" s="80">
        <v>144</v>
      </c>
      <c r="AM20" s="77">
        <v>43</v>
      </c>
      <c r="AN20" s="77">
        <v>169</v>
      </c>
      <c r="AO20" s="81">
        <v>18</v>
      </c>
      <c r="AP20" s="81">
        <v>2</v>
      </c>
      <c r="AQ20" s="81">
        <v>5</v>
      </c>
      <c r="AR20" s="81"/>
      <c r="AS20" s="81"/>
      <c r="AT20" s="81"/>
      <c r="AU20" s="81"/>
      <c r="AV20" s="81"/>
      <c r="AW20" s="81"/>
      <c r="AX20" s="82">
        <v>25</v>
      </c>
      <c r="AY20" s="83">
        <v>837</v>
      </c>
      <c r="AZ20" s="181">
        <v>1.4999999999999999E-2</v>
      </c>
      <c r="BA20" s="84">
        <v>0.03</v>
      </c>
      <c r="BB20" s="83"/>
      <c r="BC20" s="83">
        <v>0.1</v>
      </c>
      <c r="BD20" s="83">
        <v>1.7</v>
      </c>
      <c r="BE20" s="83">
        <v>25.1</v>
      </c>
      <c r="BF20" s="83">
        <v>841.9</v>
      </c>
      <c r="BG20" s="28" t="s">
        <v>473</v>
      </c>
      <c r="BH20" s="85" t="s">
        <v>473</v>
      </c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2</v>
      </c>
      <c r="C21" s="177">
        <v>44227</v>
      </c>
      <c r="D21" s="74">
        <v>159</v>
      </c>
      <c r="E21" s="74">
        <v>299</v>
      </c>
      <c r="F21" s="74">
        <v>28</v>
      </c>
      <c r="G21" s="75" t="s">
        <v>254</v>
      </c>
      <c r="H21" s="76" t="s">
        <v>255</v>
      </c>
      <c r="I21" s="76" t="s">
        <v>474</v>
      </c>
      <c r="J21" s="76">
        <v>3</v>
      </c>
      <c r="K21" s="76">
        <v>2</v>
      </c>
      <c r="L21" s="178">
        <v>115</v>
      </c>
      <c r="M21" s="179">
        <v>106.95</v>
      </c>
      <c r="N21" s="180">
        <v>123.05</v>
      </c>
      <c r="O21" s="111">
        <v>113</v>
      </c>
      <c r="P21" s="111">
        <v>103</v>
      </c>
      <c r="Q21" s="111">
        <v>109</v>
      </c>
      <c r="R21" s="111">
        <v>115</v>
      </c>
      <c r="S21" s="111">
        <v>116</v>
      </c>
      <c r="T21" s="77">
        <v>117</v>
      </c>
      <c r="U21" s="77">
        <v>103</v>
      </c>
      <c r="V21" s="111"/>
      <c r="W21" s="111">
        <v>112</v>
      </c>
      <c r="X21" s="111">
        <v>109</v>
      </c>
      <c r="Y21" s="111">
        <v>109</v>
      </c>
      <c r="Z21" s="111">
        <v>108</v>
      </c>
      <c r="AA21" s="77">
        <v>140</v>
      </c>
      <c r="AB21" s="77">
        <v>140</v>
      </c>
      <c r="AC21" s="111"/>
      <c r="AD21" s="111"/>
      <c r="AE21" s="111"/>
      <c r="AF21" s="111"/>
      <c r="AG21" s="111"/>
      <c r="AH21" s="77"/>
      <c r="AI21" s="77"/>
      <c r="AJ21" s="78">
        <v>110.4</v>
      </c>
      <c r="AK21" s="79">
        <v>70</v>
      </c>
      <c r="AL21" s="80">
        <v>154</v>
      </c>
      <c r="AM21" s="77">
        <v>86</v>
      </c>
      <c r="AN21" s="77">
        <v>125</v>
      </c>
      <c r="AO21" s="81">
        <v>8</v>
      </c>
      <c r="AP21" s="81">
        <v>1</v>
      </c>
      <c r="AQ21" s="81">
        <v>4</v>
      </c>
      <c r="AR21" s="81"/>
      <c r="AS21" s="81"/>
      <c r="AT21" s="81"/>
      <c r="AU21" s="81"/>
      <c r="AV21" s="81"/>
      <c r="AW21" s="81"/>
      <c r="AX21" s="82">
        <v>13</v>
      </c>
      <c r="AY21" s="83">
        <v>1573</v>
      </c>
      <c r="AZ21" s="181">
        <v>0.02</v>
      </c>
      <c r="BA21" s="84">
        <v>8.0000000000000002E-3</v>
      </c>
      <c r="BB21" s="83">
        <v>1</v>
      </c>
      <c r="BC21" s="83">
        <v>0.1</v>
      </c>
      <c r="BD21" s="83">
        <v>13.7</v>
      </c>
      <c r="BE21" s="83">
        <v>1.4</v>
      </c>
      <c r="BF21" s="83">
        <v>173.7</v>
      </c>
      <c r="BG21" s="28" t="s">
        <v>468</v>
      </c>
      <c r="BH21" s="85" t="s">
        <v>475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2</v>
      </c>
      <c r="C22" s="177">
        <v>44227</v>
      </c>
      <c r="D22" s="74">
        <v>393</v>
      </c>
      <c r="E22" s="74">
        <v>605</v>
      </c>
      <c r="F22" s="74">
        <v>34</v>
      </c>
      <c r="G22" s="75" t="s">
        <v>390</v>
      </c>
      <c r="H22" s="76" t="s">
        <v>391</v>
      </c>
      <c r="I22" s="76" t="s">
        <v>476</v>
      </c>
      <c r="J22" s="76">
        <v>1</v>
      </c>
      <c r="K22" s="76">
        <v>2</v>
      </c>
      <c r="L22" s="178">
        <v>1293</v>
      </c>
      <c r="M22" s="179">
        <v>1202.49</v>
      </c>
      <c r="N22" s="180">
        <v>1383.51</v>
      </c>
      <c r="O22" s="111"/>
      <c r="P22" s="111"/>
      <c r="Q22" s="111"/>
      <c r="R22" s="111"/>
      <c r="S22" s="111">
        <v>1291</v>
      </c>
      <c r="T22" s="77"/>
      <c r="U22" s="77">
        <v>279</v>
      </c>
      <c r="V22" s="111">
        <v>1320</v>
      </c>
      <c r="W22" s="111">
        <v>1343</v>
      </c>
      <c r="X22" s="111">
        <v>1301</v>
      </c>
      <c r="Y22" s="111">
        <v>1361</v>
      </c>
      <c r="Z22" s="111">
        <v>1294</v>
      </c>
      <c r="AA22" s="77">
        <v>259</v>
      </c>
      <c r="AB22" s="77">
        <v>247</v>
      </c>
      <c r="AC22" s="111"/>
      <c r="AD22" s="111"/>
      <c r="AE22" s="111"/>
      <c r="AF22" s="111"/>
      <c r="AG22" s="111"/>
      <c r="AH22" s="77"/>
      <c r="AI22" s="77"/>
      <c r="AJ22" s="78">
        <v>1318.3</v>
      </c>
      <c r="AK22" s="79">
        <v>13</v>
      </c>
      <c r="AL22" s="80">
        <v>200</v>
      </c>
      <c r="AM22" s="77">
        <v>14</v>
      </c>
      <c r="AN22" s="77">
        <v>262</v>
      </c>
      <c r="AO22" s="81">
        <v>4</v>
      </c>
      <c r="AP22" s="81">
        <v>6</v>
      </c>
      <c r="AQ22" s="81">
        <v>4</v>
      </c>
      <c r="AR22" s="81"/>
      <c r="AS22" s="81"/>
      <c r="AT22" s="81"/>
      <c r="AU22" s="81"/>
      <c r="AV22" s="81"/>
      <c r="AW22" s="81"/>
      <c r="AX22" s="82">
        <v>13</v>
      </c>
      <c r="AY22" s="83">
        <v>181</v>
      </c>
      <c r="AZ22" s="181">
        <v>0.02</v>
      </c>
      <c r="BA22" s="84">
        <v>7.1999999999999995E-2</v>
      </c>
      <c r="BB22" s="83"/>
      <c r="BC22" s="83">
        <v>0</v>
      </c>
      <c r="BD22" s="83">
        <v>0.1</v>
      </c>
      <c r="BE22" s="83">
        <v>17.100000000000001</v>
      </c>
      <c r="BF22" s="83">
        <v>238.6</v>
      </c>
      <c r="BG22" s="28" t="s">
        <v>477</v>
      </c>
      <c r="BH22" s="85" t="s">
        <v>477</v>
      </c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2</v>
      </c>
      <c r="C23" s="177">
        <v>44227</v>
      </c>
      <c r="D23" s="74">
        <v>4</v>
      </c>
      <c r="E23" s="74">
        <v>11</v>
      </c>
      <c r="F23" s="74">
        <v>48</v>
      </c>
      <c r="G23" s="75" t="s">
        <v>115</v>
      </c>
      <c r="H23" s="76" t="s">
        <v>116</v>
      </c>
      <c r="I23" s="76" t="s">
        <v>478</v>
      </c>
      <c r="J23" s="76">
        <v>2</v>
      </c>
      <c r="K23" s="76">
        <v>2</v>
      </c>
      <c r="L23" s="178">
        <v>212</v>
      </c>
      <c r="M23" s="179">
        <v>197.16</v>
      </c>
      <c r="N23" s="180">
        <v>226.84</v>
      </c>
      <c r="O23" s="111">
        <v>230</v>
      </c>
      <c r="P23" s="111">
        <v>213</v>
      </c>
      <c r="Q23" s="111">
        <v>215</v>
      </c>
      <c r="R23" s="111"/>
      <c r="S23" s="111"/>
      <c r="T23" s="77">
        <v>127</v>
      </c>
      <c r="U23" s="77"/>
      <c r="V23" s="111"/>
      <c r="W23" s="111"/>
      <c r="X23" s="111"/>
      <c r="Y23" s="111"/>
      <c r="Z23" s="111"/>
      <c r="AA23" s="77"/>
      <c r="AB23" s="77"/>
      <c r="AC23" s="111"/>
      <c r="AD23" s="111"/>
      <c r="AE23" s="111"/>
      <c r="AF23" s="111"/>
      <c r="AG23" s="111"/>
      <c r="AH23" s="77"/>
      <c r="AI23" s="77"/>
      <c r="AJ23" s="78">
        <v>219.3</v>
      </c>
      <c r="AK23" s="79">
        <v>37</v>
      </c>
      <c r="AL23" s="80">
        <v>195</v>
      </c>
      <c r="AM23" s="77">
        <v>57</v>
      </c>
      <c r="AN23" s="77">
        <v>127</v>
      </c>
      <c r="AO23" s="81">
        <v>4</v>
      </c>
      <c r="AP23" s="81"/>
      <c r="AQ23" s="81">
        <v>5</v>
      </c>
      <c r="AR23" s="81"/>
      <c r="AS23" s="81"/>
      <c r="AT23" s="81"/>
      <c r="AU23" s="81"/>
      <c r="AV23" s="81"/>
      <c r="AW23" s="81"/>
      <c r="AX23" s="82">
        <v>9</v>
      </c>
      <c r="AY23" s="83">
        <v>305</v>
      </c>
      <c r="AZ23" s="181">
        <v>0.02</v>
      </c>
      <c r="BA23" s="84">
        <v>0.03</v>
      </c>
      <c r="BB23" s="83"/>
      <c r="BC23" s="83">
        <v>0</v>
      </c>
      <c r="BD23" s="83">
        <v>1.4</v>
      </c>
      <c r="BE23" s="83">
        <v>2</v>
      </c>
      <c r="BF23" s="83">
        <v>66.900000000000006</v>
      </c>
      <c r="BG23" s="28" t="s">
        <v>468</v>
      </c>
      <c r="BH23" s="85" t="s">
        <v>479</v>
      </c>
      <c r="BI23" s="85" t="s">
        <v>480</v>
      </c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2</v>
      </c>
      <c r="C24" s="177">
        <v>44227</v>
      </c>
      <c r="D24" s="74">
        <v>4</v>
      </c>
      <c r="E24" s="74">
        <v>12</v>
      </c>
      <c r="F24" s="74">
        <v>48</v>
      </c>
      <c r="G24" s="75" t="s">
        <v>118</v>
      </c>
      <c r="H24" s="76" t="s">
        <v>119</v>
      </c>
      <c r="I24" s="76" t="s">
        <v>478</v>
      </c>
      <c r="J24" s="76">
        <v>2</v>
      </c>
      <c r="K24" s="76">
        <v>2</v>
      </c>
      <c r="L24" s="178">
        <v>212</v>
      </c>
      <c r="M24" s="179">
        <v>197.16</v>
      </c>
      <c r="N24" s="180">
        <v>226.84</v>
      </c>
      <c r="O24" s="111">
        <v>226</v>
      </c>
      <c r="P24" s="111">
        <v>223</v>
      </c>
      <c r="Q24" s="111">
        <v>225</v>
      </c>
      <c r="R24" s="111"/>
      <c r="S24" s="111"/>
      <c r="T24" s="77">
        <v>127</v>
      </c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>
        <v>224.7</v>
      </c>
      <c r="AK24" s="79">
        <v>37</v>
      </c>
      <c r="AL24" s="80">
        <v>195</v>
      </c>
      <c r="AM24" s="77">
        <v>57</v>
      </c>
      <c r="AN24" s="77">
        <v>127</v>
      </c>
      <c r="AO24" s="81">
        <v>3</v>
      </c>
      <c r="AP24" s="81"/>
      <c r="AQ24" s="81">
        <v>6</v>
      </c>
      <c r="AR24" s="81"/>
      <c r="AS24" s="81"/>
      <c r="AT24" s="81"/>
      <c r="AU24" s="81"/>
      <c r="AV24" s="81"/>
      <c r="AW24" s="81"/>
      <c r="AX24" s="82">
        <v>9</v>
      </c>
      <c r="AY24" s="83">
        <v>305</v>
      </c>
      <c r="AZ24" s="181">
        <v>0.02</v>
      </c>
      <c r="BA24" s="84">
        <v>0.03</v>
      </c>
      <c r="BB24" s="83"/>
      <c r="BC24" s="83">
        <v>0</v>
      </c>
      <c r="BD24" s="83">
        <v>1.4</v>
      </c>
      <c r="BE24" s="83">
        <v>2</v>
      </c>
      <c r="BF24" s="83">
        <v>68.5</v>
      </c>
      <c r="BG24" s="28" t="s">
        <v>468</v>
      </c>
      <c r="BH24" s="85" t="s">
        <v>479</v>
      </c>
      <c r="BI24" s="85" t="s">
        <v>481</v>
      </c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2</v>
      </c>
      <c r="C25" s="177">
        <v>44227</v>
      </c>
      <c r="D25" s="74">
        <v>334</v>
      </c>
      <c r="E25" s="74">
        <v>254</v>
      </c>
      <c r="F25" s="74">
        <v>49</v>
      </c>
      <c r="G25" s="75" t="s">
        <v>415</v>
      </c>
      <c r="H25" s="76" t="s">
        <v>164</v>
      </c>
      <c r="I25" s="76" t="s">
        <v>478</v>
      </c>
      <c r="J25" s="76">
        <v>4</v>
      </c>
      <c r="K25" s="76">
        <v>2</v>
      </c>
      <c r="L25" s="178">
        <v>203</v>
      </c>
      <c r="M25" s="179">
        <v>188.79</v>
      </c>
      <c r="N25" s="180">
        <v>217.21</v>
      </c>
      <c r="O25" s="111">
        <v>216</v>
      </c>
      <c r="P25" s="111">
        <v>211</v>
      </c>
      <c r="Q25" s="111">
        <v>203</v>
      </c>
      <c r="R25" s="111">
        <v>200</v>
      </c>
      <c r="S25" s="111">
        <v>218</v>
      </c>
      <c r="T25" s="77">
        <v>137</v>
      </c>
      <c r="U25" s="77">
        <v>135</v>
      </c>
      <c r="V25" s="111">
        <v>223</v>
      </c>
      <c r="W25" s="111">
        <v>208</v>
      </c>
      <c r="X25" s="111">
        <v>213</v>
      </c>
      <c r="Y25" s="111">
        <v>202</v>
      </c>
      <c r="Z25" s="111">
        <v>218</v>
      </c>
      <c r="AA25" s="77">
        <v>146</v>
      </c>
      <c r="AB25" s="77">
        <v>136</v>
      </c>
      <c r="AC25" s="111"/>
      <c r="AD25" s="111"/>
      <c r="AE25" s="111"/>
      <c r="AF25" s="111"/>
      <c r="AG25" s="111"/>
      <c r="AH25" s="77"/>
      <c r="AI25" s="77"/>
      <c r="AJ25" s="78">
        <v>211.2</v>
      </c>
      <c r="AK25" s="79">
        <v>88</v>
      </c>
      <c r="AL25" s="80">
        <v>164</v>
      </c>
      <c r="AM25" s="77">
        <v>104</v>
      </c>
      <c r="AN25" s="77">
        <v>139</v>
      </c>
      <c r="AO25" s="81">
        <v>9</v>
      </c>
      <c r="AP25" s="81">
        <v>6</v>
      </c>
      <c r="AQ25" s="81">
        <v>7</v>
      </c>
      <c r="AR25" s="81"/>
      <c r="AS25" s="81"/>
      <c r="AT25" s="81"/>
      <c r="AU25" s="81"/>
      <c r="AV25" s="81"/>
      <c r="AW25" s="81"/>
      <c r="AX25" s="82">
        <v>22</v>
      </c>
      <c r="AY25" s="83">
        <v>2062</v>
      </c>
      <c r="AZ25" s="181">
        <v>0.02</v>
      </c>
      <c r="BA25" s="84">
        <v>1.0999999999999999E-2</v>
      </c>
      <c r="BB25" s="83">
        <v>1</v>
      </c>
      <c r="BC25" s="83">
        <v>0.1</v>
      </c>
      <c r="BD25" s="83">
        <v>10.199999999999999</v>
      </c>
      <c r="BE25" s="83">
        <v>4.5999999999999996</v>
      </c>
      <c r="BF25" s="83">
        <v>435.5</v>
      </c>
      <c r="BG25" s="28" t="s">
        <v>468</v>
      </c>
      <c r="BH25" s="85" t="s">
        <v>475</v>
      </c>
      <c r="BI25" s="85" t="s">
        <v>482</v>
      </c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2</v>
      </c>
      <c r="C26" s="177">
        <v>44228</v>
      </c>
      <c r="D26" s="74">
        <v>384</v>
      </c>
      <c r="E26" s="74">
        <v>556</v>
      </c>
      <c r="F26" s="74">
        <v>2</v>
      </c>
      <c r="G26" s="75" t="s">
        <v>408</v>
      </c>
      <c r="H26" s="76" t="s">
        <v>409</v>
      </c>
      <c r="I26" s="76" t="s">
        <v>452</v>
      </c>
      <c r="J26" s="76">
        <v>1</v>
      </c>
      <c r="K26" s="76">
        <v>6</v>
      </c>
      <c r="L26" s="178">
        <v>1066</v>
      </c>
      <c r="M26" s="179">
        <v>1003.106</v>
      </c>
      <c r="N26" s="180">
        <v>1141.6859999999999</v>
      </c>
      <c r="O26" s="111">
        <v>1119</v>
      </c>
      <c r="P26" s="111">
        <v>1086</v>
      </c>
      <c r="Q26" s="111">
        <v>1120</v>
      </c>
      <c r="R26" s="111">
        <v>1096</v>
      </c>
      <c r="S26" s="111">
        <v>1054</v>
      </c>
      <c r="T26" s="77">
        <v>137</v>
      </c>
      <c r="U26" s="77">
        <v>132</v>
      </c>
      <c r="V26" s="111">
        <v>1151</v>
      </c>
      <c r="W26" s="111">
        <v>1081</v>
      </c>
      <c r="X26" s="111">
        <v>1011</v>
      </c>
      <c r="Y26" s="111">
        <v>1084</v>
      </c>
      <c r="Z26" s="111">
        <v>1080</v>
      </c>
      <c r="AA26" s="77">
        <v>136</v>
      </c>
      <c r="AB26" s="77">
        <v>136</v>
      </c>
      <c r="AC26" s="111"/>
      <c r="AD26" s="111"/>
      <c r="AE26" s="111"/>
      <c r="AF26" s="111"/>
      <c r="AG26" s="111"/>
      <c r="AH26" s="77"/>
      <c r="AI26" s="77"/>
      <c r="AJ26" s="78">
        <v>1088.2</v>
      </c>
      <c r="AK26" s="79">
        <v>20</v>
      </c>
      <c r="AL26" s="80">
        <v>180</v>
      </c>
      <c r="AM26" s="77">
        <v>27</v>
      </c>
      <c r="AN26" s="77">
        <v>135</v>
      </c>
      <c r="AO26" s="81">
        <v>3</v>
      </c>
      <c r="AP26" s="81">
        <v>2</v>
      </c>
      <c r="AQ26" s="81">
        <v>4</v>
      </c>
      <c r="AR26" s="81">
        <v>0</v>
      </c>
      <c r="AS26" s="81">
        <v>3</v>
      </c>
      <c r="AT26" s="81"/>
      <c r="AU26" s="81"/>
      <c r="AV26" s="81"/>
      <c r="AW26" s="81"/>
      <c r="AX26" s="82">
        <v>11</v>
      </c>
      <c r="AY26" s="83">
        <v>467</v>
      </c>
      <c r="AZ26" s="181">
        <v>1.4999999999999999E-2</v>
      </c>
      <c r="BA26" s="84">
        <v>2.4E-2</v>
      </c>
      <c r="BB26" s="83"/>
      <c r="BC26" s="83">
        <v>0</v>
      </c>
      <c r="BD26" s="83">
        <v>0.4</v>
      </c>
      <c r="BE26" s="83">
        <v>12</v>
      </c>
      <c r="BF26" s="83">
        <v>508.2</v>
      </c>
      <c r="BG26" s="28" t="s">
        <v>453</v>
      </c>
      <c r="BH26" s="85" t="s">
        <v>454</v>
      </c>
      <c r="BI26" s="85" t="s">
        <v>455</v>
      </c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2</v>
      </c>
      <c r="C27" s="177">
        <v>44228</v>
      </c>
      <c r="D27" s="74">
        <v>384</v>
      </c>
      <c r="E27" s="74">
        <v>557</v>
      </c>
      <c r="F27" s="74">
        <v>2</v>
      </c>
      <c r="G27" s="75" t="s">
        <v>411</v>
      </c>
      <c r="H27" s="76" t="s">
        <v>412</v>
      </c>
      <c r="I27" s="76" t="s">
        <v>452</v>
      </c>
      <c r="J27" s="76">
        <v>1</v>
      </c>
      <c r="K27" s="76">
        <v>6</v>
      </c>
      <c r="L27" s="178">
        <v>182</v>
      </c>
      <c r="M27" s="179">
        <v>171.262</v>
      </c>
      <c r="N27" s="180">
        <v>194.922</v>
      </c>
      <c r="O27" s="111">
        <v>215</v>
      </c>
      <c r="P27" s="111">
        <v>189</v>
      </c>
      <c r="Q27" s="111"/>
      <c r="R27" s="111"/>
      <c r="S27" s="111"/>
      <c r="T27" s="77">
        <v>137</v>
      </c>
      <c r="U27" s="77">
        <v>132</v>
      </c>
      <c r="V27" s="111"/>
      <c r="W27" s="111">
        <v>193</v>
      </c>
      <c r="X27" s="111">
        <v>190</v>
      </c>
      <c r="Y27" s="111">
        <v>190</v>
      </c>
      <c r="Z27" s="111">
        <v>191</v>
      </c>
      <c r="AA27" s="77">
        <v>136</v>
      </c>
      <c r="AB27" s="77">
        <v>136</v>
      </c>
      <c r="AC27" s="111"/>
      <c r="AD27" s="111"/>
      <c r="AE27" s="111"/>
      <c r="AF27" s="111"/>
      <c r="AG27" s="111"/>
      <c r="AH27" s="77"/>
      <c r="AI27" s="77"/>
      <c r="AJ27" s="78">
        <v>194.7</v>
      </c>
      <c r="AK27" s="79">
        <v>20</v>
      </c>
      <c r="AL27" s="80">
        <v>180</v>
      </c>
      <c r="AM27" s="77">
        <v>27</v>
      </c>
      <c r="AN27" s="77">
        <v>135</v>
      </c>
      <c r="AO27" s="81">
        <v>3</v>
      </c>
      <c r="AP27" s="81">
        <v>2</v>
      </c>
      <c r="AQ27" s="81">
        <v>4</v>
      </c>
      <c r="AR27" s="81">
        <v>1</v>
      </c>
      <c r="AS27" s="81">
        <v>2</v>
      </c>
      <c r="AT27" s="81"/>
      <c r="AU27" s="81"/>
      <c r="AV27" s="81"/>
      <c r="AW27" s="81"/>
      <c r="AX27" s="82">
        <v>11</v>
      </c>
      <c r="AY27" s="83">
        <v>467</v>
      </c>
      <c r="AZ27" s="181">
        <v>1.4999999999999999E-2</v>
      </c>
      <c r="BA27" s="84">
        <v>2.4E-2</v>
      </c>
      <c r="BB27" s="83"/>
      <c r="BC27" s="83">
        <v>0.1</v>
      </c>
      <c r="BD27" s="83">
        <v>2.6</v>
      </c>
      <c r="BE27" s="83">
        <v>2.1</v>
      </c>
      <c r="BF27" s="83">
        <v>90.9</v>
      </c>
      <c r="BG27" s="28" t="s">
        <v>453</v>
      </c>
      <c r="BH27" s="85" t="s">
        <v>454</v>
      </c>
      <c r="BI27" s="85" t="s">
        <v>455</v>
      </c>
      <c r="BJ27" s="85" t="s">
        <v>456</v>
      </c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2</v>
      </c>
      <c r="C28" s="177">
        <v>44228</v>
      </c>
      <c r="D28" s="74">
        <v>376</v>
      </c>
      <c r="E28" s="74">
        <v>438</v>
      </c>
      <c r="F28" s="74">
        <v>3</v>
      </c>
      <c r="G28" s="75" t="s">
        <v>178</v>
      </c>
      <c r="H28" s="76" t="s">
        <v>179</v>
      </c>
      <c r="I28" s="76" t="s">
        <v>452</v>
      </c>
      <c r="J28" s="76">
        <v>3</v>
      </c>
      <c r="K28" s="76">
        <v>2</v>
      </c>
      <c r="L28" s="178">
        <v>336</v>
      </c>
      <c r="M28" s="179">
        <v>316.17599999999999</v>
      </c>
      <c r="N28" s="180">
        <v>359.85599999999999</v>
      </c>
      <c r="O28" s="111">
        <v>348</v>
      </c>
      <c r="P28" s="111">
        <v>351</v>
      </c>
      <c r="Q28" s="111">
        <v>365</v>
      </c>
      <c r="R28" s="111">
        <v>375</v>
      </c>
      <c r="S28" s="111">
        <v>352</v>
      </c>
      <c r="T28" s="77">
        <v>113</v>
      </c>
      <c r="U28" s="77">
        <v>118</v>
      </c>
      <c r="V28" s="111">
        <v>378</v>
      </c>
      <c r="W28" s="111">
        <v>350</v>
      </c>
      <c r="X28" s="111">
        <v>347</v>
      </c>
      <c r="Y28" s="111">
        <v>324</v>
      </c>
      <c r="Z28" s="111">
        <v>333</v>
      </c>
      <c r="AA28" s="77">
        <v>127</v>
      </c>
      <c r="AB28" s="77">
        <v>129</v>
      </c>
      <c r="AC28" s="111"/>
      <c r="AD28" s="111"/>
      <c r="AE28" s="111"/>
      <c r="AF28" s="111"/>
      <c r="AG28" s="111"/>
      <c r="AH28" s="77"/>
      <c r="AI28" s="77"/>
      <c r="AJ28" s="78">
        <v>352.3</v>
      </c>
      <c r="AK28" s="79">
        <v>67</v>
      </c>
      <c r="AL28" s="80">
        <v>161</v>
      </c>
      <c r="AM28" s="77">
        <v>89</v>
      </c>
      <c r="AN28" s="77">
        <v>122</v>
      </c>
      <c r="AO28" s="81">
        <v>6</v>
      </c>
      <c r="AP28" s="81"/>
      <c r="AQ28" s="81">
        <v>7</v>
      </c>
      <c r="AR28" s="81"/>
      <c r="AS28" s="81">
        <v>2</v>
      </c>
      <c r="AT28" s="81"/>
      <c r="AU28" s="81"/>
      <c r="AV28" s="81"/>
      <c r="AW28" s="81"/>
      <c r="AX28" s="82">
        <v>14</v>
      </c>
      <c r="AY28" s="83">
        <v>1682</v>
      </c>
      <c r="AZ28" s="181">
        <v>1.4999999999999999E-2</v>
      </c>
      <c r="BA28" s="84">
        <v>8.0000000000000002E-3</v>
      </c>
      <c r="BB28" s="83">
        <v>1</v>
      </c>
      <c r="BC28" s="83">
        <v>0</v>
      </c>
      <c r="BD28" s="83">
        <v>5</v>
      </c>
      <c r="BE28" s="83">
        <v>4.9000000000000004</v>
      </c>
      <c r="BF28" s="83">
        <v>592.6</v>
      </c>
      <c r="BG28" s="28" t="s">
        <v>453</v>
      </c>
      <c r="BH28" s="85" t="s">
        <v>454</v>
      </c>
      <c r="BI28" s="85" t="s">
        <v>457</v>
      </c>
      <c r="BJ28" s="85" t="s">
        <v>458</v>
      </c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2</v>
      </c>
      <c r="C29" s="177">
        <v>44228</v>
      </c>
      <c r="D29" s="74">
        <v>1</v>
      </c>
      <c r="E29" s="74">
        <v>1</v>
      </c>
      <c r="F29" s="74">
        <v>4</v>
      </c>
      <c r="G29" s="75" t="s">
        <v>190</v>
      </c>
      <c r="H29" s="76" t="s">
        <v>191</v>
      </c>
      <c r="I29" s="76" t="s">
        <v>452</v>
      </c>
      <c r="J29" s="76">
        <v>3</v>
      </c>
      <c r="K29" s="76">
        <v>2</v>
      </c>
      <c r="L29" s="178">
        <v>111</v>
      </c>
      <c r="M29" s="179">
        <v>103.23</v>
      </c>
      <c r="N29" s="180">
        <v>118.77</v>
      </c>
      <c r="O29" s="111"/>
      <c r="P29" s="111"/>
      <c r="Q29" s="111"/>
      <c r="R29" s="111">
        <v>116</v>
      </c>
      <c r="S29" s="111">
        <v>113</v>
      </c>
      <c r="T29" s="77"/>
      <c r="U29" s="77">
        <v>95</v>
      </c>
      <c r="V29" s="111">
        <v>103</v>
      </c>
      <c r="W29" s="111">
        <v>106</v>
      </c>
      <c r="X29" s="111">
        <v>99</v>
      </c>
      <c r="Y29" s="111">
        <v>109</v>
      </c>
      <c r="Z29" s="111">
        <v>108</v>
      </c>
      <c r="AA29" s="77">
        <v>98</v>
      </c>
      <c r="AB29" s="77">
        <v>93</v>
      </c>
      <c r="AC29" s="111"/>
      <c r="AD29" s="111"/>
      <c r="AE29" s="111"/>
      <c r="AF29" s="111"/>
      <c r="AG29" s="111"/>
      <c r="AH29" s="77"/>
      <c r="AI29" s="77"/>
      <c r="AJ29" s="78">
        <v>107.7</v>
      </c>
      <c r="AK29" s="79">
        <v>108</v>
      </c>
      <c r="AL29" s="80">
        <v>100</v>
      </c>
      <c r="AM29" s="77">
        <v>113</v>
      </c>
      <c r="AN29" s="77">
        <v>95</v>
      </c>
      <c r="AO29" s="81">
        <v>11</v>
      </c>
      <c r="AP29" s="81"/>
      <c r="AQ29" s="81">
        <v>4</v>
      </c>
      <c r="AR29" s="81"/>
      <c r="AS29" s="81"/>
      <c r="AT29" s="81"/>
      <c r="AU29" s="81"/>
      <c r="AV29" s="81"/>
      <c r="AW29" s="81"/>
      <c r="AX29" s="82">
        <v>15</v>
      </c>
      <c r="AY29" s="83">
        <v>815</v>
      </c>
      <c r="AZ29" s="181">
        <v>1.4999999999999999E-2</v>
      </c>
      <c r="BA29" s="84">
        <v>1.7999999999999999E-2</v>
      </c>
      <c r="BB29" s="83"/>
      <c r="BC29" s="83">
        <v>0.1</v>
      </c>
      <c r="BD29" s="83">
        <v>7.3</v>
      </c>
      <c r="BE29" s="83">
        <v>1.6</v>
      </c>
      <c r="BF29" s="83">
        <v>87.8</v>
      </c>
      <c r="BG29" s="28" t="s">
        <v>483</v>
      </c>
      <c r="BH29" s="85" t="s">
        <v>483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2</v>
      </c>
      <c r="C30" s="177">
        <v>44228</v>
      </c>
      <c r="D30" s="74">
        <v>1</v>
      </c>
      <c r="E30" s="74">
        <v>2</v>
      </c>
      <c r="F30" s="74">
        <v>4</v>
      </c>
      <c r="G30" s="75" t="s">
        <v>193</v>
      </c>
      <c r="H30" s="76" t="s">
        <v>194</v>
      </c>
      <c r="I30" s="76" t="s">
        <v>452</v>
      </c>
      <c r="J30" s="76">
        <v>3</v>
      </c>
      <c r="K30" s="76">
        <v>2</v>
      </c>
      <c r="L30" s="178">
        <v>113</v>
      </c>
      <c r="M30" s="179">
        <v>105.09</v>
      </c>
      <c r="N30" s="180">
        <v>120.91</v>
      </c>
      <c r="O30" s="111"/>
      <c r="P30" s="111"/>
      <c r="Q30" s="111"/>
      <c r="R30" s="111">
        <v>102</v>
      </c>
      <c r="S30" s="111">
        <v>109</v>
      </c>
      <c r="T30" s="77"/>
      <c r="U30" s="77">
        <v>95</v>
      </c>
      <c r="V30" s="111">
        <v>121</v>
      </c>
      <c r="W30" s="111">
        <v>118</v>
      </c>
      <c r="X30" s="111">
        <v>119</v>
      </c>
      <c r="Y30" s="111">
        <v>114</v>
      </c>
      <c r="Z30" s="111">
        <v>115</v>
      </c>
      <c r="AA30" s="77">
        <v>98</v>
      </c>
      <c r="AB30" s="77">
        <v>93</v>
      </c>
      <c r="AC30" s="111"/>
      <c r="AD30" s="111"/>
      <c r="AE30" s="111"/>
      <c r="AF30" s="111"/>
      <c r="AG30" s="111"/>
      <c r="AH30" s="77"/>
      <c r="AI30" s="77"/>
      <c r="AJ30" s="78">
        <v>114</v>
      </c>
      <c r="AK30" s="79">
        <v>108</v>
      </c>
      <c r="AL30" s="80">
        <v>100</v>
      </c>
      <c r="AM30" s="77">
        <v>113</v>
      </c>
      <c r="AN30" s="77">
        <v>95</v>
      </c>
      <c r="AO30" s="81">
        <v>6</v>
      </c>
      <c r="AP30" s="81"/>
      <c r="AQ30" s="81">
        <v>7</v>
      </c>
      <c r="AR30" s="81"/>
      <c r="AS30" s="81"/>
      <c r="AT30" s="81"/>
      <c r="AU30" s="81"/>
      <c r="AV30" s="81"/>
      <c r="AW30" s="81"/>
      <c r="AX30" s="82">
        <v>13</v>
      </c>
      <c r="AY30" s="83">
        <v>689</v>
      </c>
      <c r="AZ30" s="181">
        <v>1.4999999999999999E-2</v>
      </c>
      <c r="BA30" s="84">
        <v>1.9E-2</v>
      </c>
      <c r="BB30" s="83"/>
      <c r="BC30" s="83">
        <v>0.1</v>
      </c>
      <c r="BD30" s="83">
        <v>6.1</v>
      </c>
      <c r="BE30" s="83">
        <v>1.5</v>
      </c>
      <c r="BF30" s="83">
        <v>78.5</v>
      </c>
      <c r="BG30" s="28" t="s">
        <v>483</v>
      </c>
      <c r="BH30" s="85" t="s">
        <v>483</v>
      </c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2</v>
      </c>
      <c r="C31" s="177">
        <v>44228</v>
      </c>
      <c r="D31" s="74">
        <v>135</v>
      </c>
      <c r="E31" s="74">
        <v>271</v>
      </c>
      <c r="F31" s="74">
        <v>4</v>
      </c>
      <c r="G31" s="75" t="s">
        <v>169</v>
      </c>
      <c r="H31" s="76" t="s">
        <v>170</v>
      </c>
      <c r="I31" s="76" t="s">
        <v>452</v>
      </c>
      <c r="J31" s="76">
        <v>4</v>
      </c>
      <c r="K31" s="76">
        <v>2</v>
      </c>
      <c r="L31" s="178">
        <v>161</v>
      </c>
      <c r="M31" s="179">
        <v>149.72999999999999</v>
      </c>
      <c r="N31" s="180">
        <v>172.27</v>
      </c>
      <c r="O31" s="111">
        <v>163</v>
      </c>
      <c r="P31" s="111">
        <v>155</v>
      </c>
      <c r="Q31" s="111"/>
      <c r="R31" s="111"/>
      <c r="S31" s="111"/>
      <c r="T31" s="77">
        <v>95</v>
      </c>
      <c r="U31" s="77"/>
      <c r="V31" s="111"/>
      <c r="W31" s="111"/>
      <c r="X31" s="111"/>
      <c r="Y31" s="111"/>
      <c r="Z31" s="111"/>
      <c r="AA31" s="77"/>
      <c r="AB31" s="77"/>
      <c r="AC31" s="111"/>
      <c r="AD31" s="111"/>
      <c r="AE31" s="111"/>
      <c r="AF31" s="111"/>
      <c r="AG31" s="111"/>
      <c r="AH31" s="77"/>
      <c r="AI31" s="77"/>
      <c r="AJ31" s="78">
        <v>159</v>
      </c>
      <c r="AK31" s="79">
        <v>151</v>
      </c>
      <c r="AL31" s="80">
        <v>95</v>
      </c>
      <c r="AM31" s="77">
        <v>152</v>
      </c>
      <c r="AN31" s="77">
        <v>95</v>
      </c>
      <c r="AO31" s="81">
        <v>1</v>
      </c>
      <c r="AP31" s="81"/>
      <c r="AQ31" s="81">
        <v>2</v>
      </c>
      <c r="AR31" s="81"/>
      <c r="AS31" s="81"/>
      <c r="AT31" s="81"/>
      <c r="AU31" s="81"/>
      <c r="AV31" s="81"/>
      <c r="AW31" s="81"/>
      <c r="AX31" s="82">
        <v>3</v>
      </c>
      <c r="AY31" s="83">
        <v>783</v>
      </c>
      <c r="AZ31" s="181">
        <v>1.4999999999999999E-2</v>
      </c>
      <c r="BA31" s="84">
        <v>4.0000000000000001E-3</v>
      </c>
      <c r="BB31" s="83">
        <v>1</v>
      </c>
      <c r="BC31" s="83">
        <v>0</v>
      </c>
      <c r="BD31" s="83">
        <v>4.9000000000000004</v>
      </c>
      <c r="BE31" s="83">
        <v>0.5</v>
      </c>
      <c r="BF31" s="83">
        <v>124.5</v>
      </c>
      <c r="BG31" s="28" t="s">
        <v>463</v>
      </c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2</v>
      </c>
      <c r="C32" s="177">
        <v>44228</v>
      </c>
      <c r="D32" s="74">
        <v>301</v>
      </c>
      <c r="E32" s="74">
        <v>225</v>
      </c>
      <c r="F32" s="74">
        <v>5</v>
      </c>
      <c r="G32" s="75" t="s">
        <v>121</v>
      </c>
      <c r="H32" s="76" t="s">
        <v>122</v>
      </c>
      <c r="I32" s="76" t="s">
        <v>452</v>
      </c>
      <c r="J32" s="76">
        <v>6</v>
      </c>
      <c r="K32" s="76">
        <v>1</v>
      </c>
      <c r="L32" s="178">
        <v>372</v>
      </c>
      <c r="M32" s="179">
        <v>345.96</v>
      </c>
      <c r="N32" s="180">
        <v>398.04</v>
      </c>
      <c r="O32" s="111"/>
      <c r="P32" s="111"/>
      <c r="Q32" s="111"/>
      <c r="R32" s="111"/>
      <c r="S32" s="111"/>
      <c r="T32" s="77"/>
      <c r="U32" s="77"/>
      <c r="V32" s="111"/>
      <c r="W32" s="111">
        <v>395</v>
      </c>
      <c r="X32" s="111">
        <v>425</v>
      </c>
      <c r="Y32" s="111">
        <v>386</v>
      </c>
      <c r="Z32" s="111">
        <v>392</v>
      </c>
      <c r="AA32" s="77">
        <v>144</v>
      </c>
      <c r="AB32" s="77">
        <v>145</v>
      </c>
      <c r="AC32" s="111"/>
      <c r="AD32" s="111"/>
      <c r="AE32" s="111"/>
      <c r="AF32" s="111"/>
      <c r="AG32" s="111"/>
      <c r="AH32" s="77"/>
      <c r="AI32" s="77"/>
      <c r="AJ32" s="78">
        <v>399.5</v>
      </c>
      <c r="AK32" s="79">
        <v>169</v>
      </c>
      <c r="AL32" s="80">
        <v>128</v>
      </c>
      <c r="AM32" s="77">
        <v>149</v>
      </c>
      <c r="AN32" s="77">
        <v>145</v>
      </c>
      <c r="AO32" s="81">
        <v>6</v>
      </c>
      <c r="AP32" s="81"/>
      <c r="AQ32" s="81">
        <v>3</v>
      </c>
      <c r="AR32" s="81"/>
      <c r="AS32" s="81"/>
      <c r="AT32" s="81"/>
      <c r="AU32" s="81"/>
      <c r="AV32" s="81"/>
      <c r="AW32" s="81"/>
      <c r="AX32" s="82">
        <v>9</v>
      </c>
      <c r="AY32" s="83">
        <v>939</v>
      </c>
      <c r="AZ32" s="181">
        <v>1.4999999999999999E-2</v>
      </c>
      <c r="BA32" s="84">
        <v>0.01</v>
      </c>
      <c r="BB32" s="83">
        <v>1</v>
      </c>
      <c r="BC32" s="83">
        <v>0</v>
      </c>
      <c r="BD32" s="83">
        <v>2.5</v>
      </c>
      <c r="BE32" s="83">
        <v>3.6</v>
      </c>
      <c r="BF32" s="83">
        <v>375.1</v>
      </c>
      <c r="BG32" s="28" t="s">
        <v>463</v>
      </c>
      <c r="BH32" s="85" t="s">
        <v>463</v>
      </c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2</v>
      </c>
      <c r="C33" s="177">
        <v>44228</v>
      </c>
      <c r="D33" s="74">
        <v>382</v>
      </c>
      <c r="E33" s="74">
        <v>449</v>
      </c>
      <c r="F33" s="74">
        <v>5</v>
      </c>
      <c r="G33" s="75" t="s">
        <v>124</v>
      </c>
      <c r="H33" s="76" t="s">
        <v>125</v>
      </c>
      <c r="I33" s="76" t="s">
        <v>452</v>
      </c>
      <c r="J33" s="76">
        <v>3</v>
      </c>
      <c r="K33" s="76">
        <v>1</v>
      </c>
      <c r="L33" s="178">
        <v>46</v>
      </c>
      <c r="M33" s="179">
        <v>40.985999999999997</v>
      </c>
      <c r="N33" s="180">
        <v>50.048000000000002</v>
      </c>
      <c r="O33" s="111">
        <v>45</v>
      </c>
      <c r="P33" s="111">
        <v>43</v>
      </c>
      <c r="Q33" s="111">
        <v>48</v>
      </c>
      <c r="R33" s="111"/>
      <c r="S33" s="111"/>
      <c r="T33" s="77">
        <v>87</v>
      </c>
      <c r="U33" s="77"/>
      <c r="V33" s="111"/>
      <c r="W33" s="111"/>
      <c r="X33" s="111"/>
      <c r="Y33" s="111"/>
      <c r="Z33" s="111"/>
      <c r="AA33" s="77"/>
      <c r="AB33" s="77"/>
      <c r="AC33" s="111"/>
      <c r="AD33" s="111"/>
      <c r="AE33" s="111"/>
      <c r="AF33" s="111"/>
      <c r="AG33" s="111"/>
      <c r="AH33" s="77"/>
      <c r="AI33" s="77"/>
      <c r="AJ33" s="78">
        <v>45.3</v>
      </c>
      <c r="AK33" s="79">
        <v>108</v>
      </c>
      <c r="AL33" s="80">
        <v>100</v>
      </c>
      <c r="AM33" s="77">
        <v>124</v>
      </c>
      <c r="AN33" s="77">
        <v>87</v>
      </c>
      <c r="AO33" s="81">
        <v>3</v>
      </c>
      <c r="AP33" s="81"/>
      <c r="AQ33" s="81">
        <v>6</v>
      </c>
      <c r="AR33" s="81"/>
      <c r="AS33" s="81"/>
      <c r="AT33" s="81"/>
      <c r="AU33" s="81"/>
      <c r="AV33" s="81"/>
      <c r="AW33" s="81"/>
      <c r="AX33" s="82">
        <v>9</v>
      </c>
      <c r="AY33" s="83">
        <v>2979</v>
      </c>
      <c r="AZ33" s="181">
        <v>1.4999999999999999E-2</v>
      </c>
      <c r="BA33" s="84">
        <v>3.0000000000000001E-3</v>
      </c>
      <c r="BB33" s="83">
        <v>1</v>
      </c>
      <c r="BC33" s="83">
        <v>0.2</v>
      </c>
      <c r="BD33" s="83">
        <v>64.8</v>
      </c>
      <c r="BE33" s="83">
        <v>0.4</v>
      </c>
      <c r="BF33" s="83">
        <v>134.9</v>
      </c>
      <c r="BG33" s="28" t="s">
        <v>453</v>
      </c>
      <c r="BH33" s="85" t="s">
        <v>454</v>
      </c>
      <c r="BI33" s="85" t="s">
        <v>464</v>
      </c>
      <c r="BJ33" s="85" t="s">
        <v>458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2</v>
      </c>
      <c r="C34" s="177">
        <v>44228</v>
      </c>
      <c r="D34" s="74">
        <v>224</v>
      </c>
      <c r="E34" s="74">
        <v>152</v>
      </c>
      <c r="F34" s="74">
        <v>6</v>
      </c>
      <c r="G34" s="75" t="s">
        <v>379</v>
      </c>
      <c r="H34" s="76" t="s">
        <v>380</v>
      </c>
      <c r="I34" s="76" t="s">
        <v>452</v>
      </c>
      <c r="J34" s="76">
        <v>4</v>
      </c>
      <c r="K34" s="76">
        <v>2</v>
      </c>
      <c r="L34" s="178">
        <v>155</v>
      </c>
      <c r="M34" s="179">
        <v>144.15</v>
      </c>
      <c r="N34" s="180">
        <v>165.85</v>
      </c>
      <c r="O34" s="111">
        <v>146</v>
      </c>
      <c r="P34" s="111">
        <v>160</v>
      </c>
      <c r="Q34" s="111">
        <v>158</v>
      </c>
      <c r="R34" s="111">
        <v>149</v>
      </c>
      <c r="S34" s="111">
        <v>145</v>
      </c>
      <c r="T34" s="77">
        <v>99</v>
      </c>
      <c r="U34" s="77">
        <v>95</v>
      </c>
      <c r="V34" s="111">
        <v>176</v>
      </c>
      <c r="W34" s="111">
        <v>165</v>
      </c>
      <c r="X34" s="111"/>
      <c r="Y34" s="111"/>
      <c r="Z34" s="111"/>
      <c r="AA34" s="77">
        <v>101</v>
      </c>
      <c r="AB34" s="77"/>
      <c r="AC34" s="111"/>
      <c r="AD34" s="111"/>
      <c r="AE34" s="111"/>
      <c r="AF34" s="111"/>
      <c r="AG34" s="111"/>
      <c r="AH34" s="77"/>
      <c r="AI34" s="77"/>
      <c r="AJ34" s="78">
        <v>157</v>
      </c>
      <c r="AK34" s="79">
        <v>142</v>
      </c>
      <c r="AL34" s="80">
        <v>101</v>
      </c>
      <c r="AM34" s="77">
        <v>146</v>
      </c>
      <c r="AN34" s="77">
        <v>98</v>
      </c>
      <c r="AO34" s="81">
        <v>4</v>
      </c>
      <c r="AP34" s="81"/>
      <c r="AQ34" s="81">
        <v>1</v>
      </c>
      <c r="AR34" s="81"/>
      <c r="AS34" s="81"/>
      <c r="AT34" s="81"/>
      <c r="AU34" s="81"/>
      <c r="AV34" s="81"/>
      <c r="AW34" s="81"/>
      <c r="AX34" s="82">
        <v>5</v>
      </c>
      <c r="AY34" s="83">
        <v>2255</v>
      </c>
      <c r="AZ34" s="181">
        <v>1.4999999999999999E-2</v>
      </c>
      <c r="BA34" s="84">
        <v>2E-3</v>
      </c>
      <c r="BB34" s="83">
        <v>1</v>
      </c>
      <c r="BC34" s="83">
        <v>0</v>
      </c>
      <c r="BD34" s="83">
        <v>14.5</v>
      </c>
      <c r="BE34" s="83">
        <v>0.8</v>
      </c>
      <c r="BF34" s="83">
        <v>354</v>
      </c>
      <c r="BG34" s="28" t="s">
        <v>465</v>
      </c>
      <c r="BH34" s="85" t="s">
        <v>466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2</v>
      </c>
      <c r="C35" s="177">
        <v>44228</v>
      </c>
      <c r="D35" s="74">
        <v>295</v>
      </c>
      <c r="E35" s="74">
        <v>219</v>
      </c>
      <c r="F35" s="74">
        <v>6</v>
      </c>
      <c r="G35" s="75" t="s">
        <v>373</v>
      </c>
      <c r="H35" s="76" t="s">
        <v>374</v>
      </c>
      <c r="I35" s="76" t="s">
        <v>452</v>
      </c>
      <c r="J35" s="76">
        <v>6</v>
      </c>
      <c r="K35" s="76">
        <v>1</v>
      </c>
      <c r="L35" s="178">
        <v>114.16666669999999</v>
      </c>
      <c r="M35" s="179">
        <v>106.175</v>
      </c>
      <c r="N35" s="180">
        <v>122.1583333</v>
      </c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>
        <v>126</v>
      </c>
      <c r="Z35" s="111">
        <v>121</v>
      </c>
      <c r="AA35" s="77"/>
      <c r="AB35" s="77">
        <v>85</v>
      </c>
      <c r="AC35" s="111"/>
      <c r="AD35" s="111"/>
      <c r="AE35" s="111"/>
      <c r="AF35" s="111"/>
      <c r="AG35" s="111"/>
      <c r="AH35" s="77"/>
      <c r="AI35" s="77"/>
      <c r="AJ35" s="78">
        <v>123.5</v>
      </c>
      <c r="AK35" s="79">
        <v>238</v>
      </c>
      <c r="AL35" s="80">
        <v>91</v>
      </c>
      <c r="AM35" s="77">
        <v>254</v>
      </c>
      <c r="AN35" s="77">
        <v>85</v>
      </c>
      <c r="AO35" s="81"/>
      <c r="AP35" s="81"/>
      <c r="AQ35" s="81"/>
      <c r="AR35" s="81"/>
      <c r="AS35" s="81"/>
      <c r="AT35" s="81"/>
      <c r="AU35" s="81"/>
      <c r="AV35" s="81"/>
      <c r="AW35" s="81"/>
      <c r="AX35" s="82"/>
      <c r="AY35" s="83"/>
      <c r="AZ35" s="181">
        <v>1.4999999999999999E-2</v>
      </c>
      <c r="BA35" s="84"/>
      <c r="BB35" s="83"/>
      <c r="BC35" s="83"/>
      <c r="BD35" s="83"/>
      <c r="BE35" s="83"/>
      <c r="BF35" s="83"/>
      <c r="BG35" s="28" t="s">
        <v>463</v>
      </c>
      <c r="BH35" s="85" t="s">
        <v>463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2</v>
      </c>
      <c r="C36" s="177">
        <v>44228</v>
      </c>
      <c r="D36" s="74">
        <v>241</v>
      </c>
      <c r="E36" s="74">
        <v>165</v>
      </c>
      <c r="F36" s="74">
        <v>7</v>
      </c>
      <c r="G36" s="75" t="s">
        <v>154</v>
      </c>
      <c r="H36" s="76" t="s">
        <v>155</v>
      </c>
      <c r="I36" s="76" t="s">
        <v>452</v>
      </c>
      <c r="J36" s="76">
        <v>2</v>
      </c>
      <c r="K36" s="76">
        <v>2</v>
      </c>
      <c r="L36" s="178">
        <v>706</v>
      </c>
      <c r="M36" s="179">
        <v>656.58</v>
      </c>
      <c r="N36" s="180">
        <v>755.42</v>
      </c>
      <c r="O36" s="111"/>
      <c r="P36" s="111"/>
      <c r="Q36" s="111">
        <v>675</v>
      </c>
      <c r="R36" s="111">
        <v>713</v>
      </c>
      <c r="S36" s="111">
        <v>730</v>
      </c>
      <c r="T36" s="77"/>
      <c r="U36" s="77">
        <v>127</v>
      </c>
      <c r="V36" s="111">
        <v>737</v>
      </c>
      <c r="W36" s="111">
        <v>742</v>
      </c>
      <c r="X36" s="111">
        <v>702</v>
      </c>
      <c r="Y36" s="111">
        <v>691</v>
      </c>
      <c r="Z36" s="111">
        <v>708</v>
      </c>
      <c r="AA36" s="77">
        <v>121</v>
      </c>
      <c r="AB36" s="77">
        <v>125</v>
      </c>
      <c r="AC36" s="111"/>
      <c r="AD36" s="111"/>
      <c r="AE36" s="111"/>
      <c r="AF36" s="111"/>
      <c r="AG36" s="111"/>
      <c r="AH36" s="77"/>
      <c r="AI36" s="77"/>
      <c r="AJ36" s="78">
        <v>712.3</v>
      </c>
      <c r="AK36" s="79">
        <v>60</v>
      </c>
      <c r="AL36" s="80">
        <v>120</v>
      </c>
      <c r="AM36" s="77">
        <v>58</v>
      </c>
      <c r="AN36" s="77">
        <v>124</v>
      </c>
      <c r="AO36" s="81">
        <v>7</v>
      </c>
      <c r="AP36" s="81"/>
      <c r="AQ36" s="81">
        <v>3</v>
      </c>
      <c r="AR36" s="81"/>
      <c r="AS36" s="81">
        <v>1</v>
      </c>
      <c r="AT36" s="81"/>
      <c r="AU36" s="81"/>
      <c r="AV36" s="81"/>
      <c r="AW36" s="81"/>
      <c r="AX36" s="82">
        <v>10</v>
      </c>
      <c r="AY36" s="83">
        <v>960</v>
      </c>
      <c r="AZ36" s="181">
        <v>1.4999999999999999E-2</v>
      </c>
      <c r="BA36" s="84">
        <v>0.01</v>
      </c>
      <c r="BB36" s="83">
        <v>1</v>
      </c>
      <c r="BC36" s="83">
        <v>0</v>
      </c>
      <c r="BD36" s="83">
        <v>1.4</v>
      </c>
      <c r="BE36" s="83">
        <v>7.1</v>
      </c>
      <c r="BF36" s="83">
        <v>683.8</v>
      </c>
      <c r="BG36" s="28" t="s">
        <v>463</v>
      </c>
      <c r="BH36" s="85" t="s">
        <v>463</v>
      </c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2</v>
      </c>
      <c r="C37" s="177">
        <v>44228</v>
      </c>
      <c r="D37" s="74">
        <v>405</v>
      </c>
      <c r="E37" s="74">
        <v>619</v>
      </c>
      <c r="F37" s="74">
        <v>7</v>
      </c>
      <c r="G37" s="75" t="s">
        <v>393</v>
      </c>
      <c r="H37" s="76" t="s">
        <v>394</v>
      </c>
      <c r="I37" s="76" t="s">
        <v>452</v>
      </c>
      <c r="J37" s="76">
        <v>1</v>
      </c>
      <c r="K37" s="76">
        <v>5</v>
      </c>
      <c r="L37" s="178">
        <v>420</v>
      </c>
      <c r="M37" s="179">
        <v>385.98</v>
      </c>
      <c r="N37" s="180">
        <v>454.02</v>
      </c>
      <c r="O37" s="111">
        <v>480</v>
      </c>
      <c r="P37" s="111"/>
      <c r="Q37" s="111"/>
      <c r="R37" s="111"/>
      <c r="S37" s="111"/>
      <c r="T37" s="77">
        <v>141</v>
      </c>
      <c r="U37" s="77"/>
      <c r="V37" s="111"/>
      <c r="W37" s="111"/>
      <c r="X37" s="111"/>
      <c r="Y37" s="111"/>
      <c r="Z37" s="111"/>
      <c r="AA37" s="77"/>
      <c r="AB37" s="77"/>
      <c r="AC37" s="111"/>
      <c r="AD37" s="111"/>
      <c r="AE37" s="111"/>
      <c r="AF37" s="111"/>
      <c r="AG37" s="111"/>
      <c r="AH37" s="77"/>
      <c r="AI37" s="77"/>
      <c r="AJ37" s="78">
        <v>480</v>
      </c>
      <c r="AK37" s="79">
        <v>18</v>
      </c>
      <c r="AL37" s="80">
        <v>200</v>
      </c>
      <c r="AM37" s="77">
        <v>26</v>
      </c>
      <c r="AN37" s="77">
        <v>141</v>
      </c>
      <c r="AO37" s="81">
        <v>1</v>
      </c>
      <c r="AP37" s="81"/>
      <c r="AQ37" s="81">
        <v>2</v>
      </c>
      <c r="AR37" s="81"/>
      <c r="AS37" s="81"/>
      <c r="AT37" s="81"/>
      <c r="AU37" s="81"/>
      <c r="AV37" s="81"/>
      <c r="AW37" s="81"/>
      <c r="AX37" s="82">
        <v>3</v>
      </c>
      <c r="AY37" s="83">
        <v>78</v>
      </c>
      <c r="AZ37" s="181">
        <v>1.4999999999999999E-2</v>
      </c>
      <c r="BA37" s="84">
        <v>3.7999999999999999E-2</v>
      </c>
      <c r="BB37" s="83"/>
      <c r="BC37" s="83">
        <v>0</v>
      </c>
      <c r="BD37" s="83">
        <v>0.2</v>
      </c>
      <c r="BE37" s="83">
        <v>1.4</v>
      </c>
      <c r="BF37" s="83">
        <v>37.4</v>
      </c>
      <c r="BG37" s="28" t="s">
        <v>468</v>
      </c>
      <c r="BH37" s="85" t="s">
        <v>469</v>
      </c>
      <c r="BI37" s="85" t="s">
        <v>470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2</v>
      </c>
      <c r="C38" s="177">
        <v>44228</v>
      </c>
      <c r="D38" s="74">
        <v>405</v>
      </c>
      <c r="E38" s="74">
        <v>620</v>
      </c>
      <c r="F38" s="74">
        <v>7</v>
      </c>
      <c r="G38" s="75" t="s">
        <v>396</v>
      </c>
      <c r="H38" s="76" t="s">
        <v>397</v>
      </c>
      <c r="I38" s="76" t="s">
        <v>452</v>
      </c>
      <c r="J38" s="76">
        <v>1</v>
      </c>
      <c r="K38" s="76">
        <v>5</v>
      </c>
      <c r="L38" s="178">
        <v>233</v>
      </c>
      <c r="M38" s="179">
        <v>214.01050000000001</v>
      </c>
      <c r="N38" s="180">
        <v>251.98949999999999</v>
      </c>
      <c r="O38" s="111">
        <v>258</v>
      </c>
      <c r="P38" s="111"/>
      <c r="Q38" s="111"/>
      <c r="R38" s="111"/>
      <c r="S38" s="111"/>
      <c r="T38" s="77">
        <v>141</v>
      </c>
      <c r="U38" s="77"/>
      <c r="V38" s="111"/>
      <c r="W38" s="111"/>
      <c r="X38" s="111"/>
      <c r="Y38" s="111"/>
      <c r="Z38" s="111"/>
      <c r="AA38" s="77"/>
      <c r="AB38" s="77"/>
      <c r="AC38" s="111"/>
      <c r="AD38" s="111"/>
      <c r="AE38" s="111"/>
      <c r="AF38" s="111"/>
      <c r="AG38" s="111"/>
      <c r="AH38" s="77"/>
      <c r="AI38" s="77"/>
      <c r="AJ38" s="78">
        <v>258</v>
      </c>
      <c r="AK38" s="79">
        <v>18</v>
      </c>
      <c r="AL38" s="80">
        <v>200</v>
      </c>
      <c r="AM38" s="77">
        <v>26</v>
      </c>
      <c r="AN38" s="77">
        <v>141</v>
      </c>
      <c r="AO38" s="81">
        <v>2</v>
      </c>
      <c r="AP38" s="81"/>
      <c r="AQ38" s="81">
        <v>1</v>
      </c>
      <c r="AR38" s="81"/>
      <c r="AS38" s="81"/>
      <c r="AT38" s="81"/>
      <c r="AU38" s="81"/>
      <c r="AV38" s="81"/>
      <c r="AW38" s="81"/>
      <c r="AX38" s="82">
        <v>3</v>
      </c>
      <c r="AY38" s="83">
        <v>78</v>
      </c>
      <c r="AZ38" s="181">
        <v>1.4999999999999999E-2</v>
      </c>
      <c r="BA38" s="84">
        <v>3.7999999999999999E-2</v>
      </c>
      <c r="BB38" s="83"/>
      <c r="BC38" s="83">
        <v>0</v>
      </c>
      <c r="BD38" s="83">
        <v>0.3</v>
      </c>
      <c r="BE38" s="83">
        <v>0.8</v>
      </c>
      <c r="BF38" s="83">
        <v>20.100000000000001</v>
      </c>
      <c r="BG38" s="28" t="s">
        <v>468</v>
      </c>
      <c r="BH38" s="85" t="s">
        <v>469</v>
      </c>
      <c r="BI38" s="85" t="s">
        <v>471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2</v>
      </c>
      <c r="C39" s="177">
        <v>44228</v>
      </c>
      <c r="D39" s="74">
        <v>405</v>
      </c>
      <c r="E39" s="74">
        <v>621</v>
      </c>
      <c r="F39" s="74">
        <v>7</v>
      </c>
      <c r="G39" s="75" t="s">
        <v>399</v>
      </c>
      <c r="H39" s="76" t="s">
        <v>400</v>
      </c>
      <c r="I39" s="76" t="s">
        <v>452</v>
      </c>
      <c r="J39" s="76">
        <v>1</v>
      </c>
      <c r="K39" s="76">
        <v>5</v>
      </c>
      <c r="L39" s="178">
        <v>191.5</v>
      </c>
      <c r="M39" s="179">
        <v>175.98849999999999</v>
      </c>
      <c r="N39" s="180">
        <v>207.01150000000001</v>
      </c>
      <c r="O39" s="111">
        <v>220</v>
      </c>
      <c r="P39" s="111"/>
      <c r="Q39" s="111"/>
      <c r="R39" s="111"/>
      <c r="S39" s="111"/>
      <c r="T39" s="77">
        <v>141</v>
      </c>
      <c r="U39" s="77"/>
      <c r="V39" s="111"/>
      <c r="W39" s="111"/>
      <c r="X39" s="111"/>
      <c r="Y39" s="111"/>
      <c r="Z39" s="111"/>
      <c r="AA39" s="77"/>
      <c r="AB39" s="77"/>
      <c r="AC39" s="111"/>
      <c r="AD39" s="111"/>
      <c r="AE39" s="111"/>
      <c r="AF39" s="111"/>
      <c r="AG39" s="111"/>
      <c r="AH39" s="77"/>
      <c r="AI39" s="77"/>
      <c r="AJ39" s="78">
        <v>220</v>
      </c>
      <c r="AK39" s="79">
        <v>18</v>
      </c>
      <c r="AL39" s="80">
        <v>200</v>
      </c>
      <c r="AM39" s="77">
        <v>26</v>
      </c>
      <c r="AN39" s="77">
        <v>141</v>
      </c>
      <c r="AO39" s="81">
        <v>3</v>
      </c>
      <c r="AP39" s="81"/>
      <c r="AQ39" s="81">
        <v>1</v>
      </c>
      <c r="AR39" s="81"/>
      <c r="AS39" s="81"/>
      <c r="AT39" s="81"/>
      <c r="AU39" s="81"/>
      <c r="AV39" s="81"/>
      <c r="AW39" s="81"/>
      <c r="AX39" s="82">
        <v>4</v>
      </c>
      <c r="AY39" s="83">
        <v>79</v>
      </c>
      <c r="AZ39" s="181">
        <v>1.4999999999999999E-2</v>
      </c>
      <c r="BA39" s="84">
        <v>5.0999999999999997E-2</v>
      </c>
      <c r="BB39" s="83"/>
      <c r="BC39" s="83">
        <v>0</v>
      </c>
      <c r="BD39" s="83">
        <v>0.4</v>
      </c>
      <c r="BE39" s="83">
        <v>0.9</v>
      </c>
      <c r="BF39" s="83">
        <v>17.399999999999999</v>
      </c>
      <c r="BG39" s="28" t="s">
        <v>468</v>
      </c>
      <c r="BH39" s="85" t="s">
        <v>469</v>
      </c>
      <c r="BI39" s="85" t="s">
        <v>471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2</v>
      </c>
      <c r="C40" s="177">
        <v>44228</v>
      </c>
      <c r="D40" s="74">
        <v>405</v>
      </c>
      <c r="E40" s="74">
        <v>622</v>
      </c>
      <c r="F40" s="74">
        <v>7</v>
      </c>
      <c r="G40" s="75" t="s">
        <v>402</v>
      </c>
      <c r="H40" s="76" t="s">
        <v>403</v>
      </c>
      <c r="I40" s="76" t="s">
        <v>452</v>
      </c>
      <c r="J40" s="76">
        <v>1</v>
      </c>
      <c r="K40" s="76">
        <v>5</v>
      </c>
      <c r="L40" s="178">
        <v>187</v>
      </c>
      <c r="M40" s="179">
        <v>172.41399999999999</v>
      </c>
      <c r="N40" s="180">
        <v>201.58600000000001</v>
      </c>
      <c r="O40" s="111">
        <v>208</v>
      </c>
      <c r="P40" s="111"/>
      <c r="Q40" s="111"/>
      <c r="R40" s="111"/>
      <c r="S40" s="111"/>
      <c r="T40" s="77">
        <v>141</v>
      </c>
      <c r="U40" s="77"/>
      <c r="V40" s="111"/>
      <c r="W40" s="111"/>
      <c r="X40" s="111"/>
      <c r="Y40" s="111"/>
      <c r="Z40" s="111"/>
      <c r="AA40" s="77"/>
      <c r="AB40" s="77"/>
      <c r="AC40" s="111"/>
      <c r="AD40" s="111"/>
      <c r="AE40" s="111"/>
      <c r="AF40" s="111"/>
      <c r="AG40" s="111"/>
      <c r="AH40" s="77"/>
      <c r="AI40" s="77"/>
      <c r="AJ40" s="78">
        <v>208</v>
      </c>
      <c r="AK40" s="79">
        <v>18</v>
      </c>
      <c r="AL40" s="80">
        <v>200</v>
      </c>
      <c r="AM40" s="77">
        <v>26</v>
      </c>
      <c r="AN40" s="77">
        <v>141</v>
      </c>
      <c r="AO40" s="81">
        <v>6</v>
      </c>
      <c r="AP40" s="81"/>
      <c r="AQ40" s="81">
        <v>4</v>
      </c>
      <c r="AR40" s="81"/>
      <c r="AS40" s="81"/>
      <c r="AT40" s="81"/>
      <c r="AU40" s="81"/>
      <c r="AV40" s="81"/>
      <c r="AW40" s="81"/>
      <c r="AX40" s="82">
        <v>10</v>
      </c>
      <c r="AY40" s="83">
        <v>85</v>
      </c>
      <c r="AZ40" s="181">
        <v>1.4999999999999999E-2</v>
      </c>
      <c r="BA40" s="84">
        <v>0.11799999999999999</v>
      </c>
      <c r="BB40" s="83"/>
      <c r="BC40" s="83">
        <v>0.1</v>
      </c>
      <c r="BD40" s="83">
        <v>0.5</v>
      </c>
      <c r="BE40" s="83">
        <v>2.1</v>
      </c>
      <c r="BF40" s="83">
        <v>17.7</v>
      </c>
      <c r="BG40" s="28" t="s">
        <v>468</v>
      </c>
      <c r="BH40" s="85" t="s">
        <v>469</v>
      </c>
      <c r="BI40" s="85" t="s">
        <v>471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2</v>
      </c>
      <c r="C41" s="177">
        <v>44228</v>
      </c>
      <c r="D41" s="74">
        <v>148</v>
      </c>
      <c r="E41" s="74">
        <v>347</v>
      </c>
      <c r="F41" s="74">
        <v>8</v>
      </c>
      <c r="G41" s="75" t="s">
        <v>383</v>
      </c>
      <c r="H41" s="76" t="s">
        <v>384</v>
      </c>
      <c r="I41" s="76" t="s">
        <v>472</v>
      </c>
      <c r="J41" s="76">
        <v>1</v>
      </c>
      <c r="K41" s="76">
        <v>1</v>
      </c>
      <c r="L41" s="178">
        <v>500</v>
      </c>
      <c r="M41" s="179">
        <v>465</v>
      </c>
      <c r="N41" s="180">
        <v>535</v>
      </c>
      <c r="O41" s="111">
        <v>520</v>
      </c>
      <c r="P41" s="111">
        <v>509</v>
      </c>
      <c r="Q41" s="111">
        <v>500</v>
      </c>
      <c r="R41" s="111">
        <v>496</v>
      </c>
      <c r="S41" s="111">
        <v>503</v>
      </c>
      <c r="T41" s="77">
        <v>169</v>
      </c>
      <c r="U41" s="77">
        <v>165</v>
      </c>
      <c r="V41" s="111">
        <v>508</v>
      </c>
      <c r="W41" s="111">
        <v>550</v>
      </c>
      <c r="X41" s="111">
        <v>472</v>
      </c>
      <c r="Y41" s="111">
        <v>522</v>
      </c>
      <c r="Z41" s="111">
        <v>510</v>
      </c>
      <c r="AA41" s="77">
        <v>170</v>
      </c>
      <c r="AB41" s="77">
        <v>173</v>
      </c>
      <c r="AC41" s="111"/>
      <c r="AD41" s="111"/>
      <c r="AE41" s="111"/>
      <c r="AF41" s="111"/>
      <c r="AG41" s="111"/>
      <c r="AH41" s="77"/>
      <c r="AI41" s="77"/>
      <c r="AJ41" s="78">
        <v>509</v>
      </c>
      <c r="AK41" s="79">
        <v>40</v>
      </c>
      <c r="AL41" s="80">
        <v>144</v>
      </c>
      <c r="AM41" s="77">
        <v>43</v>
      </c>
      <c r="AN41" s="77">
        <v>169</v>
      </c>
      <c r="AO41" s="81">
        <v>11</v>
      </c>
      <c r="AP41" s="81"/>
      <c r="AQ41" s="81">
        <v>3</v>
      </c>
      <c r="AR41" s="81"/>
      <c r="AS41" s="81"/>
      <c r="AT41" s="81"/>
      <c r="AU41" s="81"/>
      <c r="AV41" s="81"/>
      <c r="AW41" s="81"/>
      <c r="AX41" s="82">
        <v>14</v>
      </c>
      <c r="AY41" s="83">
        <v>462</v>
      </c>
      <c r="AZ41" s="181">
        <v>1.4999999999999999E-2</v>
      </c>
      <c r="BA41" s="84">
        <v>0.03</v>
      </c>
      <c r="BB41" s="83"/>
      <c r="BC41" s="83">
        <v>0</v>
      </c>
      <c r="BD41" s="83">
        <v>0.9</v>
      </c>
      <c r="BE41" s="83">
        <v>7.1</v>
      </c>
      <c r="BF41" s="83">
        <v>235.2</v>
      </c>
      <c r="BG41" s="28" t="s">
        <v>473</v>
      </c>
      <c r="BH41" s="85" t="s">
        <v>473</v>
      </c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2</v>
      </c>
      <c r="C42" s="177">
        <v>44228</v>
      </c>
      <c r="D42" s="74">
        <v>148</v>
      </c>
      <c r="E42" s="74">
        <v>348</v>
      </c>
      <c r="F42" s="74">
        <v>8</v>
      </c>
      <c r="G42" s="75" t="s">
        <v>386</v>
      </c>
      <c r="H42" s="76" t="s">
        <v>387</v>
      </c>
      <c r="I42" s="76" t="s">
        <v>472</v>
      </c>
      <c r="J42" s="76">
        <v>1</v>
      </c>
      <c r="K42" s="76">
        <v>1</v>
      </c>
      <c r="L42" s="178">
        <v>500</v>
      </c>
      <c r="M42" s="179">
        <v>465</v>
      </c>
      <c r="N42" s="180">
        <v>535</v>
      </c>
      <c r="O42" s="111">
        <v>983</v>
      </c>
      <c r="P42" s="111">
        <v>908</v>
      </c>
      <c r="Q42" s="111">
        <v>963</v>
      </c>
      <c r="R42" s="111">
        <v>951</v>
      </c>
      <c r="S42" s="111">
        <v>947</v>
      </c>
      <c r="T42" s="77">
        <v>169</v>
      </c>
      <c r="U42" s="77">
        <v>165</v>
      </c>
      <c r="V42" s="111">
        <v>1035</v>
      </c>
      <c r="W42" s="111">
        <v>972</v>
      </c>
      <c r="X42" s="111">
        <v>1002</v>
      </c>
      <c r="Y42" s="111">
        <v>999</v>
      </c>
      <c r="Z42" s="111">
        <v>987</v>
      </c>
      <c r="AA42" s="77">
        <v>170</v>
      </c>
      <c r="AB42" s="77">
        <v>173</v>
      </c>
      <c r="AC42" s="111"/>
      <c r="AD42" s="111"/>
      <c r="AE42" s="111"/>
      <c r="AF42" s="111"/>
      <c r="AG42" s="111"/>
      <c r="AH42" s="77"/>
      <c r="AI42" s="77"/>
      <c r="AJ42" s="78">
        <v>974.7</v>
      </c>
      <c r="AK42" s="79">
        <v>40</v>
      </c>
      <c r="AL42" s="80">
        <v>144</v>
      </c>
      <c r="AM42" s="77">
        <v>43</v>
      </c>
      <c r="AN42" s="77">
        <v>169</v>
      </c>
      <c r="AO42" s="81">
        <v>13</v>
      </c>
      <c r="AP42" s="81"/>
      <c r="AQ42" s="81">
        <v>6</v>
      </c>
      <c r="AR42" s="81"/>
      <c r="AS42" s="81"/>
      <c r="AT42" s="81"/>
      <c r="AU42" s="81"/>
      <c r="AV42" s="81"/>
      <c r="AW42" s="81"/>
      <c r="AX42" s="82">
        <v>19</v>
      </c>
      <c r="AY42" s="83">
        <v>1405</v>
      </c>
      <c r="AZ42" s="181">
        <v>1.4999999999999999E-2</v>
      </c>
      <c r="BA42" s="84">
        <v>1.4E-2</v>
      </c>
      <c r="BB42" s="83">
        <v>1</v>
      </c>
      <c r="BC42" s="83">
        <v>0</v>
      </c>
      <c r="BD42" s="83">
        <v>2.8</v>
      </c>
      <c r="BE42" s="83">
        <v>18.5</v>
      </c>
      <c r="BF42" s="83">
        <v>1369.5</v>
      </c>
      <c r="BG42" s="28" t="s">
        <v>473</v>
      </c>
      <c r="BH42" s="85" t="s">
        <v>473</v>
      </c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2</v>
      </c>
      <c r="C43" s="177">
        <v>44228</v>
      </c>
      <c r="D43" s="74">
        <v>52</v>
      </c>
      <c r="E43" s="74">
        <v>130</v>
      </c>
      <c r="F43" s="74">
        <v>26</v>
      </c>
      <c r="G43" s="75" t="s">
        <v>368</v>
      </c>
      <c r="H43" s="76" t="s">
        <v>369</v>
      </c>
      <c r="I43" s="76" t="s">
        <v>484</v>
      </c>
      <c r="J43" s="76">
        <v>9</v>
      </c>
      <c r="K43" s="76">
        <v>1</v>
      </c>
      <c r="L43" s="178">
        <v>12</v>
      </c>
      <c r="M43" s="179">
        <v>11.16</v>
      </c>
      <c r="N43" s="180">
        <v>12.84</v>
      </c>
      <c r="O43" s="111"/>
      <c r="P43" s="111"/>
      <c r="Q43" s="111"/>
      <c r="R43" s="111">
        <v>11</v>
      </c>
      <c r="S43" s="111">
        <v>12</v>
      </c>
      <c r="T43" s="77"/>
      <c r="U43" s="77">
        <v>123</v>
      </c>
      <c r="V43" s="111">
        <v>12</v>
      </c>
      <c r="W43" s="111">
        <v>12</v>
      </c>
      <c r="X43" s="111">
        <v>10</v>
      </c>
      <c r="Y43" s="111">
        <v>12</v>
      </c>
      <c r="Z43" s="111">
        <v>12</v>
      </c>
      <c r="AA43" s="77">
        <v>125</v>
      </c>
      <c r="AB43" s="77">
        <v>125</v>
      </c>
      <c r="AC43" s="111"/>
      <c r="AD43" s="111"/>
      <c r="AE43" s="111"/>
      <c r="AF43" s="111"/>
      <c r="AG43" s="111"/>
      <c r="AH43" s="77"/>
      <c r="AI43" s="77"/>
      <c r="AJ43" s="78">
        <v>11.5</v>
      </c>
      <c r="AK43" s="79">
        <v>336</v>
      </c>
      <c r="AL43" s="80">
        <v>96</v>
      </c>
      <c r="AM43" s="77">
        <v>261</v>
      </c>
      <c r="AN43" s="77">
        <v>124</v>
      </c>
      <c r="AO43" s="81">
        <v>11</v>
      </c>
      <c r="AP43" s="81">
        <v>26</v>
      </c>
      <c r="AQ43" s="81">
        <v>3</v>
      </c>
      <c r="AR43" s="81"/>
      <c r="AS43" s="81"/>
      <c r="AT43" s="81"/>
      <c r="AU43" s="81"/>
      <c r="AV43" s="81"/>
      <c r="AW43" s="81"/>
      <c r="AX43" s="82">
        <v>40</v>
      </c>
      <c r="AY43" s="83">
        <v>4040</v>
      </c>
      <c r="AZ43" s="181">
        <v>0.02</v>
      </c>
      <c r="BA43" s="84">
        <v>0.01</v>
      </c>
      <c r="BB43" s="83">
        <v>1</v>
      </c>
      <c r="BC43" s="83">
        <v>3.3</v>
      </c>
      <c r="BD43" s="83">
        <v>336.7</v>
      </c>
      <c r="BE43" s="83">
        <v>0.5</v>
      </c>
      <c r="BF43" s="83">
        <v>46.5</v>
      </c>
      <c r="BG43" s="28" t="s">
        <v>468</v>
      </c>
      <c r="BH43" s="85" t="s">
        <v>479</v>
      </c>
      <c r="BI43" s="85" t="s">
        <v>485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2</v>
      </c>
      <c r="C44" s="177">
        <v>44228</v>
      </c>
      <c r="D44" s="74">
        <v>159</v>
      </c>
      <c r="E44" s="74">
        <v>299</v>
      </c>
      <c r="F44" s="74">
        <v>28</v>
      </c>
      <c r="G44" s="75" t="s">
        <v>254</v>
      </c>
      <c r="H44" s="76" t="s">
        <v>255</v>
      </c>
      <c r="I44" s="76" t="s">
        <v>474</v>
      </c>
      <c r="J44" s="76">
        <v>3</v>
      </c>
      <c r="K44" s="76">
        <v>2</v>
      </c>
      <c r="L44" s="178">
        <v>115</v>
      </c>
      <c r="M44" s="179">
        <v>106.95</v>
      </c>
      <c r="N44" s="180">
        <v>123.05</v>
      </c>
      <c r="O44" s="111">
        <v>103</v>
      </c>
      <c r="P44" s="111">
        <v>109</v>
      </c>
      <c r="Q44" s="111">
        <v>106</v>
      </c>
      <c r="R44" s="111">
        <v>108</v>
      </c>
      <c r="S44" s="111">
        <v>113</v>
      </c>
      <c r="T44" s="77">
        <v>119</v>
      </c>
      <c r="U44" s="77">
        <v>119</v>
      </c>
      <c r="V44" s="111">
        <v>109</v>
      </c>
      <c r="W44" s="111">
        <v>112</v>
      </c>
      <c r="X44" s="111">
        <v>102</v>
      </c>
      <c r="Y44" s="111">
        <v>108</v>
      </c>
      <c r="Z44" s="111">
        <v>113</v>
      </c>
      <c r="AA44" s="77">
        <v>119</v>
      </c>
      <c r="AB44" s="77">
        <v>121</v>
      </c>
      <c r="AC44" s="111"/>
      <c r="AD44" s="111"/>
      <c r="AE44" s="111"/>
      <c r="AF44" s="111"/>
      <c r="AG44" s="111"/>
      <c r="AH44" s="77"/>
      <c r="AI44" s="77"/>
      <c r="AJ44" s="78">
        <v>108.3</v>
      </c>
      <c r="AK44" s="79">
        <v>70</v>
      </c>
      <c r="AL44" s="80">
        <v>154</v>
      </c>
      <c r="AM44" s="77">
        <v>90</v>
      </c>
      <c r="AN44" s="77">
        <v>120</v>
      </c>
      <c r="AO44" s="81">
        <v>9</v>
      </c>
      <c r="AP44" s="81"/>
      <c r="AQ44" s="81">
        <v>8</v>
      </c>
      <c r="AR44" s="81"/>
      <c r="AS44" s="81"/>
      <c r="AT44" s="81"/>
      <c r="AU44" s="81"/>
      <c r="AV44" s="81"/>
      <c r="AW44" s="81"/>
      <c r="AX44" s="82">
        <v>17</v>
      </c>
      <c r="AY44" s="83">
        <v>1937</v>
      </c>
      <c r="AZ44" s="181">
        <v>0.02</v>
      </c>
      <c r="BA44" s="84">
        <v>8.9999999999999993E-3</v>
      </c>
      <c r="BB44" s="83">
        <v>1</v>
      </c>
      <c r="BC44" s="83">
        <v>0.1</v>
      </c>
      <c r="BD44" s="83">
        <v>16.8</v>
      </c>
      <c r="BE44" s="83">
        <v>1.8</v>
      </c>
      <c r="BF44" s="83">
        <v>209.8</v>
      </c>
      <c r="BG44" s="28" t="s">
        <v>468</v>
      </c>
      <c r="BH44" s="85" t="s">
        <v>475</v>
      </c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2</v>
      </c>
      <c r="C45" s="177">
        <v>44228</v>
      </c>
      <c r="D45" s="74">
        <v>393</v>
      </c>
      <c r="E45" s="74">
        <v>605</v>
      </c>
      <c r="F45" s="74">
        <v>34</v>
      </c>
      <c r="G45" s="75" t="s">
        <v>390</v>
      </c>
      <c r="H45" s="76" t="s">
        <v>391</v>
      </c>
      <c r="I45" s="76" t="s">
        <v>476</v>
      </c>
      <c r="J45" s="76">
        <v>1</v>
      </c>
      <c r="K45" s="76">
        <v>2</v>
      </c>
      <c r="L45" s="178">
        <v>1293</v>
      </c>
      <c r="M45" s="179">
        <v>1202.49</v>
      </c>
      <c r="N45" s="180">
        <v>1383.51</v>
      </c>
      <c r="O45" s="111">
        <v>1308</v>
      </c>
      <c r="P45" s="111">
        <v>1294</v>
      </c>
      <c r="Q45" s="111">
        <v>1244</v>
      </c>
      <c r="R45" s="111">
        <v>1390</v>
      </c>
      <c r="S45" s="111">
        <v>1346</v>
      </c>
      <c r="T45" s="77">
        <v>247</v>
      </c>
      <c r="U45" s="77">
        <v>245</v>
      </c>
      <c r="V45" s="111">
        <v>1499</v>
      </c>
      <c r="W45" s="111">
        <v>1344</v>
      </c>
      <c r="X45" s="111">
        <v>1276</v>
      </c>
      <c r="Y45" s="111">
        <v>1306</v>
      </c>
      <c r="Z45" s="111">
        <v>1329</v>
      </c>
      <c r="AA45" s="77">
        <v>250</v>
      </c>
      <c r="AB45" s="77">
        <v>250</v>
      </c>
      <c r="AC45" s="111"/>
      <c r="AD45" s="111"/>
      <c r="AE45" s="111"/>
      <c r="AF45" s="111"/>
      <c r="AG45" s="111"/>
      <c r="AH45" s="77"/>
      <c r="AI45" s="77"/>
      <c r="AJ45" s="78">
        <v>1333.6</v>
      </c>
      <c r="AK45" s="79">
        <v>13</v>
      </c>
      <c r="AL45" s="80">
        <v>200</v>
      </c>
      <c r="AM45" s="77">
        <v>15</v>
      </c>
      <c r="AN45" s="77">
        <v>248</v>
      </c>
      <c r="AO45" s="81">
        <v>8</v>
      </c>
      <c r="AP45" s="81"/>
      <c r="AQ45" s="81">
        <v>4</v>
      </c>
      <c r="AR45" s="81"/>
      <c r="AS45" s="81"/>
      <c r="AT45" s="81"/>
      <c r="AU45" s="81"/>
      <c r="AV45" s="81"/>
      <c r="AW45" s="81"/>
      <c r="AX45" s="82">
        <v>12</v>
      </c>
      <c r="AY45" s="83">
        <v>328</v>
      </c>
      <c r="AZ45" s="181">
        <v>0.02</v>
      </c>
      <c r="BA45" s="84">
        <v>3.6999999999999998E-2</v>
      </c>
      <c r="BB45" s="83"/>
      <c r="BC45" s="83">
        <v>0</v>
      </c>
      <c r="BD45" s="83">
        <v>0.3</v>
      </c>
      <c r="BE45" s="83">
        <v>16</v>
      </c>
      <c r="BF45" s="83">
        <v>437.4</v>
      </c>
      <c r="BG45" s="28" t="s">
        <v>477</v>
      </c>
      <c r="BH45" s="85" t="s">
        <v>477</v>
      </c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2</v>
      </c>
      <c r="C46" s="177">
        <v>44228</v>
      </c>
      <c r="D46" s="74">
        <v>334</v>
      </c>
      <c r="E46" s="74">
        <v>254</v>
      </c>
      <c r="F46" s="74">
        <v>49</v>
      </c>
      <c r="G46" s="75" t="s">
        <v>415</v>
      </c>
      <c r="H46" s="76" t="s">
        <v>164</v>
      </c>
      <c r="I46" s="76" t="s">
        <v>478</v>
      </c>
      <c r="J46" s="76">
        <v>4</v>
      </c>
      <c r="K46" s="76">
        <v>2</v>
      </c>
      <c r="L46" s="178">
        <v>203</v>
      </c>
      <c r="M46" s="179">
        <v>188.79</v>
      </c>
      <c r="N46" s="180">
        <v>217.21</v>
      </c>
      <c r="O46" s="111">
        <v>213</v>
      </c>
      <c r="P46" s="111">
        <v>219</v>
      </c>
      <c r="Q46" s="111">
        <v>203</v>
      </c>
      <c r="R46" s="111">
        <v>213</v>
      </c>
      <c r="S46" s="111">
        <v>200</v>
      </c>
      <c r="T46" s="77">
        <v>135</v>
      </c>
      <c r="U46" s="77">
        <v>140</v>
      </c>
      <c r="V46" s="111">
        <v>207</v>
      </c>
      <c r="W46" s="111">
        <v>209</v>
      </c>
      <c r="X46" s="111">
        <v>219</v>
      </c>
      <c r="Y46" s="111">
        <v>202</v>
      </c>
      <c r="Z46" s="111">
        <v>211</v>
      </c>
      <c r="AA46" s="77"/>
      <c r="AB46" s="77">
        <v>144</v>
      </c>
      <c r="AC46" s="111"/>
      <c r="AD46" s="111"/>
      <c r="AE46" s="111"/>
      <c r="AF46" s="111"/>
      <c r="AG46" s="111"/>
      <c r="AH46" s="77"/>
      <c r="AI46" s="77"/>
      <c r="AJ46" s="78">
        <v>209.6</v>
      </c>
      <c r="AK46" s="79">
        <v>88</v>
      </c>
      <c r="AL46" s="80">
        <v>164</v>
      </c>
      <c r="AM46" s="77">
        <v>103</v>
      </c>
      <c r="AN46" s="77">
        <v>140</v>
      </c>
      <c r="AO46" s="81">
        <v>10</v>
      </c>
      <c r="AP46" s="81"/>
      <c r="AQ46" s="81">
        <v>9</v>
      </c>
      <c r="AR46" s="81"/>
      <c r="AS46" s="81"/>
      <c r="AT46" s="81"/>
      <c r="AU46" s="81"/>
      <c r="AV46" s="81"/>
      <c r="AW46" s="81"/>
      <c r="AX46" s="82">
        <v>19</v>
      </c>
      <c r="AY46" s="83">
        <v>1999</v>
      </c>
      <c r="AZ46" s="181">
        <v>0.02</v>
      </c>
      <c r="BA46" s="84">
        <v>0.01</v>
      </c>
      <c r="BB46" s="83">
        <v>1</v>
      </c>
      <c r="BC46" s="83">
        <v>0.1</v>
      </c>
      <c r="BD46" s="83">
        <v>9.8000000000000007</v>
      </c>
      <c r="BE46" s="83">
        <v>4</v>
      </c>
      <c r="BF46" s="83">
        <v>419</v>
      </c>
      <c r="BG46" s="28" t="s">
        <v>468</v>
      </c>
      <c r="BH46" s="85" t="s">
        <v>475</v>
      </c>
      <c r="BI46" s="85" t="s">
        <v>482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2</v>
      </c>
      <c r="C47" s="177">
        <v>44229</v>
      </c>
      <c r="D47" s="74">
        <v>384</v>
      </c>
      <c r="E47" s="74">
        <v>556</v>
      </c>
      <c r="F47" s="74">
        <v>2</v>
      </c>
      <c r="G47" s="75" t="s">
        <v>408</v>
      </c>
      <c r="H47" s="76" t="s">
        <v>409</v>
      </c>
      <c r="I47" s="76" t="s">
        <v>452</v>
      </c>
      <c r="J47" s="76">
        <v>1</v>
      </c>
      <c r="K47" s="76">
        <v>6</v>
      </c>
      <c r="L47" s="178">
        <v>1066</v>
      </c>
      <c r="M47" s="179">
        <v>1003.106</v>
      </c>
      <c r="N47" s="180">
        <v>1141.6859999999999</v>
      </c>
      <c r="O47" s="111">
        <v>1123</v>
      </c>
      <c r="P47" s="111">
        <v>1095</v>
      </c>
      <c r="Q47" s="111">
        <v>1072</v>
      </c>
      <c r="R47" s="111">
        <v>1039</v>
      </c>
      <c r="S47" s="111">
        <v>1032</v>
      </c>
      <c r="T47" s="77">
        <v>136</v>
      </c>
      <c r="U47" s="77">
        <v>131</v>
      </c>
      <c r="V47" s="111">
        <v>1089</v>
      </c>
      <c r="W47" s="111">
        <v>1079</v>
      </c>
      <c r="X47" s="111">
        <v>1061</v>
      </c>
      <c r="Y47" s="111">
        <v>968</v>
      </c>
      <c r="Z47" s="111">
        <v>989</v>
      </c>
      <c r="AA47" s="77">
        <v>135</v>
      </c>
      <c r="AB47" s="77">
        <v>132</v>
      </c>
      <c r="AC47" s="111"/>
      <c r="AD47" s="111"/>
      <c r="AE47" s="111"/>
      <c r="AF47" s="111"/>
      <c r="AG47" s="111"/>
      <c r="AH47" s="77"/>
      <c r="AI47" s="77"/>
      <c r="AJ47" s="78">
        <v>1054.7</v>
      </c>
      <c r="AK47" s="79">
        <v>20</v>
      </c>
      <c r="AL47" s="80">
        <v>180</v>
      </c>
      <c r="AM47" s="77">
        <v>27</v>
      </c>
      <c r="AN47" s="77">
        <v>134</v>
      </c>
      <c r="AO47" s="81">
        <v>3</v>
      </c>
      <c r="AP47" s="81">
        <v>4</v>
      </c>
      <c r="AQ47" s="81">
        <v>4</v>
      </c>
      <c r="AR47" s="81"/>
      <c r="AS47" s="81">
        <v>2</v>
      </c>
      <c r="AT47" s="81"/>
      <c r="AU47" s="81"/>
      <c r="AV47" s="81"/>
      <c r="AW47" s="81"/>
      <c r="AX47" s="82">
        <v>12</v>
      </c>
      <c r="AY47" s="83">
        <v>612</v>
      </c>
      <c r="AZ47" s="181">
        <v>1.4999999999999999E-2</v>
      </c>
      <c r="BA47" s="84">
        <v>0.02</v>
      </c>
      <c r="BB47" s="83"/>
      <c r="BC47" s="83">
        <v>0</v>
      </c>
      <c r="BD47" s="83">
        <v>0.6</v>
      </c>
      <c r="BE47" s="83">
        <v>12.7</v>
      </c>
      <c r="BF47" s="83">
        <v>645.5</v>
      </c>
      <c r="BG47" s="28" t="s">
        <v>453</v>
      </c>
      <c r="BH47" s="85" t="s">
        <v>454</v>
      </c>
      <c r="BI47" s="85" t="s">
        <v>455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2</v>
      </c>
      <c r="C48" s="177">
        <v>44229</v>
      </c>
      <c r="D48" s="74">
        <v>384</v>
      </c>
      <c r="E48" s="74">
        <v>557</v>
      </c>
      <c r="F48" s="74">
        <v>2</v>
      </c>
      <c r="G48" s="75" t="s">
        <v>411</v>
      </c>
      <c r="H48" s="76" t="s">
        <v>412</v>
      </c>
      <c r="I48" s="76" t="s">
        <v>452</v>
      </c>
      <c r="J48" s="76">
        <v>1</v>
      </c>
      <c r="K48" s="76">
        <v>6</v>
      </c>
      <c r="L48" s="178">
        <v>182</v>
      </c>
      <c r="M48" s="179">
        <v>171.262</v>
      </c>
      <c r="N48" s="180">
        <v>194.922</v>
      </c>
      <c r="O48" s="111">
        <v>220</v>
      </c>
      <c r="P48" s="111">
        <v>193</v>
      </c>
      <c r="Q48" s="111">
        <v>185</v>
      </c>
      <c r="R48" s="111">
        <v>182</v>
      </c>
      <c r="S48" s="111">
        <v>178</v>
      </c>
      <c r="T48" s="77">
        <v>136</v>
      </c>
      <c r="U48" s="77">
        <v>131</v>
      </c>
      <c r="V48" s="111">
        <v>191</v>
      </c>
      <c r="W48" s="111">
        <v>191</v>
      </c>
      <c r="X48" s="111">
        <v>190</v>
      </c>
      <c r="Y48" s="111">
        <v>172</v>
      </c>
      <c r="Z48" s="111">
        <v>178</v>
      </c>
      <c r="AA48" s="77">
        <v>135</v>
      </c>
      <c r="AB48" s="77">
        <v>132</v>
      </c>
      <c r="AC48" s="111"/>
      <c r="AD48" s="111"/>
      <c r="AE48" s="111"/>
      <c r="AF48" s="111"/>
      <c r="AG48" s="111"/>
      <c r="AH48" s="77"/>
      <c r="AI48" s="77"/>
      <c r="AJ48" s="78">
        <v>188</v>
      </c>
      <c r="AK48" s="79">
        <v>20</v>
      </c>
      <c r="AL48" s="80">
        <v>180</v>
      </c>
      <c r="AM48" s="77">
        <v>27</v>
      </c>
      <c r="AN48" s="77">
        <v>134</v>
      </c>
      <c r="AO48" s="81">
        <v>2</v>
      </c>
      <c r="AP48" s="81">
        <v>2</v>
      </c>
      <c r="AQ48" s="81">
        <v>3</v>
      </c>
      <c r="AR48" s="81"/>
      <c r="AS48" s="81">
        <v>4</v>
      </c>
      <c r="AT48" s="81"/>
      <c r="AU48" s="81"/>
      <c r="AV48" s="81"/>
      <c r="AW48" s="81"/>
      <c r="AX48" s="82">
        <v>11</v>
      </c>
      <c r="AY48" s="83">
        <v>611</v>
      </c>
      <c r="AZ48" s="181">
        <v>1.4999999999999999E-2</v>
      </c>
      <c r="BA48" s="84">
        <v>1.7999999999999999E-2</v>
      </c>
      <c r="BB48" s="83"/>
      <c r="BC48" s="83">
        <v>0.1</v>
      </c>
      <c r="BD48" s="83">
        <v>3.4</v>
      </c>
      <c r="BE48" s="83">
        <v>2.1</v>
      </c>
      <c r="BF48" s="83">
        <v>114.9</v>
      </c>
      <c r="BG48" s="28" t="s">
        <v>453</v>
      </c>
      <c r="BH48" s="85" t="s">
        <v>454</v>
      </c>
      <c r="BI48" s="85" t="s">
        <v>455</v>
      </c>
      <c r="BJ48" s="85" t="s">
        <v>456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2</v>
      </c>
      <c r="C49" s="177">
        <v>44229</v>
      </c>
      <c r="D49" s="74">
        <v>376</v>
      </c>
      <c r="E49" s="74">
        <v>438</v>
      </c>
      <c r="F49" s="74">
        <v>3</v>
      </c>
      <c r="G49" s="75" t="s">
        <v>178</v>
      </c>
      <c r="H49" s="76" t="s">
        <v>179</v>
      </c>
      <c r="I49" s="76" t="s">
        <v>452</v>
      </c>
      <c r="J49" s="76">
        <v>3</v>
      </c>
      <c r="K49" s="76">
        <v>2</v>
      </c>
      <c r="L49" s="178">
        <v>336</v>
      </c>
      <c r="M49" s="179">
        <v>316.17599999999999</v>
      </c>
      <c r="N49" s="180">
        <v>359.85599999999999</v>
      </c>
      <c r="O49" s="111">
        <v>368</v>
      </c>
      <c r="P49" s="111">
        <v>355</v>
      </c>
      <c r="Q49" s="111">
        <v>391</v>
      </c>
      <c r="R49" s="111">
        <v>368</v>
      </c>
      <c r="S49" s="111">
        <v>355</v>
      </c>
      <c r="T49" s="77">
        <v>90</v>
      </c>
      <c r="U49" s="77">
        <v>89</v>
      </c>
      <c r="V49" s="111">
        <v>374</v>
      </c>
      <c r="W49" s="111">
        <v>341</v>
      </c>
      <c r="X49" s="111">
        <v>351</v>
      </c>
      <c r="Y49" s="111">
        <v>316</v>
      </c>
      <c r="Z49" s="111">
        <v>324</v>
      </c>
      <c r="AA49" s="77">
        <v>133</v>
      </c>
      <c r="AB49" s="77">
        <v>132</v>
      </c>
      <c r="AC49" s="111"/>
      <c r="AD49" s="111"/>
      <c r="AE49" s="111"/>
      <c r="AF49" s="111"/>
      <c r="AG49" s="111"/>
      <c r="AH49" s="77"/>
      <c r="AI49" s="77"/>
      <c r="AJ49" s="78">
        <v>354.3</v>
      </c>
      <c r="AK49" s="79">
        <v>67</v>
      </c>
      <c r="AL49" s="80">
        <v>161</v>
      </c>
      <c r="AM49" s="77">
        <v>97</v>
      </c>
      <c r="AN49" s="77">
        <v>111</v>
      </c>
      <c r="AO49" s="81">
        <v>7</v>
      </c>
      <c r="AP49" s="81">
        <v>4</v>
      </c>
      <c r="AQ49" s="81">
        <v>8</v>
      </c>
      <c r="AR49" s="81"/>
      <c r="AS49" s="81"/>
      <c r="AT49" s="81"/>
      <c r="AU49" s="81"/>
      <c r="AV49" s="81"/>
      <c r="AW49" s="81"/>
      <c r="AX49" s="82">
        <v>19</v>
      </c>
      <c r="AY49" s="83">
        <v>1927</v>
      </c>
      <c r="AZ49" s="181">
        <v>1.4999999999999999E-2</v>
      </c>
      <c r="BA49" s="84">
        <v>0.01</v>
      </c>
      <c r="BB49" s="83">
        <v>1</v>
      </c>
      <c r="BC49" s="83">
        <v>0.1</v>
      </c>
      <c r="BD49" s="83">
        <v>5.7</v>
      </c>
      <c r="BE49" s="83">
        <v>6.7</v>
      </c>
      <c r="BF49" s="83">
        <v>682.7</v>
      </c>
      <c r="BG49" s="28" t="s">
        <v>453</v>
      </c>
      <c r="BH49" s="85" t="s">
        <v>454</v>
      </c>
      <c r="BI49" s="85" t="s">
        <v>457</v>
      </c>
      <c r="BJ49" s="85" t="s">
        <v>458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2</v>
      </c>
      <c r="C50" s="177">
        <v>44229</v>
      </c>
      <c r="D50" s="74">
        <v>1</v>
      </c>
      <c r="E50" s="74">
        <v>1</v>
      </c>
      <c r="F50" s="74">
        <v>4</v>
      </c>
      <c r="G50" s="75" t="s">
        <v>190</v>
      </c>
      <c r="H50" s="76" t="s">
        <v>191</v>
      </c>
      <c r="I50" s="76" t="s">
        <v>452</v>
      </c>
      <c r="J50" s="76">
        <v>3</v>
      </c>
      <c r="K50" s="76">
        <v>2</v>
      </c>
      <c r="L50" s="178">
        <v>111</v>
      </c>
      <c r="M50" s="179">
        <v>103.23</v>
      </c>
      <c r="N50" s="180">
        <v>118.77</v>
      </c>
      <c r="O50" s="111">
        <v>131</v>
      </c>
      <c r="P50" s="111">
        <v>118</v>
      </c>
      <c r="Q50" s="111">
        <v>113</v>
      </c>
      <c r="R50" s="111">
        <v>115</v>
      </c>
      <c r="S50" s="111">
        <v>113</v>
      </c>
      <c r="T50" s="77">
        <v>123</v>
      </c>
      <c r="U50" s="77">
        <v>120</v>
      </c>
      <c r="V50" s="111">
        <v>116</v>
      </c>
      <c r="W50" s="111">
        <v>118</v>
      </c>
      <c r="X50" s="111">
        <v>108</v>
      </c>
      <c r="Y50" s="111">
        <v>105</v>
      </c>
      <c r="Z50" s="111">
        <v>109</v>
      </c>
      <c r="AA50" s="77">
        <v>94</v>
      </c>
      <c r="AB50" s="77">
        <v>92</v>
      </c>
      <c r="AC50" s="111"/>
      <c r="AD50" s="111"/>
      <c r="AE50" s="111"/>
      <c r="AF50" s="111"/>
      <c r="AG50" s="111"/>
      <c r="AH50" s="77"/>
      <c r="AI50" s="77"/>
      <c r="AJ50" s="78">
        <v>114.6</v>
      </c>
      <c r="AK50" s="79">
        <v>108</v>
      </c>
      <c r="AL50" s="80">
        <v>100</v>
      </c>
      <c r="AM50" s="77">
        <v>101</v>
      </c>
      <c r="AN50" s="77">
        <v>107</v>
      </c>
      <c r="AO50" s="81">
        <v>8</v>
      </c>
      <c r="AP50" s="81">
        <v>4</v>
      </c>
      <c r="AQ50" s="81">
        <v>8</v>
      </c>
      <c r="AR50" s="81"/>
      <c r="AS50" s="81"/>
      <c r="AT50" s="81"/>
      <c r="AU50" s="81"/>
      <c r="AV50" s="81"/>
      <c r="AW50" s="81"/>
      <c r="AX50" s="82">
        <v>20</v>
      </c>
      <c r="AY50" s="83">
        <v>2516</v>
      </c>
      <c r="AZ50" s="181">
        <v>1.4999999999999999E-2</v>
      </c>
      <c r="BA50" s="84">
        <v>8.0000000000000002E-3</v>
      </c>
      <c r="BB50" s="83">
        <v>1</v>
      </c>
      <c r="BC50" s="83">
        <v>0.2</v>
      </c>
      <c r="BD50" s="83">
        <v>22.7</v>
      </c>
      <c r="BE50" s="83">
        <v>2.2999999999999998</v>
      </c>
      <c r="BF50" s="83">
        <v>288.3</v>
      </c>
      <c r="BG50" s="28" t="s">
        <v>483</v>
      </c>
      <c r="BH50" s="85" t="s">
        <v>483</v>
      </c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2</v>
      </c>
      <c r="C51" s="177">
        <v>44229</v>
      </c>
      <c r="D51" s="74">
        <v>1</v>
      </c>
      <c r="E51" s="74">
        <v>2</v>
      </c>
      <c r="F51" s="74">
        <v>4</v>
      </c>
      <c r="G51" s="75" t="s">
        <v>193</v>
      </c>
      <c r="H51" s="76" t="s">
        <v>194</v>
      </c>
      <c r="I51" s="76" t="s">
        <v>452</v>
      </c>
      <c r="J51" s="76">
        <v>3</v>
      </c>
      <c r="K51" s="76">
        <v>2</v>
      </c>
      <c r="L51" s="178">
        <v>113</v>
      </c>
      <c r="M51" s="179">
        <v>105.09</v>
      </c>
      <c r="N51" s="180">
        <v>120.91</v>
      </c>
      <c r="O51" s="111">
        <v>130</v>
      </c>
      <c r="P51" s="111">
        <v>113</v>
      </c>
      <c r="Q51" s="111">
        <v>109</v>
      </c>
      <c r="R51" s="111">
        <v>123</v>
      </c>
      <c r="S51" s="111">
        <v>110</v>
      </c>
      <c r="T51" s="77">
        <v>123</v>
      </c>
      <c r="U51" s="77">
        <v>120</v>
      </c>
      <c r="V51" s="111">
        <v>98</v>
      </c>
      <c r="W51" s="111">
        <v>110</v>
      </c>
      <c r="X51" s="111">
        <v>115</v>
      </c>
      <c r="Y51" s="111">
        <v>108</v>
      </c>
      <c r="Z51" s="111">
        <v>118</v>
      </c>
      <c r="AA51" s="77">
        <v>94</v>
      </c>
      <c r="AB51" s="77">
        <v>92</v>
      </c>
      <c r="AC51" s="111"/>
      <c r="AD51" s="111"/>
      <c r="AE51" s="111"/>
      <c r="AF51" s="111"/>
      <c r="AG51" s="111"/>
      <c r="AH51" s="77"/>
      <c r="AI51" s="77"/>
      <c r="AJ51" s="78">
        <v>113.4</v>
      </c>
      <c r="AK51" s="79">
        <v>108</v>
      </c>
      <c r="AL51" s="80">
        <v>100</v>
      </c>
      <c r="AM51" s="77">
        <v>101</v>
      </c>
      <c r="AN51" s="77">
        <v>107</v>
      </c>
      <c r="AO51" s="81">
        <v>10</v>
      </c>
      <c r="AP51" s="81">
        <v>4</v>
      </c>
      <c r="AQ51" s="81">
        <v>7</v>
      </c>
      <c r="AR51" s="81"/>
      <c r="AS51" s="81"/>
      <c r="AT51" s="81"/>
      <c r="AU51" s="81"/>
      <c r="AV51" s="81"/>
      <c r="AW51" s="81"/>
      <c r="AX51" s="82">
        <v>21</v>
      </c>
      <c r="AY51" s="83">
        <v>2517</v>
      </c>
      <c r="AZ51" s="181">
        <v>1.4999999999999999E-2</v>
      </c>
      <c r="BA51" s="84">
        <v>8.0000000000000002E-3</v>
      </c>
      <c r="BB51" s="83">
        <v>1</v>
      </c>
      <c r="BC51" s="83">
        <v>0.2</v>
      </c>
      <c r="BD51" s="83">
        <v>22.3</v>
      </c>
      <c r="BE51" s="83">
        <v>2.4</v>
      </c>
      <c r="BF51" s="83">
        <v>285.39999999999998</v>
      </c>
      <c r="BG51" s="28" t="s">
        <v>483</v>
      </c>
      <c r="BH51" s="85" t="s">
        <v>483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2</v>
      </c>
      <c r="C52" s="177">
        <v>44229</v>
      </c>
      <c r="D52" s="74">
        <v>135</v>
      </c>
      <c r="E52" s="74">
        <v>271</v>
      </c>
      <c r="F52" s="74">
        <v>4</v>
      </c>
      <c r="G52" s="75" t="s">
        <v>169</v>
      </c>
      <c r="H52" s="76" t="s">
        <v>170</v>
      </c>
      <c r="I52" s="76" t="s">
        <v>452</v>
      </c>
      <c r="J52" s="76">
        <v>4</v>
      </c>
      <c r="K52" s="76">
        <v>2</v>
      </c>
      <c r="L52" s="178">
        <v>161</v>
      </c>
      <c r="M52" s="179">
        <v>149.72999999999999</v>
      </c>
      <c r="N52" s="180">
        <v>172.27</v>
      </c>
      <c r="O52" s="111"/>
      <c r="P52" s="111"/>
      <c r="Q52" s="111"/>
      <c r="R52" s="111"/>
      <c r="S52" s="111"/>
      <c r="T52" s="77"/>
      <c r="U52" s="77"/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/>
      <c r="AK52" s="79">
        <v>151</v>
      </c>
      <c r="AL52" s="80">
        <v>95</v>
      </c>
      <c r="AM52" s="77"/>
      <c r="AN52" s="77"/>
      <c r="AO52" s="81"/>
      <c r="AP52" s="81"/>
      <c r="AQ52" s="81"/>
      <c r="AR52" s="81"/>
      <c r="AS52" s="81"/>
      <c r="AT52" s="81"/>
      <c r="AU52" s="81"/>
      <c r="AV52" s="81"/>
      <c r="AW52" s="81"/>
      <c r="AX52" s="82"/>
      <c r="AY52" s="83"/>
      <c r="AZ52" s="181">
        <v>1.4999999999999999E-2</v>
      </c>
      <c r="BA52" s="84"/>
      <c r="BB52" s="83"/>
      <c r="BC52" s="83"/>
      <c r="BD52" s="83"/>
      <c r="BE52" s="83"/>
      <c r="BF52" s="83"/>
      <c r="BG52" s="28" t="s">
        <v>463</v>
      </c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2</v>
      </c>
      <c r="C53" s="177">
        <v>44229</v>
      </c>
      <c r="D53" s="74">
        <v>34</v>
      </c>
      <c r="E53" s="74">
        <v>99</v>
      </c>
      <c r="F53" s="74">
        <v>5</v>
      </c>
      <c r="G53" s="75" t="s">
        <v>365</v>
      </c>
      <c r="H53" s="76" t="s">
        <v>366</v>
      </c>
      <c r="I53" s="76" t="s">
        <v>452</v>
      </c>
      <c r="J53" s="76">
        <v>4</v>
      </c>
      <c r="K53" s="76">
        <v>6</v>
      </c>
      <c r="L53" s="178">
        <v>20</v>
      </c>
      <c r="M53" s="179">
        <v>18.600000000000001</v>
      </c>
      <c r="N53" s="180">
        <v>21.4</v>
      </c>
      <c r="O53" s="111"/>
      <c r="P53" s="111"/>
      <c r="Q53" s="111"/>
      <c r="R53" s="111"/>
      <c r="S53" s="111"/>
      <c r="T53" s="77"/>
      <c r="U53" s="77"/>
      <c r="V53" s="111"/>
      <c r="W53" s="111">
        <v>20</v>
      </c>
      <c r="X53" s="111">
        <v>20</v>
      </c>
      <c r="Y53" s="111">
        <v>20</v>
      </c>
      <c r="Z53" s="111">
        <v>21</v>
      </c>
      <c r="AA53" s="77"/>
      <c r="AB53" s="77">
        <v>103</v>
      </c>
      <c r="AC53" s="111"/>
      <c r="AD53" s="111"/>
      <c r="AE53" s="111"/>
      <c r="AF53" s="111"/>
      <c r="AG53" s="111"/>
      <c r="AH53" s="77"/>
      <c r="AI53" s="77"/>
      <c r="AJ53" s="78">
        <v>20.3</v>
      </c>
      <c r="AK53" s="79">
        <v>140</v>
      </c>
      <c r="AL53" s="80">
        <v>103</v>
      </c>
      <c r="AM53" s="77">
        <v>140</v>
      </c>
      <c r="AN53" s="77">
        <v>103</v>
      </c>
      <c r="AO53" s="81">
        <v>6</v>
      </c>
      <c r="AP53" s="81">
        <v>6</v>
      </c>
      <c r="AQ53" s="81">
        <v>4</v>
      </c>
      <c r="AR53" s="81"/>
      <c r="AS53" s="81"/>
      <c r="AT53" s="81"/>
      <c r="AU53" s="81"/>
      <c r="AV53" s="81"/>
      <c r="AW53" s="81"/>
      <c r="AX53" s="82">
        <v>16</v>
      </c>
      <c r="AY53" s="83">
        <v>736</v>
      </c>
      <c r="AZ53" s="181">
        <v>1.4999999999999999E-2</v>
      </c>
      <c r="BA53" s="84">
        <v>2.1999999999999999E-2</v>
      </c>
      <c r="BB53" s="83"/>
      <c r="BC53" s="83">
        <v>0.8</v>
      </c>
      <c r="BD53" s="83">
        <v>36.799999999999997</v>
      </c>
      <c r="BE53" s="83">
        <v>0.3</v>
      </c>
      <c r="BF53" s="83">
        <v>14.9</v>
      </c>
      <c r="BG53" s="28" t="s">
        <v>468</v>
      </c>
      <c r="BH53" s="85" t="s">
        <v>469</v>
      </c>
      <c r="BI53" s="85" t="s">
        <v>486</v>
      </c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2</v>
      </c>
      <c r="C54" s="177">
        <v>44229</v>
      </c>
      <c r="D54" s="74">
        <v>34</v>
      </c>
      <c r="E54" s="74">
        <v>100</v>
      </c>
      <c r="F54" s="74">
        <v>5</v>
      </c>
      <c r="G54" s="75" t="s">
        <v>338</v>
      </c>
      <c r="H54" s="76" t="s">
        <v>339</v>
      </c>
      <c r="I54" s="76" t="s">
        <v>452</v>
      </c>
      <c r="J54" s="76">
        <v>4</v>
      </c>
      <c r="K54" s="76">
        <v>6</v>
      </c>
      <c r="L54" s="178">
        <v>20</v>
      </c>
      <c r="M54" s="179">
        <v>18.600000000000001</v>
      </c>
      <c r="N54" s="180">
        <v>21.4</v>
      </c>
      <c r="O54" s="111"/>
      <c r="P54" s="111"/>
      <c r="Q54" s="111"/>
      <c r="R54" s="111"/>
      <c r="S54" s="111"/>
      <c r="T54" s="77"/>
      <c r="U54" s="77"/>
      <c r="V54" s="111"/>
      <c r="W54" s="111">
        <v>20</v>
      </c>
      <c r="X54" s="111">
        <v>20</v>
      </c>
      <c r="Y54" s="111">
        <v>20</v>
      </c>
      <c r="Z54" s="111">
        <v>21</v>
      </c>
      <c r="AA54" s="77"/>
      <c r="AB54" s="77">
        <v>103</v>
      </c>
      <c r="AC54" s="111"/>
      <c r="AD54" s="111"/>
      <c r="AE54" s="111"/>
      <c r="AF54" s="111"/>
      <c r="AG54" s="111"/>
      <c r="AH54" s="77"/>
      <c r="AI54" s="77"/>
      <c r="AJ54" s="78">
        <v>20.3</v>
      </c>
      <c r="AK54" s="79">
        <v>140</v>
      </c>
      <c r="AL54" s="80">
        <v>103</v>
      </c>
      <c r="AM54" s="77">
        <v>140</v>
      </c>
      <c r="AN54" s="77">
        <v>103</v>
      </c>
      <c r="AO54" s="81">
        <v>6</v>
      </c>
      <c r="AP54" s="81">
        <v>6</v>
      </c>
      <c r="AQ54" s="81">
        <v>4</v>
      </c>
      <c r="AR54" s="81"/>
      <c r="AS54" s="81"/>
      <c r="AT54" s="81"/>
      <c r="AU54" s="81"/>
      <c r="AV54" s="81"/>
      <c r="AW54" s="81"/>
      <c r="AX54" s="82">
        <v>16</v>
      </c>
      <c r="AY54" s="83">
        <v>736</v>
      </c>
      <c r="AZ54" s="181">
        <v>1.4999999999999999E-2</v>
      </c>
      <c r="BA54" s="84">
        <v>2.1999999999999999E-2</v>
      </c>
      <c r="BB54" s="83"/>
      <c r="BC54" s="83">
        <v>0.8</v>
      </c>
      <c r="BD54" s="83">
        <v>36.799999999999997</v>
      </c>
      <c r="BE54" s="83">
        <v>0.3</v>
      </c>
      <c r="BF54" s="83">
        <v>14.9</v>
      </c>
      <c r="BG54" s="28" t="s">
        <v>468</v>
      </c>
      <c r="BH54" s="85" t="s">
        <v>469</v>
      </c>
      <c r="BI54" s="85" t="s">
        <v>487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2</v>
      </c>
      <c r="C55" s="177">
        <v>44229</v>
      </c>
      <c r="D55" s="74">
        <v>34</v>
      </c>
      <c r="E55" s="74">
        <v>101</v>
      </c>
      <c r="F55" s="74">
        <v>5</v>
      </c>
      <c r="G55" s="75" t="s">
        <v>341</v>
      </c>
      <c r="H55" s="76" t="s">
        <v>342</v>
      </c>
      <c r="I55" s="76" t="s">
        <v>452</v>
      </c>
      <c r="J55" s="76">
        <v>4</v>
      </c>
      <c r="K55" s="76">
        <v>6</v>
      </c>
      <c r="L55" s="178">
        <v>20</v>
      </c>
      <c r="M55" s="179">
        <v>18.600000000000001</v>
      </c>
      <c r="N55" s="180">
        <v>21.4</v>
      </c>
      <c r="O55" s="111"/>
      <c r="P55" s="111"/>
      <c r="Q55" s="111"/>
      <c r="R55" s="111"/>
      <c r="S55" s="111"/>
      <c r="T55" s="77"/>
      <c r="U55" s="77"/>
      <c r="V55" s="111"/>
      <c r="W55" s="111">
        <v>20</v>
      </c>
      <c r="X55" s="111">
        <v>20</v>
      </c>
      <c r="Y55" s="111">
        <v>20</v>
      </c>
      <c r="Z55" s="111">
        <v>21</v>
      </c>
      <c r="AA55" s="77"/>
      <c r="AB55" s="77">
        <v>103</v>
      </c>
      <c r="AC55" s="111"/>
      <c r="AD55" s="111"/>
      <c r="AE55" s="111"/>
      <c r="AF55" s="111"/>
      <c r="AG55" s="111"/>
      <c r="AH55" s="77"/>
      <c r="AI55" s="77"/>
      <c r="AJ55" s="78">
        <v>20.3</v>
      </c>
      <c r="AK55" s="79">
        <v>140</v>
      </c>
      <c r="AL55" s="80">
        <v>103</v>
      </c>
      <c r="AM55" s="77">
        <v>140</v>
      </c>
      <c r="AN55" s="77">
        <v>103</v>
      </c>
      <c r="AO55" s="81">
        <v>6</v>
      </c>
      <c r="AP55" s="81">
        <v>6</v>
      </c>
      <c r="AQ55" s="81">
        <v>4</v>
      </c>
      <c r="AR55" s="81"/>
      <c r="AS55" s="81"/>
      <c r="AT55" s="81"/>
      <c r="AU55" s="81"/>
      <c r="AV55" s="81"/>
      <c r="AW55" s="81"/>
      <c r="AX55" s="82">
        <v>16</v>
      </c>
      <c r="AY55" s="83">
        <v>736</v>
      </c>
      <c r="AZ55" s="181">
        <v>1.4999999999999999E-2</v>
      </c>
      <c r="BA55" s="84">
        <v>2.1999999999999999E-2</v>
      </c>
      <c r="BB55" s="83"/>
      <c r="BC55" s="83">
        <v>0.8</v>
      </c>
      <c r="BD55" s="83">
        <v>36.799999999999997</v>
      </c>
      <c r="BE55" s="83">
        <v>0.3</v>
      </c>
      <c r="BF55" s="83">
        <v>14.9</v>
      </c>
      <c r="BG55" s="28" t="s">
        <v>468</v>
      </c>
      <c r="BH55" s="85" t="s">
        <v>469</v>
      </c>
      <c r="BI55" s="85" t="s">
        <v>488</v>
      </c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2</v>
      </c>
      <c r="C56" s="177">
        <v>44229</v>
      </c>
      <c r="D56" s="74">
        <v>34</v>
      </c>
      <c r="E56" s="74">
        <v>102</v>
      </c>
      <c r="F56" s="74">
        <v>5</v>
      </c>
      <c r="G56" s="75" t="s">
        <v>344</v>
      </c>
      <c r="H56" s="76" t="s">
        <v>345</v>
      </c>
      <c r="I56" s="76" t="s">
        <v>452</v>
      </c>
      <c r="J56" s="76">
        <v>4</v>
      </c>
      <c r="K56" s="76">
        <v>6</v>
      </c>
      <c r="L56" s="178">
        <v>20</v>
      </c>
      <c r="M56" s="179">
        <v>18.600000000000001</v>
      </c>
      <c r="N56" s="180">
        <v>21.4</v>
      </c>
      <c r="O56" s="111"/>
      <c r="P56" s="111"/>
      <c r="Q56" s="111"/>
      <c r="R56" s="111"/>
      <c r="S56" s="111"/>
      <c r="T56" s="77"/>
      <c r="U56" s="77"/>
      <c r="V56" s="111"/>
      <c r="W56" s="111">
        <v>20</v>
      </c>
      <c r="X56" s="111">
        <v>20</v>
      </c>
      <c r="Y56" s="111">
        <v>20</v>
      </c>
      <c r="Z56" s="111">
        <v>21</v>
      </c>
      <c r="AA56" s="77"/>
      <c r="AB56" s="77">
        <v>103</v>
      </c>
      <c r="AC56" s="111"/>
      <c r="AD56" s="111"/>
      <c r="AE56" s="111"/>
      <c r="AF56" s="111"/>
      <c r="AG56" s="111"/>
      <c r="AH56" s="77"/>
      <c r="AI56" s="77"/>
      <c r="AJ56" s="78">
        <v>20.3</v>
      </c>
      <c r="AK56" s="79">
        <v>140</v>
      </c>
      <c r="AL56" s="80">
        <v>103</v>
      </c>
      <c r="AM56" s="77">
        <v>140</v>
      </c>
      <c r="AN56" s="77">
        <v>103</v>
      </c>
      <c r="AO56" s="81">
        <v>6</v>
      </c>
      <c r="AP56" s="81">
        <v>6</v>
      </c>
      <c r="AQ56" s="81">
        <v>4</v>
      </c>
      <c r="AR56" s="81"/>
      <c r="AS56" s="81"/>
      <c r="AT56" s="81"/>
      <c r="AU56" s="81"/>
      <c r="AV56" s="81"/>
      <c r="AW56" s="81"/>
      <c r="AX56" s="82">
        <v>16</v>
      </c>
      <c r="AY56" s="83">
        <v>736</v>
      </c>
      <c r="AZ56" s="181">
        <v>1.4999999999999999E-2</v>
      </c>
      <c r="BA56" s="84">
        <v>2.1999999999999999E-2</v>
      </c>
      <c r="BB56" s="83"/>
      <c r="BC56" s="83">
        <v>0.8</v>
      </c>
      <c r="BD56" s="83">
        <v>36.799999999999997</v>
      </c>
      <c r="BE56" s="83">
        <v>0.3</v>
      </c>
      <c r="BF56" s="83">
        <v>14.9</v>
      </c>
      <c r="BG56" s="28" t="s">
        <v>468</v>
      </c>
      <c r="BH56" s="85" t="s">
        <v>469</v>
      </c>
      <c r="BI56" s="85" t="s">
        <v>489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2</v>
      </c>
      <c r="C57" s="177">
        <v>44229</v>
      </c>
      <c r="D57" s="74">
        <v>34</v>
      </c>
      <c r="E57" s="74">
        <v>103</v>
      </c>
      <c r="F57" s="74">
        <v>5</v>
      </c>
      <c r="G57" s="75" t="s">
        <v>347</v>
      </c>
      <c r="H57" s="76" t="s">
        <v>348</v>
      </c>
      <c r="I57" s="76" t="s">
        <v>452</v>
      </c>
      <c r="J57" s="76">
        <v>4</v>
      </c>
      <c r="K57" s="76">
        <v>6</v>
      </c>
      <c r="L57" s="178">
        <v>89</v>
      </c>
      <c r="M57" s="179">
        <v>82.77</v>
      </c>
      <c r="N57" s="180">
        <v>95.23</v>
      </c>
      <c r="O57" s="111"/>
      <c r="P57" s="111"/>
      <c r="Q57" s="111"/>
      <c r="R57" s="111"/>
      <c r="S57" s="111"/>
      <c r="T57" s="77"/>
      <c r="U57" s="77"/>
      <c r="V57" s="111"/>
      <c r="W57" s="111">
        <v>91</v>
      </c>
      <c r="X57" s="111">
        <v>92</v>
      </c>
      <c r="Y57" s="111">
        <v>97</v>
      </c>
      <c r="Z57" s="111">
        <v>99</v>
      </c>
      <c r="AA57" s="77"/>
      <c r="AB57" s="77">
        <v>103</v>
      </c>
      <c r="AC57" s="111"/>
      <c r="AD57" s="111"/>
      <c r="AE57" s="111"/>
      <c r="AF57" s="111"/>
      <c r="AG57" s="111"/>
      <c r="AH57" s="77"/>
      <c r="AI57" s="77"/>
      <c r="AJ57" s="78">
        <v>94.6</v>
      </c>
      <c r="AK57" s="79">
        <v>140</v>
      </c>
      <c r="AL57" s="80">
        <v>103</v>
      </c>
      <c r="AM57" s="77">
        <v>140</v>
      </c>
      <c r="AN57" s="77">
        <v>103</v>
      </c>
      <c r="AO57" s="81">
        <v>4</v>
      </c>
      <c r="AP57" s="81">
        <v>8</v>
      </c>
      <c r="AQ57" s="81">
        <v>4</v>
      </c>
      <c r="AR57" s="81"/>
      <c r="AS57" s="81"/>
      <c r="AT57" s="81"/>
      <c r="AU57" s="81"/>
      <c r="AV57" s="81"/>
      <c r="AW57" s="81"/>
      <c r="AX57" s="82">
        <v>16</v>
      </c>
      <c r="AY57" s="83">
        <v>736</v>
      </c>
      <c r="AZ57" s="181">
        <v>1.4999999999999999E-2</v>
      </c>
      <c r="BA57" s="84">
        <v>2.1999999999999999E-2</v>
      </c>
      <c r="BB57" s="83"/>
      <c r="BC57" s="83">
        <v>0.2</v>
      </c>
      <c r="BD57" s="83">
        <v>8.3000000000000007</v>
      </c>
      <c r="BE57" s="83">
        <v>1.5</v>
      </c>
      <c r="BF57" s="83">
        <v>69.599999999999994</v>
      </c>
      <c r="BG57" s="28" t="s">
        <v>468</v>
      </c>
      <c r="BH57" s="85" t="s">
        <v>469</v>
      </c>
      <c r="BI57" s="85" t="s">
        <v>490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2</v>
      </c>
      <c r="C58" s="177">
        <v>44229</v>
      </c>
      <c r="D58" s="74">
        <v>34</v>
      </c>
      <c r="E58" s="74">
        <v>104</v>
      </c>
      <c r="F58" s="74">
        <v>5</v>
      </c>
      <c r="G58" s="75" t="s">
        <v>350</v>
      </c>
      <c r="H58" s="76" t="s">
        <v>351</v>
      </c>
      <c r="I58" s="76" t="s">
        <v>452</v>
      </c>
      <c r="J58" s="76">
        <v>4</v>
      </c>
      <c r="K58" s="76">
        <v>6</v>
      </c>
      <c r="L58" s="178">
        <v>89</v>
      </c>
      <c r="M58" s="179">
        <v>82.77</v>
      </c>
      <c r="N58" s="180">
        <v>95.23</v>
      </c>
      <c r="O58" s="111"/>
      <c r="P58" s="111"/>
      <c r="Q58" s="111"/>
      <c r="R58" s="111"/>
      <c r="S58" s="111"/>
      <c r="T58" s="77"/>
      <c r="U58" s="77"/>
      <c r="V58" s="111"/>
      <c r="W58" s="111">
        <v>91</v>
      </c>
      <c r="X58" s="111">
        <v>92</v>
      </c>
      <c r="Y58" s="111">
        <v>97</v>
      </c>
      <c r="Z58" s="111">
        <v>99</v>
      </c>
      <c r="AA58" s="77"/>
      <c r="AB58" s="77">
        <v>103</v>
      </c>
      <c r="AC58" s="111"/>
      <c r="AD58" s="111"/>
      <c r="AE58" s="111"/>
      <c r="AF58" s="111"/>
      <c r="AG58" s="111"/>
      <c r="AH58" s="77"/>
      <c r="AI58" s="77"/>
      <c r="AJ58" s="78">
        <v>94.6</v>
      </c>
      <c r="AK58" s="79">
        <v>140</v>
      </c>
      <c r="AL58" s="80">
        <v>103</v>
      </c>
      <c r="AM58" s="77">
        <v>140</v>
      </c>
      <c r="AN58" s="77">
        <v>103</v>
      </c>
      <c r="AO58" s="81">
        <v>4</v>
      </c>
      <c r="AP58" s="81">
        <v>8</v>
      </c>
      <c r="AQ58" s="81">
        <v>4</v>
      </c>
      <c r="AR58" s="81"/>
      <c r="AS58" s="81"/>
      <c r="AT58" s="81"/>
      <c r="AU58" s="81"/>
      <c r="AV58" s="81"/>
      <c r="AW58" s="81"/>
      <c r="AX58" s="82">
        <v>16</v>
      </c>
      <c r="AY58" s="83">
        <v>736</v>
      </c>
      <c r="AZ58" s="181">
        <v>1.4999999999999999E-2</v>
      </c>
      <c r="BA58" s="84">
        <v>2.1999999999999999E-2</v>
      </c>
      <c r="BB58" s="83"/>
      <c r="BC58" s="83">
        <v>0.2</v>
      </c>
      <c r="BD58" s="83">
        <v>8.3000000000000007</v>
      </c>
      <c r="BE58" s="83">
        <v>1.5</v>
      </c>
      <c r="BF58" s="83">
        <v>69.599999999999994</v>
      </c>
      <c r="BG58" s="28" t="s">
        <v>468</v>
      </c>
      <c r="BH58" s="85" t="s">
        <v>469</v>
      </c>
      <c r="BI58" s="85" t="s">
        <v>491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2</v>
      </c>
      <c r="C59" s="177">
        <v>44229</v>
      </c>
      <c r="D59" s="74">
        <v>301</v>
      </c>
      <c r="E59" s="74">
        <v>225</v>
      </c>
      <c r="F59" s="74">
        <v>5</v>
      </c>
      <c r="G59" s="75" t="s">
        <v>121</v>
      </c>
      <c r="H59" s="76" t="s">
        <v>122</v>
      </c>
      <c r="I59" s="76" t="s">
        <v>452</v>
      </c>
      <c r="J59" s="76">
        <v>6</v>
      </c>
      <c r="K59" s="76">
        <v>1</v>
      </c>
      <c r="L59" s="178">
        <v>372</v>
      </c>
      <c r="M59" s="179">
        <v>345.96</v>
      </c>
      <c r="N59" s="180">
        <v>398.04</v>
      </c>
      <c r="O59" s="111">
        <v>397</v>
      </c>
      <c r="P59" s="111">
        <v>395</v>
      </c>
      <c r="Q59" s="111">
        <v>396</v>
      </c>
      <c r="R59" s="111">
        <v>365</v>
      </c>
      <c r="S59" s="111"/>
      <c r="T59" s="77">
        <v>145</v>
      </c>
      <c r="U59" s="77"/>
      <c r="V59" s="111"/>
      <c r="W59" s="111"/>
      <c r="X59" s="111"/>
      <c r="Y59" s="111"/>
      <c r="Z59" s="111"/>
      <c r="AA59" s="77"/>
      <c r="AB59" s="77"/>
      <c r="AC59" s="111"/>
      <c r="AD59" s="111"/>
      <c r="AE59" s="111"/>
      <c r="AF59" s="111"/>
      <c r="AG59" s="111"/>
      <c r="AH59" s="77"/>
      <c r="AI59" s="77"/>
      <c r="AJ59" s="78">
        <v>388.3</v>
      </c>
      <c r="AK59" s="79">
        <v>169</v>
      </c>
      <c r="AL59" s="80">
        <v>128</v>
      </c>
      <c r="AM59" s="77">
        <v>149</v>
      </c>
      <c r="AN59" s="77">
        <v>145</v>
      </c>
      <c r="AO59" s="81">
        <v>10</v>
      </c>
      <c r="AP59" s="81"/>
      <c r="AQ59" s="81">
        <v>3</v>
      </c>
      <c r="AR59" s="81"/>
      <c r="AS59" s="81"/>
      <c r="AT59" s="81"/>
      <c r="AU59" s="81"/>
      <c r="AV59" s="81"/>
      <c r="AW59" s="81"/>
      <c r="AX59" s="82">
        <v>13</v>
      </c>
      <c r="AY59" s="83">
        <v>301</v>
      </c>
      <c r="AZ59" s="181">
        <v>1.4999999999999999E-2</v>
      </c>
      <c r="BA59" s="84">
        <v>4.2999999999999997E-2</v>
      </c>
      <c r="BB59" s="83"/>
      <c r="BC59" s="83">
        <v>0</v>
      </c>
      <c r="BD59" s="83">
        <v>0.8</v>
      </c>
      <c r="BE59" s="83">
        <v>5</v>
      </c>
      <c r="BF59" s="83">
        <v>116.9</v>
      </c>
      <c r="BG59" s="28" t="s">
        <v>463</v>
      </c>
      <c r="BH59" s="85" t="s">
        <v>463</v>
      </c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2</v>
      </c>
      <c r="C60" s="177">
        <v>44229</v>
      </c>
      <c r="D60" s="74">
        <v>382</v>
      </c>
      <c r="E60" s="74">
        <v>449</v>
      </c>
      <c r="F60" s="74">
        <v>5</v>
      </c>
      <c r="G60" s="75" t="s">
        <v>124</v>
      </c>
      <c r="H60" s="76" t="s">
        <v>125</v>
      </c>
      <c r="I60" s="76" t="s">
        <v>452</v>
      </c>
      <c r="J60" s="76">
        <v>3</v>
      </c>
      <c r="K60" s="76">
        <v>1</v>
      </c>
      <c r="L60" s="178">
        <v>46</v>
      </c>
      <c r="M60" s="179">
        <v>40.985999999999997</v>
      </c>
      <c r="N60" s="180">
        <v>50.048000000000002</v>
      </c>
      <c r="O60" s="111"/>
      <c r="P60" s="111"/>
      <c r="Q60" s="111"/>
      <c r="R60" s="111"/>
      <c r="S60" s="111"/>
      <c r="T60" s="77"/>
      <c r="U60" s="77"/>
      <c r="V60" s="111"/>
      <c r="W60" s="111"/>
      <c r="X60" s="111"/>
      <c r="Y60" s="111"/>
      <c r="Z60" s="111"/>
      <c r="AA60" s="77"/>
      <c r="AB60" s="77"/>
      <c r="AC60" s="111"/>
      <c r="AD60" s="111"/>
      <c r="AE60" s="111"/>
      <c r="AF60" s="111"/>
      <c r="AG60" s="111"/>
      <c r="AH60" s="77"/>
      <c r="AI60" s="77"/>
      <c r="AJ60" s="78"/>
      <c r="AK60" s="79">
        <v>108</v>
      </c>
      <c r="AL60" s="80">
        <v>100</v>
      </c>
      <c r="AM60" s="77"/>
      <c r="AN60" s="77"/>
      <c r="AO60" s="81"/>
      <c r="AP60" s="81"/>
      <c r="AQ60" s="81"/>
      <c r="AR60" s="81"/>
      <c r="AS60" s="81"/>
      <c r="AT60" s="81"/>
      <c r="AU60" s="81"/>
      <c r="AV60" s="81"/>
      <c r="AW60" s="81"/>
      <c r="AX60" s="82"/>
      <c r="AY60" s="83"/>
      <c r="AZ60" s="181">
        <v>1.4999999999999999E-2</v>
      </c>
      <c r="BA60" s="84"/>
      <c r="BB60" s="83"/>
      <c r="BC60" s="83"/>
      <c r="BD60" s="83"/>
      <c r="BE60" s="83"/>
      <c r="BF60" s="83"/>
      <c r="BG60" s="28" t="s">
        <v>453</v>
      </c>
      <c r="BH60" s="85" t="s">
        <v>454</v>
      </c>
      <c r="BI60" s="85" t="s">
        <v>464</v>
      </c>
      <c r="BJ60" s="85" t="s">
        <v>458</v>
      </c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2</v>
      </c>
      <c r="C61" s="177">
        <v>44229</v>
      </c>
      <c r="D61" s="74">
        <v>224</v>
      </c>
      <c r="E61" s="74">
        <v>152</v>
      </c>
      <c r="F61" s="74">
        <v>6</v>
      </c>
      <c r="G61" s="75" t="s">
        <v>379</v>
      </c>
      <c r="H61" s="76" t="s">
        <v>380</v>
      </c>
      <c r="I61" s="76" t="s">
        <v>452</v>
      </c>
      <c r="J61" s="76">
        <v>4</v>
      </c>
      <c r="K61" s="76">
        <v>2</v>
      </c>
      <c r="L61" s="178">
        <v>155</v>
      </c>
      <c r="M61" s="179">
        <v>144.15</v>
      </c>
      <c r="N61" s="180">
        <v>165.85</v>
      </c>
      <c r="O61" s="111"/>
      <c r="P61" s="111"/>
      <c r="Q61" s="111"/>
      <c r="R61" s="111"/>
      <c r="S61" s="111"/>
      <c r="T61" s="77"/>
      <c r="U61" s="77"/>
      <c r="V61" s="111"/>
      <c r="W61" s="111"/>
      <c r="X61" s="111"/>
      <c r="Y61" s="111"/>
      <c r="Z61" s="111"/>
      <c r="AA61" s="77"/>
      <c r="AB61" s="77"/>
      <c r="AC61" s="111"/>
      <c r="AD61" s="111"/>
      <c r="AE61" s="111"/>
      <c r="AF61" s="111"/>
      <c r="AG61" s="111"/>
      <c r="AH61" s="77"/>
      <c r="AI61" s="77"/>
      <c r="AJ61" s="78"/>
      <c r="AK61" s="79">
        <v>142</v>
      </c>
      <c r="AL61" s="80">
        <v>101</v>
      </c>
      <c r="AM61" s="77"/>
      <c r="AN61" s="77"/>
      <c r="AO61" s="81"/>
      <c r="AP61" s="81"/>
      <c r="AQ61" s="81"/>
      <c r="AR61" s="81"/>
      <c r="AS61" s="81"/>
      <c r="AT61" s="81"/>
      <c r="AU61" s="81"/>
      <c r="AV61" s="81"/>
      <c r="AW61" s="81"/>
      <c r="AX61" s="82"/>
      <c r="AY61" s="83"/>
      <c r="AZ61" s="181">
        <v>1.4999999999999999E-2</v>
      </c>
      <c r="BA61" s="84"/>
      <c r="BB61" s="83"/>
      <c r="BC61" s="83"/>
      <c r="BD61" s="83"/>
      <c r="BE61" s="83"/>
      <c r="BF61" s="83"/>
      <c r="BG61" s="28" t="s">
        <v>465</v>
      </c>
      <c r="BH61" s="85" t="s">
        <v>466</v>
      </c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2</v>
      </c>
      <c r="C62" s="177">
        <v>44229</v>
      </c>
      <c r="D62" s="74">
        <v>295</v>
      </c>
      <c r="E62" s="74">
        <v>219</v>
      </c>
      <c r="F62" s="74">
        <v>6</v>
      </c>
      <c r="G62" s="75" t="s">
        <v>373</v>
      </c>
      <c r="H62" s="76" t="s">
        <v>374</v>
      </c>
      <c r="I62" s="76" t="s">
        <v>452</v>
      </c>
      <c r="J62" s="76">
        <v>6</v>
      </c>
      <c r="K62" s="76">
        <v>1</v>
      </c>
      <c r="L62" s="178">
        <v>114.16666669999999</v>
      </c>
      <c r="M62" s="179">
        <v>106.175</v>
      </c>
      <c r="N62" s="180">
        <v>122.1583333</v>
      </c>
      <c r="O62" s="111">
        <v>121</v>
      </c>
      <c r="P62" s="111">
        <v>107</v>
      </c>
      <c r="Q62" s="111">
        <v>111</v>
      </c>
      <c r="R62" s="111">
        <v>108</v>
      </c>
      <c r="S62" s="111">
        <v>112</v>
      </c>
      <c r="T62" s="77">
        <v>86</v>
      </c>
      <c r="U62" s="77">
        <v>83</v>
      </c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>
        <v>111.8</v>
      </c>
      <c r="AK62" s="79">
        <v>238</v>
      </c>
      <c r="AL62" s="80">
        <v>91</v>
      </c>
      <c r="AM62" s="77">
        <v>256</v>
      </c>
      <c r="AN62" s="77">
        <v>85</v>
      </c>
      <c r="AO62" s="81">
        <v>8</v>
      </c>
      <c r="AP62" s="81">
        <v>4</v>
      </c>
      <c r="AQ62" s="81">
        <v>4</v>
      </c>
      <c r="AR62" s="81"/>
      <c r="AS62" s="81"/>
      <c r="AT62" s="81"/>
      <c r="AU62" s="81"/>
      <c r="AV62" s="81"/>
      <c r="AW62" s="81"/>
      <c r="AX62" s="82">
        <v>16</v>
      </c>
      <c r="AY62" s="83">
        <v>5497</v>
      </c>
      <c r="AZ62" s="181">
        <v>1.4999999999999999E-2</v>
      </c>
      <c r="BA62" s="84">
        <v>3.0000000000000001E-3</v>
      </c>
      <c r="BB62" s="83">
        <v>1</v>
      </c>
      <c r="BC62" s="83">
        <v>0.1</v>
      </c>
      <c r="BD62" s="83">
        <v>48.1</v>
      </c>
      <c r="BE62" s="83">
        <v>1.8</v>
      </c>
      <c r="BF62" s="83">
        <v>614.6</v>
      </c>
      <c r="BG62" s="28" t="s">
        <v>463</v>
      </c>
      <c r="BH62" s="85" t="s">
        <v>463</v>
      </c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2</v>
      </c>
      <c r="C63" s="177">
        <v>44229</v>
      </c>
      <c r="D63" s="74">
        <v>47</v>
      </c>
      <c r="E63" s="74">
        <v>122</v>
      </c>
      <c r="F63" s="74">
        <v>7</v>
      </c>
      <c r="G63" s="75" t="s">
        <v>272</v>
      </c>
      <c r="H63" s="76" t="s">
        <v>273</v>
      </c>
      <c r="I63" s="76" t="s">
        <v>459</v>
      </c>
      <c r="J63" s="76">
        <v>2</v>
      </c>
      <c r="K63" s="76">
        <v>1</v>
      </c>
      <c r="L63" s="178">
        <v>280</v>
      </c>
      <c r="M63" s="179">
        <v>267.39999999999998</v>
      </c>
      <c r="N63" s="180">
        <v>292.60000000000002</v>
      </c>
      <c r="O63" s="111"/>
      <c r="P63" s="111"/>
      <c r="Q63" s="111"/>
      <c r="R63" s="111"/>
      <c r="S63" s="111"/>
      <c r="T63" s="77"/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/>
      <c r="AK63" s="79">
        <v>63</v>
      </c>
      <c r="AL63" s="80">
        <v>115</v>
      </c>
      <c r="AM63" s="77"/>
      <c r="AN63" s="77"/>
      <c r="AO63" s="81"/>
      <c r="AP63" s="81"/>
      <c r="AQ63" s="81"/>
      <c r="AR63" s="81"/>
      <c r="AS63" s="81"/>
      <c r="AT63" s="81"/>
      <c r="AU63" s="81"/>
      <c r="AV63" s="81"/>
      <c r="AW63" s="81"/>
      <c r="AX63" s="82"/>
      <c r="AY63" s="83">
        <v>700</v>
      </c>
      <c r="AZ63" s="181">
        <v>1.4999999999999999E-2</v>
      </c>
      <c r="BA63" s="84"/>
      <c r="BB63" s="83"/>
      <c r="BC63" s="83"/>
      <c r="BD63" s="83">
        <v>2.5</v>
      </c>
      <c r="BE63" s="83"/>
      <c r="BF63" s="83"/>
      <c r="BG63" s="28" t="s">
        <v>453</v>
      </c>
      <c r="BH63" s="85" t="s">
        <v>454</v>
      </c>
      <c r="BI63" s="85" t="s">
        <v>467</v>
      </c>
      <c r="BJ63" s="85" t="s">
        <v>461</v>
      </c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2</v>
      </c>
      <c r="C64" s="177">
        <v>44229</v>
      </c>
      <c r="D64" s="74">
        <v>157</v>
      </c>
      <c r="E64" s="74">
        <v>430</v>
      </c>
      <c r="F64" s="74">
        <v>7</v>
      </c>
      <c r="G64" s="75" t="s">
        <v>356</v>
      </c>
      <c r="H64" s="76" t="s">
        <v>357</v>
      </c>
      <c r="I64" s="76" t="s">
        <v>452</v>
      </c>
      <c r="J64" s="76">
        <v>2</v>
      </c>
      <c r="K64" s="76">
        <v>4</v>
      </c>
      <c r="L64" s="178">
        <v>206</v>
      </c>
      <c r="M64" s="179">
        <v>191.58</v>
      </c>
      <c r="N64" s="180">
        <v>220.42</v>
      </c>
      <c r="O64" s="111"/>
      <c r="P64" s="111"/>
      <c r="Q64" s="111"/>
      <c r="R64" s="111">
        <v>230</v>
      </c>
      <c r="S64" s="111">
        <v>210</v>
      </c>
      <c r="T64" s="77"/>
      <c r="U64" s="77">
        <v>132</v>
      </c>
      <c r="V64" s="111">
        <v>263</v>
      </c>
      <c r="W64" s="111">
        <v>211</v>
      </c>
      <c r="X64" s="111">
        <v>216</v>
      </c>
      <c r="Y64" s="111">
        <v>219</v>
      </c>
      <c r="Z64" s="111">
        <v>215</v>
      </c>
      <c r="AA64" s="77">
        <v>150</v>
      </c>
      <c r="AB64" s="77">
        <v>136</v>
      </c>
      <c r="AC64" s="111"/>
      <c r="AD64" s="111"/>
      <c r="AE64" s="111"/>
      <c r="AF64" s="111"/>
      <c r="AG64" s="111"/>
      <c r="AH64" s="77"/>
      <c r="AI64" s="77"/>
      <c r="AJ64" s="78">
        <v>223.4</v>
      </c>
      <c r="AK64" s="79">
        <v>48</v>
      </c>
      <c r="AL64" s="80">
        <v>150</v>
      </c>
      <c r="AM64" s="77">
        <v>52</v>
      </c>
      <c r="AN64" s="77">
        <v>139</v>
      </c>
      <c r="AO64" s="81">
        <v>12</v>
      </c>
      <c r="AP64" s="81">
        <v>3</v>
      </c>
      <c r="AQ64" s="81">
        <v>3</v>
      </c>
      <c r="AR64" s="81"/>
      <c r="AS64" s="81"/>
      <c r="AT64" s="81"/>
      <c r="AU64" s="81"/>
      <c r="AV64" s="81"/>
      <c r="AW64" s="81"/>
      <c r="AX64" s="82">
        <v>18</v>
      </c>
      <c r="AY64" s="83">
        <v>378</v>
      </c>
      <c r="AZ64" s="181">
        <v>1.4999999999999999E-2</v>
      </c>
      <c r="BA64" s="84">
        <v>4.8000000000000001E-2</v>
      </c>
      <c r="BB64" s="83"/>
      <c r="BC64" s="83">
        <v>0.1</v>
      </c>
      <c r="BD64" s="83">
        <v>1.8</v>
      </c>
      <c r="BE64" s="83">
        <v>4</v>
      </c>
      <c r="BF64" s="83">
        <v>84.4</v>
      </c>
      <c r="BG64" s="28" t="s">
        <v>492</v>
      </c>
      <c r="BH64" s="85" t="s">
        <v>493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2</v>
      </c>
      <c r="C65" s="177">
        <v>44229</v>
      </c>
      <c r="D65" s="74">
        <v>157</v>
      </c>
      <c r="E65" s="74">
        <v>431</v>
      </c>
      <c r="F65" s="74">
        <v>7</v>
      </c>
      <c r="G65" s="75" t="s">
        <v>359</v>
      </c>
      <c r="H65" s="76" t="s">
        <v>360</v>
      </c>
      <c r="I65" s="76" t="s">
        <v>452</v>
      </c>
      <c r="J65" s="76">
        <v>2</v>
      </c>
      <c r="K65" s="76">
        <v>4</v>
      </c>
      <c r="L65" s="178">
        <v>176</v>
      </c>
      <c r="M65" s="179">
        <v>163.68</v>
      </c>
      <c r="N65" s="180">
        <v>188.32</v>
      </c>
      <c r="O65" s="111"/>
      <c r="P65" s="111"/>
      <c r="Q65" s="111"/>
      <c r="R65" s="111">
        <v>193</v>
      </c>
      <c r="S65" s="111">
        <v>183</v>
      </c>
      <c r="T65" s="77"/>
      <c r="U65" s="77">
        <v>132</v>
      </c>
      <c r="V65" s="111">
        <v>210</v>
      </c>
      <c r="W65" s="111">
        <v>183</v>
      </c>
      <c r="X65" s="111">
        <v>185</v>
      </c>
      <c r="Y65" s="111">
        <v>185</v>
      </c>
      <c r="Z65" s="111">
        <v>190</v>
      </c>
      <c r="AA65" s="77">
        <v>150</v>
      </c>
      <c r="AB65" s="77">
        <v>136</v>
      </c>
      <c r="AC65" s="111"/>
      <c r="AD65" s="111"/>
      <c r="AE65" s="111"/>
      <c r="AF65" s="111"/>
      <c r="AG65" s="111"/>
      <c r="AH65" s="77"/>
      <c r="AI65" s="77"/>
      <c r="AJ65" s="78">
        <v>189.9</v>
      </c>
      <c r="AK65" s="79">
        <v>48</v>
      </c>
      <c r="AL65" s="80">
        <v>150</v>
      </c>
      <c r="AM65" s="77">
        <v>52</v>
      </c>
      <c r="AN65" s="77">
        <v>139</v>
      </c>
      <c r="AO65" s="81">
        <v>5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13</v>
      </c>
      <c r="AY65" s="83">
        <v>373</v>
      </c>
      <c r="AZ65" s="181">
        <v>1.4999999999999999E-2</v>
      </c>
      <c r="BA65" s="84">
        <v>3.5000000000000003E-2</v>
      </c>
      <c r="BB65" s="83"/>
      <c r="BC65" s="83">
        <v>0.1</v>
      </c>
      <c r="BD65" s="83">
        <v>2.1</v>
      </c>
      <c r="BE65" s="83">
        <v>2.5</v>
      </c>
      <c r="BF65" s="83">
        <v>70.8</v>
      </c>
      <c r="BG65" s="28" t="s">
        <v>492</v>
      </c>
      <c r="BH65" s="85" t="s">
        <v>493</v>
      </c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2</v>
      </c>
      <c r="C66" s="177">
        <v>44229</v>
      </c>
      <c r="D66" s="74">
        <v>157</v>
      </c>
      <c r="E66" s="74">
        <v>432</v>
      </c>
      <c r="F66" s="74">
        <v>7</v>
      </c>
      <c r="G66" s="75" t="s">
        <v>362</v>
      </c>
      <c r="H66" s="76" t="s">
        <v>363</v>
      </c>
      <c r="I66" s="76" t="s">
        <v>452</v>
      </c>
      <c r="J66" s="76">
        <v>2</v>
      </c>
      <c r="K66" s="76">
        <v>4</v>
      </c>
      <c r="L66" s="178">
        <v>34.5</v>
      </c>
      <c r="M66" s="179">
        <v>32.085000000000001</v>
      </c>
      <c r="N66" s="180">
        <v>36.914999999999999</v>
      </c>
      <c r="O66" s="111"/>
      <c r="P66" s="111"/>
      <c r="Q66" s="111"/>
      <c r="R66" s="111">
        <v>73</v>
      </c>
      <c r="S66" s="111">
        <v>68</v>
      </c>
      <c r="T66" s="77"/>
      <c r="U66" s="77">
        <v>132</v>
      </c>
      <c r="V66" s="111">
        <v>96</v>
      </c>
      <c r="W66" s="111">
        <v>61</v>
      </c>
      <c r="X66" s="111">
        <v>74</v>
      </c>
      <c r="Y66" s="111">
        <v>66</v>
      </c>
      <c r="Z66" s="111">
        <v>68</v>
      </c>
      <c r="AA66" s="77">
        <v>150</v>
      </c>
      <c r="AB66" s="77">
        <v>136</v>
      </c>
      <c r="AC66" s="111"/>
      <c r="AD66" s="111"/>
      <c r="AE66" s="111"/>
      <c r="AF66" s="111"/>
      <c r="AG66" s="111"/>
      <c r="AH66" s="77"/>
      <c r="AI66" s="77"/>
      <c r="AJ66" s="78">
        <v>72.2</v>
      </c>
      <c r="AK66" s="79">
        <v>96</v>
      </c>
      <c r="AL66" s="80">
        <v>150</v>
      </c>
      <c r="AM66" s="77">
        <v>103</v>
      </c>
      <c r="AN66" s="77">
        <v>139</v>
      </c>
      <c r="AO66" s="81">
        <v>6</v>
      </c>
      <c r="AP66" s="81">
        <v>3</v>
      </c>
      <c r="AQ66" s="81">
        <v>7</v>
      </c>
      <c r="AR66" s="81"/>
      <c r="AS66" s="81"/>
      <c r="AT66" s="81"/>
      <c r="AU66" s="81"/>
      <c r="AV66" s="81"/>
      <c r="AW66" s="81"/>
      <c r="AX66" s="82">
        <v>16</v>
      </c>
      <c r="AY66" s="83">
        <v>376</v>
      </c>
      <c r="AZ66" s="181">
        <v>1.4999999999999999E-2</v>
      </c>
      <c r="BA66" s="84">
        <v>4.2999999999999997E-2</v>
      </c>
      <c r="BB66" s="83"/>
      <c r="BC66" s="83">
        <v>0.5</v>
      </c>
      <c r="BD66" s="83">
        <v>10.9</v>
      </c>
      <c r="BE66" s="83">
        <v>1.2</v>
      </c>
      <c r="BF66" s="83">
        <v>27.1</v>
      </c>
      <c r="BG66" s="28" t="s">
        <v>492</v>
      </c>
      <c r="BH66" s="85" t="s">
        <v>493</v>
      </c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2</v>
      </c>
      <c r="C67" s="177">
        <v>44229</v>
      </c>
      <c r="D67" s="74">
        <v>241</v>
      </c>
      <c r="E67" s="74">
        <v>165</v>
      </c>
      <c r="F67" s="74">
        <v>7</v>
      </c>
      <c r="G67" s="75" t="s">
        <v>154</v>
      </c>
      <c r="H67" s="76" t="s">
        <v>155</v>
      </c>
      <c r="I67" s="76" t="s">
        <v>452</v>
      </c>
      <c r="J67" s="76">
        <v>2</v>
      </c>
      <c r="K67" s="76">
        <v>2</v>
      </c>
      <c r="L67" s="178">
        <v>706</v>
      </c>
      <c r="M67" s="179">
        <v>656.58</v>
      </c>
      <c r="N67" s="180">
        <v>755.42</v>
      </c>
      <c r="O67" s="111">
        <v>681</v>
      </c>
      <c r="P67" s="111">
        <v>695</v>
      </c>
      <c r="Q67" s="111"/>
      <c r="R67" s="111"/>
      <c r="S67" s="111"/>
      <c r="T67" s="77">
        <v>131</v>
      </c>
      <c r="U67" s="77"/>
      <c r="V67" s="111"/>
      <c r="W67" s="111"/>
      <c r="X67" s="111"/>
      <c r="Y67" s="111"/>
      <c r="Z67" s="111"/>
      <c r="AA67" s="77"/>
      <c r="AB67" s="77"/>
      <c r="AC67" s="111"/>
      <c r="AD67" s="111"/>
      <c r="AE67" s="111"/>
      <c r="AF67" s="111"/>
      <c r="AG67" s="111"/>
      <c r="AH67" s="77"/>
      <c r="AI67" s="77"/>
      <c r="AJ67" s="78">
        <v>688</v>
      </c>
      <c r="AK67" s="79">
        <v>60</v>
      </c>
      <c r="AL67" s="80">
        <v>120</v>
      </c>
      <c r="AM67" s="77">
        <v>55</v>
      </c>
      <c r="AN67" s="77">
        <v>131</v>
      </c>
      <c r="AO67" s="81">
        <v>2</v>
      </c>
      <c r="AP67" s="81">
        <v>1</v>
      </c>
      <c r="AQ67" s="81">
        <v>1</v>
      </c>
      <c r="AR67" s="81"/>
      <c r="AS67" s="81"/>
      <c r="AT67" s="81"/>
      <c r="AU67" s="81"/>
      <c r="AV67" s="81"/>
      <c r="AW67" s="81"/>
      <c r="AX67" s="82">
        <v>4</v>
      </c>
      <c r="AY67" s="83">
        <v>259</v>
      </c>
      <c r="AZ67" s="181">
        <v>1.4999999999999999E-2</v>
      </c>
      <c r="BA67" s="84">
        <v>1.4999999999999999E-2</v>
      </c>
      <c r="BB67" s="83">
        <v>1</v>
      </c>
      <c r="BC67" s="83">
        <v>0</v>
      </c>
      <c r="BD67" s="83">
        <v>0.4</v>
      </c>
      <c r="BE67" s="83">
        <v>2.8</v>
      </c>
      <c r="BF67" s="83">
        <v>178.2</v>
      </c>
      <c r="BG67" s="28" t="s">
        <v>463</v>
      </c>
      <c r="BH67" s="85" t="s">
        <v>463</v>
      </c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2</v>
      </c>
      <c r="C68" s="177">
        <v>44229</v>
      </c>
      <c r="D68" s="74">
        <v>148</v>
      </c>
      <c r="E68" s="74">
        <v>347</v>
      </c>
      <c r="F68" s="74">
        <v>8</v>
      </c>
      <c r="G68" s="75" t="s">
        <v>383</v>
      </c>
      <c r="H68" s="76" t="s">
        <v>384</v>
      </c>
      <c r="I68" s="76" t="s">
        <v>472</v>
      </c>
      <c r="J68" s="76">
        <v>1</v>
      </c>
      <c r="K68" s="76">
        <v>1</v>
      </c>
      <c r="L68" s="178">
        <v>500</v>
      </c>
      <c r="M68" s="179">
        <v>465</v>
      </c>
      <c r="N68" s="180">
        <v>535</v>
      </c>
      <c r="O68" s="111"/>
      <c r="P68" s="111"/>
      <c r="Q68" s="111"/>
      <c r="R68" s="111"/>
      <c r="S68" s="111"/>
      <c r="T68" s="77"/>
      <c r="U68" s="77"/>
      <c r="V68" s="111"/>
      <c r="W68" s="111"/>
      <c r="X68" s="111"/>
      <c r="Y68" s="111"/>
      <c r="Z68" s="111"/>
      <c r="AA68" s="77"/>
      <c r="AB68" s="77"/>
      <c r="AC68" s="111"/>
      <c r="AD68" s="111"/>
      <c r="AE68" s="111"/>
      <c r="AF68" s="111"/>
      <c r="AG68" s="111"/>
      <c r="AH68" s="77"/>
      <c r="AI68" s="77"/>
      <c r="AJ68" s="78"/>
      <c r="AK68" s="79">
        <v>40</v>
      </c>
      <c r="AL68" s="80">
        <v>144</v>
      </c>
      <c r="AM68" s="77"/>
      <c r="AN68" s="77"/>
      <c r="AO68" s="81">
        <v>3</v>
      </c>
      <c r="AP68" s="81"/>
      <c r="AQ68" s="81">
        <v>1</v>
      </c>
      <c r="AR68" s="81"/>
      <c r="AS68" s="81"/>
      <c r="AT68" s="81"/>
      <c r="AU68" s="81"/>
      <c r="AV68" s="81"/>
      <c r="AW68" s="81"/>
      <c r="AX68" s="82">
        <v>4</v>
      </c>
      <c r="AY68" s="83">
        <v>46</v>
      </c>
      <c r="AZ68" s="181">
        <v>1.4999999999999999E-2</v>
      </c>
      <c r="BA68" s="84">
        <v>8.6999999999999994E-2</v>
      </c>
      <c r="BB68" s="83"/>
      <c r="BC68" s="83">
        <v>0</v>
      </c>
      <c r="BD68" s="83">
        <v>0.1</v>
      </c>
      <c r="BE68" s="83"/>
      <c r="BF68" s="83"/>
      <c r="BG68" s="28" t="s">
        <v>473</v>
      </c>
      <c r="BH68" s="85" t="s">
        <v>473</v>
      </c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2</v>
      </c>
      <c r="C69" s="177">
        <v>44229</v>
      </c>
      <c r="D69" s="74">
        <v>148</v>
      </c>
      <c r="E69" s="74">
        <v>348</v>
      </c>
      <c r="F69" s="74">
        <v>8</v>
      </c>
      <c r="G69" s="75" t="s">
        <v>386</v>
      </c>
      <c r="H69" s="76" t="s">
        <v>387</v>
      </c>
      <c r="I69" s="76" t="s">
        <v>472</v>
      </c>
      <c r="J69" s="76">
        <v>1</v>
      </c>
      <c r="K69" s="76">
        <v>1</v>
      </c>
      <c r="L69" s="178">
        <v>500</v>
      </c>
      <c r="M69" s="179">
        <v>465</v>
      </c>
      <c r="N69" s="180">
        <v>535</v>
      </c>
      <c r="O69" s="111"/>
      <c r="P69" s="111"/>
      <c r="Q69" s="111"/>
      <c r="R69" s="111"/>
      <c r="S69" s="111"/>
      <c r="T69" s="77"/>
      <c r="U69" s="77"/>
      <c r="V69" s="111"/>
      <c r="W69" s="111"/>
      <c r="X69" s="111"/>
      <c r="Y69" s="111"/>
      <c r="Z69" s="111"/>
      <c r="AA69" s="77"/>
      <c r="AB69" s="77"/>
      <c r="AC69" s="111"/>
      <c r="AD69" s="111"/>
      <c r="AE69" s="111"/>
      <c r="AF69" s="111"/>
      <c r="AG69" s="111"/>
      <c r="AH69" s="77"/>
      <c r="AI69" s="77"/>
      <c r="AJ69" s="78"/>
      <c r="AK69" s="79">
        <v>40</v>
      </c>
      <c r="AL69" s="80">
        <v>144</v>
      </c>
      <c r="AM69" s="77"/>
      <c r="AN69" s="77"/>
      <c r="AO69" s="81">
        <v>1</v>
      </c>
      <c r="AP69" s="81"/>
      <c r="AQ69" s="81">
        <v>2</v>
      </c>
      <c r="AR69" s="81"/>
      <c r="AS69" s="81"/>
      <c r="AT69" s="81"/>
      <c r="AU69" s="81"/>
      <c r="AV69" s="81"/>
      <c r="AW69" s="81"/>
      <c r="AX69" s="82">
        <v>3</v>
      </c>
      <c r="AY69" s="83">
        <v>199</v>
      </c>
      <c r="AZ69" s="181">
        <v>1.4999999999999999E-2</v>
      </c>
      <c r="BA69" s="84">
        <v>1.4999999999999999E-2</v>
      </c>
      <c r="BB69" s="83">
        <v>1</v>
      </c>
      <c r="BC69" s="83">
        <v>0</v>
      </c>
      <c r="BD69" s="83">
        <v>0.4</v>
      </c>
      <c r="BE69" s="83"/>
      <c r="BF69" s="83"/>
      <c r="BG69" s="28" t="s">
        <v>473</v>
      </c>
      <c r="BH69" s="85" t="s">
        <v>473</v>
      </c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2</v>
      </c>
      <c r="C70" s="177">
        <v>44229</v>
      </c>
      <c r="D70" s="74">
        <v>181</v>
      </c>
      <c r="E70" s="74">
        <v>330</v>
      </c>
      <c r="F70" s="74">
        <v>8</v>
      </c>
      <c r="G70" s="75" t="s">
        <v>353</v>
      </c>
      <c r="H70" s="76" t="s">
        <v>354</v>
      </c>
      <c r="I70" s="76" t="s">
        <v>452</v>
      </c>
      <c r="J70" s="76">
        <v>4</v>
      </c>
      <c r="K70" s="76">
        <v>2</v>
      </c>
      <c r="L70" s="178">
        <v>406</v>
      </c>
      <c r="M70" s="179">
        <v>382.04599999999999</v>
      </c>
      <c r="N70" s="180">
        <v>434.82600000000002</v>
      </c>
      <c r="O70" s="111"/>
      <c r="P70" s="111"/>
      <c r="Q70" s="111">
        <v>430</v>
      </c>
      <c r="R70" s="111">
        <v>416</v>
      </c>
      <c r="S70" s="111">
        <v>414</v>
      </c>
      <c r="T70" s="77"/>
      <c r="U70" s="77">
        <v>120</v>
      </c>
      <c r="V70" s="111">
        <v>422</v>
      </c>
      <c r="W70" s="111">
        <v>417</v>
      </c>
      <c r="X70" s="111">
        <v>376</v>
      </c>
      <c r="Y70" s="111">
        <v>391</v>
      </c>
      <c r="Z70" s="111">
        <v>401</v>
      </c>
      <c r="AA70" s="77">
        <v>135</v>
      </c>
      <c r="AB70" s="77">
        <v>134</v>
      </c>
      <c r="AC70" s="111"/>
      <c r="AD70" s="111"/>
      <c r="AE70" s="111"/>
      <c r="AF70" s="111"/>
      <c r="AG70" s="111"/>
      <c r="AH70" s="77"/>
      <c r="AI70" s="77"/>
      <c r="AJ70" s="78">
        <v>408.4</v>
      </c>
      <c r="AK70" s="79">
        <v>103</v>
      </c>
      <c r="AL70" s="80">
        <v>140</v>
      </c>
      <c r="AM70" s="77">
        <v>111</v>
      </c>
      <c r="AN70" s="77">
        <v>130</v>
      </c>
      <c r="AO70" s="81">
        <v>7</v>
      </c>
      <c r="AP70" s="81">
        <v>4</v>
      </c>
      <c r="AQ70" s="81">
        <v>4</v>
      </c>
      <c r="AR70" s="81"/>
      <c r="AS70" s="81"/>
      <c r="AT70" s="81"/>
      <c r="AU70" s="81"/>
      <c r="AV70" s="81"/>
      <c r="AW70" s="81"/>
      <c r="AX70" s="82">
        <v>14</v>
      </c>
      <c r="AY70" s="83">
        <v>866</v>
      </c>
      <c r="AZ70" s="181">
        <v>1.4999999999999999E-2</v>
      </c>
      <c r="BA70" s="84">
        <v>1.6E-2</v>
      </c>
      <c r="BB70" s="83"/>
      <c r="BC70" s="83">
        <v>0</v>
      </c>
      <c r="BD70" s="83">
        <v>2.1</v>
      </c>
      <c r="BE70" s="83">
        <v>5.7</v>
      </c>
      <c r="BF70" s="83">
        <v>353.7</v>
      </c>
      <c r="BG70" s="28" t="s">
        <v>453</v>
      </c>
      <c r="BH70" s="85" t="s">
        <v>454</v>
      </c>
      <c r="BI70" s="85" t="s">
        <v>494</v>
      </c>
      <c r="BJ70" s="85" t="s">
        <v>458</v>
      </c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2</v>
      </c>
      <c r="C71" s="177">
        <v>44229</v>
      </c>
      <c r="D71" s="74">
        <v>52</v>
      </c>
      <c r="E71" s="74">
        <v>130</v>
      </c>
      <c r="F71" s="74">
        <v>26</v>
      </c>
      <c r="G71" s="75" t="s">
        <v>368</v>
      </c>
      <c r="H71" s="76" t="s">
        <v>369</v>
      </c>
      <c r="I71" s="76" t="s">
        <v>484</v>
      </c>
      <c r="J71" s="76">
        <v>9</v>
      </c>
      <c r="K71" s="76">
        <v>1</v>
      </c>
      <c r="L71" s="178">
        <v>12</v>
      </c>
      <c r="M71" s="179">
        <v>11.16</v>
      </c>
      <c r="N71" s="180">
        <v>12.84</v>
      </c>
      <c r="O71" s="111"/>
      <c r="P71" s="111">
        <v>11</v>
      </c>
      <c r="Q71" s="111">
        <v>12</v>
      </c>
      <c r="R71" s="111">
        <v>12</v>
      </c>
      <c r="S71" s="111">
        <v>13</v>
      </c>
      <c r="T71" s="77">
        <v>103</v>
      </c>
      <c r="U71" s="77">
        <v>99</v>
      </c>
      <c r="V71" s="111">
        <v>12</v>
      </c>
      <c r="W71" s="111">
        <v>12</v>
      </c>
      <c r="X71" s="111">
        <v>13</v>
      </c>
      <c r="Y71" s="111">
        <v>12</v>
      </c>
      <c r="Z71" s="111">
        <v>12</v>
      </c>
      <c r="AA71" s="77">
        <v>122</v>
      </c>
      <c r="AB71" s="77">
        <v>122</v>
      </c>
      <c r="AC71" s="111"/>
      <c r="AD71" s="111"/>
      <c r="AE71" s="111"/>
      <c r="AF71" s="111"/>
      <c r="AG71" s="111"/>
      <c r="AH71" s="77"/>
      <c r="AI71" s="77"/>
      <c r="AJ71" s="78">
        <v>12</v>
      </c>
      <c r="AK71" s="79">
        <v>336</v>
      </c>
      <c r="AL71" s="80">
        <v>96</v>
      </c>
      <c r="AM71" s="77">
        <v>291</v>
      </c>
      <c r="AN71" s="77">
        <v>112</v>
      </c>
      <c r="AO71" s="81">
        <v>16</v>
      </c>
      <c r="AP71" s="81">
        <v>8</v>
      </c>
      <c r="AQ71" s="81">
        <v>9</v>
      </c>
      <c r="AR71" s="81"/>
      <c r="AS71" s="81"/>
      <c r="AT71" s="81"/>
      <c r="AU71" s="81"/>
      <c r="AV71" s="81"/>
      <c r="AW71" s="81"/>
      <c r="AX71" s="82">
        <v>33</v>
      </c>
      <c r="AY71" s="83">
        <v>4833</v>
      </c>
      <c r="AZ71" s="181">
        <v>0.02</v>
      </c>
      <c r="BA71" s="84">
        <v>7.0000000000000001E-3</v>
      </c>
      <c r="BB71" s="83">
        <v>1</v>
      </c>
      <c r="BC71" s="83">
        <v>2.8</v>
      </c>
      <c r="BD71" s="83">
        <v>402.8</v>
      </c>
      <c r="BE71" s="83">
        <v>0.4</v>
      </c>
      <c r="BF71" s="83">
        <v>58</v>
      </c>
      <c r="BG71" s="28" t="s">
        <v>468</v>
      </c>
      <c r="BH71" s="85" t="s">
        <v>479</v>
      </c>
      <c r="BI71" s="85" t="s">
        <v>485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2</v>
      </c>
      <c r="C72" s="177">
        <v>44229</v>
      </c>
      <c r="D72" s="74">
        <v>159</v>
      </c>
      <c r="E72" s="74">
        <v>299</v>
      </c>
      <c r="F72" s="74">
        <v>28</v>
      </c>
      <c r="G72" s="75" t="s">
        <v>254</v>
      </c>
      <c r="H72" s="76" t="s">
        <v>255</v>
      </c>
      <c r="I72" s="76" t="s">
        <v>474</v>
      </c>
      <c r="J72" s="76">
        <v>3</v>
      </c>
      <c r="K72" s="76">
        <v>2</v>
      </c>
      <c r="L72" s="178">
        <v>115</v>
      </c>
      <c r="M72" s="179">
        <v>106.95</v>
      </c>
      <c r="N72" s="180">
        <v>123.05</v>
      </c>
      <c r="O72" s="111">
        <v>110</v>
      </c>
      <c r="P72" s="111">
        <v>108</v>
      </c>
      <c r="Q72" s="111">
        <v>100</v>
      </c>
      <c r="R72" s="111">
        <v>109</v>
      </c>
      <c r="S72" s="111">
        <v>109</v>
      </c>
      <c r="T72" s="77">
        <v>119</v>
      </c>
      <c r="U72" s="77">
        <v>111</v>
      </c>
      <c r="V72" s="111">
        <v>118</v>
      </c>
      <c r="W72" s="111">
        <v>120</v>
      </c>
      <c r="X72" s="111">
        <v>109</v>
      </c>
      <c r="Y72" s="111">
        <v>98</v>
      </c>
      <c r="Z72" s="111">
        <v>101</v>
      </c>
      <c r="AA72" s="77">
        <v>115</v>
      </c>
      <c r="AB72" s="77">
        <v>114</v>
      </c>
      <c r="AC72" s="111"/>
      <c r="AD72" s="111"/>
      <c r="AE72" s="111"/>
      <c r="AF72" s="111"/>
      <c r="AG72" s="111"/>
      <c r="AH72" s="77"/>
      <c r="AI72" s="77"/>
      <c r="AJ72" s="78">
        <v>108.2</v>
      </c>
      <c r="AK72" s="79">
        <v>70</v>
      </c>
      <c r="AL72" s="80">
        <v>154</v>
      </c>
      <c r="AM72" s="77">
        <v>94</v>
      </c>
      <c r="AN72" s="77">
        <v>115</v>
      </c>
      <c r="AO72" s="81">
        <v>6</v>
      </c>
      <c r="AP72" s="81">
        <v>3</v>
      </c>
      <c r="AQ72" s="81">
        <v>9</v>
      </c>
      <c r="AR72" s="81"/>
      <c r="AS72" s="81"/>
      <c r="AT72" s="81"/>
      <c r="AU72" s="81"/>
      <c r="AV72" s="81"/>
      <c r="AW72" s="81"/>
      <c r="AX72" s="82">
        <v>18</v>
      </c>
      <c r="AY72" s="83">
        <v>1938</v>
      </c>
      <c r="AZ72" s="181">
        <v>0.02</v>
      </c>
      <c r="BA72" s="84">
        <v>8.9999999999999993E-3</v>
      </c>
      <c r="BB72" s="83">
        <v>1</v>
      </c>
      <c r="BC72" s="83">
        <v>0.2</v>
      </c>
      <c r="BD72" s="83">
        <v>16.899999999999999</v>
      </c>
      <c r="BE72" s="83">
        <v>1.9</v>
      </c>
      <c r="BF72" s="83">
        <v>209.7</v>
      </c>
      <c r="BG72" s="28" t="s">
        <v>468</v>
      </c>
      <c r="BH72" s="85" t="s">
        <v>475</v>
      </c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2</v>
      </c>
      <c r="C73" s="177">
        <v>44229</v>
      </c>
      <c r="D73" s="74">
        <v>393</v>
      </c>
      <c r="E73" s="74">
        <v>605</v>
      </c>
      <c r="F73" s="74">
        <v>34</v>
      </c>
      <c r="G73" s="75" t="s">
        <v>390</v>
      </c>
      <c r="H73" s="76" t="s">
        <v>391</v>
      </c>
      <c r="I73" s="76" t="s">
        <v>476</v>
      </c>
      <c r="J73" s="76">
        <v>1</v>
      </c>
      <c r="K73" s="76">
        <v>2</v>
      </c>
      <c r="L73" s="178">
        <v>1293</v>
      </c>
      <c r="M73" s="179">
        <v>1202.49</v>
      </c>
      <c r="N73" s="180">
        <v>1383.51</v>
      </c>
      <c r="O73" s="111">
        <v>1346</v>
      </c>
      <c r="P73" s="111">
        <v>1347</v>
      </c>
      <c r="Q73" s="111">
        <v>1303</v>
      </c>
      <c r="R73" s="111">
        <v>1304</v>
      </c>
      <c r="S73" s="111"/>
      <c r="T73" s="77">
        <v>214</v>
      </c>
      <c r="U73" s="77"/>
      <c r="V73" s="111"/>
      <c r="W73" s="111"/>
      <c r="X73" s="111"/>
      <c r="Y73" s="111"/>
      <c r="Z73" s="111"/>
      <c r="AA73" s="77"/>
      <c r="AB73" s="77"/>
      <c r="AC73" s="111"/>
      <c r="AD73" s="111"/>
      <c r="AE73" s="111"/>
      <c r="AF73" s="111"/>
      <c r="AG73" s="111"/>
      <c r="AH73" s="77"/>
      <c r="AI73" s="77"/>
      <c r="AJ73" s="78">
        <v>1325</v>
      </c>
      <c r="AK73" s="79">
        <v>13</v>
      </c>
      <c r="AL73" s="80">
        <v>200</v>
      </c>
      <c r="AM73" s="77">
        <v>17</v>
      </c>
      <c r="AN73" s="77">
        <v>214</v>
      </c>
      <c r="AO73" s="81">
        <v>3</v>
      </c>
      <c r="AP73" s="81"/>
      <c r="AQ73" s="81">
        <v>2</v>
      </c>
      <c r="AR73" s="81"/>
      <c r="AS73" s="81">
        <v>1</v>
      </c>
      <c r="AT73" s="81"/>
      <c r="AU73" s="81"/>
      <c r="AV73" s="81"/>
      <c r="AW73" s="81"/>
      <c r="AX73" s="82">
        <v>5</v>
      </c>
      <c r="AY73" s="83">
        <v>121</v>
      </c>
      <c r="AZ73" s="181">
        <v>0.02</v>
      </c>
      <c r="BA73" s="84">
        <v>4.1000000000000002E-2</v>
      </c>
      <c r="BB73" s="83"/>
      <c r="BC73" s="83">
        <v>0</v>
      </c>
      <c r="BD73" s="83">
        <v>0.1</v>
      </c>
      <c r="BE73" s="83">
        <v>6.6</v>
      </c>
      <c r="BF73" s="83">
        <v>160.30000000000001</v>
      </c>
      <c r="BG73" s="28" t="s">
        <v>477</v>
      </c>
      <c r="BH73" s="85" t="s">
        <v>477</v>
      </c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2</v>
      </c>
      <c r="C74" s="177">
        <v>44229</v>
      </c>
      <c r="D74" s="74">
        <v>334</v>
      </c>
      <c r="E74" s="74">
        <v>254</v>
      </c>
      <c r="F74" s="74">
        <v>49</v>
      </c>
      <c r="G74" s="75" t="s">
        <v>415</v>
      </c>
      <c r="H74" s="76" t="s">
        <v>164</v>
      </c>
      <c r="I74" s="76" t="s">
        <v>478</v>
      </c>
      <c r="J74" s="76">
        <v>4</v>
      </c>
      <c r="K74" s="76">
        <v>2</v>
      </c>
      <c r="L74" s="178">
        <v>203</v>
      </c>
      <c r="M74" s="179">
        <v>188.79</v>
      </c>
      <c r="N74" s="180">
        <v>217.21</v>
      </c>
      <c r="O74" s="111">
        <v>217</v>
      </c>
      <c r="P74" s="111">
        <v>211</v>
      </c>
      <c r="Q74" s="111">
        <v>211</v>
      </c>
      <c r="R74" s="111"/>
      <c r="S74" s="111">
        <v>213</v>
      </c>
      <c r="T74" s="77">
        <v>143</v>
      </c>
      <c r="U74" s="77">
        <v>140</v>
      </c>
      <c r="V74" s="111"/>
      <c r="W74" s="111">
        <v>215</v>
      </c>
      <c r="X74" s="111">
        <v>192</v>
      </c>
      <c r="Y74" s="111">
        <v>190</v>
      </c>
      <c r="Z74" s="111"/>
      <c r="AA74" s="77"/>
      <c r="AB74" s="77"/>
      <c r="AC74" s="111"/>
      <c r="AD74" s="111"/>
      <c r="AE74" s="111"/>
      <c r="AF74" s="111"/>
      <c r="AG74" s="111"/>
      <c r="AH74" s="77"/>
      <c r="AI74" s="77"/>
      <c r="AJ74" s="78">
        <v>207</v>
      </c>
      <c r="AK74" s="79">
        <v>88</v>
      </c>
      <c r="AL74" s="80">
        <v>164</v>
      </c>
      <c r="AM74" s="77">
        <v>102</v>
      </c>
      <c r="AN74" s="77">
        <v>142</v>
      </c>
      <c r="AO74" s="81">
        <v>7</v>
      </c>
      <c r="AP74" s="81">
        <v>3</v>
      </c>
      <c r="AQ74" s="81">
        <v>11</v>
      </c>
      <c r="AR74" s="81"/>
      <c r="AS74" s="81"/>
      <c r="AT74" s="81">
        <v>5</v>
      </c>
      <c r="AU74" s="81"/>
      <c r="AV74" s="81"/>
      <c r="AW74" s="81"/>
      <c r="AX74" s="82">
        <v>25</v>
      </c>
      <c r="AY74" s="83">
        <v>1585</v>
      </c>
      <c r="AZ74" s="181">
        <v>0.02</v>
      </c>
      <c r="BA74" s="84">
        <v>1.6E-2</v>
      </c>
      <c r="BB74" s="83">
        <v>1</v>
      </c>
      <c r="BC74" s="83">
        <v>0.1</v>
      </c>
      <c r="BD74" s="83">
        <v>7.8</v>
      </c>
      <c r="BE74" s="83">
        <v>5.2</v>
      </c>
      <c r="BF74" s="83">
        <v>328.1</v>
      </c>
      <c r="BG74" s="28" t="s">
        <v>468</v>
      </c>
      <c r="BH74" s="85" t="s">
        <v>475</v>
      </c>
      <c r="BI74" s="85" t="s">
        <v>482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2</v>
      </c>
      <c r="C75" s="177">
        <v>44231</v>
      </c>
      <c r="D75" s="74">
        <v>384</v>
      </c>
      <c r="E75" s="74">
        <v>556</v>
      </c>
      <c r="F75" s="74">
        <v>2</v>
      </c>
      <c r="G75" s="75" t="s">
        <v>408</v>
      </c>
      <c r="H75" s="76" t="s">
        <v>409</v>
      </c>
      <c r="I75" s="76" t="s">
        <v>452</v>
      </c>
      <c r="J75" s="76">
        <v>1</v>
      </c>
      <c r="K75" s="76">
        <v>6</v>
      </c>
      <c r="L75" s="178">
        <v>1066</v>
      </c>
      <c r="M75" s="179">
        <v>1003.106</v>
      </c>
      <c r="N75" s="180">
        <v>1141.6859999999999</v>
      </c>
      <c r="O75" s="111">
        <v>1111</v>
      </c>
      <c r="P75" s="111">
        <v>1086</v>
      </c>
      <c r="Q75" s="111">
        <v>1044</v>
      </c>
      <c r="R75" s="111"/>
      <c r="S75" s="111">
        <v>1094</v>
      </c>
      <c r="T75" s="77">
        <v>138</v>
      </c>
      <c r="U75" s="77">
        <v>138</v>
      </c>
      <c r="V75" s="111">
        <v>1080</v>
      </c>
      <c r="W75" s="111">
        <v>1080</v>
      </c>
      <c r="X75" s="111">
        <v>1060</v>
      </c>
      <c r="Y75" s="111">
        <v>1080</v>
      </c>
      <c r="Z75" s="111">
        <v>1089</v>
      </c>
      <c r="AA75" s="77">
        <v>138</v>
      </c>
      <c r="AB75" s="77">
        <v>140</v>
      </c>
      <c r="AC75" s="111"/>
      <c r="AD75" s="111"/>
      <c r="AE75" s="111"/>
      <c r="AF75" s="111"/>
      <c r="AG75" s="111"/>
      <c r="AH75" s="77"/>
      <c r="AI75" s="77"/>
      <c r="AJ75" s="78">
        <v>1080.4000000000001</v>
      </c>
      <c r="AK75" s="79">
        <v>20</v>
      </c>
      <c r="AL75" s="80">
        <v>180</v>
      </c>
      <c r="AM75" s="77">
        <v>26</v>
      </c>
      <c r="AN75" s="77">
        <v>139</v>
      </c>
      <c r="AO75" s="81">
        <v>3</v>
      </c>
      <c r="AP75" s="81">
        <v>2</v>
      </c>
      <c r="AQ75" s="81">
        <v>1</v>
      </c>
      <c r="AR75" s="81"/>
      <c r="AS75" s="81">
        <v>1</v>
      </c>
      <c r="AT75" s="81"/>
      <c r="AU75" s="81"/>
      <c r="AV75" s="81">
        <v>0</v>
      </c>
      <c r="AW75" s="81"/>
      <c r="AX75" s="82">
        <v>6</v>
      </c>
      <c r="AY75" s="83">
        <v>558</v>
      </c>
      <c r="AZ75" s="181">
        <v>1.4999999999999999E-2</v>
      </c>
      <c r="BA75" s="84">
        <v>1.0999999999999999E-2</v>
      </c>
      <c r="BB75" s="83">
        <v>1</v>
      </c>
      <c r="BC75" s="83">
        <v>0</v>
      </c>
      <c r="BD75" s="83">
        <v>0.5</v>
      </c>
      <c r="BE75" s="83">
        <v>6.5</v>
      </c>
      <c r="BF75" s="83">
        <v>602.9</v>
      </c>
      <c r="BG75" s="28" t="s">
        <v>453</v>
      </c>
      <c r="BH75" s="85" t="s">
        <v>454</v>
      </c>
      <c r="BI75" s="85" t="s">
        <v>455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2</v>
      </c>
      <c r="C76" s="177">
        <v>44231</v>
      </c>
      <c r="D76" s="74">
        <v>384</v>
      </c>
      <c r="E76" s="74">
        <v>557</v>
      </c>
      <c r="F76" s="74">
        <v>2</v>
      </c>
      <c r="G76" s="75" t="s">
        <v>411</v>
      </c>
      <c r="H76" s="76" t="s">
        <v>412</v>
      </c>
      <c r="I76" s="76" t="s">
        <v>452</v>
      </c>
      <c r="J76" s="76">
        <v>1</v>
      </c>
      <c r="K76" s="76">
        <v>6</v>
      </c>
      <c r="L76" s="178">
        <v>182</v>
      </c>
      <c r="M76" s="179">
        <v>171.262</v>
      </c>
      <c r="N76" s="180">
        <v>194.922</v>
      </c>
      <c r="O76" s="111">
        <v>220</v>
      </c>
      <c r="P76" s="111">
        <v>189</v>
      </c>
      <c r="Q76" s="111">
        <v>193</v>
      </c>
      <c r="R76" s="111"/>
      <c r="S76" s="111">
        <v>202</v>
      </c>
      <c r="T76" s="77">
        <v>138</v>
      </c>
      <c r="U76" s="77">
        <v>138</v>
      </c>
      <c r="V76" s="111">
        <v>197</v>
      </c>
      <c r="W76" s="111">
        <v>193</v>
      </c>
      <c r="X76" s="111">
        <v>188</v>
      </c>
      <c r="Y76" s="111">
        <v>193</v>
      </c>
      <c r="Z76" s="111">
        <v>191</v>
      </c>
      <c r="AA76" s="77">
        <v>138</v>
      </c>
      <c r="AB76" s="77">
        <v>140</v>
      </c>
      <c r="AC76" s="111"/>
      <c r="AD76" s="111"/>
      <c r="AE76" s="111"/>
      <c r="AF76" s="111"/>
      <c r="AG76" s="111"/>
      <c r="AH76" s="77"/>
      <c r="AI76" s="77"/>
      <c r="AJ76" s="78">
        <v>196.2</v>
      </c>
      <c r="AK76" s="79">
        <v>20</v>
      </c>
      <c r="AL76" s="80">
        <v>180</v>
      </c>
      <c r="AM76" s="77">
        <v>26</v>
      </c>
      <c r="AN76" s="77">
        <v>139</v>
      </c>
      <c r="AO76" s="81">
        <v>2</v>
      </c>
      <c r="AP76" s="81">
        <v>1</v>
      </c>
      <c r="AQ76" s="81">
        <v>1</v>
      </c>
      <c r="AR76" s="81"/>
      <c r="AS76" s="81">
        <v>1</v>
      </c>
      <c r="AT76" s="81"/>
      <c r="AU76" s="81"/>
      <c r="AV76" s="81">
        <v>1</v>
      </c>
      <c r="AW76" s="81"/>
      <c r="AX76" s="82">
        <v>5</v>
      </c>
      <c r="AY76" s="83">
        <v>557</v>
      </c>
      <c r="AZ76" s="181">
        <v>1.4999999999999999E-2</v>
      </c>
      <c r="BA76" s="84">
        <v>8.9999999999999993E-3</v>
      </c>
      <c r="BB76" s="83">
        <v>1</v>
      </c>
      <c r="BC76" s="83">
        <v>0</v>
      </c>
      <c r="BD76" s="83">
        <v>3.1</v>
      </c>
      <c r="BE76" s="83">
        <v>1</v>
      </c>
      <c r="BF76" s="83">
        <v>109.3</v>
      </c>
      <c r="BG76" s="28" t="s">
        <v>453</v>
      </c>
      <c r="BH76" s="85" t="s">
        <v>454</v>
      </c>
      <c r="BI76" s="85" t="s">
        <v>455</v>
      </c>
      <c r="BJ76" s="85" t="s">
        <v>456</v>
      </c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2</v>
      </c>
      <c r="C77" s="177">
        <v>44231</v>
      </c>
      <c r="D77" s="74">
        <v>376</v>
      </c>
      <c r="E77" s="74">
        <v>438</v>
      </c>
      <c r="F77" s="74">
        <v>3</v>
      </c>
      <c r="G77" s="75" t="s">
        <v>178</v>
      </c>
      <c r="H77" s="76" t="s">
        <v>179</v>
      </c>
      <c r="I77" s="76" t="s">
        <v>452</v>
      </c>
      <c r="J77" s="76">
        <v>3</v>
      </c>
      <c r="K77" s="76">
        <v>2</v>
      </c>
      <c r="L77" s="178">
        <v>336</v>
      </c>
      <c r="M77" s="179">
        <v>316.17599999999999</v>
      </c>
      <c r="N77" s="180">
        <v>359.85599999999999</v>
      </c>
      <c r="O77" s="111">
        <v>352</v>
      </c>
      <c r="P77" s="111"/>
      <c r="Q77" s="111"/>
      <c r="R77" s="111"/>
      <c r="S77" s="111"/>
      <c r="T77" s="77">
        <v>125</v>
      </c>
      <c r="U77" s="77"/>
      <c r="V77" s="111"/>
      <c r="W77" s="111"/>
      <c r="X77" s="111"/>
      <c r="Y77" s="111"/>
      <c r="Z77" s="111"/>
      <c r="AA77" s="77"/>
      <c r="AB77" s="77"/>
      <c r="AC77" s="111"/>
      <c r="AD77" s="111"/>
      <c r="AE77" s="111"/>
      <c r="AF77" s="111"/>
      <c r="AG77" s="111"/>
      <c r="AH77" s="77"/>
      <c r="AI77" s="77"/>
      <c r="AJ77" s="78">
        <v>352</v>
      </c>
      <c r="AK77" s="79">
        <v>67</v>
      </c>
      <c r="AL77" s="80">
        <v>161</v>
      </c>
      <c r="AM77" s="77">
        <v>86</v>
      </c>
      <c r="AN77" s="77">
        <v>125</v>
      </c>
      <c r="AO77" s="81">
        <v>2</v>
      </c>
      <c r="AP77" s="81"/>
      <c r="AQ77" s="81"/>
      <c r="AR77" s="81">
        <v>2</v>
      </c>
      <c r="AS77" s="81"/>
      <c r="AT77" s="81"/>
      <c r="AU77" s="81"/>
      <c r="AV77" s="81"/>
      <c r="AW77" s="81"/>
      <c r="AX77" s="82">
        <v>4</v>
      </c>
      <c r="AY77" s="83">
        <v>652</v>
      </c>
      <c r="AZ77" s="181">
        <v>1.4999999999999999E-2</v>
      </c>
      <c r="BA77" s="84">
        <v>6.0000000000000001E-3</v>
      </c>
      <c r="BB77" s="83">
        <v>1</v>
      </c>
      <c r="BC77" s="83">
        <v>0</v>
      </c>
      <c r="BD77" s="83">
        <v>1.9</v>
      </c>
      <c r="BE77" s="83">
        <v>1.4</v>
      </c>
      <c r="BF77" s="83">
        <v>229.5</v>
      </c>
      <c r="BG77" s="28" t="s">
        <v>453</v>
      </c>
      <c r="BH77" s="85" t="s">
        <v>454</v>
      </c>
      <c r="BI77" s="85" t="s">
        <v>457</v>
      </c>
      <c r="BJ77" s="85" t="s">
        <v>458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2</v>
      </c>
      <c r="C78" s="177">
        <v>44231</v>
      </c>
      <c r="D78" s="74">
        <v>377</v>
      </c>
      <c r="E78" s="74">
        <v>439</v>
      </c>
      <c r="F78" s="74">
        <v>3</v>
      </c>
      <c r="G78" s="75" t="s">
        <v>310</v>
      </c>
      <c r="H78" s="76" t="s">
        <v>311</v>
      </c>
      <c r="I78" s="76" t="s">
        <v>452</v>
      </c>
      <c r="J78" s="76">
        <v>4</v>
      </c>
      <c r="K78" s="76">
        <v>1</v>
      </c>
      <c r="L78" s="178">
        <v>343</v>
      </c>
      <c r="M78" s="179">
        <v>308.7</v>
      </c>
      <c r="N78" s="180">
        <v>377.3</v>
      </c>
      <c r="O78" s="111"/>
      <c r="P78" s="111"/>
      <c r="Q78" s="111"/>
      <c r="R78" s="111"/>
      <c r="S78" s="111">
        <v>354</v>
      </c>
      <c r="T78" s="77"/>
      <c r="U78" s="77">
        <v>280</v>
      </c>
      <c r="V78" s="111">
        <v>355</v>
      </c>
      <c r="W78" s="111">
        <v>352</v>
      </c>
      <c r="X78" s="111">
        <v>334</v>
      </c>
      <c r="Y78" s="111">
        <v>328</v>
      </c>
      <c r="Z78" s="111">
        <v>336</v>
      </c>
      <c r="AA78" s="77">
        <v>202</v>
      </c>
      <c r="AB78" s="77">
        <v>203</v>
      </c>
      <c r="AC78" s="111"/>
      <c r="AD78" s="111"/>
      <c r="AE78" s="111"/>
      <c r="AF78" s="111"/>
      <c r="AG78" s="111"/>
      <c r="AH78" s="77"/>
      <c r="AI78" s="77"/>
      <c r="AJ78" s="78">
        <v>343.2</v>
      </c>
      <c r="AK78" s="79">
        <v>45</v>
      </c>
      <c r="AL78" s="80">
        <v>320</v>
      </c>
      <c r="AM78" s="77">
        <v>63</v>
      </c>
      <c r="AN78" s="77">
        <v>228</v>
      </c>
      <c r="AO78" s="81"/>
      <c r="AP78" s="81"/>
      <c r="AQ78" s="81">
        <v>2</v>
      </c>
      <c r="AR78" s="81"/>
      <c r="AS78" s="81">
        <v>4</v>
      </c>
      <c r="AT78" s="81"/>
      <c r="AU78" s="81"/>
      <c r="AV78" s="81">
        <v>3</v>
      </c>
      <c r="AW78" s="81"/>
      <c r="AX78" s="82">
        <v>9</v>
      </c>
      <c r="AY78" s="83">
        <v>529</v>
      </c>
      <c r="AZ78" s="181">
        <v>1.4999999999999999E-2</v>
      </c>
      <c r="BA78" s="84">
        <v>1.7000000000000001E-2</v>
      </c>
      <c r="BB78" s="83"/>
      <c r="BC78" s="83">
        <v>0</v>
      </c>
      <c r="BD78" s="83">
        <v>1.5</v>
      </c>
      <c r="BE78" s="83">
        <v>3.1</v>
      </c>
      <c r="BF78" s="83">
        <v>181.6</v>
      </c>
      <c r="BG78" s="28" t="s">
        <v>468</v>
      </c>
      <c r="BH78" s="85" t="s">
        <v>469</v>
      </c>
      <c r="BI78" s="85" t="s">
        <v>495</v>
      </c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2</v>
      </c>
      <c r="C79" s="177">
        <v>44231</v>
      </c>
      <c r="D79" s="74">
        <v>1</v>
      </c>
      <c r="E79" s="74">
        <v>1</v>
      </c>
      <c r="F79" s="74">
        <v>4</v>
      </c>
      <c r="G79" s="75" t="s">
        <v>190</v>
      </c>
      <c r="H79" s="76" t="s">
        <v>191</v>
      </c>
      <c r="I79" s="76" t="s">
        <v>452</v>
      </c>
      <c r="J79" s="76">
        <v>3</v>
      </c>
      <c r="K79" s="76">
        <v>2</v>
      </c>
      <c r="L79" s="178">
        <v>111</v>
      </c>
      <c r="M79" s="179">
        <v>103.23</v>
      </c>
      <c r="N79" s="180">
        <v>118.77</v>
      </c>
      <c r="O79" s="111">
        <v>101</v>
      </c>
      <c r="P79" s="111">
        <v>107</v>
      </c>
      <c r="Q79" s="111">
        <v>109</v>
      </c>
      <c r="R79" s="111"/>
      <c r="S79" s="111">
        <v>110</v>
      </c>
      <c r="T79" s="77">
        <v>90</v>
      </c>
      <c r="U79" s="77">
        <v>92</v>
      </c>
      <c r="V79" s="111">
        <v>103</v>
      </c>
      <c r="W79" s="111">
        <v>108</v>
      </c>
      <c r="X79" s="111">
        <v>104</v>
      </c>
      <c r="Y79" s="111">
        <v>109</v>
      </c>
      <c r="Z79" s="111">
        <v>112</v>
      </c>
      <c r="AA79" s="77">
        <v>92</v>
      </c>
      <c r="AB79" s="77">
        <v>92</v>
      </c>
      <c r="AC79" s="111"/>
      <c r="AD79" s="111"/>
      <c r="AE79" s="111"/>
      <c r="AF79" s="111"/>
      <c r="AG79" s="111"/>
      <c r="AH79" s="77"/>
      <c r="AI79" s="77"/>
      <c r="AJ79" s="78">
        <v>107</v>
      </c>
      <c r="AK79" s="79">
        <v>108</v>
      </c>
      <c r="AL79" s="80">
        <v>100</v>
      </c>
      <c r="AM79" s="77">
        <v>118</v>
      </c>
      <c r="AN79" s="77">
        <v>92</v>
      </c>
      <c r="AO79" s="81">
        <v>6</v>
      </c>
      <c r="AP79" s="81">
        <v>4</v>
      </c>
      <c r="AQ79" s="81">
        <v>1</v>
      </c>
      <c r="AR79" s="81"/>
      <c r="AS79" s="81">
        <v>6</v>
      </c>
      <c r="AT79" s="81"/>
      <c r="AU79" s="81"/>
      <c r="AV79" s="81"/>
      <c r="AW79" s="81"/>
      <c r="AX79" s="82">
        <v>17</v>
      </c>
      <c r="AY79" s="83">
        <v>2417</v>
      </c>
      <c r="AZ79" s="181">
        <v>1.4999999999999999E-2</v>
      </c>
      <c r="BA79" s="84">
        <v>7.0000000000000001E-3</v>
      </c>
      <c r="BB79" s="83">
        <v>1</v>
      </c>
      <c r="BC79" s="83">
        <v>0.2</v>
      </c>
      <c r="BD79" s="83">
        <v>21.8</v>
      </c>
      <c r="BE79" s="83">
        <v>1.8</v>
      </c>
      <c r="BF79" s="83">
        <v>258.60000000000002</v>
      </c>
      <c r="BG79" s="28" t="s">
        <v>483</v>
      </c>
      <c r="BH79" s="85" t="s">
        <v>483</v>
      </c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2</v>
      </c>
      <c r="C80" s="177">
        <v>44231</v>
      </c>
      <c r="D80" s="74">
        <v>1</v>
      </c>
      <c r="E80" s="74">
        <v>2</v>
      </c>
      <c r="F80" s="74">
        <v>4</v>
      </c>
      <c r="G80" s="75" t="s">
        <v>193</v>
      </c>
      <c r="H80" s="76" t="s">
        <v>194</v>
      </c>
      <c r="I80" s="76" t="s">
        <v>452</v>
      </c>
      <c r="J80" s="76">
        <v>3</v>
      </c>
      <c r="K80" s="76">
        <v>2</v>
      </c>
      <c r="L80" s="178">
        <v>113</v>
      </c>
      <c r="M80" s="179">
        <v>105.09</v>
      </c>
      <c r="N80" s="180">
        <v>120.91</v>
      </c>
      <c r="O80" s="111">
        <v>130</v>
      </c>
      <c r="P80" s="111">
        <v>120</v>
      </c>
      <c r="Q80" s="111">
        <v>110</v>
      </c>
      <c r="R80" s="111"/>
      <c r="S80" s="111">
        <v>112</v>
      </c>
      <c r="T80" s="77">
        <v>90</v>
      </c>
      <c r="U80" s="77">
        <v>92</v>
      </c>
      <c r="V80" s="111">
        <v>112</v>
      </c>
      <c r="W80" s="111">
        <v>116</v>
      </c>
      <c r="X80" s="111">
        <v>108</v>
      </c>
      <c r="Y80" s="111">
        <v>112</v>
      </c>
      <c r="Z80" s="111">
        <v>109</v>
      </c>
      <c r="AA80" s="77">
        <v>92</v>
      </c>
      <c r="AB80" s="77">
        <v>92</v>
      </c>
      <c r="AC80" s="111"/>
      <c r="AD80" s="111"/>
      <c r="AE80" s="111"/>
      <c r="AF80" s="111"/>
      <c r="AG80" s="111"/>
      <c r="AH80" s="77"/>
      <c r="AI80" s="77"/>
      <c r="AJ80" s="78">
        <v>114.3</v>
      </c>
      <c r="AK80" s="79">
        <v>108</v>
      </c>
      <c r="AL80" s="80">
        <v>100</v>
      </c>
      <c r="AM80" s="77">
        <v>118</v>
      </c>
      <c r="AN80" s="77">
        <v>92</v>
      </c>
      <c r="AO80" s="81">
        <v>4</v>
      </c>
      <c r="AP80" s="81">
        <v>4</v>
      </c>
      <c r="AQ80" s="81">
        <v>3</v>
      </c>
      <c r="AR80" s="81"/>
      <c r="AS80" s="81">
        <v>2</v>
      </c>
      <c r="AT80" s="81"/>
      <c r="AU80" s="81"/>
      <c r="AV80" s="81"/>
      <c r="AW80" s="81"/>
      <c r="AX80" s="82">
        <v>13</v>
      </c>
      <c r="AY80" s="83">
        <v>2353</v>
      </c>
      <c r="AZ80" s="181">
        <v>1.4999999999999999E-2</v>
      </c>
      <c r="BA80" s="84">
        <v>6.0000000000000001E-3</v>
      </c>
      <c r="BB80" s="83">
        <v>1</v>
      </c>
      <c r="BC80" s="83">
        <v>0.1</v>
      </c>
      <c r="BD80" s="83">
        <v>20.8</v>
      </c>
      <c r="BE80" s="83">
        <v>1.5</v>
      </c>
      <c r="BF80" s="83">
        <v>268.89999999999998</v>
      </c>
      <c r="BG80" s="28" t="s">
        <v>483</v>
      </c>
      <c r="BH80" s="85" t="s">
        <v>483</v>
      </c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2</v>
      </c>
      <c r="C81" s="177">
        <v>44231</v>
      </c>
      <c r="D81" s="74">
        <v>34</v>
      </c>
      <c r="E81" s="74">
        <v>99</v>
      </c>
      <c r="F81" s="74">
        <v>5</v>
      </c>
      <c r="G81" s="75" t="s">
        <v>365</v>
      </c>
      <c r="H81" s="76" t="s">
        <v>366</v>
      </c>
      <c r="I81" s="76" t="s">
        <v>452</v>
      </c>
      <c r="J81" s="76">
        <v>4</v>
      </c>
      <c r="K81" s="76">
        <v>6</v>
      </c>
      <c r="L81" s="178">
        <v>20</v>
      </c>
      <c r="M81" s="179">
        <v>18.600000000000001</v>
      </c>
      <c r="N81" s="180">
        <v>21.4</v>
      </c>
      <c r="O81" s="111">
        <v>20</v>
      </c>
      <c r="P81" s="111">
        <v>21</v>
      </c>
      <c r="Q81" s="111">
        <v>21</v>
      </c>
      <c r="R81" s="111"/>
      <c r="S81" s="111">
        <v>23</v>
      </c>
      <c r="T81" s="77">
        <v>104</v>
      </c>
      <c r="U81" s="77">
        <v>104</v>
      </c>
      <c r="V81" s="111">
        <v>20</v>
      </c>
      <c r="W81" s="111">
        <v>22</v>
      </c>
      <c r="X81" s="111">
        <v>21</v>
      </c>
      <c r="Y81" s="111">
        <v>20</v>
      </c>
      <c r="Z81" s="111">
        <v>20</v>
      </c>
      <c r="AA81" s="77">
        <v>103</v>
      </c>
      <c r="AB81" s="77">
        <v>101</v>
      </c>
      <c r="AC81" s="111"/>
      <c r="AD81" s="111"/>
      <c r="AE81" s="111"/>
      <c r="AF81" s="111"/>
      <c r="AG81" s="111"/>
      <c r="AH81" s="77"/>
      <c r="AI81" s="77"/>
      <c r="AJ81" s="78">
        <v>20.7</v>
      </c>
      <c r="AK81" s="79">
        <v>140</v>
      </c>
      <c r="AL81" s="80">
        <v>103</v>
      </c>
      <c r="AM81" s="77">
        <v>140</v>
      </c>
      <c r="AN81" s="77">
        <v>103</v>
      </c>
      <c r="AO81" s="81">
        <v>7</v>
      </c>
      <c r="AP81" s="81">
        <v>6</v>
      </c>
      <c r="AQ81" s="81">
        <v>14</v>
      </c>
      <c r="AR81" s="81">
        <v>2</v>
      </c>
      <c r="AS81" s="81"/>
      <c r="AT81" s="81"/>
      <c r="AU81" s="81"/>
      <c r="AV81" s="81"/>
      <c r="AW81" s="81"/>
      <c r="AX81" s="82">
        <v>29</v>
      </c>
      <c r="AY81" s="83">
        <v>2657</v>
      </c>
      <c r="AZ81" s="181">
        <v>1.4999999999999999E-2</v>
      </c>
      <c r="BA81" s="84">
        <v>1.0999999999999999E-2</v>
      </c>
      <c r="BB81" s="83">
        <v>1</v>
      </c>
      <c r="BC81" s="83">
        <v>1.5</v>
      </c>
      <c r="BD81" s="83">
        <v>132.9</v>
      </c>
      <c r="BE81" s="83">
        <v>0.6</v>
      </c>
      <c r="BF81" s="83">
        <v>55</v>
      </c>
      <c r="BG81" s="28" t="s">
        <v>468</v>
      </c>
      <c r="BH81" s="85" t="s">
        <v>469</v>
      </c>
      <c r="BI81" s="85" t="s">
        <v>486</v>
      </c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2</v>
      </c>
      <c r="C82" s="177">
        <v>44231</v>
      </c>
      <c r="D82" s="74">
        <v>34</v>
      </c>
      <c r="E82" s="74">
        <v>100</v>
      </c>
      <c r="F82" s="74">
        <v>5</v>
      </c>
      <c r="G82" s="75" t="s">
        <v>338</v>
      </c>
      <c r="H82" s="76" t="s">
        <v>339</v>
      </c>
      <c r="I82" s="76" t="s">
        <v>452</v>
      </c>
      <c r="J82" s="76">
        <v>4</v>
      </c>
      <c r="K82" s="76">
        <v>6</v>
      </c>
      <c r="L82" s="178">
        <v>20</v>
      </c>
      <c r="M82" s="179">
        <v>18.600000000000001</v>
      </c>
      <c r="N82" s="180">
        <v>21.4</v>
      </c>
      <c r="O82" s="111">
        <v>20</v>
      </c>
      <c r="P82" s="111">
        <v>21</v>
      </c>
      <c r="Q82" s="111">
        <v>21</v>
      </c>
      <c r="R82" s="111"/>
      <c r="S82" s="111">
        <v>23</v>
      </c>
      <c r="T82" s="77">
        <v>104</v>
      </c>
      <c r="U82" s="77">
        <v>104</v>
      </c>
      <c r="V82" s="111">
        <v>20</v>
      </c>
      <c r="W82" s="111">
        <v>22</v>
      </c>
      <c r="X82" s="111">
        <v>21</v>
      </c>
      <c r="Y82" s="111">
        <v>20</v>
      </c>
      <c r="Z82" s="111">
        <v>20</v>
      </c>
      <c r="AA82" s="77">
        <v>103</v>
      </c>
      <c r="AB82" s="77">
        <v>101</v>
      </c>
      <c r="AC82" s="111"/>
      <c r="AD82" s="111"/>
      <c r="AE82" s="111"/>
      <c r="AF82" s="111"/>
      <c r="AG82" s="111"/>
      <c r="AH82" s="77"/>
      <c r="AI82" s="77"/>
      <c r="AJ82" s="78">
        <v>20.7</v>
      </c>
      <c r="AK82" s="79">
        <v>140</v>
      </c>
      <c r="AL82" s="80">
        <v>103</v>
      </c>
      <c r="AM82" s="77">
        <v>140</v>
      </c>
      <c r="AN82" s="77">
        <v>103</v>
      </c>
      <c r="AO82" s="81">
        <v>7</v>
      </c>
      <c r="AP82" s="81">
        <v>6</v>
      </c>
      <c r="AQ82" s="81">
        <v>14</v>
      </c>
      <c r="AR82" s="81">
        <v>2</v>
      </c>
      <c r="AS82" s="81"/>
      <c r="AT82" s="81"/>
      <c r="AU82" s="81"/>
      <c r="AV82" s="81"/>
      <c r="AW82" s="81"/>
      <c r="AX82" s="82">
        <v>29</v>
      </c>
      <c r="AY82" s="83">
        <v>2657</v>
      </c>
      <c r="AZ82" s="181">
        <v>1.4999999999999999E-2</v>
      </c>
      <c r="BA82" s="84">
        <v>1.0999999999999999E-2</v>
      </c>
      <c r="BB82" s="83">
        <v>1</v>
      </c>
      <c r="BC82" s="83">
        <v>1.5</v>
      </c>
      <c r="BD82" s="83">
        <v>132.9</v>
      </c>
      <c r="BE82" s="83">
        <v>0.6</v>
      </c>
      <c r="BF82" s="83">
        <v>55</v>
      </c>
      <c r="BG82" s="28" t="s">
        <v>468</v>
      </c>
      <c r="BH82" s="85" t="s">
        <v>469</v>
      </c>
      <c r="BI82" s="85" t="s">
        <v>487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2</v>
      </c>
      <c r="C83" s="177">
        <v>44231</v>
      </c>
      <c r="D83" s="74">
        <v>34</v>
      </c>
      <c r="E83" s="74">
        <v>101</v>
      </c>
      <c r="F83" s="74">
        <v>5</v>
      </c>
      <c r="G83" s="75" t="s">
        <v>341</v>
      </c>
      <c r="H83" s="76" t="s">
        <v>342</v>
      </c>
      <c r="I83" s="76" t="s">
        <v>452</v>
      </c>
      <c r="J83" s="76">
        <v>4</v>
      </c>
      <c r="K83" s="76">
        <v>6</v>
      </c>
      <c r="L83" s="178">
        <v>20</v>
      </c>
      <c r="M83" s="179">
        <v>18.600000000000001</v>
      </c>
      <c r="N83" s="180">
        <v>21.4</v>
      </c>
      <c r="O83" s="111">
        <v>20</v>
      </c>
      <c r="P83" s="111">
        <v>21</v>
      </c>
      <c r="Q83" s="111">
        <v>21</v>
      </c>
      <c r="R83" s="111"/>
      <c r="S83" s="111">
        <v>23</v>
      </c>
      <c r="T83" s="77">
        <v>104</v>
      </c>
      <c r="U83" s="77">
        <v>104</v>
      </c>
      <c r="V83" s="111">
        <v>20</v>
      </c>
      <c r="W83" s="111">
        <v>22</v>
      </c>
      <c r="X83" s="111">
        <v>21</v>
      </c>
      <c r="Y83" s="111">
        <v>20</v>
      </c>
      <c r="Z83" s="111">
        <v>20</v>
      </c>
      <c r="AA83" s="77">
        <v>103</v>
      </c>
      <c r="AB83" s="77">
        <v>101</v>
      </c>
      <c r="AC83" s="111"/>
      <c r="AD83" s="111"/>
      <c r="AE83" s="111"/>
      <c r="AF83" s="111"/>
      <c r="AG83" s="111"/>
      <c r="AH83" s="77"/>
      <c r="AI83" s="77"/>
      <c r="AJ83" s="78">
        <v>20.7</v>
      </c>
      <c r="AK83" s="79">
        <v>140</v>
      </c>
      <c r="AL83" s="80">
        <v>103</v>
      </c>
      <c r="AM83" s="77">
        <v>140</v>
      </c>
      <c r="AN83" s="77">
        <v>103</v>
      </c>
      <c r="AO83" s="81">
        <v>7</v>
      </c>
      <c r="AP83" s="81">
        <v>6</v>
      </c>
      <c r="AQ83" s="81">
        <v>14</v>
      </c>
      <c r="AR83" s="81">
        <v>2</v>
      </c>
      <c r="AS83" s="81"/>
      <c r="AT83" s="81"/>
      <c r="AU83" s="81"/>
      <c r="AV83" s="81"/>
      <c r="AW83" s="81"/>
      <c r="AX83" s="82">
        <v>29</v>
      </c>
      <c r="AY83" s="83">
        <v>2657</v>
      </c>
      <c r="AZ83" s="181">
        <v>1.4999999999999999E-2</v>
      </c>
      <c r="BA83" s="84">
        <v>1.0999999999999999E-2</v>
      </c>
      <c r="BB83" s="83">
        <v>1</v>
      </c>
      <c r="BC83" s="83">
        <v>1.5</v>
      </c>
      <c r="BD83" s="83">
        <v>132.9</v>
      </c>
      <c r="BE83" s="83">
        <v>0.6</v>
      </c>
      <c r="BF83" s="83">
        <v>55</v>
      </c>
      <c r="BG83" s="28" t="s">
        <v>468</v>
      </c>
      <c r="BH83" s="85" t="s">
        <v>469</v>
      </c>
      <c r="BI83" s="85" t="s">
        <v>488</v>
      </c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2</v>
      </c>
      <c r="C84" s="177">
        <v>44231</v>
      </c>
      <c r="D84" s="74">
        <v>34</v>
      </c>
      <c r="E84" s="74">
        <v>102</v>
      </c>
      <c r="F84" s="74">
        <v>5</v>
      </c>
      <c r="G84" s="75" t="s">
        <v>344</v>
      </c>
      <c r="H84" s="76" t="s">
        <v>345</v>
      </c>
      <c r="I84" s="76" t="s">
        <v>452</v>
      </c>
      <c r="J84" s="76">
        <v>4</v>
      </c>
      <c r="K84" s="76">
        <v>6</v>
      </c>
      <c r="L84" s="178">
        <v>20</v>
      </c>
      <c r="M84" s="179">
        <v>18.600000000000001</v>
      </c>
      <c r="N84" s="180">
        <v>21.4</v>
      </c>
      <c r="O84" s="111">
        <v>20</v>
      </c>
      <c r="P84" s="111">
        <v>21</v>
      </c>
      <c r="Q84" s="111">
        <v>21</v>
      </c>
      <c r="R84" s="111"/>
      <c r="S84" s="111">
        <v>23</v>
      </c>
      <c r="T84" s="77">
        <v>104</v>
      </c>
      <c r="U84" s="77">
        <v>104</v>
      </c>
      <c r="V84" s="111">
        <v>20</v>
      </c>
      <c r="W84" s="111">
        <v>22</v>
      </c>
      <c r="X84" s="111">
        <v>21</v>
      </c>
      <c r="Y84" s="111">
        <v>20</v>
      </c>
      <c r="Z84" s="111">
        <v>20</v>
      </c>
      <c r="AA84" s="77">
        <v>103</v>
      </c>
      <c r="AB84" s="77">
        <v>101</v>
      </c>
      <c r="AC84" s="111"/>
      <c r="AD84" s="111"/>
      <c r="AE84" s="111"/>
      <c r="AF84" s="111"/>
      <c r="AG84" s="111"/>
      <c r="AH84" s="77"/>
      <c r="AI84" s="77"/>
      <c r="AJ84" s="78">
        <v>20.7</v>
      </c>
      <c r="AK84" s="79">
        <v>140</v>
      </c>
      <c r="AL84" s="80">
        <v>103</v>
      </c>
      <c r="AM84" s="77">
        <v>140</v>
      </c>
      <c r="AN84" s="77">
        <v>103</v>
      </c>
      <c r="AO84" s="81">
        <v>7</v>
      </c>
      <c r="AP84" s="81">
        <v>6</v>
      </c>
      <c r="AQ84" s="81">
        <v>14</v>
      </c>
      <c r="AR84" s="81">
        <v>2</v>
      </c>
      <c r="AS84" s="81"/>
      <c r="AT84" s="81"/>
      <c r="AU84" s="81"/>
      <c r="AV84" s="81"/>
      <c r="AW84" s="81"/>
      <c r="AX84" s="82">
        <v>29</v>
      </c>
      <c r="AY84" s="83">
        <v>2657</v>
      </c>
      <c r="AZ84" s="181">
        <v>1.4999999999999999E-2</v>
      </c>
      <c r="BA84" s="84">
        <v>1.0999999999999999E-2</v>
      </c>
      <c r="BB84" s="83">
        <v>1</v>
      </c>
      <c r="BC84" s="83">
        <v>1.5</v>
      </c>
      <c r="BD84" s="83">
        <v>132.9</v>
      </c>
      <c r="BE84" s="83">
        <v>0.6</v>
      </c>
      <c r="BF84" s="83">
        <v>55</v>
      </c>
      <c r="BG84" s="28" t="s">
        <v>468</v>
      </c>
      <c r="BH84" s="85" t="s">
        <v>469</v>
      </c>
      <c r="BI84" s="85" t="s">
        <v>489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2</v>
      </c>
      <c r="C85" s="177">
        <v>44231</v>
      </c>
      <c r="D85" s="74">
        <v>34</v>
      </c>
      <c r="E85" s="74">
        <v>103</v>
      </c>
      <c r="F85" s="74">
        <v>5</v>
      </c>
      <c r="G85" s="75" t="s">
        <v>347</v>
      </c>
      <c r="H85" s="76" t="s">
        <v>348</v>
      </c>
      <c r="I85" s="76" t="s">
        <v>452</v>
      </c>
      <c r="J85" s="76">
        <v>4</v>
      </c>
      <c r="K85" s="76">
        <v>6</v>
      </c>
      <c r="L85" s="178">
        <v>89</v>
      </c>
      <c r="M85" s="179">
        <v>82.77</v>
      </c>
      <c r="N85" s="180">
        <v>95.23</v>
      </c>
      <c r="O85" s="111">
        <v>88</v>
      </c>
      <c r="P85" s="111">
        <v>85</v>
      </c>
      <c r="Q85" s="111">
        <v>87</v>
      </c>
      <c r="R85" s="111"/>
      <c r="S85" s="111">
        <v>100</v>
      </c>
      <c r="T85" s="77">
        <v>104</v>
      </c>
      <c r="U85" s="77">
        <v>104</v>
      </c>
      <c r="V85" s="111">
        <v>84</v>
      </c>
      <c r="W85" s="111">
        <v>86</v>
      </c>
      <c r="X85" s="111">
        <v>92</v>
      </c>
      <c r="Y85" s="111">
        <v>75</v>
      </c>
      <c r="Z85" s="111">
        <v>86</v>
      </c>
      <c r="AA85" s="77">
        <v>103</v>
      </c>
      <c r="AB85" s="77">
        <v>101</v>
      </c>
      <c r="AC85" s="111"/>
      <c r="AD85" s="111"/>
      <c r="AE85" s="111"/>
      <c r="AF85" s="111"/>
      <c r="AG85" s="111"/>
      <c r="AH85" s="77"/>
      <c r="AI85" s="77"/>
      <c r="AJ85" s="78">
        <v>86.7</v>
      </c>
      <c r="AK85" s="79">
        <v>140</v>
      </c>
      <c r="AL85" s="80">
        <v>103</v>
      </c>
      <c r="AM85" s="77">
        <v>140</v>
      </c>
      <c r="AN85" s="77">
        <v>103</v>
      </c>
      <c r="AO85" s="81">
        <v>8</v>
      </c>
      <c r="AP85" s="81">
        <v>6</v>
      </c>
      <c r="AQ85" s="81">
        <v>13</v>
      </c>
      <c r="AR85" s="81"/>
      <c r="AS85" s="81"/>
      <c r="AT85" s="81"/>
      <c r="AU85" s="81"/>
      <c r="AV85" s="81"/>
      <c r="AW85" s="81"/>
      <c r="AX85" s="82">
        <v>27</v>
      </c>
      <c r="AY85" s="83">
        <v>2655</v>
      </c>
      <c r="AZ85" s="181">
        <v>1.4999999999999999E-2</v>
      </c>
      <c r="BA85" s="84">
        <v>0.01</v>
      </c>
      <c r="BB85" s="83">
        <v>1</v>
      </c>
      <c r="BC85" s="83">
        <v>0.3</v>
      </c>
      <c r="BD85" s="83">
        <v>29.8</v>
      </c>
      <c r="BE85" s="83">
        <v>2.2999999999999998</v>
      </c>
      <c r="BF85" s="83">
        <v>230.2</v>
      </c>
      <c r="BG85" s="28" t="s">
        <v>468</v>
      </c>
      <c r="BH85" s="85" t="s">
        <v>469</v>
      </c>
      <c r="BI85" s="85" t="s">
        <v>490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2</v>
      </c>
      <c r="C86" s="177">
        <v>44231</v>
      </c>
      <c r="D86" s="74">
        <v>34</v>
      </c>
      <c r="E86" s="74">
        <v>104</v>
      </c>
      <c r="F86" s="74">
        <v>5</v>
      </c>
      <c r="G86" s="75" t="s">
        <v>350</v>
      </c>
      <c r="H86" s="76" t="s">
        <v>351</v>
      </c>
      <c r="I86" s="76" t="s">
        <v>452</v>
      </c>
      <c r="J86" s="76">
        <v>4</v>
      </c>
      <c r="K86" s="76">
        <v>6</v>
      </c>
      <c r="L86" s="178">
        <v>89</v>
      </c>
      <c r="M86" s="179">
        <v>82.77</v>
      </c>
      <c r="N86" s="180">
        <v>95.23</v>
      </c>
      <c r="O86" s="111">
        <v>88</v>
      </c>
      <c r="P86" s="111">
        <v>85</v>
      </c>
      <c r="Q86" s="111">
        <v>87</v>
      </c>
      <c r="R86" s="111"/>
      <c r="S86" s="111">
        <v>100</v>
      </c>
      <c r="T86" s="77">
        <v>104</v>
      </c>
      <c r="U86" s="77">
        <v>104</v>
      </c>
      <c r="V86" s="111">
        <v>84</v>
      </c>
      <c r="W86" s="111">
        <v>86</v>
      </c>
      <c r="X86" s="111">
        <v>92</v>
      </c>
      <c r="Y86" s="111">
        <v>75</v>
      </c>
      <c r="Z86" s="111">
        <v>86</v>
      </c>
      <c r="AA86" s="77">
        <v>103</v>
      </c>
      <c r="AB86" s="77">
        <v>101</v>
      </c>
      <c r="AC86" s="111"/>
      <c r="AD86" s="111"/>
      <c r="AE86" s="111"/>
      <c r="AF86" s="111"/>
      <c r="AG86" s="111"/>
      <c r="AH86" s="77"/>
      <c r="AI86" s="77"/>
      <c r="AJ86" s="78">
        <v>86.7</v>
      </c>
      <c r="AK86" s="79">
        <v>140</v>
      </c>
      <c r="AL86" s="80">
        <v>103</v>
      </c>
      <c r="AM86" s="77">
        <v>140</v>
      </c>
      <c r="AN86" s="77">
        <v>103</v>
      </c>
      <c r="AO86" s="81">
        <v>8</v>
      </c>
      <c r="AP86" s="81">
        <v>6</v>
      </c>
      <c r="AQ86" s="81">
        <v>13</v>
      </c>
      <c r="AR86" s="81"/>
      <c r="AS86" s="81"/>
      <c r="AT86" s="81"/>
      <c r="AU86" s="81"/>
      <c r="AV86" s="81"/>
      <c r="AW86" s="81"/>
      <c r="AX86" s="82">
        <v>27</v>
      </c>
      <c r="AY86" s="83">
        <v>2655</v>
      </c>
      <c r="AZ86" s="181">
        <v>1.4999999999999999E-2</v>
      </c>
      <c r="BA86" s="84">
        <v>0.01</v>
      </c>
      <c r="BB86" s="83">
        <v>1</v>
      </c>
      <c r="BC86" s="83">
        <v>0.3</v>
      </c>
      <c r="BD86" s="83">
        <v>29.8</v>
      </c>
      <c r="BE86" s="83">
        <v>2.2999999999999998</v>
      </c>
      <c r="BF86" s="83">
        <v>230.2</v>
      </c>
      <c r="BG86" s="28" t="s">
        <v>468</v>
      </c>
      <c r="BH86" s="85" t="s">
        <v>469</v>
      </c>
      <c r="BI86" s="85" t="s">
        <v>491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2</v>
      </c>
      <c r="C87" s="177">
        <v>44231</v>
      </c>
      <c r="D87" s="74">
        <v>32</v>
      </c>
      <c r="E87" s="74">
        <v>92</v>
      </c>
      <c r="F87" s="74">
        <v>6</v>
      </c>
      <c r="G87" s="75" t="s">
        <v>136</v>
      </c>
      <c r="H87" s="76" t="s">
        <v>137</v>
      </c>
      <c r="I87" s="76" t="s">
        <v>452</v>
      </c>
      <c r="J87" s="76">
        <v>2</v>
      </c>
      <c r="K87" s="76">
        <v>3</v>
      </c>
      <c r="L87" s="178">
        <v>361</v>
      </c>
      <c r="M87" s="179">
        <v>335.73</v>
      </c>
      <c r="N87" s="180">
        <v>386.27</v>
      </c>
      <c r="O87" s="111">
        <v>400</v>
      </c>
      <c r="P87" s="111">
        <v>385</v>
      </c>
      <c r="Q87" s="111">
        <v>410</v>
      </c>
      <c r="R87" s="111"/>
      <c r="S87" s="111">
        <v>382</v>
      </c>
      <c r="T87" s="77">
        <v>99</v>
      </c>
      <c r="U87" s="77">
        <v>99</v>
      </c>
      <c r="V87" s="111">
        <v>520</v>
      </c>
      <c r="W87" s="111">
        <v>373</v>
      </c>
      <c r="X87" s="111">
        <v>352</v>
      </c>
      <c r="Y87" s="111">
        <v>344</v>
      </c>
      <c r="Z87" s="111">
        <v>348</v>
      </c>
      <c r="AA87" s="77">
        <v>103</v>
      </c>
      <c r="AB87" s="77">
        <v>103</v>
      </c>
      <c r="AC87" s="111"/>
      <c r="AD87" s="111"/>
      <c r="AE87" s="111"/>
      <c r="AF87" s="111"/>
      <c r="AG87" s="111"/>
      <c r="AH87" s="77"/>
      <c r="AI87" s="77"/>
      <c r="AJ87" s="78">
        <v>390.4</v>
      </c>
      <c r="AK87" s="79">
        <v>74</v>
      </c>
      <c r="AL87" s="80">
        <v>97</v>
      </c>
      <c r="AM87" s="77">
        <v>71</v>
      </c>
      <c r="AN87" s="77">
        <v>101</v>
      </c>
      <c r="AO87" s="81">
        <v>5</v>
      </c>
      <c r="AP87" s="81">
        <v>2</v>
      </c>
      <c r="AQ87" s="81">
        <v>2</v>
      </c>
      <c r="AR87" s="81">
        <v>2</v>
      </c>
      <c r="AS87" s="81"/>
      <c r="AT87" s="81"/>
      <c r="AU87" s="81"/>
      <c r="AV87" s="81"/>
      <c r="AW87" s="81"/>
      <c r="AX87" s="82">
        <v>11</v>
      </c>
      <c r="AY87" s="83">
        <v>1595</v>
      </c>
      <c r="AZ87" s="181">
        <v>1.4999999999999999E-2</v>
      </c>
      <c r="BA87" s="84">
        <v>7.0000000000000001E-3</v>
      </c>
      <c r="BB87" s="83">
        <v>1</v>
      </c>
      <c r="BC87" s="83">
        <v>0</v>
      </c>
      <c r="BD87" s="83">
        <v>4.4000000000000004</v>
      </c>
      <c r="BE87" s="83">
        <v>4.3</v>
      </c>
      <c r="BF87" s="83">
        <v>622.70000000000005</v>
      </c>
      <c r="BG87" s="28" t="s">
        <v>468</v>
      </c>
      <c r="BH87" s="85" t="s">
        <v>469</v>
      </c>
      <c r="BI87" s="85" t="s">
        <v>496</v>
      </c>
      <c r="BJ87" s="85" t="s">
        <v>497</v>
      </c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2</v>
      </c>
      <c r="C88" s="177">
        <v>44231</v>
      </c>
      <c r="D88" s="74">
        <v>32</v>
      </c>
      <c r="E88" s="74">
        <v>93</v>
      </c>
      <c r="F88" s="74">
        <v>6</v>
      </c>
      <c r="G88" s="75" t="s">
        <v>139</v>
      </c>
      <c r="H88" s="76" t="s">
        <v>140</v>
      </c>
      <c r="I88" s="76" t="s">
        <v>452</v>
      </c>
      <c r="J88" s="76">
        <v>2</v>
      </c>
      <c r="K88" s="76">
        <v>3</v>
      </c>
      <c r="L88" s="178">
        <v>59</v>
      </c>
      <c r="M88" s="179">
        <v>54.87</v>
      </c>
      <c r="N88" s="180">
        <v>63.13</v>
      </c>
      <c r="O88" s="111">
        <v>65</v>
      </c>
      <c r="P88" s="111">
        <v>60</v>
      </c>
      <c r="Q88" s="111">
        <v>61</v>
      </c>
      <c r="R88" s="111"/>
      <c r="S88" s="111">
        <v>71</v>
      </c>
      <c r="T88" s="77">
        <v>99</v>
      </c>
      <c r="U88" s="77">
        <v>99</v>
      </c>
      <c r="V88" s="111">
        <v>55</v>
      </c>
      <c r="W88" s="111">
        <v>56</v>
      </c>
      <c r="X88" s="111">
        <v>56</v>
      </c>
      <c r="Y88" s="111">
        <v>55</v>
      </c>
      <c r="Z88" s="111">
        <v>57</v>
      </c>
      <c r="AA88" s="77">
        <v>103</v>
      </c>
      <c r="AB88" s="77">
        <v>103</v>
      </c>
      <c r="AC88" s="111"/>
      <c r="AD88" s="111"/>
      <c r="AE88" s="111"/>
      <c r="AF88" s="111"/>
      <c r="AG88" s="111"/>
      <c r="AH88" s="77"/>
      <c r="AI88" s="77"/>
      <c r="AJ88" s="78">
        <v>59.6</v>
      </c>
      <c r="AK88" s="79">
        <v>74</v>
      </c>
      <c r="AL88" s="80">
        <v>97</v>
      </c>
      <c r="AM88" s="77">
        <v>71</v>
      </c>
      <c r="AN88" s="77">
        <v>101</v>
      </c>
      <c r="AO88" s="81">
        <v>8</v>
      </c>
      <c r="AP88" s="81">
        <v>2</v>
      </c>
      <c r="AQ88" s="81">
        <v>11</v>
      </c>
      <c r="AR88" s="81"/>
      <c r="AS88" s="81"/>
      <c r="AT88" s="81"/>
      <c r="AU88" s="81"/>
      <c r="AV88" s="81"/>
      <c r="AW88" s="81"/>
      <c r="AX88" s="82">
        <v>21</v>
      </c>
      <c r="AY88" s="83">
        <v>1425</v>
      </c>
      <c r="AZ88" s="181">
        <v>1.4999999999999999E-2</v>
      </c>
      <c r="BA88" s="84">
        <v>1.4999999999999999E-2</v>
      </c>
      <c r="BB88" s="83">
        <v>1</v>
      </c>
      <c r="BC88" s="83">
        <v>0.4</v>
      </c>
      <c r="BD88" s="83">
        <v>24.2</v>
      </c>
      <c r="BE88" s="83">
        <v>1.3</v>
      </c>
      <c r="BF88" s="83">
        <v>84.9</v>
      </c>
      <c r="BG88" s="28" t="s">
        <v>468</v>
      </c>
      <c r="BH88" s="85" t="s">
        <v>469</v>
      </c>
      <c r="BI88" s="85" t="s">
        <v>498</v>
      </c>
      <c r="BJ88" s="85" t="s">
        <v>497</v>
      </c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2</v>
      </c>
      <c r="C89" s="177">
        <v>44231</v>
      </c>
      <c r="D89" s="74">
        <v>32</v>
      </c>
      <c r="E89" s="74">
        <v>94</v>
      </c>
      <c r="F89" s="74">
        <v>6</v>
      </c>
      <c r="G89" s="75" t="s">
        <v>301</v>
      </c>
      <c r="H89" s="76" t="s">
        <v>302</v>
      </c>
      <c r="I89" s="76" t="s">
        <v>452</v>
      </c>
      <c r="J89" s="76">
        <v>2</v>
      </c>
      <c r="K89" s="76">
        <v>3</v>
      </c>
      <c r="L89" s="178">
        <v>19</v>
      </c>
      <c r="M89" s="179">
        <v>17.670000000000002</v>
      </c>
      <c r="N89" s="180">
        <v>20.329999999999998</v>
      </c>
      <c r="O89" s="111">
        <v>23</v>
      </c>
      <c r="P89" s="111">
        <v>19</v>
      </c>
      <c r="Q89" s="111">
        <v>20</v>
      </c>
      <c r="R89" s="111"/>
      <c r="S89" s="111">
        <v>20</v>
      </c>
      <c r="T89" s="77">
        <v>99</v>
      </c>
      <c r="U89" s="77">
        <v>99</v>
      </c>
      <c r="V89" s="111">
        <v>22</v>
      </c>
      <c r="W89" s="111">
        <v>20</v>
      </c>
      <c r="X89" s="111">
        <v>18</v>
      </c>
      <c r="Y89" s="111">
        <v>18</v>
      </c>
      <c r="Z89" s="111">
        <v>18</v>
      </c>
      <c r="AA89" s="77">
        <v>103</v>
      </c>
      <c r="AB89" s="77">
        <v>103</v>
      </c>
      <c r="AC89" s="111"/>
      <c r="AD89" s="111"/>
      <c r="AE89" s="111"/>
      <c r="AF89" s="111"/>
      <c r="AG89" s="111"/>
      <c r="AH89" s="77"/>
      <c r="AI89" s="77"/>
      <c r="AJ89" s="78">
        <v>19.600000000000001</v>
      </c>
      <c r="AK89" s="79">
        <v>74</v>
      </c>
      <c r="AL89" s="80">
        <v>97</v>
      </c>
      <c r="AM89" s="77">
        <v>71</v>
      </c>
      <c r="AN89" s="77">
        <v>101</v>
      </c>
      <c r="AO89" s="81">
        <v>2</v>
      </c>
      <c r="AP89" s="81">
        <v>4</v>
      </c>
      <c r="AQ89" s="81">
        <v>9</v>
      </c>
      <c r="AR89" s="81">
        <v>3</v>
      </c>
      <c r="AS89" s="81"/>
      <c r="AT89" s="81"/>
      <c r="AU89" s="81"/>
      <c r="AV89" s="81"/>
      <c r="AW89" s="81"/>
      <c r="AX89" s="82">
        <v>18</v>
      </c>
      <c r="AY89" s="83">
        <v>1554</v>
      </c>
      <c r="AZ89" s="181">
        <v>1.4999999999999999E-2</v>
      </c>
      <c r="BA89" s="84">
        <v>1.2E-2</v>
      </c>
      <c r="BB89" s="83">
        <v>1</v>
      </c>
      <c r="BC89" s="83">
        <v>0.9</v>
      </c>
      <c r="BD89" s="83">
        <v>81.8</v>
      </c>
      <c r="BE89" s="83">
        <v>0.4</v>
      </c>
      <c r="BF89" s="83">
        <v>30.5</v>
      </c>
      <c r="BG89" s="28" t="s">
        <v>468</v>
      </c>
      <c r="BH89" s="85" t="s">
        <v>469</v>
      </c>
      <c r="BI89" s="85" t="s">
        <v>499</v>
      </c>
      <c r="BJ89" s="85" t="s">
        <v>497</v>
      </c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2</v>
      </c>
      <c r="C90" s="177">
        <v>44231</v>
      </c>
      <c r="D90" s="74">
        <v>387</v>
      </c>
      <c r="E90" s="74">
        <v>560</v>
      </c>
      <c r="F90" s="74">
        <v>7</v>
      </c>
      <c r="G90" s="75" t="s">
        <v>313</v>
      </c>
      <c r="H90" s="76" t="s">
        <v>314</v>
      </c>
      <c r="I90" s="76" t="s">
        <v>452</v>
      </c>
      <c r="J90" s="76">
        <v>2</v>
      </c>
      <c r="K90" s="76">
        <v>5</v>
      </c>
      <c r="L90" s="178">
        <v>459</v>
      </c>
      <c r="M90" s="179">
        <v>426.87</v>
      </c>
      <c r="N90" s="180">
        <v>491.13</v>
      </c>
      <c r="O90" s="111">
        <v>500</v>
      </c>
      <c r="P90" s="111">
        <v>490</v>
      </c>
      <c r="Q90" s="111">
        <v>465</v>
      </c>
      <c r="R90" s="111"/>
      <c r="S90" s="111">
        <v>472</v>
      </c>
      <c r="T90" s="77">
        <v>198</v>
      </c>
      <c r="U90" s="77">
        <v>200</v>
      </c>
      <c r="V90" s="111">
        <v>552</v>
      </c>
      <c r="W90" s="111">
        <v>482</v>
      </c>
      <c r="X90" s="111">
        <v>464</v>
      </c>
      <c r="Y90" s="111">
        <v>452</v>
      </c>
      <c r="Z90" s="111">
        <v>471</v>
      </c>
      <c r="AA90" s="77">
        <v>202</v>
      </c>
      <c r="AB90" s="77">
        <v>202</v>
      </c>
      <c r="AC90" s="111"/>
      <c r="AD90" s="111"/>
      <c r="AE90" s="111"/>
      <c r="AF90" s="111"/>
      <c r="AG90" s="111"/>
      <c r="AH90" s="77"/>
      <c r="AI90" s="77"/>
      <c r="AJ90" s="78">
        <v>483.1</v>
      </c>
      <c r="AK90" s="79">
        <v>30</v>
      </c>
      <c r="AL90" s="80">
        <v>240</v>
      </c>
      <c r="AM90" s="77">
        <v>36</v>
      </c>
      <c r="AN90" s="77">
        <v>201</v>
      </c>
      <c r="AO90" s="81">
        <v>6</v>
      </c>
      <c r="AP90" s="81">
        <v>8</v>
      </c>
      <c r="AQ90" s="81">
        <v>3</v>
      </c>
      <c r="AR90" s="81"/>
      <c r="AS90" s="81">
        <v>4</v>
      </c>
      <c r="AT90" s="81"/>
      <c r="AU90" s="81"/>
      <c r="AV90" s="81"/>
      <c r="AW90" s="81"/>
      <c r="AX90" s="82">
        <v>21</v>
      </c>
      <c r="AY90" s="83">
        <v>111</v>
      </c>
      <c r="AZ90" s="181">
        <v>1.4999999999999999E-2</v>
      </c>
      <c r="BA90" s="84">
        <v>0.189</v>
      </c>
      <c r="BB90" s="83"/>
      <c r="BC90" s="83">
        <v>0</v>
      </c>
      <c r="BD90" s="83">
        <v>0.2</v>
      </c>
      <c r="BE90" s="83">
        <v>10.1</v>
      </c>
      <c r="BF90" s="83">
        <v>53.6</v>
      </c>
      <c r="BG90" s="28" t="s">
        <v>492</v>
      </c>
      <c r="BH90" s="85" t="s">
        <v>493</v>
      </c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2</v>
      </c>
      <c r="C91" s="177">
        <v>44231</v>
      </c>
      <c r="D91" s="74">
        <v>387</v>
      </c>
      <c r="E91" s="74">
        <v>561</v>
      </c>
      <c r="F91" s="74">
        <v>7</v>
      </c>
      <c r="G91" s="75" t="s">
        <v>316</v>
      </c>
      <c r="H91" s="76" t="s">
        <v>317</v>
      </c>
      <c r="I91" s="76" t="s">
        <v>452</v>
      </c>
      <c r="J91" s="76">
        <v>2</v>
      </c>
      <c r="K91" s="76">
        <v>5</v>
      </c>
      <c r="L91" s="178">
        <v>88</v>
      </c>
      <c r="M91" s="179">
        <v>81.84</v>
      </c>
      <c r="N91" s="180">
        <v>94.16</v>
      </c>
      <c r="O91" s="111">
        <v>95</v>
      </c>
      <c r="P91" s="111">
        <v>93</v>
      </c>
      <c r="Q91" s="111">
        <v>92</v>
      </c>
      <c r="R91" s="111"/>
      <c r="S91" s="111">
        <v>91</v>
      </c>
      <c r="T91" s="77">
        <v>198</v>
      </c>
      <c r="U91" s="77">
        <v>200</v>
      </c>
      <c r="V91" s="111">
        <v>92</v>
      </c>
      <c r="W91" s="111">
        <v>93</v>
      </c>
      <c r="X91" s="111">
        <v>90</v>
      </c>
      <c r="Y91" s="111">
        <v>91</v>
      </c>
      <c r="Z91" s="111">
        <v>89</v>
      </c>
      <c r="AA91" s="77">
        <v>202</v>
      </c>
      <c r="AB91" s="77">
        <v>202</v>
      </c>
      <c r="AC91" s="111"/>
      <c r="AD91" s="111"/>
      <c r="AE91" s="111"/>
      <c r="AF91" s="111"/>
      <c r="AG91" s="111"/>
      <c r="AH91" s="77"/>
      <c r="AI91" s="77"/>
      <c r="AJ91" s="78">
        <v>91.8</v>
      </c>
      <c r="AK91" s="79">
        <v>30</v>
      </c>
      <c r="AL91" s="80">
        <v>240</v>
      </c>
      <c r="AM91" s="77">
        <v>36</v>
      </c>
      <c r="AN91" s="77">
        <v>201</v>
      </c>
      <c r="AO91" s="81">
        <v>2</v>
      </c>
      <c r="AP91" s="81">
        <v>6</v>
      </c>
      <c r="AQ91" s="81">
        <v>3</v>
      </c>
      <c r="AR91" s="81"/>
      <c r="AS91" s="81">
        <v>8</v>
      </c>
      <c r="AT91" s="81"/>
      <c r="AU91" s="81"/>
      <c r="AV91" s="81"/>
      <c r="AW91" s="81"/>
      <c r="AX91" s="82">
        <v>19</v>
      </c>
      <c r="AY91" s="83">
        <v>109</v>
      </c>
      <c r="AZ91" s="181">
        <v>1.4999999999999999E-2</v>
      </c>
      <c r="BA91" s="84">
        <v>0.17399999999999999</v>
      </c>
      <c r="BB91" s="83"/>
      <c r="BC91" s="83">
        <v>0.2</v>
      </c>
      <c r="BD91" s="83">
        <v>1.2</v>
      </c>
      <c r="BE91" s="83">
        <v>1.7</v>
      </c>
      <c r="BF91" s="83">
        <v>10</v>
      </c>
      <c r="BG91" s="28" t="s">
        <v>492</v>
      </c>
      <c r="BH91" s="85" t="s">
        <v>493</v>
      </c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2</v>
      </c>
      <c r="C92" s="177">
        <v>44231</v>
      </c>
      <c r="D92" s="74">
        <v>387</v>
      </c>
      <c r="E92" s="74">
        <v>562</v>
      </c>
      <c r="F92" s="74">
        <v>7</v>
      </c>
      <c r="G92" s="75" t="s">
        <v>319</v>
      </c>
      <c r="H92" s="76" t="s">
        <v>320</v>
      </c>
      <c r="I92" s="76" t="s">
        <v>452</v>
      </c>
      <c r="J92" s="76">
        <v>2</v>
      </c>
      <c r="K92" s="76">
        <v>5</v>
      </c>
      <c r="L92" s="178">
        <v>248</v>
      </c>
      <c r="M92" s="179">
        <v>230.64</v>
      </c>
      <c r="N92" s="180">
        <v>265.36</v>
      </c>
      <c r="O92" s="111">
        <v>273</v>
      </c>
      <c r="P92" s="111">
        <v>263</v>
      </c>
      <c r="Q92" s="111">
        <v>260</v>
      </c>
      <c r="R92" s="111"/>
      <c r="S92" s="111">
        <v>256</v>
      </c>
      <c r="T92" s="77">
        <v>198</v>
      </c>
      <c r="U92" s="77">
        <v>200</v>
      </c>
      <c r="V92" s="111">
        <v>265</v>
      </c>
      <c r="W92" s="111">
        <v>255</v>
      </c>
      <c r="X92" s="111">
        <v>248</v>
      </c>
      <c r="Y92" s="111">
        <v>241</v>
      </c>
      <c r="Z92" s="111">
        <v>239</v>
      </c>
      <c r="AA92" s="77">
        <v>202</v>
      </c>
      <c r="AB92" s="77">
        <v>202</v>
      </c>
      <c r="AC92" s="111"/>
      <c r="AD92" s="111"/>
      <c r="AE92" s="111"/>
      <c r="AF92" s="111"/>
      <c r="AG92" s="111"/>
      <c r="AH92" s="77"/>
      <c r="AI92" s="77"/>
      <c r="AJ92" s="78">
        <v>255.6</v>
      </c>
      <c r="AK92" s="79">
        <v>30</v>
      </c>
      <c r="AL92" s="80">
        <v>240</v>
      </c>
      <c r="AM92" s="77">
        <v>36</v>
      </c>
      <c r="AN92" s="77">
        <v>201</v>
      </c>
      <c r="AO92" s="81">
        <v>4</v>
      </c>
      <c r="AP92" s="81">
        <v>8</v>
      </c>
      <c r="AQ92" s="81">
        <v>3</v>
      </c>
      <c r="AR92" s="81"/>
      <c r="AS92" s="81">
        <v>4</v>
      </c>
      <c r="AT92" s="81"/>
      <c r="AU92" s="81"/>
      <c r="AV92" s="81"/>
      <c r="AW92" s="81"/>
      <c r="AX92" s="82">
        <v>19</v>
      </c>
      <c r="AY92" s="83">
        <v>109</v>
      </c>
      <c r="AZ92" s="181">
        <v>1.4999999999999999E-2</v>
      </c>
      <c r="BA92" s="84">
        <v>0.17399999999999999</v>
      </c>
      <c r="BB92" s="83"/>
      <c r="BC92" s="83">
        <v>0.1</v>
      </c>
      <c r="BD92" s="83">
        <v>0.4</v>
      </c>
      <c r="BE92" s="83">
        <v>4.9000000000000004</v>
      </c>
      <c r="BF92" s="83">
        <v>27.9</v>
      </c>
      <c r="BG92" s="28" t="s">
        <v>492</v>
      </c>
      <c r="BH92" s="85" t="s">
        <v>493</v>
      </c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2</v>
      </c>
      <c r="C93" s="177">
        <v>44231</v>
      </c>
      <c r="D93" s="74">
        <v>387</v>
      </c>
      <c r="E93" s="74">
        <v>563</v>
      </c>
      <c r="F93" s="74">
        <v>7</v>
      </c>
      <c r="G93" s="75" t="s">
        <v>322</v>
      </c>
      <c r="H93" s="76" t="s">
        <v>323</v>
      </c>
      <c r="I93" s="76" t="s">
        <v>452</v>
      </c>
      <c r="J93" s="76">
        <v>2</v>
      </c>
      <c r="K93" s="76">
        <v>5</v>
      </c>
      <c r="L93" s="178">
        <v>106</v>
      </c>
      <c r="M93" s="179">
        <v>98.58</v>
      </c>
      <c r="N93" s="180">
        <v>113.42</v>
      </c>
      <c r="O93" s="111">
        <v>118</v>
      </c>
      <c r="P93" s="111">
        <v>108</v>
      </c>
      <c r="Q93" s="111">
        <v>105</v>
      </c>
      <c r="R93" s="111"/>
      <c r="S93" s="111">
        <v>110</v>
      </c>
      <c r="T93" s="77">
        <v>198</v>
      </c>
      <c r="U93" s="77">
        <v>200</v>
      </c>
      <c r="V93" s="111">
        <v>118</v>
      </c>
      <c r="W93" s="111">
        <v>110</v>
      </c>
      <c r="X93" s="111">
        <v>99</v>
      </c>
      <c r="Y93" s="111">
        <v>108</v>
      </c>
      <c r="Z93" s="111">
        <v>105</v>
      </c>
      <c r="AA93" s="77">
        <v>202</v>
      </c>
      <c r="AB93" s="77">
        <v>202</v>
      </c>
      <c r="AC93" s="111"/>
      <c r="AD93" s="111"/>
      <c r="AE93" s="111"/>
      <c r="AF93" s="111"/>
      <c r="AG93" s="111"/>
      <c r="AH93" s="77"/>
      <c r="AI93" s="77"/>
      <c r="AJ93" s="78">
        <v>109</v>
      </c>
      <c r="AK93" s="79">
        <v>60</v>
      </c>
      <c r="AL93" s="80">
        <v>240</v>
      </c>
      <c r="AM93" s="77">
        <v>72</v>
      </c>
      <c r="AN93" s="77">
        <v>201</v>
      </c>
      <c r="AO93" s="81">
        <v>3</v>
      </c>
      <c r="AP93" s="81">
        <v>1</v>
      </c>
      <c r="AQ93" s="81">
        <v>2</v>
      </c>
      <c r="AR93" s="81"/>
      <c r="AS93" s="81">
        <v>2</v>
      </c>
      <c r="AT93" s="81"/>
      <c r="AU93" s="81"/>
      <c r="AV93" s="81"/>
      <c r="AW93" s="81"/>
      <c r="AX93" s="82">
        <v>8</v>
      </c>
      <c r="AY93" s="83">
        <v>98</v>
      </c>
      <c r="AZ93" s="181">
        <v>1.4999999999999999E-2</v>
      </c>
      <c r="BA93" s="84">
        <v>8.2000000000000003E-2</v>
      </c>
      <c r="BB93" s="83"/>
      <c r="BC93" s="83">
        <v>0.1</v>
      </c>
      <c r="BD93" s="83">
        <v>0.9</v>
      </c>
      <c r="BE93" s="83">
        <v>0.9</v>
      </c>
      <c r="BF93" s="83">
        <v>10.7</v>
      </c>
      <c r="BG93" s="28" t="s">
        <v>492</v>
      </c>
      <c r="BH93" s="85" t="s">
        <v>493</v>
      </c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2</v>
      </c>
      <c r="C94" s="177">
        <v>44231</v>
      </c>
      <c r="D94" s="74">
        <v>181</v>
      </c>
      <c r="E94" s="74">
        <v>330</v>
      </c>
      <c r="F94" s="74">
        <v>8</v>
      </c>
      <c r="G94" s="75" t="s">
        <v>353</v>
      </c>
      <c r="H94" s="76" t="s">
        <v>354</v>
      </c>
      <c r="I94" s="76" t="s">
        <v>452</v>
      </c>
      <c r="J94" s="76">
        <v>4</v>
      </c>
      <c r="K94" s="76">
        <v>2</v>
      </c>
      <c r="L94" s="178">
        <v>406</v>
      </c>
      <c r="M94" s="179">
        <v>382.04599999999999</v>
      </c>
      <c r="N94" s="180">
        <v>434.82600000000002</v>
      </c>
      <c r="O94" s="111"/>
      <c r="P94" s="111">
        <v>411</v>
      </c>
      <c r="Q94" s="111">
        <v>416</v>
      </c>
      <c r="R94" s="111"/>
      <c r="S94" s="111">
        <v>410</v>
      </c>
      <c r="T94" s="77">
        <v>136</v>
      </c>
      <c r="U94" s="77">
        <v>136</v>
      </c>
      <c r="V94" s="111">
        <v>420</v>
      </c>
      <c r="W94" s="111">
        <v>408</v>
      </c>
      <c r="X94" s="111">
        <v>406</v>
      </c>
      <c r="Y94" s="111">
        <v>406</v>
      </c>
      <c r="Z94" s="111">
        <v>417</v>
      </c>
      <c r="AA94" s="77">
        <v>136</v>
      </c>
      <c r="AB94" s="77">
        <v>138</v>
      </c>
      <c r="AC94" s="111"/>
      <c r="AD94" s="111"/>
      <c r="AE94" s="111"/>
      <c r="AF94" s="111"/>
      <c r="AG94" s="111"/>
      <c r="AH94" s="77"/>
      <c r="AI94" s="77"/>
      <c r="AJ94" s="78">
        <v>411.8</v>
      </c>
      <c r="AK94" s="79">
        <v>103</v>
      </c>
      <c r="AL94" s="80">
        <v>140</v>
      </c>
      <c r="AM94" s="77">
        <v>105</v>
      </c>
      <c r="AN94" s="77">
        <v>137</v>
      </c>
      <c r="AO94" s="81">
        <v>5</v>
      </c>
      <c r="AP94" s="81">
        <v>2</v>
      </c>
      <c r="AQ94" s="81">
        <v>2</v>
      </c>
      <c r="AR94" s="81">
        <v>4</v>
      </c>
      <c r="AS94" s="81"/>
      <c r="AT94" s="81"/>
      <c r="AU94" s="81"/>
      <c r="AV94" s="81"/>
      <c r="AW94" s="81"/>
      <c r="AX94" s="82">
        <v>13</v>
      </c>
      <c r="AY94" s="83">
        <v>1837</v>
      </c>
      <c r="AZ94" s="181">
        <v>1.4999999999999999E-2</v>
      </c>
      <c r="BA94" s="84">
        <v>7.0000000000000001E-3</v>
      </c>
      <c r="BB94" s="83">
        <v>1</v>
      </c>
      <c r="BC94" s="83">
        <v>0</v>
      </c>
      <c r="BD94" s="83">
        <v>4.5</v>
      </c>
      <c r="BE94" s="83">
        <v>5.4</v>
      </c>
      <c r="BF94" s="83">
        <v>756.5</v>
      </c>
      <c r="BG94" s="28" t="s">
        <v>453</v>
      </c>
      <c r="BH94" s="85" t="s">
        <v>454</v>
      </c>
      <c r="BI94" s="85" t="s">
        <v>494</v>
      </c>
      <c r="BJ94" s="85" t="s">
        <v>458</v>
      </c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2</v>
      </c>
      <c r="C95" s="177">
        <v>44231</v>
      </c>
      <c r="D95" s="74">
        <v>227</v>
      </c>
      <c r="E95" s="74">
        <v>155</v>
      </c>
      <c r="F95" s="74">
        <v>30</v>
      </c>
      <c r="G95" s="75" t="s">
        <v>304</v>
      </c>
      <c r="H95" s="76" t="s">
        <v>305</v>
      </c>
      <c r="I95" s="76" t="s">
        <v>500</v>
      </c>
      <c r="J95" s="76">
        <v>3</v>
      </c>
      <c r="K95" s="76">
        <v>2</v>
      </c>
      <c r="L95" s="178">
        <v>122</v>
      </c>
      <c r="M95" s="179">
        <v>113.46</v>
      </c>
      <c r="N95" s="180">
        <v>130.54</v>
      </c>
      <c r="O95" s="111"/>
      <c r="P95" s="111"/>
      <c r="Q95" s="111">
        <v>118</v>
      </c>
      <c r="R95" s="111"/>
      <c r="S95" s="111"/>
      <c r="T95" s="77"/>
      <c r="U95" s="77">
        <v>120</v>
      </c>
      <c r="V95" s="111">
        <v>126</v>
      </c>
      <c r="W95" s="111">
        <v>122</v>
      </c>
      <c r="X95" s="111">
        <v>126</v>
      </c>
      <c r="Y95" s="111">
        <v>124</v>
      </c>
      <c r="Z95" s="111">
        <v>118</v>
      </c>
      <c r="AA95" s="77">
        <v>142</v>
      </c>
      <c r="AB95" s="77">
        <v>143</v>
      </c>
      <c r="AC95" s="111"/>
      <c r="AD95" s="111"/>
      <c r="AE95" s="111"/>
      <c r="AF95" s="111"/>
      <c r="AG95" s="111"/>
      <c r="AH95" s="77"/>
      <c r="AI95" s="77"/>
      <c r="AJ95" s="78">
        <v>122.3</v>
      </c>
      <c r="AK95" s="79">
        <v>61</v>
      </c>
      <c r="AL95" s="80">
        <v>177</v>
      </c>
      <c r="AM95" s="77">
        <v>80</v>
      </c>
      <c r="AN95" s="77">
        <v>135</v>
      </c>
      <c r="AO95" s="81">
        <v>5</v>
      </c>
      <c r="AP95" s="81">
        <v>1</v>
      </c>
      <c r="AQ95" s="81">
        <v>1</v>
      </c>
      <c r="AR95" s="81">
        <v>2</v>
      </c>
      <c r="AS95" s="81"/>
      <c r="AT95" s="81"/>
      <c r="AU95" s="81"/>
      <c r="AV95" s="81"/>
      <c r="AW95" s="81"/>
      <c r="AX95" s="82">
        <v>8</v>
      </c>
      <c r="AY95" s="83">
        <v>944</v>
      </c>
      <c r="AZ95" s="181">
        <v>0.02</v>
      </c>
      <c r="BA95" s="84">
        <v>8.0000000000000002E-3</v>
      </c>
      <c r="BB95" s="83">
        <v>1</v>
      </c>
      <c r="BC95" s="83">
        <v>0.1</v>
      </c>
      <c r="BD95" s="83">
        <v>7.7</v>
      </c>
      <c r="BE95" s="83">
        <v>1</v>
      </c>
      <c r="BF95" s="83">
        <v>115.5</v>
      </c>
      <c r="BG95" s="28" t="s">
        <v>468</v>
      </c>
      <c r="BH95" s="85" t="s">
        <v>475</v>
      </c>
      <c r="BI95" s="85" t="s">
        <v>501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2</v>
      </c>
      <c r="C96" s="177">
        <v>44231</v>
      </c>
      <c r="D96" s="74">
        <v>164</v>
      </c>
      <c r="E96" s="74">
        <v>652</v>
      </c>
      <c r="F96" s="74">
        <v>34</v>
      </c>
      <c r="G96" s="75" t="s">
        <v>296</v>
      </c>
      <c r="H96" s="76" t="s">
        <v>297</v>
      </c>
      <c r="I96" s="76"/>
      <c r="J96" s="76"/>
      <c r="K96" s="76"/>
      <c r="L96" s="178">
        <v>17.100000000000001</v>
      </c>
      <c r="M96" s="179">
        <v>15.903</v>
      </c>
      <c r="N96" s="180">
        <v>18.297000000000001</v>
      </c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>
        <v>122</v>
      </c>
      <c r="AC96" s="111"/>
      <c r="AD96" s="111"/>
      <c r="AE96" s="111"/>
      <c r="AF96" s="111"/>
      <c r="AG96" s="111"/>
      <c r="AH96" s="77"/>
      <c r="AI96" s="77"/>
      <c r="AJ96" s="78"/>
      <c r="AK96" s="79">
        <v>20</v>
      </c>
      <c r="AL96" s="80"/>
      <c r="AM96" s="77">
        <v>30</v>
      </c>
      <c r="AN96" s="77">
        <v>122</v>
      </c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/>
      <c r="AZ96" s="181">
        <v>0.02</v>
      </c>
      <c r="BA96" s="84"/>
      <c r="BB96" s="83"/>
      <c r="BC96" s="83"/>
      <c r="BD96" s="83"/>
      <c r="BE96" s="83"/>
      <c r="BF96" s="83"/>
      <c r="BG96" s="28"/>
      <c r="BH96" s="85"/>
      <c r="BI96" s="85" t="s">
        <v>502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2</v>
      </c>
      <c r="C97" s="177">
        <v>44231</v>
      </c>
      <c r="D97" s="74">
        <v>165</v>
      </c>
      <c r="E97" s="74">
        <v>306</v>
      </c>
      <c r="F97" s="74">
        <v>34</v>
      </c>
      <c r="G97" s="75" t="s">
        <v>307</v>
      </c>
      <c r="H97" s="76" t="s">
        <v>308</v>
      </c>
      <c r="I97" s="76" t="s">
        <v>472</v>
      </c>
      <c r="J97" s="76">
        <v>1</v>
      </c>
      <c r="K97" s="76">
        <v>3</v>
      </c>
      <c r="L97" s="178">
        <v>196</v>
      </c>
      <c r="M97" s="179">
        <v>182.28</v>
      </c>
      <c r="N97" s="180">
        <v>209.72</v>
      </c>
      <c r="O97" s="111"/>
      <c r="P97" s="111"/>
      <c r="Q97" s="111"/>
      <c r="R97" s="111"/>
      <c r="S97" s="111"/>
      <c r="T97" s="77"/>
      <c r="U97" s="77"/>
      <c r="V97" s="111"/>
      <c r="W97" s="111"/>
      <c r="X97" s="111">
        <v>208</v>
      </c>
      <c r="Y97" s="111">
        <v>222</v>
      </c>
      <c r="Z97" s="111">
        <v>210</v>
      </c>
      <c r="AA97" s="77"/>
      <c r="AB97" s="77">
        <v>122</v>
      </c>
      <c r="AC97" s="111"/>
      <c r="AD97" s="111"/>
      <c r="AE97" s="111"/>
      <c r="AF97" s="111"/>
      <c r="AG97" s="111"/>
      <c r="AH97" s="77"/>
      <c r="AI97" s="77"/>
      <c r="AJ97" s="78">
        <v>213.3</v>
      </c>
      <c r="AK97" s="79">
        <v>20</v>
      </c>
      <c r="AL97" s="80">
        <v>180</v>
      </c>
      <c r="AM97" s="77">
        <v>30</v>
      </c>
      <c r="AN97" s="77">
        <v>122</v>
      </c>
      <c r="AO97" s="81"/>
      <c r="AP97" s="81"/>
      <c r="AQ97" s="81"/>
      <c r="AR97" s="81"/>
      <c r="AS97" s="81"/>
      <c r="AT97" s="81"/>
      <c r="AU97" s="81"/>
      <c r="AV97" s="81"/>
      <c r="AW97" s="81"/>
      <c r="AX97" s="82"/>
      <c r="AY97" s="83"/>
      <c r="AZ97" s="181">
        <v>0.02</v>
      </c>
      <c r="BA97" s="84"/>
      <c r="BB97" s="83"/>
      <c r="BC97" s="83"/>
      <c r="BD97" s="83"/>
      <c r="BE97" s="83"/>
      <c r="BF97" s="83"/>
      <c r="BG97" s="28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2</v>
      </c>
      <c r="C98" s="177">
        <v>44231</v>
      </c>
      <c r="D98" s="74">
        <v>415</v>
      </c>
      <c r="E98" s="74">
        <v>655</v>
      </c>
      <c r="F98" s="74">
        <v>47</v>
      </c>
      <c r="G98" s="75" t="s">
        <v>326</v>
      </c>
      <c r="H98" s="76" t="s">
        <v>327</v>
      </c>
      <c r="I98" s="76" t="s">
        <v>478</v>
      </c>
      <c r="J98" s="76">
        <v>3</v>
      </c>
      <c r="K98" s="76">
        <v>1</v>
      </c>
      <c r="L98" s="178">
        <v>148</v>
      </c>
      <c r="M98" s="179">
        <v>137.63999999999999</v>
      </c>
      <c r="N98" s="180">
        <v>158.36000000000001</v>
      </c>
      <c r="O98" s="111"/>
      <c r="P98" s="111">
        <v>150</v>
      </c>
      <c r="Q98" s="111">
        <v>148</v>
      </c>
      <c r="R98" s="111"/>
      <c r="S98" s="111"/>
      <c r="T98" s="77"/>
      <c r="U98" s="77">
        <v>167</v>
      </c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148.80000000000001</v>
      </c>
      <c r="AK98" s="79">
        <v>60</v>
      </c>
      <c r="AL98" s="80">
        <v>180</v>
      </c>
      <c r="AM98" s="77">
        <v>65</v>
      </c>
      <c r="AN98" s="77">
        <v>167</v>
      </c>
      <c r="AO98" s="81"/>
      <c r="AP98" s="81"/>
      <c r="AQ98" s="81">
        <v>2</v>
      </c>
      <c r="AR98" s="81"/>
      <c r="AS98" s="81"/>
      <c r="AT98" s="81"/>
      <c r="AU98" s="81"/>
      <c r="AV98" s="81"/>
      <c r="AW98" s="81"/>
      <c r="AX98" s="82">
        <v>2</v>
      </c>
      <c r="AY98" s="83">
        <v>272</v>
      </c>
      <c r="AZ98" s="181">
        <v>0.02</v>
      </c>
      <c r="BA98" s="84">
        <v>7.0000000000000001E-3</v>
      </c>
      <c r="BB98" s="83">
        <v>1</v>
      </c>
      <c r="BC98" s="83">
        <v>0</v>
      </c>
      <c r="BD98" s="83">
        <v>1.8</v>
      </c>
      <c r="BE98" s="83">
        <v>0.3</v>
      </c>
      <c r="BF98" s="83">
        <v>40.5</v>
      </c>
      <c r="BG98" s="28" t="s">
        <v>468</v>
      </c>
      <c r="BH98" s="85" t="s">
        <v>469</v>
      </c>
      <c r="BI98" s="85" t="s">
        <v>503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2</v>
      </c>
      <c r="C99" s="177">
        <v>44231</v>
      </c>
      <c r="D99" s="74">
        <v>415</v>
      </c>
      <c r="E99" s="74">
        <v>656</v>
      </c>
      <c r="F99" s="74">
        <v>47</v>
      </c>
      <c r="G99" s="75" t="s">
        <v>329</v>
      </c>
      <c r="H99" s="76" t="s">
        <v>330</v>
      </c>
      <c r="I99" s="76" t="s">
        <v>478</v>
      </c>
      <c r="J99" s="76">
        <v>3</v>
      </c>
      <c r="K99" s="76">
        <v>1</v>
      </c>
      <c r="L99" s="178">
        <v>148</v>
      </c>
      <c r="M99" s="179">
        <v>137.63999999999999</v>
      </c>
      <c r="N99" s="180">
        <v>158.36000000000001</v>
      </c>
      <c r="O99" s="111"/>
      <c r="P99" s="111">
        <v>150</v>
      </c>
      <c r="Q99" s="111">
        <v>148</v>
      </c>
      <c r="R99" s="111"/>
      <c r="S99" s="111"/>
      <c r="T99" s="77"/>
      <c r="U99" s="77">
        <v>167</v>
      </c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148.80000000000001</v>
      </c>
      <c r="AK99" s="79">
        <v>60</v>
      </c>
      <c r="AL99" s="80">
        <v>180</v>
      </c>
      <c r="AM99" s="77">
        <v>65</v>
      </c>
      <c r="AN99" s="77">
        <v>167</v>
      </c>
      <c r="AO99" s="81"/>
      <c r="AP99" s="81"/>
      <c r="AQ99" s="81">
        <v>2</v>
      </c>
      <c r="AR99" s="81"/>
      <c r="AS99" s="81"/>
      <c r="AT99" s="81"/>
      <c r="AU99" s="81"/>
      <c r="AV99" s="81"/>
      <c r="AW99" s="81"/>
      <c r="AX99" s="82">
        <v>2</v>
      </c>
      <c r="AY99" s="83">
        <v>272</v>
      </c>
      <c r="AZ99" s="181">
        <v>0.02</v>
      </c>
      <c r="BA99" s="84">
        <v>7.0000000000000001E-3</v>
      </c>
      <c r="BB99" s="83">
        <v>1</v>
      </c>
      <c r="BC99" s="83">
        <v>0</v>
      </c>
      <c r="BD99" s="83">
        <v>1.8</v>
      </c>
      <c r="BE99" s="83">
        <v>0.3</v>
      </c>
      <c r="BF99" s="83">
        <v>40.5</v>
      </c>
      <c r="BG99" s="28" t="s">
        <v>468</v>
      </c>
      <c r="BH99" s="85" t="s">
        <v>469</v>
      </c>
      <c r="BI99" s="85" t="s">
        <v>504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2</v>
      </c>
      <c r="C100" s="177">
        <v>44231</v>
      </c>
      <c r="D100" s="74">
        <v>415</v>
      </c>
      <c r="E100" s="74">
        <v>657</v>
      </c>
      <c r="F100" s="74">
        <v>47</v>
      </c>
      <c r="G100" s="75" t="s">
        <v>332</v>
      </c>
      <c r="H100" s="76" t="s">
        <v>333</v>
      </c>
      <c r="I100" s="76" t="s">
        <v>478</v>
      </c>
      <c r="J100" s="76">
        <v>3</v>
      </c>
      <c r="K100" s="76">
        <v>1</v>
      </c>
      <c r="L100" s="178">
        <v>90</v>
      </c>
      <c r="M100" s="179">
        <v>83.7</v>
      </c>
      <c r="N100" s="180">
        <v>96.3</v>
      </c>
      <c r="O100" s="111"/>
      <c r="P100" s="111">
        <v>95</v>
      </c>
      <c r="Q100" s="111">
        <v>95</v>
      </c>
      <c r="R100" s="111"/>
      <c r="S100" s="111"/>
      <c r="T100" s="77"/>
      <c r="U100" s="77">
        <v>167</v>
      </c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95</v>
      </c>
      <c r="AK100" s="79">
        <v>60</v>
      </c>
      <c r="AL100" s="80">
        <v>180</v>
      </c>
      <c r="AM100" s="77">
        <v>65</v>
      </c>
      <c r="AN100" s="77">
        <v>167</v>
      </c>
      <c r="AO100" s="81"/>
      <c r="AP100" s="81"/>
      <c r="AQ100" s="81">
        <v>2</v>
      </c>
      <c r="AR100" s="81"/>
      <c r="AS100" s="81"/>
      <c r="AT100" s="81"/>
      <c r="AU100" s="81"/>
      <c r="AV100" s="81"/>
      <c r="AW100" s="81"/>
      <c r="AX100" s="82">
        <v>2</v>
      </c>
      <c r="AY100" s="83">
        <v>257</v>
      </c>
      <c r="AZ100" s="181">
        <v>0.02</v>
      </c>
      <c r="BA100" s="84">
        <v>8.0000000000000002E-3</v>
      </c>
      <c r="BB100" s="83">
        <v>1</v>
      </c>
      <c r="BC100" s="83">
        <v>0</v>
      </c>
      <c r="BD100" s="83">
        <v>2.9</v>
      </c>
      <c r="BE100" s="83">
        <v>0.2</v>
      </c>
      <c r="BF100" s="83">
        <v>24.4</v>
      </c>
      <c r="BG100" s="28" t="s">
        <v>468</v>
      </c>
      <c r="BH100" s="85" t="s">
        <v>469</v>
      </c>
      <c r="BI100" s="85" t="s">
        <v>505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2</v>
      </c>
      <c r="C101" s="177">
        <v>44231</v>
      </c>
      <c r="D101" s="74">
        <v>415</v>
      </c>
      <c r="E101" s="74">
        <v>658</v>
      </c>
      <c r="F101" s="74">
        <v>47</v>
      </c>
      <c r="G101" s="75" t="s">
        <v>335</v>
      </c>
      <c r="H101" s="76" t="s">
        <v>336</v>
      </c>
      <c r="I101" s="76" t="s">
        <v>478</v>
      </c>
      <c r="J101" s="76">
        <v>3</v>
      </c>
      <c r="K101" s="76">
        <v>1</v>
      </c>
      <c r="L101" s="178">
        <v>90</v>
      </c>
      <c r="M101" s="179">
        <v>83.7</v>
      </c>
      <c r="N101" s="180">
        <v>96.3</v>
      </c>
      <c r="O101" s="111"/>
      <c r="P101" s="111">
        <v>95</v>
      </c>
      <c r="Q101" s="111">
        <v>95</v>
      </c>
      <c r="R101" s="111"/>
      <c r="S101" s="111"/>
      <c r="T101" s="77"/>
      <c r="U101" s="77">
        <v>167</v>
      </c>
      <c r="V101" s="111"/>
      <c r="W101" s="111"/>
      <c r="X101" s="111"/>
      <c r="Y101" s="111"/>
      <c r="Z101" s="111"/>
      <c r="AA101" s="77"/>
      <c r="AB101" s="77"/>
      <c r="AC101" s="111"/>
      <c r="AD101" s="111"/>
      <c r="AE101" s="111"/>
      <c r="AF101" s="111"/>
      <c r="AG101" s="111"/>
      <c r="AH101" s="77"/>
      <c r="AI101" s="77"/>
      <c r="AJ101" s="78">
        <v>95</v>
      </c>
      <c r="AK101" s="79">
        <v>60</v>
      </c>
      <c r="AL101" s="80">
        <v>180</v>
      </c>
      <c r="AM101" s="77">
        <v>65</v>
      </c>
      <c r="AN101" s="77">
        <v>167</v>
      </c>
      <c r="AO101" s="81"/>
      <c r="AP101" s="81"/>
      <c r="AQ101" s="81">
        <v>2</v>
      </c>
      <c r="AR101" s="81"/>
      <c r="AS101" s="81"/>
      <c r="AT101" s="81"/>
      <c r="AU101" s="81"/>
      <c r="AV101" s="81"/>
      <c r="AW101" s="81"/>
      <c r="AX101" s="82">
        <v>2</v>
      </c>
      <c r="AY101" s="83">
        <v>257</v>
      </c>
      <c r="AZ101" s="181">
        <v>0.02</v>
      </c>
      <c r="BA101" s="84">
        <v>8.0000000000000002E-3</v>
      </c>
      <c r="BB101" s="83">
        <v>1</v>
      </c>
      <c r="BC101" s="83">
        <v>0</v>
      </c>
      <c r="BD101" s="83">
        <v>2.9</v>
      </c>
      <c r="BE101" s="83">
        <v>0.2</v>
      </c>
      <c r="BF101" s="83">
        <v>24.4</v>
      </c>
      <c r="BG101" s="28" t="s">
        <v>468</v>
      </c>
      <c r="BH101" s="85" t="s">
        <v>469</v>
      </c>
      <c r="BI101" s="85" t="s">
        <v>506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2</v>
      </c>
      <c r="C102" s="177">
        <v>44231</v>
      </c>
      <c r="D102" s="74">
        <v>334</v>
      </c>
      <c r="E102" s="74">
        <v>254</v>
      </c>
      <c r="F102" s="74">
        <v>49</v>
      </c>
      <c r="G102" s="75" t="s">
        <v>415</v>
      </c>
      <c r="H102" s="76" t="s">
        <v>164</v>
      </c>
      <c r="I102" s="76" t="s">
        <v>478</v>
      </c>
      <c r="J102" s="76">
        <v>4</v>
      </c>
      <c r="K102" s="76">
        <v>2</v>
      </c>
      <c r="L102" s="178">
        <v>203</v>
      </c>
      <c r="M102" s="179">
        <v>188.79</v>
      </c>
      <c r="N102" s="180">
        <v>217.21</v>
      </c>
      <c r="O102" s="111"/>
      <c r="P102" s="111"/>
      <c r="Q102" s="111">
        <v>220</v>
      </c>
      <c r="R102" s="111"/>
      <c r="S102" s="111">
        <v>206</v>
      </c>
      <c r="T102" s="77"/>
      <c r="U102" s="77">
        <v>130</v>
      </c>
      <c r="V102" s="111">
        <v>195</v>
      </c>
      <c r="W102" s="111">
        <v>201</v>
      </c>
      <c r="X102" s="111">
        <v>215</v>
      </c>
      <c r="Y102" s="111">
        <v>211</v>
      </c>
      <c r="Z102" s="111">
        <v>209</v>
      </c>
      <c r="AA102" s="77">
        <v>146</v>
      </c>
      <c r="AB102" s="77">
        <v>142</v>
      </c>
      <c r="AC102" s="111"/>
      <c r="AD102" s="111"/>
      <c r="AE102" s="111"/>
      <c r="AF102" s="111"/>
      <c r="AG102" s="111"/>
      <c r="AH102" s="77"/>
      <c r="AI102" s="77"/>
      <c r="AJ102" s="78">
        <v>208.1</v>
      </c>
      <c r="AK102" s="79">
        <v>88</v>
      </c>
      <c r="AL102" s="80">
        <v>164</v>
      </c>
      <c r="AM102" s="77">
        <v>103</v>
      </c>
      <c r="AN102" s="77">
        <v>139</v>
      </c>
      <c r="AO102" s="81">
        <v>4</v>
      </c>
      <c r="AP102" s="81">
        <v>4</v>
      </c>
      <c r="AQ102" s="81">
        <v>5</v>
      </c>
      <c r="AR102" s="81">
        <v>1</v>
      </c>
      <c r="AS102" s="81">
        <v>1</v>
      </c>
      <c r="AT102" s="81"/>
      <c r="AU102" s="81"/>
      <c r="AV102" s="81"/>
      <c r="AW102" s="81"/>
      <c r="AX102" s="82">
        <v>14</v>
      </c>
      <c r="AY102" s="83">
        <v>2114</v>
      </c>
      <c r="AZ102" s="181">
        <v>0.02</v>
      </c>
      <c r="BA102" s="84">
        <v>7.0000000000000001E-3</v>
      </c>
      <c r="BB102" s="83">
        <v>1</v>
      </c>
      <c r="BC102" s="83">
        <v>0.1</v>
      </c>
      <c r="BD102" s="83">
        <v>10.4</v>
      </c>
      <c r="BE102" s="83">
        <v>2.9</v>
      </c>
      <c r="BF102" s="83">
        <v>439.9</v>
      </c>
      <c r="BG102" s="28" t="s">
        <v>468</v>
      </c>
      <c r="BH102" s="85" t="s">
        <v>475</v>
      </c>
      <c r="BI102" s="85" t="s">
        <v>482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2</v>
      </c>
      <c r="C103" s="177">
        <v>44234</v>
      </c>
      <c r="D103" s="74">
        <v>384</v>
      </c>
      <c r="E103" s="74">
        <v>556</v>
      </c>
      <c r="F103" s="74">
        <v>2</v>
      </c>
      <c r="G103" s="75" t="s">
        <v>408</v>
      </c>
      <c r="H103" s="76" t="s">
        <v>409</v>
      </c>
      <c r="I103" s="76" t="s">
        <v>452</v>
      </c>
      <c r="J103" s="76">
        <v>1</v>
      </c>
      <c r="K103" s="76">
        <v>6</v>
      </c>
      <c r="L103" s="178">
        <v>1066</v>
      </c>
      <c r="M103" s="179">
        <v>1003.106</v>
      </c>
      <c r="N103" s="180">
        <v>1141.6859999999999</v>
      </c>
      <c r="O103" s="111"/>
      <c r="P103" s="111">
        <v>1157</v>
      </c>
      <c r="Q103" s="111">
        <v>1109</v>
      </c>
      <c r="R103" s="111">
        <v>1074</v>
      </c>
      <c r="S103" s="111">
        <v>1056</v>
      </c>
      <c r="T103" s="77">
        <v>131</v>
      </c>
      <c r="U103" s="77">
        <v>132</v>
      </c>
      <c r="V103" s="111">
        <v>1118</v>
      </c>
      <c r="W103" s="111">
        <v>1091</v>
      </c>
      <c r="X103" s="111">
        <v>1051</v>
      </c>
      <c r="Y103" s="111">
        <v>1047</v>
      </c>
      <c r="Z103" s="111">
        <v>1040</v>
      </c>
      <c r="AA103" s="77">
        <v>136</v>
      </c>
      <c r="AB103" s="77">
        <v>135</v>
      </c>
      <c r="AC103" s="111"/>
      <c r="AD103" s="111"/>
      <c r="AE103" s="111"/>
      <c r="AF103" s="111"/>
      <c r="AG103" s="111"/>
      <c r="AH103" s="77"/>
      <c r="AI103" s="77"/>
      <c r="AJ103" s="78">
        <v>1082.5999999999999</v>
      </c>
      <c r="AK103" s="79">
        <v>20</v>
      </c>
      <c r="AL103" s="80">
        <v>180</v>
      </c>
      <c r="AM103" s="77">
        <v>27</v>
      </c>
      <c r="AN103" s="77">
        <v>134</v>
      </c>
      <c r="AO103" s="81">
        <v>2</v>
      </c>
      <c r="AP103" s="81">
        <v>3</v>
      </c>
      <c r="AQ103" s="81">
        <v>2</v>
      </c>
      <c r="AR103" s="81"/>
      <c r="AS103" s="81">
        <v>3</v>
      </c>
      <c r="AT103" s="81"/>
      <c r="AU103" s="81"/>
      <c r="AV103" s="81"/>
      <c r="AW103" s="81"/>
      <c r="AX103" s="82">
        <v>11</v>
      </c>
      <c r="AY103" s="83">
        <v>587</v>
      </c>
      <c r="AZ103" s="181">
        <v>1.4999999999999999E-2</v>
      </c>
      <c r="BA103" s="84">
        <v>1.9E-2</v>
      </c>
      <c r="BB103" s="83"/>
      <c r="BC103" s="83">
        <v>0</v>
      </c>
      <c r="BD103" s="83">
        <v>0.6</v>
      </c>
      <c r="BE103" s="83">
        <v>11.9</v>
      </c>
      <c r="BF103" s="83">
        <v>635.5</v>
      </c>
      <c r="BG103" s="28" t="s">
        <v>453</v>
      </c>
      <c r="BH103" s="85" t="s">
        <v>454</v>
      </c>
      <c r="BI103" s="85" t="s">
        <v>455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2</v>
      </c>
      <c r="C104" s="177">
        <v>44234</v>
      </c>
      <c r="D104" s="74">
        <v>384</v>
      </c>
      <c r="E104" s="74">
        <v>557</v>
      </c>
      <c r="F104" s="74">
        <v>2</v>
      </c>
      <c r="G104" s="75" t="s">
        <v>411</v>
      </c>
      <c r="H104" s="76" t="s">
        <v>412</v>
      </c>
      <c r="I104" s="76" t="s">
        <v>452</v>
      </c>
      <c r="J104" s="76">
        <v>1</v>
      </c>
      <c r="K104" s="76">
        <v>6</v>
      </c>
      <c r="L104" s="178">
        <v>182</v>
      </c>
      <c r="M104" s="179">
        <v>171.262</v>
      </c>
      <c r="N104" s="180">
        <v>194.922</v>
      </c>
      <c r="O104" s="111"/>
      <c r="P104" s="111">
        <v>209</v>
      </c>
      <c r="Q104" s="111">
        <v>190</v>
      </c>
      <c r="R104" s="111">
        <v>193</v>
      </c>
      <c r="S104" s="111">
        <v>191</v>
      </c>
      <c r="T104" s="77">
        <v>131</v>
      </c>
      <c r="U104" s="77">
        <v>132</v>
      </c>
      <c r="V104" s="111">
        <v>203</v>
      </c>
      <c r="W104" s="111">
        <v>193</v>
      </c>
      <c r="X104" s="111">
        <v>187</v>
      </c>
      <c r="Y104" s="111">
        <v>192</v>
      </c>
      <c r="Z104" s="111">
        <v>193</v>
      </c>
      <c r="AA104" s="77">
        <v>136</v>
      </c>
      <c r="AB104" s="77">
        <v>135</v>
      </c>
      <c r="AC104" s="111"/>
      <c r="AD104" s="111"/>
      <c r="AE104" s="111"/>
      <c r="AF104" s="111"/>
      <c r="AG104" s="111"/>
      <c r="AH104" s="77"/>
      <c r="AI104" s="77"/>
      <c r="AJ104" s="78">
        <v>194.6</v>
      </c>
      <c r="AK104" s="79">
        <v>20</v>
      </c>
      <c r="AL104" s="80">
        <v>180</v>
      </c>
      <c r="AM104" s="77">
        <v>27</v>
      </c>
      <c r="AN104" s="77">
        <v>134</v>
      </c>
      <c r="AO104" s="81">
        <v>2</v>
      </c>
      <c r="AP104" s="81">
        <v>2</v>
      </c>
      <c r="AQ104" s="81">
        <v>3</v>
      </c>
      <c r="AR104" s="81"/>
      <c r="AS104" s="81">
        <v>3</v>
      </c>
      <c r="AT104" s="81"/>
      <c r="AU104" s="81"/>
      <c r="AV104" s="81"/>
      <c r="AW104" s="81"/>
      <c r="AX104" s="82">
        <v>9</v>
      </c>
      <c r="AY104" s="83">
        <v>585</v>
      </c>
      <c r="AZ104" s="181">
        <v>1.4999999999999999E-2</v>
      </c>
      <c r="BA104" s="84">
        <v>1.4999999999999999E-2</v>
      </c>
      <c r="BB104" s="83">
        <v>1</v>
      </c>
      <c r="BC104" s="83">
        <v>0</v>
      </c>
      <c r="BD104" s="83">
        <v>3.2</v>
      </c>
      <c r="BE104" s="83">
        <v>1.8</v>
      </c>
      <c r="BF104" s="83">
        <v>113.8</v>
      </c>
      <c r="BG104" s="28" t="s">
        <v>453</v>
      </c>
      <c r="BH104" s="85" t="s">
        <v>454</v>
      </c>
      <c r="BI104" s="85" t="s">
        <v>455</v>
      </c>
      <c r="BJ104" s="85" t="s">
        <v>456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2</v>
      </c>
      <c r="C105" s="177">
        <v>44234</v>
      </c>
      <c r="D105" s="74">
        <v>377</v>
      </c>
      <c r="E105" s="74">
        <v>439</v>
      </c>
      <c r="F105" s="74">
        <v>3</v>
      </c>
      <c r="G105" s="75" t="s">
        <v>310</v>
      </c>
      <c r="H105" s="76" t="s">
        <v>311</v>
      </c>
      <c r="I105" s="76" t="s">
        <v>452</v>
      </c>
      <c r="J105" s="76">
        <v>4</v>
      </c>
      <c r="K105" s="76">
        <v>1</v>
      </c>
      <c r="L105" s="178">
        <v>343</v>
      </c>
      <c r="M105" s="179">
        <v>308.7</v>
      </c>
      <c r="N105" s="180">
        <v>377.3</v>
      </c>
      <c r="O105" s="111"/>
      <c r="P105" s="111">
        <v>357</v>
      </c>
      <c r="Q105" s="111">
        <v>361</v>
      </c>
      <c r="R105" s="111">
        <v>366</v>
      </c>
      <c r="S105" s="111">
        <v>344</v>
      </c>
      <c r="T105" s="77">
        <v>204</v>
      </c>
      <c r="U105" s="77">
        <v>207</v>
      </c>
      <c r="V105" s="111">
        <v>365</v>
      </c>
      <c r="W105" s="111"/>
      <c r="X105" s="111"/>
      <c r="Y105" s="111"/>
      <c r="Z105" s="111"/>
      <c r="AA105" s="77">
        <v>320</v>
      </c>
      <c r="AB105" s="77">
        <v>335</v>
      </c>
      <c r="AC105" s="111"/>
      <c r="AD105" s="111"/>
      <c r="AE105" s="111"/>
      <c r="AF105" s="111"/>
      <c r="AG105" s="111"/>
      <c r="AH105" s="77"/>
      <c r="AI105" s="77"/>
      <c r="AJ105" s="78">
        <v>358.6</v>
      </c>
      <c r="AK105" s="79">
        <v>45</v>
      </c>
      <c r="AL105" s="80">
        <v>320</v>
      </c>
      <c r="AM105" s="77">
        <v>54</v>
      </c>
      <c r="AN105" s="77">
        <v>267</v>
      </c>
      <c r="AO105" s="81">
        <v>3</v>
      </c>
      <c r="AP105" s="81">
        <v>2</v>
      </c>
      <c r="AQ105" s="81">
        <v>7</v>
      </c>
      <c r="AR105" s="81"/>
      <c r="AS105" s="81">
        <v>6</v>
      </c>
      <c r="AT105" s="81"/>
      <c r="AU105" s="81"/>
      <c r="AV105" s="81"/>
      <c r="AW105" s="81"/>
      <c r="AX105" s="82">
        <v>18</v>
      </c>
      <c r="AY105" s="83">
        <v>553</v>
      </c>
      <c r="AZ105" s="181">
        <v>1.4999999999999999E-2</v>
      </c>
      <c r="BA105" s="84">
        <v>3.3000000000000002E-2</v>
      </c>
      <c r="BB105" s="83"/>
      <c r="BC105" s="83">
        <v>0.1</v>
      </c>
      <c r="BD105" s="83">
        <v>1.6</v>
      </c>
      <c r="BE105" s="83">
        <v>6.5</v>
      </c>
      <c r="BF105" s="83">
        <v>198.3</v>
      </c>
      <c r="BG105" s="28" t="s">
        <v>468</v>
      </c>
      <c r="BH105" s="85" t="s">
        <v>469</v>
      </c>
      <c r="BI105" s="85" t="s">
        <v>495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2</v>
      </c>
      <c r="C106" s="177">
        <v>44234</v>
      </c>
      <c r="D106" s="74">
        <v>1</v>
      </c>
      <c r="E106" s="74">
        <v>1</v>
      </c>
      <c r="F106" s="74">
        <v>4</v>
      </c>
      <c r="G106" s="75" t="s">
        <v>190</v>
      </c>
      <c r="H106" s="76" t="s">
        <v>191</v>
      </c>
      <c r="I106" s="76" t="s">
        <v>452</v>
      </c>
      <c r="J106" s="76">
        <v>3</v>
      </c>
      <c r="K106" s="76">
        <v>2</v>
      </c>
      <c r="L106" s="178">
        <v>111</v>
      </c>
      <c r="M106" s="179">
        <v>103.23</v>
      </c>
      <c r="N106" s="180">
        <v>118.77</v>
      </c>
      <c r="O106" s="111"/>
      <c r="P106" s="111"/>
      <c r="Q106" s="111"/>
      <c r="R106" s="111"/>
      <c r="S106" s="111"/>
      <c r="T106" s="77"/>
      <c r="U106" s="77"/>
      <c r="V106" s="111">
        <v>105</v>
      </c>
      <c r="W106" s="111">
        <v>115</v>
      </c>
      <c r="X106" s="111">
        <v>119</v>
      </c>
      <c r="Y106" s="111">
        <v>112</v>
      </c>
      <c r="Z106" s="111">
        <v>116</v>
      </c>
      <c r="AA106" s="77">
        <v>83</v>
      </c>
      <c r="AB106" s="77">
        <v>82</v>
      </c>
      <c r="AC106" s="111"/>
      <c r="AD106" s="111"/>
      <c r="AE106" s="111"/>
      <c r="AF106" s="111"/>
      <c r="AG106" s="111"/>
      <c r="AH106" s="77"/>
      <c r="AI106" s="77"/>
      <c r="AJ106" s="78">
        <v>113.4</v>
      </c>
      <c r="AK106" s="79">
        <v>108</v>
      </c>
      <c r="AL106" s="80">
        <v>100</v>
      </c>
      <c r="AM106" s="77">
        <v>131</v>
      </c>
      <c r="AN106" s="77">
        <v>83</v>
      </c>
      <c r="AO106" s="81">
        <v>7</v>
      </c>
      <c r="AP106" s="81">
        <v>2</v>
      </c>
      <c r="AQ106" s="81">
        <v>6</v>
      </c>
      <c r="AR106" s="81"/>
      <c r="AS106" s="81"/>
      <c r="AT106" s="81"/>
      <c r="AU106" s="81"/>
      <c r="AV106" s="81"/>
      <c r="AW106" s="81"/>
      <c r="AX106" s="82">
        <v>15</v>
      </c>
      <c r="AY106" s="83">
        <v>2511</v>
      </c>
      <c r="AZ106" s="181">
        <v>1.4999999999999999E-2</v>
      </c>
      <c r="BA106" s="84">
        <v>6.0000000000000001E-3</v>
      </c>
      <c r="BB106" s="83">
        <v>1</v>
      </c>
      <c r="BC106" s="83">
        <v>0.1</v>
      </c>
      <c r="BD106" s="83">
        <v>22.6</v>
      </c>
      <c r="BE106" s="83">
        <v>1.7</v>
      </c>
      <c r="BF106" s="83">
        <v>284.7</v>
      </c>
      <c r="BG106" s="28" t="s">
        <v>483</v>
      </c>
      <c r="BH106" s="85" t="s">
        <v>483</v>
      </c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2</v>
      </c>
      <c r="C107" s="177">
        <v>44234</v>
      </c>
      <c r="D107" s="74">
        <v>1</v>
      </c>
      <c r="E107" s="74">
        <v>2</v>
      </c>
      <c r="F107" s="74">
        <v>4</v>
      </c>
      <c r="G107" s="75" t="s">
        <v>193</v>
      </c>
      <c r="H107" s="76" t="s">
        <v>194</v>
      </c>
      <c r="I107" s="76" t="s">
        <v>452</v>
      </c>
      <c r="J107" s="76">
        <v>3</v>
      </c>
      <c r="K107" s="76">
        <v>2</v>
      </c>
      <c r="L107" s="178">
        <v>113</v>
      </c>
      <c r="M107" s="179">
        <v>105.09</v>
      </c>
      <c r="N107" s="180">
        <v>120.91</v>
      </c>
      <c r="O107" s="111"/>
      <c r="P107" s="111"/>
      <c r="Q107" s="111"/>
      <c r="R107" s="111"/>
      <c r="S107" s="111"/>
      <c r="T107" s="77"/>
      <c r="U107" s="77"/>
      <c r="V107" s="111">
        <v>100</v>
      </c>
      <c r="W107" s="111">
        <v>109</v>
      </c>
      <c r="X107" s="111">
        <v>111</v>
      </c>
      <c r="Y107" s="111">
        <v>108</v>
      </c>
      <c r="Z107" s="111">
        <v>106</v>
      </c>
      <c r="AA107" s="77">
        <v>83</v>
      </c>
      <c r="AB107" s="77">
        <v>82</v>
      </c>
      <c r="AC107" s="111"/>
      <c r="AD107" s="111"/>
      <c r="AE107" s="111"/>
      <c r="AF107" s="111"/>
      <c r="AG107" s="111"/>
      <c r="AH107" s="77"/>
      <c r="AI107" s="77"/>
      <c r="AJ107" s="78">
        <v>106.8</v>
      </c>
      <c r="AK107" s="79">
        <v>108</v>
      </c>
      <c r="AL107" s="80">
        <v>100</v>
      </c>
      <c r="AM107" s="77">
        <v>131</v>
      </c>
      <c r="AN107" s="77">
        <v>83</v>
      </c>
      <c r="AO107" s="81">
        <v>8</v>
      </c>
      <c r="AP107" s="81">
        <v>2</v>
      </c>
      <c r="AQ107" s="81">
        <v>4</v>
      </c>
      <c r="AR107" s="81"/>
      <c r="AS107" s="81"/>
      <c r="AT107" s="81"/>
      <c r="AU107" s="81"/>
      <c r="AV107" s="81"/>
      <c r="AW107" s="81"/>
      <c r="AX107" s="82">
        <v>14</v>
      </c>
      <c r="AY107" s="83">
        <v>2510</v>
      </c>
      <c r="AZ107" s="181">
        <v>1.4999999999999999E-2</v>
      </c>
      <c r="BA107" s="84">
        <v>6.0000000000000001E-3</v>
      </c>
      <c r="BB107" s="83">
        <v>1</v>
      </c>
      <c r="BC107" s="83">
        <v>0.1</v>
      </c>
      <c r="BD107" s="83">
        <v>22.2</v>
      </c>
      <c r="BE107" s="83">
        <v>1.5</v>
      </c>
      <c r="BF107" s="83">
        <v>268.10000000000002</v>
      </c>
      <c r="BG107" s="28" t="s">
        <v>483</v>
      </c>
      <c r="BH107" s="85" t="s">
        <v>483</v>
      </c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2</v>
      </c>
      <c r="C108" s="177">
        <v>44234</v>
      </c>
      <c r="D108" s="74">
        <v>34</v>
      </c>
      <c r="E108" s="74">
        <v>99</v>
      </c>
      <c r="F108" s="74">
        <v>5</v>
      </c>
      <c r="G108" s="75" t="s">
        <v>365</v>
      </c>
      <c r="H108" s="76" t="s">
        <v>366</v>
      </c>
      <c r="I108" s="76" t="s">
        <v>452</v>
      </c>
      <c r="J108" s="76">
        <v>4</v>
      </c>
      <c r="K108" s="76">
        <v>6</v>
      </c>
      <c r="L108" s="178">
        <v>20</v>
      </c>
      <c r="M108" s="179">
        <v>18.600000000000001</v>
      </c>
      <c r="N108" s="180">
        <v>21.4</v>
      </c>
      <c r="O108" s="111"/>
      <c r="P108" s="111">
        <v>20</v>
      </c>
      <c r="Q108" s="111">
        <v>20</v>
      </c>
      <c r="R108" s="111"/>
      <c r="S108" s="111"/>
      <c r="T108" s="77">
        <v>95</v>
      </c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>
        <v>20.3</v>
      </c>
      <c r="AK108" s="79">
        <v>140</v>
      </c>
      <c r="AL108" s="80">
        <v>103</v>
      </c>
      <c r="AM108" s="77">
        <v>152</v>
      </c>
      <c r="AN108" s="77">
        <v>95</v>
      </c>
      <c r="AO108" s="81">
        <v>2</v>
      </c>
      <c r="AP108" s="81">
        <v>1</v>
      </c>
      <c r="AQ108" s="81"/>
      <c r="AR108" s="81"/>
      <c r="AS108" s="81">
        <v>2</v>
      </c>
      <c r="AT108" s="81"/>
      <c r="AU108" s="81"/>
      <c r="AV108" s="81"/>
      <c r="AW108" s="81"/>
      <c r="AX108" s="82">
        <v>5</v>
      </c>
      <c r="AY108" s="83">
        <v>941</v>
      </c>
      <c r="AZ108" s="181">
        <v>1.4999999999999999E-2</v>
      </c>
      <c r="BA108" s="84">
        <v>5.0000000000000001E-3</v>
      </c>
      <c r="BB108" s="83">
        <v>1</v>
      </c>
      <c r="BC108" s="83">
        <v>0.3</v>
      </c>
      <c r="BD108" s="83">
        <v>47.1</v>
      </c>
      <c r="BE108" s="83">
        <v>0.1</v>
      </c>
      <c r="BF108" s="83">
        <v>19.100000000000001</v>
      </c>
      <c r="BG108" s="28" t="s">
        <v>468</v>
      </c>
      <c r="BH108" s="85" t="s">
        <v>469</v>
      </c>
      <c r="BI108" s="85" t="s">
        <v>486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2</v>
      </c>
      <c r="C109" s="177">
        <v>44234</v>
      </c>
      <c r="D109" s="74">
        <v>34</v>
      </c>
      <c r="E109" s="74">
        <v>100</v>
      </c>
      <c r="F109" s="74">
        <v>5</v>
      </c>
      <c r="G109" s="75" t="s">
        <v>338</v>
      </c>
      <c r="H109" s="76" t="s">
        <v>339</v>
      </c>
      <c r="I109" s="76" t="s">
        <v>452</v>
      </c>
      <c r="J109" s="76">
        <v>4</v>
      </c>
      <c r="K109" s="76">
        <v>6</v>
      </c>
      <c r="L109" s="178">
        <v>20</v>
      </c>
      <c r="M109" s="179">
        <v>18.600000000000001</v>
      </c>
      <c r="N109" s="180">
        <v>21.4</v>
      </c>
      <c r="O109" s="111"/>
      <c r="P109" s="111">
        <v>20</v>
      </c>
      <c r="Q109" s="111">
        <v>20</v>
      </c>
      <c r="R109" s="111"/>
      <c r="S109" s="111"/>
      <c r="T109" s="77">
        <v>95</v>
      </c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>
        <v>20.3</v>
      </c>
      <c r="AK109" s="79">
        <v>140</v>
      </c>
      <c r="AL109" s="80">
        <v>103</v>
      </c>
      <c r="AM109" s="77">
        <v>152</v>
      </c>
      <c r="AN109" s="77">
        <v>95</v>
      </c>
      <c r="AO109" s="81">
        <v>2</v>
      </c>
      <c r="AP109" s="81">
        <v>1</v>
      </c>
      <c r="AQ109" s="81"/>
      <c r="AR109" s="81"/>
      <c r="AS109" s="81">
        <v>2</v>
      </c>
      <c r="AT109" s="81"/>
      <c r="AU109" s="81"/>
      <c r="AV109" s="81"/>
      <c r="AW109" s="81"/>
      <c r="AX109" s="82">
        <v>5</v>
      </c>
      <c r="AY109" s="83">
        <v>941</v>
      </c>
      <c r="AZ109" s="181">
        <v>1.4999999999999999E-2</v>
      </c>
      <c r="BA109" s="84">
        <v>5.0000000000000001E-3</v>
      </c>
      <c r="BB109" s="83">
        <v>1</v>
      </c>
      <c r="BC109" s="83">
        <v>0.3</v>
      </c>
      <c r="BD109" s="83">
        <v>47.1</v>
      </c>
      <c r="BE109" s="83">
        <v>0.1</v>
      </c>
      <c r="BF109" s="83">
        <v>19.100000000000001</v>
      </c>
      <c r="BG109" s="28" t="s">
        <v>468</v>
      </c>
      <c r="BH109" s="85" t="s">
        <v>469</v>
      </c>
      <c r="BI109" s="85" t="s">
        <v>487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2</v>
      </c>
      <c r="C110" s="177">
        <v>44234</v>
      </c>
      <c r="D110" s="74">
        <v>34</v>
      </c>
      <c r="E110" s="74">
        <v>101</v>
      </c>
      <c r="F110" s="74">
        <v>5</v>
      </c>
      <c r="G110" s="75" t="s">
        <v>341</v>
      </c>
      <c r="H110" s="76" t="s">
        <v>342</v>
      </c>
      <c r="I110" s="76" t="s">
        <v>452</v>
      </c>
      <c r="J110" s="76">
        <v>4</v>
      </c>
      <c r="K110" s="76">
        <v>6</v>
      </c>
      <c r="L110" s="178">
        <v>20</v>
      </c>
      <c r="M110" s="179">
        <v>18.600000000000001</v>
      </c>
      <c r="N110" s="180">
        <v>21.4</v>
      </c>
      <c r="O110" s="111"/>
      <c r="P110" s="111">
        <v>20</v>
      </c>
      <c r="Q110" s="111">
        <v>20</v>
      </c>
      <c r="R110" s="111"/>
      <c r="S110" s="111"/>
      <c r="T110" s="77">
        <v>95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20.3</v>
      </c>
      <c r="AK110" s="79">
        <v>140</v>
      </c>
      <c r="AL110" s="80">
        <v>103</v>
      </c>
      <c r="AM110" s="77">
        <v>152</v>
      </c>
      <c r="AN110" s="77">
        <v>95</v>
      </c>
      <c r="AO110" s="81">
        <v>2</v>
      </c>
      <c r="AP110" s="81">
        <v>1</v>
      </c>
      <c r="AQ110" s="81"/>
      <c r="AR110" s="81"/>
      <c r="AS110" s="81">
        <v>2</v>
      </c>
      <c r="AT110" s="81"/>
      <c r="AU110" s="81"/>
      <c r="AV110" s="81"/>
      <c r="AW110" s="81"/>
      <c r="AX110" s="82">
        <v>5</v>
      </c>
      <c r="AY110" s="83">
        <v>941</v>
      </c>
      <c r="AZ110" s="181">
        <v>1.4999999999999999E-2</v>
      </c>
      <c r="BA110" s="84">
        <v>5.0000000000000001E-3</v>
      </c>
      <c r="BB110" s="83">
        <v>1</v>
      </c>
      <c r="BC110" s="83">
        <v>0.3</v>
      </c>
      <c r="BD110" s="83">
        <v>47.1</v>
      </c>
      <c r="BE110" s="83">
        <v>0.1</v>
      </c>
      <c r="BF110" s="83">
        <v>19.100000000000001</v>
      </c>
      <c r="BG110" s="28" t="s">
        <v>468</v>
      </c>
      <c r="BH110" s="85" t="s">
        <v>469</v>
      </c>
      <c r="BI110" s="85" t="s">
        <v>488</v>
      </c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2</v>
      </c>
      <c r="C111" s="177">
        <v>44234</v>
      </c>
      <c r="D111" s="74">
        <v>34</v>
      </c>
      <c r="E111" s="74">
        <v>102</v>
      </c>
      <c r="F111" s="74">
        <v>5</v>
      </c>
      <c r="G111" s="75" t="s">
        <v>344</v>
      </c>
      <c r="H111" s="76" t="s">
        <v>345</v>
      </c>
      <c r="I111" s="76" t="s">
        <v>452</v>
      </c>
      <c r="J111" s="76">
        <v>4</v>
      </c>
      <c r="K111" s="76">
        <v>6</v>
      </c>
      <c r="L111" s="178">
        <v>20</v>
      </c>
      <c r="M111" s="179">
        <v>18.600000000000001</v>
      </c>
      <c r="N111" s="180">
        <v>21.4</v>
      </c>
      <c r="O111" s="111"/>
      <c r="P111" s="111">
        <v>20</v>
      </c>
      <c r="Q111" s="111">
        <v>20</v>
      </c>
      <c r="R111" s="111"/>
      <c r="S111" s="111"/>
      <c r="T111" s="77">
        <v>95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20.3</v>
      </c>
      <c r="AK111" s="79">
        <v>140</v>
      </c>
      <c r="AL111" s="80">
        <v>103</v>
      </c>
      <c r="AM111" s="77">
        <v>152</v>
      </c>
      <c r="AN111" s="77">
        <v>95</v>
      </c>
      <c r="AO111" s="81">
        <v>2</v>
      </c>
      <c r="AP111" s="81">
        <v>1</v>
      </c>
      <c r="AQ111" s="81"/>
      <c r="AR111" s="81"/>
      <c r="AS111" s="81">
        <v>2</v>
      </c>
      <c r="AT111" s="81"/>
      <c r="AU111" s="81"/>
      <c r="AV111" s="81"/>
      <c r="AW111" s="81"/>
      <c r="AX111" s="82">
        <v>5</v>
      </c>
      <c r="AY111" s="83">
        <v>941</v>
      </c>
      <c r="AZ111" s="181">
        <v>1.4999999999999999E-2</v>
      </c>
      <c r="BA111" s="84">
        <v>5.0000000000000001E-3</v>
      </c>
      <c r="BB111" s="83">
        <v>1</v>
      </c>
      <c r="BC111" s="83">
        <v>0.3</v>
      </c>
      <c r="BD111" s="83">
        <v>47.1</v>
      </c>
      <c r="BE111" s="83">
        <v>0.1</v>
      </c>
      <c r="BF111" s="83">
        <v>19.100000000000001</v>
      </c>
      <c r="BG111" s="28" t="s">
        <v>468</v>
      </c>
      <c r="BH111" s="85" t="s">
        <v>469</v>
      </c>
      <c r="BI111" s="85" t="s">
        <v>489</v>
      </c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2</v>
      </c>
      <c r="C112" s="177">
        <v>44234</v>
      </c>
      <c r="D112" s="74">
        <v>34</v>
      </c>
      <c r="E112" s="74">
        <v>103</v>
      </c>
      <c r="F112" s="74">
        <v>5</v>
      </c>
      <c r="G112" s="75" t="s">
        <v>347</v>
      </c>
      <c r="H112" s="76" t="s">
        <v>348</v>
      </c>
      <c r="I112" s="76" t="s">
        <v>452</v>
      </c>
      <c r="J112" s="76">
        <v>4</v>
      </c>
      <c r="K112" s="76">
        <v>6</v>
      </c>
      <c r="L112" s="178">
        <v>89</v>
      </c>
      <c r="M112" s="179">
        <v>82.77</v>
      </c>
      <c r="N112" s="180">
        <v>95.23</v>
      </c>
      <c r="O112" s="111"/>
      <c r="P112" s="111">
        <v>83</v>
      </c>
      <c r="Q112" s="111">
        <v>86</v>
      </c>
      <c r="R112" s="111"/>
      <c r="S112" s="111"/>
      <c r="T112" s="77">
        <v>95</v>
      </c>
      <c r="U112" s="77"/>
      <c r="V112" s="111"/>
      <c r="W112" s="111"/>
      <c r="X112" s="111"/>
      <c r="Y112" s="111"/>
      <c r="Z112" s="111"/>
      <c r="AA112" s="77"/>
      <c r="AB112" s="77"/>
      <c r="AC112" s="111"/>
      <c r="AD112" s="111"/>
      <c r="AE112" s="111"/>
      <c r="AF112" s="111"/>
      <c r="AG112" s="111"/>
      <c r="AH112" s="77"/>
      <c r="AI112" s="77"/>
      <c r="AJ112" s="78">
        <v>84.3</v>
      </c>
      <c r="AK112" s="79">
        <v>140</v>
      </c>
      <c r="AL112" s="80">
        <v>103</v>
      </c>
      <c r="AM112" s="77">
        <v>152</v>
      </c>
      <c r="AN112" s="77">
        <v>95</v>
      </c>
      <c r="AO112" s="81">
        <v>2</v>
      </c>
      <c r="AP112" s="81">
        <v>3</v>
      </c>
      <c r="AQ112" s="81"/>
      <c r="AR112" s="81"/>
      <c r="AS112" s="81">
        <v>2</v>
      </c>
      <c r="AT112" s="81"/>
      <c r="AU112" s="81"/>
      <c r="AV112" s="81"/>
      <c r="AW112" s="81"/>
      <c r="AX112" s="82">
        <v>7</v>
      </c>
      <c r="AY112" s="83">
        <v>943</v>
      </c>
      <c r="AZ112" s="181">
        <v>1.4999999999999999E-2</v>
      </c>
      <c r="BA112" s="84">
        <v>7.0000000000000001E-3</v>
      </c>
      <c r="BB112" s="83">
        <v>1</v>
      </c>
      <c r="BC112" s="83">
        <v>0.1</v>
      </c>
      <c r="BD112" s="83">
        <v>10.6</v>
      </c>
      <c r="BE112" s="83">
        <v>0.6</v>
      </c>
      <c r="BF112" s="83">
        <v>79.5</v>
      </c>
      <c r="BG112" s="28" t="s">
        <v>468</v>
      </c>
      <c r="BH112" s="85" t="s">
        <v>469</v>
      </c>
      <c r="BI112" s="85" t="s">
        <v>490</v>
      </c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2</v>
      </c>
      <c r="C113" s="177">
        <v>44234</v>
      </c>
      <c r="D113" s="74">
        <v>34</v>
      </c>
      <c r="E113" s="74">
        <v>104</v>
      </c>
      <c r="F113" s="74">
        <v>5</v>
      </c>
      <c r="G113" s="75" t="s">
        <v>350</v>
      </c>
      <c r="H113" s="76" t="s">
        <v>351</v>
      </c>
      <c r="I113" s="76" t="s">
        <v>452</v>
      </c>
      <c r="J113" s="76">
        <v>4</v>
      </c>
      <c r="K113" s="76">
        <v>6</v>
      </c>
      <c r="L113" s="178">
        <v>89</v>
      </c>
      <c r="M113" s="179">
        <v>82.77</v>
      </c>
      <c r="N113" s="180">
        <v>95.23</v>
      </c>
      <c r="O113" s="111"/>
      <c r="P113" s="111">
        <v>83</v>
      </c>
      <c r="Q113" s="111">
        <v>86</v>
      </c>
      <c r="R113" s="111"/>
      <c r="S113" s="111"/>
      <c r="T113" s="77">
        <v>95</v>
      </c>
      <c r="U113" s="77"/>
      <c r="V113" s="111"/>
      <c r="W113" s="111"/>
      <c r="X113" s="111"/>
      <c r="Y113" s="111"/>
      <c r="Z113" s="111"/>
      <c r="AA113" s="77"/>
      <c r="AB113" s="77"/>
      <c r="AC113" s="111"/>
      <c r="AD113" s="111"/>
      <c r="AE113" s="111"/>
      <c r="AF113" s="111"/>
      <c r="AG113" s="111"/>
      <c r="AH113" s="77"/>
      <c r="AI113" s="77"/>
      <c r="AJ113" s="78">
        <v>84.3</v>
      </c>
      <c r="AK113" s="79">
        <v>140</v>
      </c>
      <c r="AL113" s="80">
        <v>103</v>
      </c>
      <c r="AM113" s="77">
        <v>152</v>
      </c>
      <c r="AN113" s="77">
        <v>95</v>
      </c>
      <c r="AO113" s="81"/>
      <c r="AP113" s="81"/>
      <c r="AQ113" s="81"/>
      <c r="AR113" s="81"/>
      <c r="AS113" s="81"/>
      <c r="AT113" s="81"/>
      <c r="AU113" s="81"/>
      <c r="AV113" s="81"/>
      <c r="AW113" s="81"/>
      <c r="AX113" s="82"/>
      <c r="AY113" s="83"/>
      <c r="AZ113" s="181">
        <v>1.4999999999999999E-2</v>
      </c>
      <c r="BA113" s="84"/>
      <c r="BB113" s="83"/>
      <c r="BC113" s="83"/>
      <c r="BD113" s="83"/>
      <c r="BE113" s="83"/>
      <c r="BF113" s="83"/>
      <c r="BG113" s="28" t="s">
        <v>468</v>
      </c>
      <c r="BH113" s="85" t="s">
        <v>469</v>
      </c>
      <c r="BI113" s="85" t="s">
        <v>491</v>
      </c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2</v>
      </c>
      <c r="C114" s="177">
        <v>44234</v>
      </c>
      <c r="D114" s="74">
        <v>301</v>
      </c>
      <c r="E114" s="74">
        <v>225</v>
      </c>
      <c r="F114" s="74">
        <v>5</v>
      </c>
      <c r="G114" s="75" t="s">
        <v>121</v>
      </c>
      <c r="H114" s="76" t="s">
        <v>122</v>
      </c>
      <c r="I114" s="76" t="s">
        <v>452</v>
      </c>
      <c r="J114" s="76">
        <v>6</v>
      </c>
      <c r="K114" s="76">
        <v>1</v>
      </c>
      <c r="L114" s="178">
        <v>372</v>
      </c>
      <c r="M114" s="179">
        <v>345.96</v>
      </c>
      <c r="N114" s="180">
        <v>398.04</v>
      </c>
      <c r="O114" s="111"/>
      <c r="P114" s="111"/>
      <c r="Q114" s="111"/>
      <c r="R114" s="111"/>
      <c r="S114" s="111"/>
      <c r="T114" s="77"/>
      <c r="U114" s="77"/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/>
      <c r="AK114" s="79">
        <v>169</v>
      </c>
      <c r="AL114" s="80">
        <v>128</v>
      </c>
      <c r="AM114" s="77"/>
      <c r="AN114" s="77"/>
      <c r="AO114" s="81"/>
      <c r="AP114" s="81"/>
      <c r="AQ114" s="81"/>
      <c r="AR114" s="81"/>
      <c r="AS114" s="81"/>
      <c r="AT114" s="81"/>
      <c r="AU114" s="81"/>
      <c r="AV114" s="81"/>
      <c r="AW114" s="81"/>
      <c r="AX114" s="82"/>
      <c r="AY114" s="83">
        <v>222</v>
      </c>
      <c r="AZ114" s="181">
        <v>1.4999999999999999E-2</v>
      </c>
      <c r="BA114" s="84"/>
      <c r="BB114" s="83"/>
      <c r="BC114" s="83"/>
      <c r="BD114" s="83">
        <v>0.6</v>
      </c>
      <c r="BE114" s="83"/>
      <c r="BF114" s="83"/>
      <c r="BG114" s="28" t="s">
        <v>463</v>
      </c>
      <c r="BH114" s="85" t="s">
        <v>463</v>
      </c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2</v>
      </c>
      <c r="C115" s="177">
        <v>44234</v>
      </c>
      <c r="D115" s="74">
        <v>381</v>
      </c>
      <c r="E115" s="74">
        <v>445</v>
      </c>
      <c r="F115" s="74">
        <v>5</v>
      </c>
      <c r="G115" s="75" t="s">
        <v>287</v>
      </c>
      <c r="H115" s="76" t="s">
        <v>288</v>
      </c>
      <c r="I115" s="76" t="s">
        <v>452</v>
      </c>
      <c r="J115" s="76">
        <v>3</v>
      </c>
      <c r="K115" s="76">
        <v>4</v>
      </c>
      <c r="L115" s="178">
        <v>28</v>
      </c>
      <c r="M115" s="179">
        <v>25.2</v>
      </c>
      <c r="N115" s="180">
        <v>30.8</v>
      </c>
      <c r="O115" s="111"/>
      <c r="P115" s="111"/>
      <c r="Q115" s="111"/>
      <c r="R115" s="111"/>
      <c r="S115" s="111"/>
      <c r="T115" s="77"/>
      <c r="U115" s="77"/>
      <c r="V115" s="111"/>
      <c r="W115" s="111"/>
      <c r="X115" s="111">
        <v>26</v>
      </c>
      <c r="Y115" s="111">
        <v>29</v>
      </c>
      <c r="Z115" s="111">
        <v>28</v>
      </c>
      <c r="AA115" s="77"/>
      <c r="AB115" s="77">
        <v>130</v>
      </c>
      <c r="AC115" s="111"/>
      <c r="AD115" s="111"/>
      <c r="AE115" s="111"/>
      <c r="AF115" s="111"/>
      <c r="AG115" s="111"/>
      <c r="AH115" s="77"/>
      <c r="AI115" s="77"/>
      <c r="AJ115" s="78">
        <v>27.6</v>
      </c>
      <c r="AK115" s="79">
        <v>60</v>
      </c>
      <c r="AL115" s="80">
        <v>180</v>
      </c>
      <c r="AM115" s="77">
        <v>83</v>
      </c>
      <c r="AN115" s="77">
        <v>130</v>
      </c>
      <c r="AO115" s="81">
        <v>2</v>
      </c>
      <c r="AP115" s="81"/>
      <c r="AQ115" s="81">
        <v>3</v>
      </c>
      <c r="AR115" s="81"/>
      <c r="AS115" s="81"/>
      <c r="AT115" s="81"/>
      <c r="AU115" s="81"/>
      <c r="AV115" s="81"/>
      <c r="AW115" s="81"/>
      <c r="AX115" s="82">
        <v>5</v>
      </c>
      <c r="AY115" s="83">
        <v>405</v>
      </c>
      <c r="AZ115" s="181">
        <v>1.4999999999999999E-2</v>
      </c>
      <c r="BA115" s="84">
        <v>1.2E-2</v>
      </c>
      <c r="BB115" s="83">
        <v>1</v>
      </c>
      <c r="BC115" s="83">
        <v>0.2</v>
      </c>
      <c r="BD115" s="83">
        <v>14.5</v>
      </c>
      <c r="BE115" s="83">
        <v>0.1</v>
      </c>
      <c r="BF115" s="83">
        <v>11.2</v>
      </c>
      <c r="BG115" s="28" t="s">
        <v>468</v>
      </c>
      <c r="BH115" s="85" t="s">
        <v>469</v>
      </c>
      <c r="BI115" s="85" t="s">
        <v>507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2</v>
      </c>
      <c r="C116" s="177">
        <v>44234</v>
      </c>
      <c r="D116" s="74">
        <v>381</v>
      </c>
      <c r="E116" s="74">
        <v>446</v>
      </c>
      <c r="F116" s="74">
        <v>5</v>
      </c>
      <c r="G116" s="75" t="s">
        <v>290</v>
      </c>
      <c r="H116" s="76" t="s">
        <v>291</v>
      </c>
      <c r="I116" s="76" t="s">
        <v>452</v>
      </c>
      <c r="J116" s="76">
        <v>3</v>
      </c>
      <c r="K116" s="76">
        <v>4</v>
      </c>
      <c r="L116" s="178">
        <v>167</v>
      </c>
      <c r="M116" s="179">
        <v>150.30000000000001</v>
      </c>
      <c r="N116" s="180">
        <v>183.7</v>
      </c>
      <c r="O116" s="111"/>
      <c r="P116" s="111"/>
      <c r="Q116" s="111"/>
      <c r="R116" s="111"/>
      <c r="S116" s="111"/>
      <c r="T116" s="77"/>
      <c r="U116" s="77"/>
      <c r="V116" s="111"/>
      <c r="W116" s="111"/>
      <c r="X116" s="111">
        <v>176</v>
      </c>
      <c r="Y116" s="111">
        <v>171</v>
      </c>
      <c r="Z116" s="111">
        <v>178</v>
      </c>
      <c r="AA116" s="77"/>
      <c r="AB116" s="77">
        <v>130</v>
      </c>
      <c r="AC116" s="111"/>
      <c r="AD116" s="111"/>
      <c r="AE116" s="111"/>
      <c r="AF116" s="111"/>
      <c r="AG116" s="111"/>
      <c r="AH116" s="77"/>
      <c r="AI116" s="77"/>
      <c r="AJ116" s="78">
        <v>175</v>
      </c>
      <c r="AK116" s="79">
        <v>60</v>
      </c>
      <c r="AL116" s="80">
        <v>180</v>
      </c>
      <c r="AM116" s="77">
        <v>83</v>
      </c>
      <c r="AN116" s="77">
        <v>130</v>
      </c>
      <c r="AO116" s="81">
        <v>6</v>
      </c>
      <c r="AP116" s="81"/>
      <c r="AQ116" s="81">
        <v>1</v>
      </c>
      <c r="AR116" s="81"/>
      <c r="AS116" s="81"/>
      <c r="AT116" s="81"/>
      <c r="AU116" s="81"/>
      <c r="AV116" s="81"/>
      <c r="AW116" s="81"/>
      <c r="AX116" s="82">
        <v>7</v>
      </c>
      <c r="AY116" s="83">
        <v>427</v>
      </c>
      <c r="AZ116" s="181">
        <v>1.4999999999999999E-2</v>
      </c>
      <c r="BA116" s="84">
        <v>1.6E-2</v>
      </c>
      <c r="BB116" s="83"/>
      <c r="BC116" s="83">
        <v>0</v>
      </c>
      <c r="BD116" s="83">
        <v>2.6</v>
      </c>
      <c r="BE116" s="83">
        <v>1.2</v>
      </c>
      <c r="BF116" s="83">
        <v>74.7</v>
      </c>
      <c r="BG116" s="28" t="s">
        <v>468</v>
      </c>
      <c r="BH116" s="85" t="s">
        <v>469</v>
      </c>
      <c r="BI116" s="85" t="s">
        <v>508</v>
      </c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2</v>
      </c>
      <c r="C117" s="177">
        <v>44234</v>
      </c>
      <c r="D117" s="74">
        <v>381</v>
      </c>
      <c r="E117" s="74">
        <v>447</v>
      </c>
      <c r="F117" s="74">
        <v>5</v>
      </c>
      <c r="G117" s="75" t="s">
        <v>293</v>
      </c>
      <c r="H117" s="76" t="s">
        <v>294</v>
      </c>
      <c r="I117" s="76" t="s">
        <v>452</v>
      </c>
      <c r="J117" s="76">
        <v>3</v>
      </c>
      <c r="K117" s="76">
        <v>4</v>
      </c>
      <c r="L117" s="178">
        <v>177</v>
      </c>
      <c r="M117" s="179">
        <v>159.30000000000001</v>
      </c>
      <c r="N117" s="180">
        <v>194.7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>
        <v>183</v>
      </c>
      <c r="Y117" s="111">
        <v>179</v>
      </c>
      <c r="Z117" s="111">
        <v>180</v>
      </c>
      <c r="AA117" s="77"/>
      <c r="AB117" s="77">
        <v>130</v>
      </c>
      <c r="AC117" s="111"/>
      <c r="AD117" s="111"/>
      <c r="AE117" s="111"/>
      <c r="AF117" s="111"/>
      <c r="AG117" s="111"/>
      <c r="AH117" s="77"/>
      <c r="AI117" s="77"/>
      <c r="AJ117" s="78">
        <v>180.7</v>
      </c>
      <c r="AK117" s="79">
        <v>60</v>
      </c>
      <c r="AL117" s="80">
        <v>180</v>
      </c>
      <c r="AM117" s="77">
        <v>83</v>
      </c>
      <c r="AN117" s="77">
        <v>130</v>
      </c>
      <c r="AO117" s="81">
        <v>3</v>
      </c>
      <c r="AP117" s="81"/>
      <c r="AQ117" s="81">
        <v>4</v>
      </c>
      <c r="AR117" s="81"/>
      <c r="AS117" s="81"/>
      <c r="AT117" s="81"/>
      <c r="AU117" s="81"/>
      <c r="AV117" s="81"/>
      <c r="AW117" s="81"/>
      <c r="AX117" s="82">
        <v>7</v>
      </c>
      <c r="AY117" s="83">
        <v>467</v>
      </c>
      <c r="AZ117" s="181">
        <v>1.4999999999999999E-2</v>
      </c>
      <c r="BA117" s="84">
        <v>1.4999999999999999E-2</v>
      </c>
      <c r="BB117" s="83">
        <v>1</v>
      </c>
      <c r="BC117" s="83">
        <v>0</v>
      </c>
      <c r="BD117" s="83">
        <v>2.6</v>
      </c>
      <c r="BE117" s="83">
        <v>1.3</v>
      </c>
      <c r="BF117" s="83">
        <v>84.4</v>
      </c>
      <c r="BG117" s="28" t="s">
        <v>468</v>
      </c>
      <c r="BH117" s="85" t="s">
        <v>469</v>
      </c>
      <c r="BI117" s="85" t="s">
        <v>509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2</v>
      </c>
      <c r="C118" s="177">
        <v>44234</v>
      </c>
      <c r="D118" s="74">
        <v>381</v>
      </c>
      <c r="E118" s="74">
        <v>448</v>
      </c>
      <c r="F118" s="74">
        <v>5</v>
      </c>
      <c r="G118" s="75" t="s">
        <v>296</v>
      </c>
      <c r="H118" s="76" t="s">
        <v>297</v>
      </c>
      <c r="I118" s="76" t="s">
        <v>452</v>
      </c>
      <c r="J118" s="76">
        <v>3</v>
      </c>
      <c r="K118" s="76">
        <v>4</v>
      </c>
      <c r="L118" s="178">
        <v>23</v>
      </c>
      <c r="M118" s="179">
        <v>20.7</v>
      </c>
      <c r="N118" s="180">
        <v>25.3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>
        <v>23</v>
      </c>
      <c r="Y118" s="111">
        <v>24</v>
      </c>
      <c r="Z118" s="111">
        <v>24</v>
      </c>
      <c r="AA118" s="77"/>
      <c r="AB118" s="77">
        <v>130</v>
      </c>
      <c r="AC118" s="111"/>
      <c r="AD118" s="111"/>
      <c r="AE118" s="111"/>
      <c r="AF118" s="111"/>
      <c r="AG118" s="111"/>
      <c r="AH118" s="77"/>
      <c r="AI118" s="77"/>
      <c r="AJ118" s="78">
        <v>23.5</v>
      </c>
      <c r="AK118" s="79">
        <v>60</v>
      </c>
      <c r="AL118" s="80">
        <v>180</v>
      </c>
      <c r="AM118" s="77">
        <v>83</v>
      </c>
      <c r="AN118" s="77">
        <v>130</v>
      </c>
      <c r="AO118" s="81">
        <v>5</v>
      </c>
      <c r="AP118" s="81"/>
      <c r="AQ118" s="81">
        <v>2</v>
      </c>
      <c r="AR118" s="81"/>
      <c r="AS118" s="81"/>
      <c r="AT118" s="81"/>
      <c r="AU118" s="81"/>
      <c r="AV118" s="81"/>
      <c r="AW118" s="81"/>
      <c r="AX118" s="82">
        <v>7</v>
      </c>
      <c r="AY118" s="83">
        <v>467</v>
      </c>
      <c r="AZ118" s="181">
        <v>1.4999999999999999E-2</v>
      </c>
      <c r="BA118" s="84">
        <v>1.4999999999999999E-2</v>
      </c>
      <c r="BB118" s="83">
        <v>1</v>
      </c>
      <c r="BC118" s="83">
        <v>0.3</v>
      </c>
      <c r="BD118" s="83">
        <v>20.3</v>
      </c>
      <c r="BE118" s="83">
        <v>0.2</v>
      </c>
      <c r="BF118" s="83">
        <v>11</v>
      </c>
      <c r="BG118" s="28" t="s">
        <v>468</v>
      </c>
      <c r="BH118" s="85" t="s">
        <v>469</v>
      </c>
      <c r="BI118" s="85" t="s">
        <v>502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2</v>
      </c>
      <c r="C119" s="177">
        <v>44234</v>
      </c>
      <c r="D119" s="74">
        <v>32</v>
      </c>
      <c r="E119" s="74">
        <v>92</v>
      </c>
      <c r="F119" s="74">
        <v>6</v>
      </c>
      <c r="G119" s="75" t="s">
        <v>136</v>
      </c>
      <c r="H119" s="76" t="s">
        <v>137</v>
      </c>
      <c r="I119" s="76" t="s">
        <v>452</v>
      </c>
      <c r="J119" s="76">
        <v>2</v>
      </c>
      <c r="K119" s="76">
        <v>3</v>
      </c>
      <c r="L119" s="178">
        <v>361</v>
      </c>
      <c r="M119" s="179">
        <v>335.73</v>
      </c>
      <c r="N119" s="180">
        <v>386.27</v>
      </c>
      <c r="O119" s="111"/>
      <c r="P119" s="111">
        <v>374</v>
      </c>
      <c r="Q119" s="111">
        <v>392</v>
      </c>
      <c r="R119" s="111">
        <v>371</v>
      </c>
      <c r="S119" s="111">
        <v>362</v>
      </c>
      <c r="T119" s="77">
        <v>96</v>
      </c>
      <c r="U119" s="77">
        <v>96</v>
      </c>
      <c r="V119" s="111">
        <v>365</v>
      </c>
      <c r="W119" s="111">
        <v>370</v>
      </c>
      <c r="X119" s="111">
        <v>390</v>
      </c>
      <c r="Y119" s="111">
        <v>375</v>
      </c>
      <c r="Z119" s="111">
        <v>382</v>
      </c>
      <c r="AA119" s="77">
        <v>97</v>
      </c>
      <c r="AB119" s="77">
        <v>95</v>
      </c>
      <c r="AC119" s="111"/>
      <c r="AD119" s="111"/>
      <c r="AE119" s="111"/>
      <c r="AF119" s="111"/>
      <c r="AG119" s="111"/>
      <c r="AH119" s="77"/>
      <c r="AI119" s="77"/>
      <c r="AJ119" s="78">
        <v>375.7</v>
      </c>
      <c r="AK119" s="79">
        <v>74</v>
      </c>
      <c r="AL119" s="80">
        <v>97</v>
      </c>
      <c r="AM119" s="77">
        <v>75</v>
      </c>
      <c r="AN119" s="77">
        <v>96</v>
      </c>
      <c r="AO119" s="81">
        <v>10</v>
      </c>
      <c r="AP119" s="81">
        <v>1</v>
      </c>
      <c r="AQ119" s="81">
        <v>2</v>
      </c>
      <c r="AR119" s="81"/>
      <c r="AS119" s="81"/>
      <c r="AT119" s="81"/>
      <c r="AU119" s="81"/>
      <c r="AV119" s="81"/>
      <c r="AW119" s="81"/>
      <c r="AX119" s="82">
        <v>13</v>
      </c>
      <c r="AY119" s="83">
        <v>1517</v>
      </c>
      <c r="AZ119" s="181">
        <v>1.4999999999999999E-2</v>
      </c>
      <c r="BA119" s="84">
        <v>8.9999999999999993E-3</v>
      </c>
      <c r="BB119" s="83">
        <v>1</v>
      </c>
      <c r="BC119" s="83">
        <v>0</v>
      </c>
      <c r="BD119" s="83">
        <v>4.2</v>
      </c>
      <c r="BE119" s="83">
        <v>4.9000000000000004</v>
      </c>
      <c r="BF119" s="83">
        <v>569.9</v>
      </c>
      <c r="BG119" s="28" t="s">
        <v>468</v>
      </c>
      <c r="BH119" s="85" t="s">
        <v>469</v>
      </c>
      <c r="BI119" s="85" t="s">
        <v>496</v>
      </c>
      <c r="BJ119" s="85" t="s">
        <v>497</v>
      </c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2</v>
      </c>
      <c r="C120" s="177">
        <v>44234</v>
      </c>
      <c r="D120" s="74">
        <v>32</v>
      </c>
      <c r="E120" s="74">
        <v>93</v>
      </c>
      <c r="F120" s="74">
        <v>6</v>
      </c>
      <c r="G120" s="75" t="s">
        <v>139</v>
      </c>
      <c r="H120" s="76" t="s">
        <v>140</v>
      </c>
      <c r="I120" s="76" t="s">
        <v>452</v>
      </c>
      <c r="J120" s="76">
        <v>2</v>
      </c>
      <c r="K120" s="76">
        <v>3</v>
      </c>
      <c r="L120" s="178">
        <v>59</v>
      </c>
      <c r="M120" s="179">
        <v>54.87</v>
      </c>
      <c r="N120" s="180">
        <v>63.13</v>
      </c>
      <c r="O120" s="111"/>
      <c r="P120" s="111">
        <v>60</v>
      </c>
      <c r="Q120" s="111">
        <v>57</v>
      </c>
      <c r="R120" s="111">
        <v>58</v>
      </c>
      <c r="S120" s="111">
        <v>58</v>
      </c>
      <c r="T120" s="77">
        <v>96</v>
      </c>
      <c r="U120" s="77">
        <v>96</v>
      </c>
      <c r="V120" s="111">
        <v>61</v>
      </c>
      <c r="W120" s="111">
        <v>59</v>
      </c>
      <c r="X120" s="111">
        <v>63</v>
      </c>
      <c r="Y120" s="111">
        <v>57</v>
      </c>
      <c r="Z120" s="111">
        <v>61</v>
      </c>
      <c r="AA120" s="77">
        <v>97</v>
      </c>
      <c r="AB120" s="77">
        <v>95</v>
      </c>
      <c r="AC120" s="111"/>
      <c r="AD120" s="111"/>
      <c r="AE120" s="111"/>
      <c r="AF120" s="111"/>
      <c r="AG120" s="111"/>
      <c r="AH120" s="77"/>
      <c r="AI120" s="77"/>
      <c r="AJ120" s="78">
        <v>59.3</v>
      </c>
      <c r="AK120" s="79">
        <v>74</v>
      </c>
      <c r="AL120" s="80">
        <v>97</v>
      </c>
      <c r="AM120" s="77">
        <v>75</v>
      </c>
      <c r="AN120" s="77">
        <v>96</v>
      </c>
      <c r="AO120" s="81">
        <v>9</v>
      </c>
      <c r="AP120" s="81">
        <v>8</v>
      </c>
      <c r="AQ120" s="81">
        <v>5</v>
      </c>
      <c r="AR120" s="81"/>
      <c r="AS120" s="81"/>
      <c r="AT120" s="81"/>
      <c r="AU120" s="81"/>
      <c r="AV120" s="81"/>
      <c r="AW120" s="81"/>
      <c r="AX120" s="82">
        <v>22</v>
      </c>
      <c r="AY120" s="83">
        <v>1480</v>
      </c>
      <c r="AZ120" s="181">
        <v>1.4999999999999999E-2</v>
      </c>
      <c r="BA120" s="84">
        <v>1.4999999999999999E-2</v>
      </c>
      <c r="BB120" s="83">
        <v>1</v>
      </c>
      <c r="BC120" s="83">
        <v>0.4</v>
      </c>
      <c r="BD120" s="83">
        <v>25.1</v>
      </c>
      <c r="BE120" s="83">
        <v>1.3</v>
      </c>
      <c r="BF120" s="83">
        <v>87.8</v>
      </c>
      <c r="BG120" s="28" t="s">
        <v>468</v>
      </c>
      <c r="BH120" s="85" t="s">
        <v>469</v>
      </c>
      <c r="BI120" s="85" t="s">
        <v>498</v>
      </c>
      <c r="BJ120" s="85" t="s">
        <v>497</v>
      </c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2</v>
      </c>
      <c r="C121" s="177">
        <v>44234</v>
      </c>
      <c r="D121" s="74">
        <v>32</v>
      </c>
      <c r="E121" s="74">
        <v>94</v>
      </c>
      <c r="F121" s="74">
        <v>6</v>
      </c>
      <c r="G121" s="75" t="s">
        <v>301</v>
      </c>
      <c r="H121" s="76" t="s">
        <v>302</v>
      </c>
      <c r="I121" s="76" t="s">
        <v>452</v>
      </c>
      <c r="J121" s="76">
        <v>2</v>
      </c>
      <c r="K121" s="76">
        <v>3</v>
      </c>
      <c r="L121" s="178">
        <v>19</v>
      </c>
      <c r="M121" s="179">
        <v>17.670000000000002</v>
      </c>
      <c r="N121" s="180">
        <v>20.329999999999998</v>
      </c>
      <c r="O121" s="111"/>
      <c r="P121" s="111">
        <v>21</v>
      </c>
      <c r="Q121" s="111">
        <v>19</v>
      </c>
      <c r="R121" s="111">
        <v>20</v>
      </c>
      <c r="S121" s="111">
        <v>18</v>
      </c>
      <c r="T121" s="77">
        <v>96</v>
      </c>
      <c r="U121" s="77">
        <v>96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19.5</v>
      </c>
      <c r="AK121" s="79">
        <v>74</v>
      </c>
      <c r="AL121" s="80">
        <v>97</v>
      </c>
      <c r="AM121" s="77">
        <v>75</v>
      </c>
      <c r="AN121" s="77">
        <v>96</v>
      </c>
      <c r="AO121" s="81">
        <v>2</v>
      </c>
      <c r="AP121" s="81">
        <v>4</v>
      </c>
      <c r="AQ121" s="81">
        <v>2</v>
      </c>
      <c r="AR121" s="81"/>
      <c r="AS121" s="81"/>
      <c r="AT121" s="81"/>
      <c r="AU121" s="81"/>
      <c r="AV121" s="81"/>
      <c r="AW121" s="81"/>
      <c r="AX121" s="82">
        <v>8</v>
      </c>
      <c r="AY121" s="83">
        <v>392</v>
      </c>
      <c r="AZ121" s="181">
        <v>1.4999999999999999E-2</v>
      </c>
      <c r="BA121" s="84">
        <v>0.02</v>
      </c>
      <c r="BB121" s="83"/>
      <c r="BC121" s="83">
        <v>0.4</v>
      </c>
      <c r="BD121" s="83">
        <v>20.6</v>
      </c>
      <c r="BE121" s="83">
        <v>0.2</v>
      </c>
      <c r="BF121" s="83">
        <v>7.6</v>
      </c>
      <c r="BG121" s="28" t="s">
        <v>468</v>
      </c>
      <c r="BH121" s="85" t="s">
        <v>469</v>
      </c>
      <c r="BI121" s="85" t="s">
        <v>499</v>
      </c>
      <c r="BJ121" s="85" t="s">
        <v>497</v>
      </c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2</v>
      </c>
      <c r="C122" s="177">
        <v>44234</v>
      </c>
      <c r="D122" s="74">
        <v>47</v>
      </c>
      <c r="E122" s="74">
        <v>122</v>
      </c>
      <c r="F122" s="74">
        <v>7</v>
      </c>
      <c r="G122" s="75" t="s">
        <v>272</v>
      </c>
      <c r="H122" s="76" t="s">
        <v>273</v>
      </c>
      <c r="I122" s="76" t="s">
        <v>459</v>
      </c>
      <c r="J122" s="76">
        <v>2</v>
      </c>
      <c r="K122" s="76">
        <v>1</v>
      </c>
      <c r="L122" s="178">
        <v>280</v>
      </c>
      <c r="M122" s="179">
        <v>267.39999999999998</v>
      </c>
      <c r="N122" s="180">
        <v>292.60000000000002</v>
      </c>
      <c r="O122" s="111"/>
      <c r="P122" s="111"/>
      <c r="Q122" s="111"/>
      <c r="R122" s="111"/>
      <c r="S122" s="111"/>
      <c r="T122" s="77"/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/>
      <c r="AK122" s="79">
        <v>63</v>
      </c>
      <c r="AL122" s="80">
        <v>115</v>
      </c>
      <c r="AM122" s="77"/>
      <c r="AN122" s="77"/>
      <c r="AO122" s="81"/>
      <c r="AP122" s="81"/>
      <c r="AQ122" s="81"/>
      <c r="AR122" s="81"/>
      <c r="AS122" s="81"/>
      <c r="AT122" s="81"/>
      <c r="AU122" s="81"/>
      <c r="AV122" s="81"/>
      <c r="AW122" s="81"/>
      <c r="AX122" s="82"/>
      <c r="AY122" s="83">
        <v>380</v>
      </c>
      <c r="AZ122" s="181">
        <v>1.4999999999999999E-2</v>
      </c>
      <c r="BA122" s="84"/>
      <c r="BB122" s="83"/>
      <c r="BC122" s="83"/>
      <c r="BD122" s="83">
        <v>1.4</v>
      </c>
      <c r="BE122" s="83"/>
      <c r="BF122" s="83"/>
      <c r="BG122" s="28" t="s">
        <v>453</v>
      </c>
      <c r="BH122" s="85" t="s">
        <v>454</v>
      </c>
      <c r="BI122" s="85" t="s">
        <v>467</v>
      </c>
      <c r="BJ122" s="85" t="s">
        <v>461</v>
      </c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2</v>
      </c>
      <c r="C123" s="177">
        <v>44234</v>
      </c>
      <c r="D123" s="74">
        <v>387</v>
      </c>
      <c r="E123" s="74">
        <v>560</v>
      </c>
      <c r="F123" s="74">
        <v>7</v>
      </c>
      <c r="G123" s="75" t="s">
        <v>313</v>
      </c>
      <c r="H123" s="76" t="s">
        <v>314</v>
      </c>
      <c r="I123" s="76" t="s">
        <v>452</v>
      </c>
      <c r="J123" s="76">
        <v>2</v>
      </c>
      <c r="K123" s="76">
        <v>5</v>
      </c>
      <c r="L123" s="178">
        <v>459</v>
      </c>
      <c r="M123" s="179">
        <v>426.87</v>
      </c>
      <c r="N123" s="180">
        <v>491.13</v>
      </c>
      <c r="O123" s="111"/>
      <c r="P123" s="111"/>
      <c r="Q123" s="111">
        <v>442</v>
      </c>
      <c r="R123" s="111"/>
      <c r="S123" s="111"/>
      <c r="T123" s="77">
        <v>239</v>
      </c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>
        <v>442</v>
      </c>
      <c r="AK123" s="79">
        <v>30</v>
      </c>
      <c r="AL123" s="80">
        <v>240</v>
      </c>
      <c r="AM123" s="77">
        <v>30</v>
      </c>
      <c r="AN123" s="77">
        <v>239</v>
      </c>
      <c r="AO123" s="81">
        <v>2</v>
      </c>
      <c r="AP123" s="81">
        <v>4</v>
      </c>
      <c r="AQ123" s="81">
        <v>4</v>
      </c>
      <c r="AR123" s="81"/>
      <c r="AS123" s="81"/>
      <c r="AT123" s="81"/>
      <c r="AU123" s="81"/>
      <c r="AV123" s="81"/>
      <c r="AW123" s="81"/>
      <c r="AX123" s="82">
        <v>10</v>
      </c>
      <c r="AY123" s="83">
        <v>550</v>
      </c>
      <c r="AZ123" s="181">
        <v>1.4999999999999999E-2</v>
      </c>
      <c r="BA123" s="84">
        <v>1.7999999999999999E-2</v>
      </c>
      <c r="BB123" s="83"/>
      <c r="BC123" s="83">
        <v>0</v>
      </c>
      <c r="BD123" s="83">
        <v>1.2</v>
      </c>
      <c r="BE123" s="83">
        <v>4.4000000000000004</v>
      </c>
      <c r="BF123" s="83">
        <v>243.1</v>
      </c>
      <c r="BG123" s="28" t="s">
        <v>492</v>
      </c>
      <c r="BH123" s="85" t="s">
        <v>493</v>
      </c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77">
        <v>44234</v>
      </c>
      <c r="D124" s="74">
        <v>387</v>
      </c>
      <c r="E124" s="74">
        <v>561</v>
      </c>
      <c r="F124" s="74">
        <v>7</v>
      </c>
      <c r="G124" s="75" t="s">
        <v>316</v>
      </c>
      <c r="H124" s="76" t="s">
        <v>317</v>
      </c>
      <c r="I124" s="76" t="s">
        <v>452</v>
      </c>
      <c r="J124" s="76">
        <v>2</v>
      </c>
      <c r="K124" s="76">
        <v>5</v>
      </c>
      <c r="L124" s="178">
        <v>88</v>
      </c>
      <c r="M124" s="179">
        <v>81.84</v>
      </c>
      <c r="N124" s="180">
        <v>94.16</v>
      </c>
      <c r="O124" s="111"/>
      <c r="P124" s="111"/>
      <c r="Q124" s="111">
        <v>86</v>
      </c>
      <c r="R124" s="111"/>
      <c r="S124" s="111"/>
      <c r="T124" s="77">
        <v>239</v>
      </c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>
        <v>86</v>
      </c>
      <c r="AK124" s="79">
        <v>30</v>
      </c>
      <c r="AL124" s="80">
        <v>240</v>
      </c>
      <c r="AM124" s="77">
        <v>30</v>
      </c>
      <c r="AN124" s="77">
        <v>239</v>
      </c>
      <c r="AO124" s="81">
        <v>6</v>
      </c>
      <c r="AP124" s="81">
        <v>2</v>
      </c>
      <c r="AQ124" s="81">
        <v>2</v>
      </c>
      <c r="AR124" s="81"/>
      <c r="AS124" s="81"/>
      <c r="AT124" s="81"/>
      <c r="AU124" s="81"/>
      <c r="AV124" s="81"/>
      <c r="AW124" s="81"/>
      <c r="AX124" s="82">
        <v>10</v>
      </c>
      <c r="AY124" s="83">
        <v>550</v>
      </c>
      <c r="AZ124" s="181">
        <v>1.4999999999999999E-2</v>
      </c>
      <c r="BA124" s="84">
        <v>1.7999999999999999E-2</v>
      </c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492</v>
      </c>
      <c r="BH124" s="85" t="s">
        <v>493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77">
        <v>44234</v>
      </c>
      <c r="D125" s="74">
        <v>387</v>
      </c>
      <c r="E125" s="74">
        <v>562</v>
      </c>
      <c r="F125" s="74">
        <v>7</v>
      </c>
      <c r="G125" s="75" t="s">
        <v>319</v>
      </c>
      <c r="H125" s="76" t="s">
        <v>320</v>
      </c>
      <c r="I125" s="76" t="s">
        <v>452</v>
      </c>
      <c r="J125" s="76">
        <v>2</v>
      </c>
      <c r="K125" s="76">
        <v>5</v>
      </c>
      <c r="L125" s="178">
        <v>248</v>
      </c>
      <c r="M125" s="179">
        <v>230.64</v>
      </c>
      <c r="N125" s="180">
        <v>265.36</v>
      </c>
      <c r="O125" s="111"/>
      <c r="P125" s="111"/>
      <c r="Q125" s="111">
        <v>236</v>
      </c>
      <c r="R125" s="111"/>
      <c r="S125" s="111"/>
      <c r="T125" s="77">
        <v>239</v>
      </c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>
        <v>236</v>
      </c>
      <c r="AK125" s="79">
        <v>30</v>
      </c>
      <c r="AL125" s="80">
        <v>240</v>
      </c>
      <c r="AM125" s="77">
        <v>30</v>
      </c>
      <c r="AN125" s="77">
        <v>239</v>
      </c>
      <c r="AO125" s="81">
        <v>2</v>
      </c>
      <c r="AP125" s="81">
        <v>4</v>
      </c>
      <c r="AQ125" s="81">
        <v>6</v>
      </c>
      <c r="AR125" s="81"/>
      <c r="AS125" s="81"/>
      <c r="AT125" s="81"/>
      <c r="AU125" s="81"/>
      <c r="AV125" s="81"/>
      <c r="AW125" s="81"/>
      <c r="AX125" s="82">
        <v>12</v>
      </c>
      <c r="AY125" s="83">
        <v>552</v>
      </c>
      <c r="AZ125" s="181">
        <v>1.4999999999999999E-2</v>
      </c>
      <c r="BA125" s="84">
        <v>2.1999999999999999E-2</v>
      </c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492</v>
      </c>
      <c r="BH125" s="85" t="s">
        <v>493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77">
        <v>44234</v>
      </c>
      <c r="D126" s="74">
        <v>387</v>
      </c>
      <c r="E126" s="74">
        <v>563</v>
      </c>
      <c r="F126" s="74">
        <v>7</v>
      </c>
      <c r="G126" s="75" t="s">
        <v>322</v>
      </c>
      <c r="H126" s="76" t="s">
        <v>323</v>
      </c>
      <c r="I126" s="76" t="s">
        <v>452</v>
      </c>
      <c r="J126" s="76">
        <v>2</v>
      </c>
      <c r="K126" s="76">
        <v>5</v>
      </c>
      <c r="L126" s="178">
        <v>106</v>
      </c>
      <c r="M126" s="179">
        <v>98.58</v>
      </c>
      <c r="N126" s="180">
        <v>113.42</v>
      </c>
      <c r="O126" s="111"/>
      <c r="P126" s="111"/>
      <c r="Q126" s="111">
        <v>103</v>
      </c>
      <c r="R126" s="111"/>
      <c r="S126" s="111"/>
      <c r="T126" s="77">
        <v>239</v>
      </c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>
        <v>103</v>
      </c>
      <c r="AK126" s="79">
        <v>60</v>
      </c>
      <c r="AL126" s="80">
        <v>240</v>
      </c>
      <c r="AM126" s="77">
        <v>60</v>
      </c>
      <c r="AN126" s="77">
        <v>239</v>
      </c>
      <c r="AO126" s="81">
        <v>1</v>
      </c>
      <c r="AP126" s="81">
        <v>2</v>
      </c>
      <c r="AQ126" s="81">
        <v>1</v>
      </c>
      <c r="AR126" s="81"/>
      <c r="AS126" s="81"/>
      <c r="AT126" s="81"/>
      <c r="AU126" s="81"/>
      <c r="AV126" s="81"/>
      <c r="AW126" s="81"/>
      <c r="AX126" s="82">
        <v>4</v>
      </c>
      <c r="AY126" s="83">
        <v>544</v>
      </c>
      <c r="AZ126" s="181">
        <v>1.4999999999999999E-2</v>
      </c>
      <c r="BA126" s="84">
        <v>7.0000000000000001E-3</v>
      </c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492</v>
      </c>
      <c r="BH126" s="85" t="s">
        <v>493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77">
        <v>44234</v>
      </c>
      <c r="D127" s="74">
        <v>181</v>
      </c>
      <c r="E127" s="74">
        <v>330</v>
      </c>
      <c r="F127" s="74">
        <v>8</v>
      </c>
      <c r="G127" s="75" t="s">
        <v>353</v>
      </c>
      <c r="H127" s="76" t="s">
        <v>354</v>
      </c>
      <c r="I127" s="76" t="s">
        <v>452</v>
      </c>
      <c r="J127" s="76">
        <v>4</v>
      </c>
      <c r="K127" s="76">
        <v>2</v>
      </c>
      <c r="L127" s="178">
        <v>406</v>
      </c>
      <c r="M127" s="179">
        <v>382.04599999999999</v>
      </c>
      <c r="N127" s="180">
        <v>434.82600000000002</v>
      </c>
      <c r="O127" s="111"/>
      <c r="P127" s="111">
        <v>460</v>
      </c>
      <c r="Q127" s="111">
        <v>422</v>
      </c>
      <c r="R127" s="111">
        <v>419</v>
      </c>
      <c r="S127" s="111">
        <v>410</v>
      </c>
      <c r="T127" s="77">
        <v>141</v>
      </c>
      <c r="U127" s="77">
        <v>142</v>
      </c>
      <c r="V127" s="111">
        <v>405</v>
      </c>
      <c r="W127" s="111">
        <v>394</v>
      </c>
      <c r="X127" s="111">
        <v>398</v>
      </c>
      <c r="Y127" s="111">
        <v>392</v>
      </c>
      <c r="Z127" s="111">
        <v>399</v>
      </c>
      <c r="AA127" s="77">
        <v>143</v>
      </c>
      <c r="AB127" s="77">
        <v>140</v>
      </c>
      <c r="AC127" s="111"/>
      <c r="AD127" s="111"/>
      <c r="AE127" s="111"/>
      <c r="AF127" s="111"/>
      <c r="AG127" s="111"/>
      <c r="AH127" s="77"/>
      <c r="AI127" s="77"/>
      <c r="AJ127" s="78">
        <v>411</v>
      </c>
      <c r="AK127" s="79">
        <v>103</v>
      </c>
      <c r="AL127" s="80">
        <v>140</v>
      </c>
      <c r="AM127" s="77">
        <v>102</v>
      </c>
      <c r="AN127" s="77">
        <v>142</v>
      </c>
      <c r="AO127" s="81">
        <v>8</v>
      </c>
      <c r="AP127" s="81">
        <v>4</v>
      </c>
      <c r="AQ127" s="81">
        <v>8</v>
      </c>
      <c r="AR127" s="81"/>
      <c r="AS127" s="81"/>
      <c r="AT127" s="81"/>
      <c r="AU127" s="81"/>
      <c r="AV127" s="81"/>
      <c r="AW127" s="81"/>
      <c r="AX127" s="82">
        <v>20</v>
      </c>
      <c r="AY127" s="83">
        <v>2300</v>
      </c>
      <c r="AZ127" s="181">
        <v>1.4999999999999999E-2</v>
      </c>
      <c r="BA127" s="84">
        <v>8.9999999999999993E-3</v>
      </c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453</v>
      </c>
      <c r="BH127" s="85" t="s">
        <v>454</v>
      </c>
      <c r="BI127" s="85" t="s">
        <v>494</v>
      </c>
      <c r="BJ127" s="85" t="s">
        <v>458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77">
        <v>44234</v>
      </c>
      <c r="D128" s="74">
        <v>227</v>
      </c>
      <c r="E128" s="74">
        <v>155</v>
      </c>
      <c r="F128" s="74">
        <v>30</v>
      </c>
      <c r="G128" s="75" t="s">
        <v>304</v>
      </c>
      <c r="H128" s="76" t="s">
        <v>305</v>
      </c>
      <c r="I128" s="76" t="s">
        <v>500</v>
      </c>
      <c r="J128" s="76">
        <v>3</v>
      </c>
      <c r="K128" s="76">
        <v>2</v>
      </c>
      <c r="L128" s="178">
        <v>122</v>
      </c>
      <c r="M128" s="179">
        <v>113.46</v>
      </c>
      <c r="N128" s="180">
        <v>130.54</v>
      </c>
      <c r="O128" s="111"/>
      <c r="P128" s="111">
        <v>142</v>
      </c>
      <c r="Q128" s="111">
        <v>125</v>
      </c>
      <c r="R128" s="111">
        <v>122</v>
      </c>
      <c r="S128" s="111">
        <v>120</v>
      </c>
      <c r="T128" s="77">
        <v>132</v>
      </c>
      <c r="U128" s="77">
        <v>132</v>
      </c>
      <c r="V128" s="111">
        <v>134</v>
      </c>
      <c r="W128" s="111">
        <v>125</v>
      </c>
      <c r="X128" s="111">
        <v>121</v>
      </c>
      <c r="Y128" s="111">
        <v>115</v>
      </c>
      <c r="Z128" s="111">
        <v>123</v>
      </c>
      <c r="AA128" s="77">
        <v>130</v>
      </c>
      <c r="AB128" s="77">
        <v>122</v>
      </c>
      <c r="AC128" s="111"/>
      <c r="AD128" s="111"/>
      <c r="AE128" s="111"/>
      <c r="AF128" s="111"/>
      <c r="AG128" s="111"/>
      <c r="AH128" s="77"/>
      <c r="AI128" s="77"/>
      <c r="AJ128" s="78">
        <v>125.2</v>
      </c>
      <c r="AK128" s="79">
        <v>61</v>
      </c>
      <c r="AL128" s="80">
        <v>177</v>
      </c>
      <c r="AM128" s="77">
        <v>84</v>
      </c>
      <c r="AN128" s="77">
        <v>129</v>
      </c>
      <c r="AO128" s="81">
        <v>5</v>
      </c>
      <c r="AP128" s="81">
        <v>2</v>
      </c>
      <c r="AQ128" s="81">
        <v>7</v>
      </c>
      <c r="AR128" s="81"/>
      <c r="AS128" s="81"/>
      <c r="AT128" s="81"/>
      <c r="AU128" s="81"/>
      <c r="AV128" s="81"/>
      <c r="AW128" s="81"/>
      <c r="AX128" s="82">
        <v>14</v>
      </c>
      <c r="AY128" s="83">
        <v>1598</v>
      </c>
      <c r="AZ128" s="181">
        <v>0.02</v>
      </c>
      <c r="BA128" s="84">
        <v>8.9999999999999993E-3</v>
      </c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468</v>
      </c>
      <c r="BH128" s="85" t="s">
        <v>475</v>
      </c>
      <c r="BI128" s="85" t="s">
        <v>501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77">
        <v>44234</v>
      </c>
      <c r="D129" s="74">
        <v>164</v>
      </c>
      <c r="E129" s="74">
        <v>652</v>
      </c>
      <c r="F129" s="74">
        <v>34</v>
      </c>
      <c r="G129" s="75" t="s">
        <v>296</v>
      </c>
      <c r="H129" s="76" t="s">
        <v>297</v>
      </c>
      <c r="I129" s="76"/>
      <c r="J129" s="76"/>
      <c r="K129" s="76"/>
      <c r="L129" s="178">
        <v>17.100000000000001</v>
      </c>
      <c r="M129" s="179">
        <v>15.903</v>
      </c>
      <c r="N129" s="180">
        <v>18.297000000000001</v>
      </c>
      <c r="O129" s="111"/>
      <c r="P129" s="111"/>
      <c r="Q129" s="111"/>
      <c r="R129" s="111"/>
      <c r="S129" s="111"/>
      <c r="T129" s="77">
        <v>222</v>
      </c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>
        <v>20</v>
      </c>
      <c r="AL129" s="80"/>
      <c r="AM129" s="77">
        <v>16</v>
      </c>
      <c r="AN129" s="77">
        <v>222</v>
      </c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>
        <v>290</v>
      </c>
      <c r="AZ129" s="181">
        <v>0.02</v>
      </c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502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77">
        <v>44234</v>
      </c>
      <c r="D130" s="74">
        <v>165</v>
      </c>
      <c r="E130" s="74">
        <v>306</v>
      </c>
      <c r="F130" s="74">
        <v>34</v>
      </c>
      <c r="G130" s="75" t="s">
        <v>307</v>
      </c>
      <c r="H130" s="76" t="s">
        <v>308</v>
      </c>
      <c r="I130" s="76" t="s">
        <v>472</v>
      </c>
      <c r="J130" s="76">
        <v>1</v>
      </c>
      <c r="K130" s="76">
        <v>3</v>
      </c>
      <c r="L130" s="178">
        <v>196</v>
      </c>
      <c r="M130" s="179">
        <v>182.28</v>
      </c>
      <c r="N130" s="180">
        <v>209.72</v>
      </c>
      <c r="O130" s="111"/>
      <c r="P130" s="111">
        <v>184</v>
      </c>
      <c r="Q130" s="111">
        <v>192</v>
      </c>
      <c r="R130" s="111">
        <v>191</v>
      </c>
      <c r="S130" s="111"/>
      <c r="T130" s="77">
        <v>222</v>
      </c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>
        <v>189</v>
      </c>
      <c r="AK130" s="79">
        <v>20</v>
      </c>
      <c r="AL130" s="80">
        <v>180</v>
      </c>
      <c r="AM130" s="77">
        <v>16</v>
      </c>
      <c r="AN130" s="77">
        <v>222</v>
      </c>
      <c r="AO130" s="81">
        <v>1</v>
      </c>
      <c r="AP130" s="81">
        <v>2</v>
      </c>
      <c r="AQ130" s="81">
        <v>2</v>
      </c>
      <c r="AR130" s="81"/>
      <c r="AS130" s="81"/>
      <c r="AT130" s="81"/>
      <c r="AU130" s="81"/>
      <c r="AV130" s="81"/>
      <c r="AW130" s="81"/>
      <c r="AX130" s="82">
        <v>5</v>
      </c>
      <c r="AY130" s="83">
        <v>185</v>
      </c>
      <c r="AZ130" s="181">
        <v>0.02</v>
      </c>
      <c r="BA130" s="84">
        <v>2.7E-2</v>
      </c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77">
        <v>44234</v>
      </c>
      <c r="D131" s="74">
        <v>415</v>
      </c>
      <c r="E131" s="74">
        <v>655</v>
      </c>
      <c r="F131" s="74">
        <v>47</v>
      </c>
      <c r="G131" s="75" t="s">
        <v>326</v>
      </c>
      <c r="H131" s="76" t="s">
        <v>327</v>
      </c>
      <c r="I131" s="76" t="s">
        <v>478</v>
      </c>
      <c r="J131" s="76">
        <v>3</v>
      </c>
      <c r="K131" s="76">
        <v>1</v>
      </c>
      <c r="L131" s="178">
        <v>148</v>
      </c>
      <c r="M131" s="179">
        <v>137.63999999999999</v>
      </c>
      <c r="N131" s="180">
        <v>158.36000000000001</v>
      </c>
      <c r="O131" s="111"/>
      <c r="P131" s="111"/>
      <c r="Q131" s="111"/>
      <c r="R131" s="111"/>
      <c r="S131" s="111"/>
      <c r="T131" s="77"/>
      <c r="U131" s="77"/>
      <c r="V131" s="111">
        <v>150</v>
      </c>
      <c r="W131" s="111">
        <v>143</v>
      </c>
      <c r="X131" s="111">
        <v>148</v>
      </c>
      <c r="Y131" s="111">
        <v>143</v>
      </c>
      <c r="Z131" s="111">
        <v>143</v>
      </c>
      <c r="AA131" s="77">
        <v>178</v>
      </c>
      <c r="AB131" s="77">
        <v>175</v>
      </c>
      <c r="AC131" s="111"/>
      <c r="AD131" s="111"/>
      <c r="AE131" s="111"/>
      <c r="AF131" s="111"/>
      <c r="AG131" s="111"/>
      <c r="AH131" s="77"/>
      <c r="AI131" s="77"/>
      <c r="AJ131" s="78">
        <v>145.1</v>
      </c>
      <c r="AK131" s="79">
        <v>60</v>
      </c>
      <c r="AL131" s="80">
        <v>180</v>
      </c>
      <c r="AM131" s="77">
        <v>61</v>
      </c>
      <c r="AN131" s="77">
        <v>177</v>
      </c>
      <c r="AO131" s="81">
        <v>2</v>
      </c>
      <c r="AP131" s="81"/>
      <c r="AQ131" s="81"/>
      <c r="AR131" s="81">
        <v>6</v>
      </c>
      <c r="AS131" s="81"/>
      <c r="AT131" s="81"/>
      <c r="AU131" s="81"/>
      <c r="AV131" s="81"/>
      <c r="AW131" s="81"/>
      <c r="AX131" s="82">
        <v>8</v>
      </c>
      <c r="AY131" s="83">
        <v>608</v>
      </c>
      <c r="AZ131" s="181">
        <v>0.02</v>
      </c>
      <c r="BA131" s="84">
        <v>1.2999999999999999E-2</v>
      </c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468</v>
      </c>
      <c r="BH131" s="85" t="s">
        <v>469</v>
      </c>
      <c r="BI131" s="85" t="s">
        <v>503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77">
        <v>44234</v>
      </c>
      <c r="D132" s="74">
        <v>415</v>
      </c>
      <c r="E132" s="74">
        <v>656</v>
      </c>
      <c r="F132" s="74">
        <v>47</v>
      </c>
      <c r="G132" s="75" t="s">
        <v>329</v>
      </c>
      <c r="H132" s="76" t="s">
        <v>330</v>
      </c>
      <c r="I132" s="76" t="s">
        <v>478</v>
      </c>
      <c r="J132" s="76">
        <v>3</v>
      </c>
      <c r="K132" s="76">
        <v>1</v>
      </c>
      <c r="L132" s="178">
        <v>148</v>
      </c>
      <c r="M132" s="179">
        <v>137.63999999999999</v>
      </c>
      <c r="N132" s="180">
        <v>158.36000000000001</v>
      </c>
      <c r="O132" s="111"/>
      <c r="P132" s="111"/>
      <c r="Q132" s="111"/>
      <c r="R132" s="111"/>
      <c r="S132" s="111"/>
      <c r="T132" s="77"/>
      <c r="U132" s="77"/>
      <c r="V132" s="111">
        <v>150</v>
      </c>
      <c r="W132" s="111">
        <v>143</v>
      </c>
      <c r="X132" s="111">
        <v>148</v>
      </c>
      <c r="Y132" s="111">
        <v>143</v>
      </c>
      <c r="Z132" s="111">
        <v>143</v>
      </c>
      <c r="AA132" s="77">
        <v>178</v>
      </c>
      <c r="AB132" s="77">
        <v>175</v>
      </c>
      <c r="AC132" s="111"/>
      <c r="AD132" s="111"/>
      <c r="AE132" s="111"/>
      <c r="AF132" s="111"/>
      <c r="AG132" s="111"/>
      <c r="AH132" s="77"/>
      <c r="AI132" s="77"/>
      <c r="AJ132" s="78">
        <v>145.1</v>
      </c>
      <c r="AK132" s="79">
        <v>60</v>
      </c>
      <c r="AL132" s="80">
        <v>180</v>
      </c>
      <c r="AM132" s="77">
        <v>61</v>
      </c>
      <c r="AN132" s="77">
        <v>177</v>
      </c>
      <c r="AO132" s="81">
        <v>2</v>
      </c>
      <c r="AP132" s="81"/>
      <c r="AQ132" s="81"/>
      <c r="AR132" s="81">
        <v>6</v>
      </c>
      <c r="AS132" s="81"/>
      <c r="AT132" s="81"/>
      <c r="AU132" s="81"/>
      <c r="AV132" s="81"/>
      <c r="AW132" s="81"/>
      <c r="AX132" s="82">
        <v>8</v>
      </c>
      <c r="AY132" s="83">
        <v>608</v>
      </c>
      <c r="AZ132" s="181">
        <v>0.02</v>
      </c>
      <c r="BA132" s="84">
        <v>1.2999999999999999E-2</v>
      </c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468</v>
      </c>
      <c r="BH132" s="85" t="s">
        <v>469</v>
      </c>
      <c r="BI132" s="85" t="s">
        <v>504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77">
        <v>44234</v>
      </c>
      <c r="D133" s="74">
        <v>415</v>
      </c>
      <c r="E133" s="74">
        <v>657</v>
      </c>
      <c r="F133" s="74">
        <v>47</v>
      </c>
      <c r="G133" s="75" t="s">
        <v>332</v>
      </c>
      <c r="H133" s="76" t="s">
        <v>333</v>
      </c>
      <c r="I133" s="76" t="s">
        <v>478</v>
      </c>
      <c r="J133" s="76">
        <v>3</v>
      </c>
      <c r="K133" s="76">
        <v>1</v>
      </c>
      <c r="L133" s="178">
        <v>90</v>
      </c>
      <c r="M133" s="179">
        <v>83.7</v>
      </c>
      <c r="N133" s="180">
        <v>96.3</v>
      </c>
      <c r="O133" s="111"/>
      <c r="P133" s="111"/>
      <c r="Q133" s="111"/>
      <c r="R133" s="111"/>
      <c r="S133" s="111"/>
      <c r="T133" s="77"/>
      <c r="U133" s="77"/>
      <c r="V133" s="111">
        <v>105</v>
      </c>
      <c r="W133" s="111">
        <v>92</v>
      </c>
      <c r="X133" s="111">
        <v>95</v>
      </c>
      <c r="Y133" s="111">
        <v>95</v>
      </c>
      <c r="Z133" s="111">
        <v>92</v>
      </c>
      <c r="AA133" s="77">
        <v>178</v>
      </c>
      <c r="AB133" s="77">
        <v>175</v>
      </c>
      <c r="AC133" s="111"/>
      <c r="AD133" s="111"/>
      <c r="AE133" s="111"/>
      <c r="AF133" s="111"/>
      <c r="AG133" s="111"/>
      <c r="AH133" s="77"/>
      <c r="AI133" s="77"/>
      <c r="AJ133" s="78">
        <v>95.6</v>
      </c>
      <c r="AK133" s="79">
        <v>60</v>
      </c>
      <c r="AL133" s="80">
        <v>180</v>
      </c>
      <c r="AM133" s="77">
        <v>61</v>
      </c>
      <c r="AN133" s="77">
        <v>177</v>
      </c>
      <c r="AO133" s="81">
        <v>4</v>
      </c>
      <c r="AP133" s="81"/>
      <c r="AQ133" s="81"/>
      <c r="AR133" s="81">
        <v>5</v>
      </c>
      <c r="AS133" s="81"/>
      <c r="AT133" s="81"/>
      <c r="AU133" s="81"/>
      <c r="AV133" s="81"/>
      <c r="AW133" s="81"/>
      <c r="AX133" s="82">
        <v>9</v>
      </c>
      <c r="AY133" s="83">
        <v>609</v>
      </c>
      <c r="AZ133" s="181">
        <v>0.02</v>
      </c>
      <c r="BA133" s="84">
        <v>1.4999999999999999E-2</v>
      </c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468</v>
      </c>
      <c r="BH133" s="85" t="s">
        <v>469</v>
      </c>
      <c r="BI133" s="85" t="s">
        <v>505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77">
        <v>44234</v>
      </c>
      <c r="D134" s="74">
        <v>415</v>
      </c>
      <c r="E134" s="74">
        <v>658</v>
      </c>
      <c r="F134" s="74">
        <v>47</v>
      </c>
      <c r="G134" s="75" t="s">
        <v>335</v>
      </c>
      <c r="H134" s="76" t="s">
        <v>336</v>
      </c>
      <c r="I134" s="76" t="s">
        <v>478</v>
      </c>
      <c r="J134" s="76">
        <v>3</v>
      </c>
      <c r="K134" s="76">
        <v>1</v>
      </c>
      <c r="L134" s="178">
        <v>90</v>
      </c>
      <c r="M134" s="179">
        <v>83.7</v>
      </c>
      <c r="N134" s="180">
        <v>96.3</v>
      </c>
      <c r="O134" s="111"/>
      <c r="P134" s="111"/>
      <c r="Q134" s="111"/>
      <c r="R134" s="111"/>
      <c r="S134" s="111"/>
      <c r="T134" s="77"/>
      <c r="U134" s="77"/>
      <c r="V134" s="111">
        <v>105</v>
      </c>
      <c r="W134" s="111">
        <v>92</v>
      </c>
      <c r="X134" s="111">
        <v>95</v>
      </c>
      <c r="Y134" s="111">
        <v>95</v>
      </c>
      <c r="Z134" s="111">
        <v>92</v>
      </c>
      <c r="AA134" s="77">
        <v>178</v>
      </c>
      <c r="AB134" s="77">
        <v>175</v>
      </c>
      <c r="AC134" s="111"/>
      <c r="AD134" s="111"/>
      <c r="AE134" s="111"/>
      <c r="AF134" s="111"/>
      <c r="AG134" s="111"/>
      <c r="AH134" s="77"/>
      <c r="AI134" s="77"/>
      <c r="AJ134" s="78">
        <v>95.6</v>
      </c>
      <c r="AK134" s="79">
        <v>60</v>
      </c>
      <c r="AL134" s="80">
        <v>180</v>
      </c>
      <c r="AM134" s="77">
        <v>61</v>
      </c>
      <c r="AN134" s="77">
        <v>177</v>
      </c>
      <c r="AO134" s="81">
        <v>4</v>
      </c>
      <c r="AP134" s="81"/>
      <c r="AQ134" s="81"/>
      <c r="AR134" s="81">
        <v>5</v>
      </c>
      <c r="AS134" s="81"/>
      <c r="AT134" s="81"/>
      <c r="AU134" s="81"/>
      <c r="AV134" s="81"/>
      <c r="AW134" s="81"/>
      <c r="AX134" s="82">
        <v>9</v>
      </c>
      <c r="AY134" s="83">
        <v>609</v>
      </c>
      <c r="AZ134" s="181">
        <v>0.02</v>
      </c>
      <c r="BA134" s="84">
        <v>1.4999999999999999E-2</v>
      </c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468</v>
      </c>
      <c r="BH134" s="85" t="s">
        <v>469</v>
      </c>
      <c r="BI134" s="85" t="s">
        <v>506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77">
        <v>44234</v>
      </c>
      <c r="D135" s="74">
        <v>334</v>
      </c>
      <c r="E135" s="74">
        <v>254</v>
      </c>
      <c r="F135" s="74">
        <v>49</v>
      </c>
      <c r="G135" s="75" t="s">
        <v>415</v>
      </c>
      <c r="H135" s="76" t="s">
        <v>164</v>
      </c>
      <c r="I135" s="76" t="s">
        <v>478</v>
      </c>
      <c r="J135" s="76">
        <v>4</v>
      </c>
      <c r="K135" s="76">
        <v>2</v>
      </c>
      <c r="L135" s="178">
        <v>203</v>
      </c>
      <c r="M135" s="179">
        <v>188.79</v>
      </c>
      <c r="N135" s="180">
        <v>217.21</v>
      </c>
      <c r="O135" s="111"/>
      <c r="P135" s="111">
        <v>245</v>
      </c>
      <c r="Q135" s="111"/>
      <c r="R135" s="111"/>
      <c r="S135" s="111"/>
      <c r="T135" s="77">
        <v>144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245</v>
      </c>
      <c r="AK135" s="79">
        <v>88</v>
      </c>
      <c r="AL135" s="80">
        <v>164</v>
      </c>
      <c r="AM135" s="77">
        <v>100</v>
      </c>
      <c r="AN135" s="77">
        <v>144</v>
      </c>
      <c r="AO135" s="81">
        <v>8</v>
      </c>
      <c r="AP135" s="81">
        <v>4</v>
      </c>
      <c r="AQ135" s="81">
        <v>12</v>
      </c>
      <c r="AR135" s="81"/>
      <c r="AS135" s="81"/>
      <c r="AT135" s="81"/>
      <c r="AU135" s="81"/>
      <c r="AV135" s="81"/>
      <c r="AW135" s="81"/>
      <c r="AX135" s="82">
        <v>24</v>
      </c>
      <c r="AY135" s="83">
        <v>144</v>
      </c>
      <c r="AZ135" s="181">
        <v>0.02</v>
      </c>
      <c r="BA135" s="84">
        <v>0.16700000000000001</v>
      </c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468</v>
      </c>
      <c r="BH135" s="85" t="s">
        <v>475</v>
      </c>
      <c r="BI135" s="85" t="s">
        <v>482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77">
        <v>44235</v>
      </c>
      <c r="D136" s="74">
        <v>384</v>
      </c>
      <c r="E136" s="74">
        <v>556</v>
      </c>
      <c r="F136" s="74">
        <v>2</v>
      </c>
      <c r="G136" s="75" t="s">
        <v>408</v>
      </c>
      <c r="H136" s="76" t="s">
        <v>409</v>
      </c>
      <c r="I136" s="76" t="s">
        <v>452</v>
      </c>
      <c r="J136" s="76">
        <v>1</v>
      </c>
      <c r="K136" s="76">
        <v>6</v>
      </c>
      <c r="L136" s="178">
        <v>1066</v>
      </c>
      <c r="M136" s="179">
        <v>1003.106</v>
      </c>
      <c r="N136" s="180">
        <v>1141.6859999999999</v>
      </c>
      <c r="O136" s="111">
        <v>1142</v>
      </c>
      <c r="P136" s="111">
        <v>1074</v>
      </c>
      <c r="Q136" s="111">
        <v>1097</v>
      </c>
      <c r="R136" s="111">
        <v>1067</v>
      </c>
      <c r="S136" s="111">
        <v>1053</v>
      </c>
      <c r="T136" s="77">
        <v>128</v>
      </c>
      <c r="U136" s="77">
        <v>127</v>
      </c>
      <c r="V136" s="111">
        <v>1087</v>
      </c>
      <c r="W136" s="111">
        <v>1050</v>
      </c>
      <c r="X136" s="111">
        <v>1082</v>
      </c>
      <c r="Y136" s="111">
        <v>1063</v>
      </c>
      <c r="Z136" s="111">
        <v>1036</v>
      </c>
      <c r="AA136" s="77">
        <v>136</v>
      </c>
      <c r="AB136" s="77">
        <v>135</v>
      </c>
      <c r="AC136" s="111"/>
      <c r="AD136" s="111"/>
      <c r="AE136" s="111"/>
      <c r="AF136" s="111"/>
      <c r="AG136" s="111"/>
      <c r="AH136" s="77"/>
      <c r="AI136" s="77"/>
      <c r="AJ136" s="78">
        <v>1075.0999999999999</v>
      </c>
      <c r="AK136" s="79">
        <v>20</v>
      </c>
      <c r="AL136" s="80">
        <v>180</v>
      </c>
      <c r="AM136" s="77">
        <v>27</v>
      </c>
      <c r="AN136" s="77">
        <v>132</v>
      </c>
      <c r="AO136" s="81">
        <v>2</v>
      </c>
      <c r="AP136" s="81">
        <v>3</v>
      </c>
      <c r="AQ136" s="81">
        <v>3</v>
      </c>
      <c r="AR136" s="81"/>
      <c r="AS136" s="81">
        <v>2</v>
      </c>
      <c r="AT136" s="81"/>
      <c r="AU136" s="81"/>
      <c r="AV136" s="81"/>
      <c r="AW136" s="81"/>
      <c r="AX136" s="82">
        <v>10</v>
      </c>
      <c r="AY136" s="83">
        <v>562</v>
      </c>
      <c r="AZ136" s="181">
        <v>1.4999999999999999E-2</v>
      </c>
      <c r="BA136" s="84">
        <v>1.7999999999999999E-2</v>
      </c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453</v>
      </c>
      <c r="BH136" s="85" t="s">
        <v>454</v>
      </c>
      <c r="BI136" s="85" t="s">
        <v>455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77">
        <v>44235</v>
      </c>
      <c r="D137" s="74">
        <v>384</v>
      </c>
      <c r="E137" s="74">
        <v>557</v>
      </c>
      <c r="F137" s="74">
        <v>2</v>
      </c>
      <c r="G137" s="75" t="s">
        <v>411</v>
      </c>
      <c r="H137" s="76" t="s">
        <v>412</v>
      </c>
      <c r="I137" s="76" t="s">
        <v>452</v>
      </c>
      <c r="J137" s="76">
        <v>1</v>
      </c>
      <c r="K137" s="76">
        <v>6</v>
      </c>
      <c r="L137" s="178">
        <v>182</v>
      </c>
      <c r="M137" s="179">
        <v>171.262</v>
      </c>
      <c r="N137" s="180">
        <v>194.922</v>
      </c>
      <c r="O137" s="111">
        <v>211</v>
      </c>
      <c r="P137" s="111">
        <v>193</v>
      </c>
      <c r="Q137" s="111">
        <v>190</v>
      </c>
      <c r="R137" s="111">
        <v>191</v>
      </c>
      <c r="S137" s="111">
        <v>184</v>
      </c>
      <c r="T137" s="77">
        <v>128</v>
      </c>
      <c r="U137" s="77">
        <v>127</v>
      </c>
      <c r="V137" s="111">
        <v>203</v>
      </c>
      <c r="W137" s="111">
        <v>193</v>
      </c>
      <c r="X137" s="111">
        <v>182</v>
      </c>
      <c r="Y137" s="111">
        <v>181</v>
      </c>
      <c r="Z137" s="111">
        <v>181</v>
      </c>
      <c r="AA137" s="77">
        <v>136</v>
      </c>
      <c r="AB137" s="77">
        <v>135</v>
      </c>
      <c r="AC137" s="111"/>
      <c r="AD137" s="111"/>
      <c r="AE137" s="111"/>
      <c r="AF137" s="111"/>
      <c r="AG137" s="111"/>
      <c r="AH137" s="77"/>
      <c r="AI137" s="77"/>
      <c r="AJ137" s="78">
        <v>190.9</v>
      </c>
      <c r="AK137" s="79">
        <v>20</v>
      </c>
      <c r="AL137" s="80">
        <v>180</v>
      </c>
      <c r="AM137" s="77">
        <v>27</v>
      </c>
      <c r="AN137" s="77">
        <v>132</v>
      </c>
      <c r="AO137" s="81">
        <v>3</v>
      </c>
      <c r="AP137" s="81">
        <v>3</v>
      </c>
      <c r="AQ137" s="81">
        <v>3</v>
      </c>
      <c r="AR137" s="81"/>
      <c r="AS137" s="81">
        <v>2</v>
      </c>
      <c r="AT137" s="81"/>
      <c r="AU137" s="81"/>
      <c r="AV137" s="81"/>
      <c r="AW137" s="81"/>
      <c r="AX137" s="82">
        <v>10</v>
      </c>
      <c r="AY137" s="83">
        <v>562</v>
      </c>
      <c r="AZ137" s="181">
        <v>1.4999999999999999E-2</v>
      </c>
      <c r="BA137" s="84">
        <v>1.7999999999999999E-2</v>
      </c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453</v>
      </c>
      <c r="BH137" s="85" t="s">
        <v>454</v>
      </c>
      <c r="BI137" s="85" t="s">
        <v>455</v>
      </c>
      <c r="BJ137" s="85" t="s">
        <v>456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77">
        <v>44235</v>
      </c>
      <c r="D138" s="74">
        <v>236</v>
      </c>
      <c r="E138" s="74">
        <v>160</v>
      </c>
      <c r="F138" s="74">
        <v>3</v>
      </c>
      <c r="G138" s="75" t="s">
        <v>151</v>
      </c>
      <c r="H138" s="76" t="s">
        <v>152</v>
      </c>
      <c r="I138" s="76" t="s">
        <v>452</v>
      </c>
      <c r="J138" s="76">
        <v>2</v>
      </c>
      <c r="K138" s="76">
        <v>1</v>
      </c>
      <c r="L138" s="178">
        <v>200</v>
      </c>
      <c r="M138" s="179">
        <v>186</v>
      </c>
      <c r="N138" s="180">
        <v>214</v>
      </c>
      <c r="O138" s="111"/>
      <c r="P138" s="111"/>
      <c r="Q138" s="111"/>
      <c r="R138" s="111">
        <v>204</v>
      </c>
      <c r="S138" s="111">
        <v>218</v>
      </c>
      <c r="T138" s="77"/>
      <c r="U138" s="77"/>
      <c r="V138" s="111">
        <v>203</v>
      </c>
      <c r="W138" s="111">
        <v>200</v>
      </c>
      <c r="X138" s="111">
        <v>185</v>
      </c>
      <c r="Y138" s="111">
        <v>206</v>
      </c>
      <c r="Z138" s="111">
        <v>209</v>
      </c>
      <c r="AA138" s="77">
        <v>90</v>
      </c>
      <c r="AB138" s="77">
        <v>85</v>
      </c>
      <c r="AC138" s="111"/>
      <c r="AD138" s="111"/>
      <c r="AE138" s="111"/>
      <c r="AF138" s="111"/>
      <c r="AG138" s="111"/>
      <c r="AH138" s="77"/>
      <c r="AI138" s="77"/>
      <c r="AJ138" s="78">
        <v>203.6</v>
      </c>
      <c r="AK138" s="79">
        <v>76</v>
      </c>
      <c r="AL138" s="80">
        <v>95</v>
      </c>
      <c r="AM138" s="77">
        <v>82</v>
      </c>
      <c r="AN138" s="77">
        <v>88</v>
      </c>
      <c r="AO138" s="81">
        <v>8</v>
      </c>
      <c r="AP138" s="81">
        <v>2</v>
      </c>
      <c r="AQ138" s="81">
        <v>4</v>
      </c>
      <c r="AR138" s="81"/>
      <c r="AS138" s="81"/>
      <c r="AT138" s="81"/>
      <c r="AU138" s="81"/>
      <c r="AV138" s="81"/>
      <c r="AW138" s="81"/>
      <c r="AX138" s="82">
        <v>14</v>
      </c>
      <c r="AY138" s="83">
        <v>1208</v>
      </c>
      <c r="AZ138" s="181">
        <v>1.4999999999999999E-2</v>
      </c>
      <c r="BA138" s="84">
        <v>1.2E-2</v>
      </c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510</v>
      </c>
      <c r="BH138" s="85" t="s">
        <v>510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77">
        <v>44235</v>
      </c>
      <c r="D139" s="74">
        <v>1</v>
      </c>
      <c r="E139" s="74">
        <v>1</v>
      </c>
      <c r="F139" s="74">
        <v>4</v>
      </c>
      <c r="G139" s="75" t="s">
        <v>190</v>
      </c>
      <c r="H139" s="76" t="s">
        <v>191</v>
      </c>
      <c r="I139" s="76" t="s">
        <v>452</v>
      </c>
      <c r="J139" s="76">
        <v>3</v>
      </c>
      <c r="K139" s="76">
        <v>2</v>
      </c>
      <c r="L139" s="178">
        <v>111</v>
      </c>
      <c r="M139" s="179">
        <v>103.23</v>
      </c>
      <c r="N139" s="180">
        <v>118.77</v>
      </c>
      <c r="O139" s="111">
        <v>114</v>
      </c>
      <c r="P139" s="111">
        <v>112</v>
      </c>
      <c r="Q139" s="111">
        <v>115</v>
      </c>
      <c r="R139" s="111">
        <v>95</v>
      </c>
      <c r="S139" s="111">
        <v>119</v>
      </c>
      <c r="T139" s="77"/>
      <c r="U139" s="77">
        <v>86</v>
      </c>
      <c r="V139" s="111">
        <v>118</v>
      </c>
      <c r="W139" s="111">
        <v>116</v>
      </c>
      <c r="X139" s="111">
        <v>119</v>
      </c>
      <c r="Y139" s="111">
        <v>118</v>
      </c>
      <c r="Z139" s="111">
        <v>125</v>
      </c>
      <c r="AA139" s="77">
        <v>88</v>
      </c>
      <c r="AB139" s="77">
        <v>89</v>
      </c>
      <c r="AC139" s="111"/>
      <c r="AD139" s="111"/>
      <c r="AE139" s="111"/>
      <c r="AF139" s="111"/>
      <c r="AG139" s="111"/>
      <c r="AH139" s="77"/>
      <c r="AI139" s="77"/>
      <c r="AJ139" s="78">
        <v>115.1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7</v>
      </c>
      <c r="AP139" s="81">
        <v>2</v>
      </c>
      <c r="AQ139" s="81">
        <v>9</v>
      </c>
      <c r="AR139" s="81"/>
      <c r="AS139" s="81"/>
      <c r="AT139" s="81"/>
      <c r="AU139" s="81"/>
      <c r="AV139" s="81"/>
      <c r="AW139" s="81"/>
      <c r="AX139" s="82">
        <v>18</v>
      </c>
      <c r="AY139" s="83">
        <v>2146</v>
      </c>
      <c r="AZ139" s="181">
        <v>1.4999999999999999E-2</v>
      </c>
      <c r="BA139" s="84">
        <v>8.0000000000000002E-3</v>
      </c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483</v>
      </c>
      <c r="BH139" s="85" t="s">
        <v>483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77">
        <v>44235</v>
      </c>
      <c r="D140" s="74">
        <v>1</v>
      </c>
      <c r="E140" s="74">
        <v>2</v>
      </c>
      <c r="F140" s="74">
        <v>4</v>
      </c>
      <c r="G140" s="75" t="s">
        <v>193</v>
      </c>
      <c r="H140" s="76" t="s">
        <v>194</v>
      </c>
      <c r="I140" s="76" t="s">
        <v>452</v>
      </c>
      <c r="J140" s="76">
        <v>3</v>
      </c>
      <c r="K140" s="76">
        <v>2</v>
      </c>
      <c r="L140" s="178">
        <v>113</v>
      </c>
      <c r="M140" s="179">
        <v>105.09</v>
      </c>
      <c r="N140" s="180">
        <v>120.91</v>
      </c>
      <c r="O140" s="111">
        <v>106</v>
      </c>
      <c r="P140" s="111">
        <v>108</v>
      </c>
      <c r="Q140" s="111">
        <v>110</v>
      </c>
      <c r="R140" s="111">
        <v>122</v>
      </c>
      <c r="S140" s="111">
        <v>109</v>
      </c>
      <c r="T140" s="77"/>
      <c r="U140" s="77">
        <v>86</v>
      </c>
      <c r="V140" s="111">
        <v>106</v>
      </c>
      <c r="W140" s="111">
        <v>107</v>
      </c>
      <c r="X140" s="111">
        <v>111</v>
      </c>
      <c r="Y140" s="111">
        <v>115</v>
      </c>
      <c r="Z140" s="111">
        <v>130</v>
      </c>
      <c r="AA140" s="77">
        <v>88</v>
      </c>
      <c r="AB140" s="77">
        <v>89</v>
      </c>
      <c r="AC140" s="111"/>
      <c r="AD140" s="111"/>
      <c r="AE140" s="111"/>
      <c r="AF140" s="111"/>
      <c r="AG140" s="111"/>
      <c r="AH140" s="77"/>
      <c r="AI140" s="77"/>
      <c r="AJ140" s="78">
        <v>112.4</v>
      </c>
      <c r="AK140" s="79">
        <v>108</v>
      </c>
      <c r="AL140" s="80">
        <v>100</v>
      </c>
      <c r="AM140" s="77">
        <v>123</v>
      </c>
      <c r="AN140" s="77">
        <v>88</v>
      </c>
      <c r="AO140" s="81">
        <v>6</v>
      </c>
      <c r="AP140" s="81">
        <v>2</v>
      </c>
      <c r="AQ140" s="81">
        <v>8</v>
      </c>
      <c r="AR140" s="81"/>
      <c r="AS140" s="81"/>
      <c r="AT140" s="81"/>
      <c r="AU140" s="81"/>
      <c r="AV140" s="81"/>
      <c r="AW140" s="81"/>
      <c r="AX140" s="82">
        <v>16</v>
      </c>
      <c r="AY140" s="83">
        <v>2642</v>
      </c>
      <c r="AZ140" s="181">
        <v>1.4999999999999999E-2</v>
      </c>
      <c r="BA140" s="84">
        <v>6.0000000000000001E-3</v>
      </c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483</v>
      </c>
      <c r="BH140" s="85" t="s">
        <v>483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77">
        <v>44235</v>
      </c>
      <c r="D141" s="74">
        <v>301</v>
      </c>
      <c r="E141" s="74">
        <v>225</v>
      </c>
      <c r="F141" s="74">
        <v>5</v>
      </c>
      <c r="G141" s="75" t="s">
        <v>121</v>
      </c>
      <c r="H141" s="76" t="s">
        <v>122</v>
      </c>
      <c r="I141" s="76" t="s">
        <v>452</v>
      </c>
      <c r="J141" s="76">
        <v>6</v>
      </c>
      <c r="K141" s="76">
        <v>1</v>
      </c>
      <c r="L141" s="178">
        <v>372</v>
      </c>
      <c r="M141" s="179">
        <v>345.96</v>
      </c>
      <c r="N141" s="180">
        <v>398.04</v>
      </c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>
        <v>169</v>
      </c>
      <c r="AL141" s="80">
        <v>128</v>
      </c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>
        <v>780</v>
      </c>
      <c r="AZ141" s="181">
        <v>1.4999999999999999E-2</v>
      </c>
      <c r="BA141" s="84"/>
      <c r="BB141" s="83"/>
      <c r="BC141" s="83"/>
      <c r="BD141" s="83">
        <v>2.1</v>
      </c>
      <c r="BE141" s="83"/>
      <c r="BF141" s="83"/>
      <c r="BG141" s="28" t="s">
        <v>463</v>
      </c>
      <c r="BH141" s="85" t="s">
        <v>463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77">
        <v>44235</v>
      </c>
      <c r="D142" s="74">
        <v>381</v>
      </c>
      <c r="E142" s="74">
        <v>445</v>
      </c>
      <c r="F142" s="74">
        <v>5</v>
      </c>
      <c r="G142" s="75" t="s">
        <v>287</v>
      </c>
      <c r="H142" s="76" t="s">
        <v>288</v>
      </c>
      <c r="I142" s="76" t="s">
        <v>452</v>
      </c>
      <c r="J142" s="76">
        <v>3</v>
      </c>
      <c r="K142" s="76">
        <v>4</v>
      </c>
      <c r="L142" s="178">
        <v>28</v>
      </c>
      <c r="M142" s="179">
        <v>25.2</v>
      </c>
      <c r="N142" s="180">
        <v>30.8</v>
      </c>
      <c r="O142" s="111">
        <v>26</v>
      </c>
      <c r="P142" s="111">
        <v>26</v>
      </c>
      <c r="Q142" s="111">
        <v>27</v>
      </c>
      <c r="R142" s="111">
        <v>26</v>
      </c>
      <c r="S142" s="111">
        <v>27</v>
      </c>
      <c r="T142" s="77">
        <v>113</v>
      </c>
      <c r="U142" s="77">
        <v>106</v>
      </c>
      <c r="V142" s="111">
        <v>30</v>
      </c>
      <c r="W142" s="111">
        <v>29</v>
      </c>
      <c r="X142" s="111">
        <v>28</v>
      </c>
      <c r="Y142" s="111">
        <v>29</v>
      </c>
      <c r="Z142" s="111">
        <v>32</v>
      </c>
      <c r="AA142" s="77">
        <v>107</v>
      </c>
      <c r="AB142" s="77">
        <v>111</v>
      </c>
      <c r="AC142" s="111"/>
      <c r="AD142" s="111"/>
      <c r="AE142" s="111"/>
      <c r="AF142" s="111"/>
      <c r="AG142" s="111"/>
      <c r="AH142" s="77"/>
      <c r="AI142" s="77"/>
      <c r="AJ142" s="78">
        <v>28</v>
      </c>
      <c r="AK142" s="79">
        <v>60</v>
      </c>
      <c r="AL142" s="80">
        <v>180</v>
      </c>
      <c r="AM142" s="77">
        <v>99</v>
      </c>
      <c r="AN142" s="77">
        <v>109</v>
      </c>
      <c r="AO142" s="81">
        <v>4</v>
      </c>
      <c r="AP142" s="81">
        <v>1</v>
      </c>
      <c r="AQ142" s="81">
        <v>6</v>
      </c>
      <c r="AR142" s="81"/>
      <c r="AS142" s="81"/>
      <c r="AT142" s="81"/>
      <c r="AU142" s="81"/>
      <c r="AV142" s="81"/>
      <c r="AW142" s="81"/>
      <c r="AX142" s="82">
        <v>11</v>
      </c>
      <c r="AY142" s="83">
        <v>1411</v>
      </c>
      <c r="AZ142" s="181">
        <v>1.4999999999999999E-2</v>
      </c>
      <c r="BA142" s="84">
        <v>8.0000000000000002E-3</v>
      </c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468</v>
      </c>
      <c r="BH142" s="85" t="s">
        <v>469</v>
      </c>
      <c r="BI142" s="85" t="s">
        <v>507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77">
        <v>44235</v>
      </c>
      <c r="D143" s="74">
        <v>381</v>
      </c>
      <c r="E143" s="74">
        <v>446</v>
      </c>
      <c r="F143" s="74">
        <v>5</v>
      </c>
      <c r="G143" s="75" t="s">
        <v>290</v>
      </c>
      <c r="H143" s="76" t="s">
        <v>291</v>
      </c>
      <c r="I143" s="76" t="s">
        <v>452</v>
      </c>
      <c r="J143" s="76">
        <v>3</v>
      </c>
      <c r="K143" s="76">
        <v>4</v>
      </c>
      <c r="L143" s="178">
        <v>167</v>
      </c>
      <c r="M143" s="179">
        <v>150.30000000000001</v>
      </c>
      <c r="N143" s="180">
        <v>183.7</v>
      </c>
      <c r="O143" s="111">
        <v>161</v>
      </c>
      <c r="P143" s="111">
        <v>171</v>
      </c>
      <c r="Q143" s="111">
        <v>170</v>
      </c>
      <c r="R143" s="111">
        <v>173</v>
      </c>
      <c r="S143" s="111">
        <v>177</v>
      </c>
      <c r="T143" s="77">
        <v>113</v>
      </c>
      <c r="U143" s="77">
        <v>106</v>
      </c>
      <c r="V143" s="111">
        <v>175</v>
      </c>
      <c r="W143" s="111">
        <v>179</v>
      </c>
      <c r="X143" s="111">
        <v>180</v>
      </c>
      <c r="Y143" s="111">
        <v>188</v>
      </c>
      <c r="Z143" s="111">
        <v>175</v>
      </c>
      <c r="AA143" s="77">
        <v>107</v>
      </c>
      <c r="AB143" s="77">
        <v>111</v>
      </c>
      <c r="AC143" s="111"/>
      <c r="AD143" s="111"/>
      <c r="AE143" s="111"/>
      <c r="AF143" s="111"/>
      <c r="AG143" s="111"/>
      <c r="AH143" s="77"/>
      <c r="AI143" s="77"/>
      <c r="AJ143" s="78">
        <v>174.9</v>
      </c>
      <c r="AK143" s="79">
        <v>60</v>
      </c>
      <c r="AL143" s="80">
        <v>180</v>
      </c>
      <c r="AM143" s="77">
        <v>99</v>
      </c>
      <c r="AN143" s="77">
        <v>109</v>
      </c>
      <c r="AO143" s="81">
        <v>7</v>
      </c>
      <c r="AP143" s="81">
        <v>2</v>
      </c>
      <c r="AQ143" s="81">
        <v>5</v>
      </c>
      <c r="AR143" s="81"/>
      <c r="AS143" s="81"/>
      <c r="AT143" s="81"/>
      <c r="AU143" s="81"/>
      <c r="AV143" s="81"/>
      <c r="AW143" s="81"/>
      <c r="AX143" s="82">
        <v>14</v>
      </c>
      <c r="AY143" s="83">
        <v>1784</v>
      </c>
      <c r="AZ143" s="181">
        <v>1.4999999999999999E-2</v>
      </c>
      <c r="BA143" s="84">
        <v>8.0000000000000002E-3</v>
      </c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468</v>
      </c>
      <c r="BH143" s="85" t="s">
        <v>469</v>
      </c>
      <c r="BI143" s="85" t="s">
        <v>508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77">
        <v>44235</v>
      </c>
      <c r="D144" s="74">
        <v>381</v>
      </c>
      <c r="E144" s="74">
        <v>447</v>
      </c>
      <c r="F144" s="74">
        <v>5</v>
      </c>
      <c r="G144" s="75" t="s">
        <v>293</v>
      </c>
      <c r="H144" s="76" t="s">
        <v>294</v>
      </c>
      <c r="I144" s="76" t="s">
        <v>452</v>
      </c>
      <c r="J144" s="76">
        <v>3</v>
      </c>
      <c r="K144" s="76">
        <v>4</v>
      </c>
      <c r="L144" s="178">
        <v>177</v>
      </c>
      <c r="M144" s="179">
        <v>159.30000000000001</v>
      </c>
      <c r="N144" s="180">
        <v>194.7</v>
      </c>
      <c r="O144" s="111">
        <v>189</v>
      </c>
      <c r="P144" s="111">
        <v>191</v>
      </c>
      <c r="Q144" s="111">
        <v>183</v>
      </c>
      <c r="R144" s="111">
        <v>188</v>
      </c>
      <c r="S144" s="111">
        <v>191</v>
      </c>
      <c r="T144" s="77">
        <v>113</v>
      </c>
      <c r="U144" s="77">
        <v>106</v>
      </c>
      <c r="V144" s="111">
        <v>187</v>
      </c>
      <c r="W144" s="111">
        <v>180</v>
      </c>
      <c r="X144" s="111">
        <v>185</v>
      </c>
      <c r="Y144" s="111">
        <v>178</v>
      </c>
      <c r="Z144" s="111">
        <v>185</v>
      </c>
      <c r="AA144" s="77">
        <v>107</v>
      </c>
      <c r="AB144" s="77">
        <v>111</v>
      </c>
      <c r="AC144" s="111"/>
      <c r="AD144" s="111"/>
      <c r="AE144" s="111"/>
      <c r="AF144" s="111"/>
      <c r="AG144" s="111"/>
      <c r="AH144" s="77"/>
      <c r="AI144" s="77"/>
      <c r="AJ144" s="78">
        <v>185.7</v>
      </c>
      <c r="AK144" s="79">
        <v>60</v>
      </c>
      <c r="AL144" s="80">
        <v>180</v>
      </c>
      <c r="AM144" s="77">
        <v>99</v>
      </c>
      <c r="AN144" s="77">
        <v>109</v>
      </c>
      <c r="AO144" s="81">
        <v>8</v>
      </c>
      <c r="AP144" s="81">
        <v>1</v>
      </c>
      <c r="AQ144" s="81">
        <v>2</v>
      </c>
      <c r="AR144" s="81"/>
      <c r="AS144" s="81"/>
      <c r="AT144" s="81"/>
      <c r="AU144" s="81"/>
      <c r="AV144" s="81"/>
      <c r="AW144" s="81"/>
      <c r="AX144" s="82">
        <v>11</v>
      </c>
      <c r="AY144" s="83">
        <v>1771</v>
      </c>
      <c r="AZ144" s="181">
        <v>1.4999999999999999E-2</v>
      </c>
      <c r="BA144" s="84">
        <v>6.0000000000000001E-3</v>
      </c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468</v>
      </c>
      <c r="BH144" s="85" t="s">
        <v>469</v>
      </c>
      <c r="BI144" s="85" t="s">
        <v>509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77">
        <v>44235</v>
      </c>
      <c r="D145" s="74">
        <v>381</v>
      </c>
      <c r="E145" s="74">
        <v>448</v>
      </c>
      <c r="F145" s="74">
        <v>5</v>
      </c>
      <c r="G145" s="75" t="s">
        <v>296</v>
      </c>
      <c r="H145" s="76" t="s">
        <v>297</v>
      </c>
      <c r="I145" s="76" t="s">
        <v>452</v>
      </c>
      <c r="J145" s="76">
        <v>3</v>
      </c>
      <c r="K145" s="76">
        <v>4</v>
      </c>
      <c r="L145" s="178">
        <v>23</v>
      </c>
      <c r="M145" s="179">
        <v>20.7</v>
      </c>
      <c r="N145" s="180">
        <v>25.3</v>
      </c>
      <c r="O145" s="111">
        <v>22</v>
      </c>
      <c r="P145" s="111">
        <v>23</v>
      </c>
      <c r="Q145" s="111">
        <v>22</v>
      </c>
      <c r="R145" s="111">
        <v>23</v>
      </c>
      <c r="S145" s="111">
        <v>23</v>
      </c>
      <c r="T145" s="77">
        <v>113</v>
      </c>
      <c r="U145" s="77">
        <v>106</v>
      </c>
      <c r="V145" s="111">
        <v>27</v>
      </c>
      <c r="W145" s="111">
        <v>23</v>
      </c>
      <c r="X145" s="111">
        <v>25</v>
      </c>
      <c r="Y145" s="111">
        <v>25</v>
      </c>
      <c r="Z145" s="111">
        <v>24</v>
      </c>
      <c r="AA145" s="77">
        <v>107</v>
      </c>
      <c r="AB145" s="77">
        <v>111</v>
      </c>
      <c r="AC145" s="111"/>
      <c r="AD145" s="111"/>
      <c r="AE145" s="111"/>
      <c r="AF145" s="111"/>
      <c r="AG145" s="111"/>
      <c r="AH145" s="77"/>
      <c r="AI145" s="77"/>
      <c r="AJ145" s="78">
        <v>23.7</v>
      </c>
      <c r="AK145" s="79">
        <v>60</v>
      </c>
      <c r="AL145" s="80">
        <v>180</v>
      </c>
      <c r="AM145" s="77">
        <v>99</v>
      </c>
      <c r="AN145" s="77">
        <v>109</v>
      </c>
      <c r="AO145" s="81">
        <v>5</v>
      </c>
      <c r="AP145" s="81">
        <v>4</v>
      </c>
      <c r="AQ145" s="81">
        <v>7</v>
      </c>
      <c r="AR145" s="81"/>
      <c r="AS145" s="81"/>
      <c r="AT145" s="81"/>
      <c r="AU145" s="81"/>
      <c r="AV145" s="81"/>
      <c r="AW145" s="81"/>
      <c r="AX145" s="82">
        <v>16</v>
      </c>
      <c r="AY145" s="83">
        <v>1776</v>
      </c>
      <c r="AZ145" s="181">
        <v>1.4999999999999999E-2</v>
      </c>
      <c r="BA145" s="84">
        <v>8.9999999999999993E-3</v>
      </c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468</v>
      </c>
      <c r="BH145" s="85" t="s">
        <v>469</v>
      </c>
      <c r="BI145" s="85" t="s">
        <v>502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77">
        <v>44235</v>
      </c>
      <c r="D146" s="74">
        <v>32</v>
      </c>
      <c r="E146" s="74">
        <v>92</v>
      </c>
      <c r="F146" s="74">
        <v>6</v>
      </c>
      <c r="G146" s="75" t="s">
        <v>136</v>
      </c>
      <c r="H146" s="76" t="s">
        <v>137</v>
      </c>
      <c r="I146" s="76" t="s">
        <v>452</v>
      </c>
      <c r="J146" s="76">
        <v>2</v>
      </c>
      <c r="K146" s="76">
        <v>3</v>
      </c>
      <c r="L146" s="178">
        <v>361</v>
      </c>
      <c r="M146" s="179">
        <v>335.73</v>
      </c>
      <c r="N146" s="180">
        <v>386.27</v>
      </c>
      <c r="O146" s="111"/>
      <c r="P146" s="111">
        <v>396</v>
      </c>
      <c r="Q146" s="111">
        <v>365</v>
      </c>
      <c r="R146" s="111">
        <v>352</v>
      </c>
      <c r="S146" s="111">
        <v>368</v>
      </c>
      <c r="T146" s="77">
        <v>96</v>
      </c>
      <c r="U146" s="77">
        <v>97</v>
      </c>
      <c r="V146" s="111">
        <v>351</v>
      </c>
      <c r="W146" s="111">
        <v>365</v>
      </c>
      <c r="X146" s="111">
        <v>390</v>
      </c>
      <c r="Y146" s="111">
        <v>380</v>
      </c>
      <c r="Z146" s="111">
        <v>379</v>
      </c>
      <c r="AA146" s="77">
        <v>99</v>
      </c>
      <c r="AB146" s="77">
        <v>98</v>
      </c>
      <c r="AC146" s="111"/>
      <c r="AD146" s="111"/>
      <c r="AE146" s="111"/>
      <c r="AF146" s="111"/>
      <c r="AG146" s="111"/>
      <c r="AH146" s="77"/>
      <c r="AI146" s="77"/>
      <c r="AJ146" s="78">
        <v>371.8</v>
      </c>
      <c r="AK146" s="79">
        <v>74</v>
      </c>
      <c r="AL146" s="80">
        <v>97</v>
      </c>
      <c r="AM146" s="77">
        <v>74</v>
      </c>
      <c r="AN146" s="77">
        <v>98</v>
      </c>
      <c r="AO146" s="81">
        <v>11</v>
      </c>
      <c r="AP146" s="81">
        <v>2</v>
      </c>
      <c r="AQ146" s="81">
        <v>1</v>
      </c>
      <c r="AR146" s="81"/>
      <c r="AS146" s="81">
        <v>3</v>
      </c>
      <c r="AT146" s="81"/>
      <c r="AU146" s="81"/>
      <c r="AV146" s="81"/>
      <c r="AW146" s="81"/>
      <c r="AX146" s="82">
        <v>17</v>
      </c>
      <c r="AY146" s="83">
        <v>1625</v>
      </c>
      <c r="AZ146" s="181">
        <v>1.4999999999999999E-2</v>
      </c>
      <c r="BA146" s="84">
        <v>0.01</v>
      </c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468</v>
      </c>
      <c r="BH146" s="85" t="s">
        <v>469</v>
      </c>
      <c r="BI146" s="85" t="s">
        <v>496</v>
      </c>
      <c r="BJ146" s="85" t="s">
        <v>497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77">
        <v>44235</v>
      </c>
      <c r="D147" s="74">
        <v>32</v>
      </c>
      <c r="E147" s="74">
        <v>93</v>
      </c>
      <c r="F147" s="74">
        <v>6</v>
      </c>
      <c r="G147" s="75" t="s">
        <v>139</v>
      </c>
      <c r="H147" s="76" t="s">
        <v>140</v>
      </c>
      <c r="I147" s="76" t="s">
        <v>452</v>
      </c>
      <c r="J147" s="76">
        <v>2</v>
      </c>
      <c r="K147" s="76">
        <v>3</v>
      </c>
      <c r="L147" s="178">
        <v>59</v>
      </c>
      <c r="M147" s="179">
        <v>54.87</v>
      </c>
      <c r="N147" s="180">
        <v>63.13</v>
      </c>
      <c r="O147" s="111"/>
      <c r="P147" s="111">
        <v>56</v>
      </c>
      <c r="Q147" s="111">
        <v>57</v>
      </c>
      <c r="R147" s="111">
        <v>58</v>
      </c>
      <c r="S147" s="111">
        <v>56</v>
      </c>
      <c r="T147" s="77">
        <v>96</v>
      </c>
      <c r="U147" s="77">
        <v>97</v>
      </c>
      <c r="V147" s="111">
        <v>58</v>
      </c>
      <c r="W147" s="111">
        <v>60</v>
      </c>
      <c r="X147" s="111">
        <v>65</v>
      </c>
      <c r="Y147" s="111">
        <v>60</v>
      </c>
      <c r="Z147" s="111">
        <v>59</v>
      </c>
      <c r="AA147" s="77">
        <v>99</v>
      </c>
      <c r="AB147" s="77">
        <v>98</v>
      </c>
      <c r="AC147" s="111"/>
      <c r="AD147" s="111"/>
      <c r="AE147" s="111"/>
      <c r="AF147" s="111"/>
      <c r="AG147" s="111"/>
      <c r="AH147" s="77"/>
      <c r="AI147" s="77"/>
      <c r="AJ147" s="78">
        <v>58.8</v>
      </c>
      <c r="AK147" s="79">
        <v>74</v>
      </c>
      <c r="AL147" s="80">
        <v>97</v>
      </c>
      <c r="AM147" s="77">
        <v>74</v>
      </c>
      <c r="AN147" s="77">
        <v>98</v>
      </c>
      <c r="AO147" s="81">
        <v>14</v>
      </c>
      <c r="AP147" s="81">
        <v>2</v>
      </c>
      <c r="AQ147" s="81">
        <v>2</v>
      </c>
      <c r="AR147" s="81"/>
      <c r="AS147" s="81">
        <v>6</v>
      </c>
      <c r="AT147" s="81"/>
      <c r="AU147" s="81"/>
      <c r="AV147" s="81"/>
      <c r="AW147" s="81"/>
      <c r="AX147" s="82">
        <v>24</v>
      </c>
      <c r="AY147" s="83">
        <v>1590</v>
      </c>
      <c r="AZ147" s="181">
        <v>1.4999999999999999E-2</v>
      </c>
      <c r="BA147" s="84">
        <v>1.4999999999999999E-2</v>
      </c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468</v>
      </c>
      <c r="BH147" s="85" t="s">
        <v>469</v>
      </c>
      <c r="BI147" s="85" t="s">
        <v>498</v>
      </c>
      <c r="BJ147" s="85" t="s">
        <v>497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77">
        <v>44235</v>
      </c>
      <c r="D148" s="74">
        <v>32</v>
      </c>
      <c r="E148" s="74">
        <v>94</v>
      </c>
      <c r="F148" s="74">
        <v>6</v>
      </c>
      <c r="G148" s="75" t="s">
        <v>301</v>
      </c>
      <c r="H148" s="76" t="s">
        <v>302</v>
      </c>
      <c r="I148" s="76" t="s">
        <v>452</v>
      </c>
      <c r="J148" s="76">
        <v>2</v>
      </c>
      <c r="K148" s="76">
        <v>3</v>
      </c>
      <c r="L148" s="178">
        <v>19</v>
      </c>
      <c r="M148" s="179">
        <v>17.670000000000002</v>
      </c>
      <c r="N148" s="180">
        <v>20.329999999999998</v>
      </c>
      <c r="O148" s="111"/>
      <c r="P148" s="111"/>
      <c r="Q148" s="111"/>
      <c r="R148" s="111"/>
      <c r="S148" s="111"/>
      <c r="T148" s="77">
        <v>96</v>
      </c>
      <c r="U148" s="77">
        <v>97</v>
      </c>
      <c r="V148" s="111"/>
      <c r="W148" s="111"/>
      <c r="X148" s="111"/>
      <c r="Y148" s="111"/>
      <c r="Z148" s="111"/>
      <c r="AA148" s="77">
        <v>99</v>
      </c>
      <c r="AB148" s="77">
        <v>98</v>
      </c>
      <c r="AC148" s="111"/>
      <c r="AD148" s="111"/>
      <c r="AE148" s="111"/>
      <c r="AF148" s="111"/>
      <c r="AG148" s="111"/>
      <c r="AH148" s="77"/>
      <c r="AI148" s="77"/>
      <c r="AJ148" s="78"/>
      <c r="AK148" s="79">
        <v>74</v>
      </c>
      <c r="AL148" s="80">
        <v>97</v>
      </c>
      <c r="AM148" s="77">
        <v>74</v>
      </c>
      <c r="AN148" s="77">
        <v>98</v>
      </c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>
        <v>192</v>
      </c>
      <c r="AZ148" s="181">
        <v>1.4999999999999999E-2</v>
      </c>
      <c r="BA148" s="84"/>
      <c r="BB148" s="83"/>
      <c r="BC148" s="83"/>
      <c r="BD148" s="83">
        <v>10.1</v>
      </c>
      <c r="BE148" s="83"/>
      <c r="BF148" s="83"/>
      <c r="BG148" s="28" t="s">
        <v>468</v>
      </c>
      <c r="BH148" s="85" t="s">
        <v>469</v>
      </c>
      <c r="BI148" s="85" t="s">
        <v>499</v>
      </c>
      <c r="BJ148" s="85" t="s">
        <v>497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77">
        <v>44235</v>
      </c>
      <c r="D149" s="74">
        <v>243</v>
      </c>
      <c r="E149" s="74">
        <v>167</v>
      </c>
      <c r="F149" s="74">
        <v>7</v>
      </c>
      <c r="G149" s="75" t="s">
        <v>282</v>
      </c>
      <c r="H149" s="76" t="s">
        <v>283</v>
      </c>
      <c r="I149" s="76" t="s">
        <v>452</v>
      </c>
      <c r="J149" s="76">
        <v>2</v>
      </c>
      <c r="K149" s="76">
        <v>2</v>
      </c>
      <c r="L149" s="178">
        <v>888</v>
      </c>
      <c r="M149" s="179">
        <v>825.84</v>
      </c>
      <c r="N149" s="180">
        <v>950.16</v>
      </c>
      <c r="O149" s="111"/>
      <c r="P149" s="111"/>
      <c r="Q149" s="111"/>
      <c r="R149" s="111"/>
      <c r="S149" s="111"/>
      <c r="T149" s="77"/>
      <c r="U149" s="77"/>
      <c r="V149" s="111">
        <v>1060</v>
      </c>
      <c r="W149" s="111">
        <v>988</v>
      </c>
      <c r="X149" s="111">
        <v>945</v>
      </c>
      <c r="Y149" s="111">
        <v>935</v>
      </c>
      <c r="Z149" s="111">
        <v>920</v>
      </c>
      <c r="AA149" s="77">
        <v>122</v>
      </c>
      <c r="AB149" s="77">
        <v>132</v>
      </c>
      <c r="AC149" s="111"/>
      <c r="AD149" s="111"/>
      <c r="AE149" s="111"/>
      <c r="AF149" s="111"/>
      <c r="AG149" s="111"/>
      <c r="AH149" s="77"/>
      <c r="AI149" s="77"/>
      <c r="AJ149" s="78">
        <v>969.6</v>
      </c>
      <c r="AK149" s="79">
        <v>55</v>
      </c>
      <c r="AL149" s="80">
        <v>131</v>
      </c>
      <c r="AM149" s="77">
        <v>57</v>
      </c>
      <c r="AN149" s="77">
        <v>127</v>
      </c>
      <c r="AO149" s="81">
        <v>4</v>
      </c>
      <c r="AP149" s="81">
        <v>2</v>
      </c>
      <c r="AQ149" s="81">
        <v>2</v>
      </c>
      <c r="AR149" s="81"/>
      <c r="AS149" s="81"/>
      <c r="AT149" s="81"/>
      <c r="AU149" s="81"/>
      <c r="AV149" s="81"/>
      <c r="AW149" s="81"/>
      <c r="AX149" s="82">
        <v>8</v>
      </c>
      <c r="AY149" s="83">
        <v>508</v>
      </c>
      <c r="AZ149" s="181">
        <v>1.4999999999999999E-2</v>
      </c>
      <c r="BA149" s="84">
        <v>1.6E-2</v>
      </c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463</v>
      </c>
      <c r="BH149" s="85" t="s">
        <v>463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77">
        <v>44235</v>
      </c>
      <c r="D150" s="74">
        <v>18</v>
      </c>
      <c r="E150" s="74">
        <v>49</v>
      </c>
      <c r="F150" s="74">
        <v>8</v>
      </c>
      <c r="G150" s="75" t="s">
        <v>145</v>
      </c>
      <c r="H150" s="76" t="s">
        <v>146</v>
      </c>
      <c r="I150" s="76" t="s">
        <v>459</v>
      </c>
      <c r="J150" s="76">
        <v>2</v>
      </c>
      <c r="K150" s="76">
        <v>3</v>
      </c>
      <c r="L150" s="178">
        <v>100</v>
      </c>
      <c r="M150" s="179">
        <v>95.5</v>
      </c>
      <c r="N150" s="180">
        <v>104.5</v>
      </c>
      <c r="O150" s="111"/>
      <c r="P150" s="111"/>
      <c r="Q150" s="111"/>
      <c r="R150" s="111"/>
      <c r="S150" s="111">
        <v>112</v>
      </c>
      <c r="T150" s="77"/>
      <c r="U150" s="77">
        <v>109</v>
      </c>
      <c r="V150" s="111">
        <v>120</v>
      </c>
      <c r="W150" s="111">
        <v>104</v>
      </c>
      <c r="X150" s="111">
        <v>103</v>
      </c>
      <c r="Y150" s="111">
        <v>100</v>
      </c>
      <c r="Z150" s="111">
        <v>109</v>
      </c>
      <c r="AA150" s="77">
        <v>110</v>
      </c>
      <c r="AB150" s="77">
        <v>105</v>
      </c>
      <c r="AC150" s="111"/>
      <c r="AD150" s="111"/>
      <c r="AE150" s="111"/>
      <c r="AF150" s="111"/>
      <c r="AG150" s="111"/>
      <c r="AH150" s="77"/>
      <c r="AI150" s="77"/>
      <c r="AJ150" s="78">
        <v>108</v>
      </c>
      <c r="AK150" s="79">
        <v>101</v>
      </c>
      <c r="AL150" s="80">
        <v>107</v>
      </c>
      <c r="AM150" s="77">
        <v>67</v>
      </c>
      <c r="AN150" s="77">
        <v>108</v>
      </c>
      <c r="AO150" s="81">
        <v>6</v>
      </c>
      <c r="AP150" s="81"/>
      <c r="AQ150" s="81">
        <v>3</v>
      </c>
      <c r="AR150" s="81"/>
      <c r="AS150" s="81"/>
      <c r="AT150" s="81"/>
      <c r="AU150" s="81"/>
      <c r="AV150" s="81"/>
      <c r="AW150" s="81"/>
      <c r="AX150" s="82">
        <v>9</v>
      </c>
      <c r="AY150" s="83">
        <v>597</v>
      </c>
      <c r="AZ150" s="181">
        <v>1.4999999999999999E-2</v>
      </c>
      <c r="BA150" s="84">
        <v>1.4999999999999999E-2</v>
      </c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453</v>
      </c>
      <c r="BH150" s="85" t="s">
        <v>454</v>
      </c>
      <c r="BI150" s="85" t="s">
        <v>460</v>
      </c>
      <c r="BJ150" s="85" t="s">
        <v>461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77">
        <v>44235</v>
      </c>
      <c r="D151" s="74">
        <v>18</v>
      </c>
      <c r="E151" s="74">
        <v>50</v>
      </c>
      <c r="F151" s="74">
        <v>8</v>
      </c>
      <c r="G151" s="75" t="s">
        <v>148</v>
      </c>
      <c r="H151" s="76" t="s">
        <v>149</v>
      </c>
      <c r="I151" s="76" t="s">
        <v>459</v>
      </c>
      <c r="J151" s="76">
        <v>2</v>
      </c>
      <c r="K151" s="76">
        <v>3</v>
      </c>
      <c r="L151" s="178">
        <v>54</v>
      </c>
      <c r="M151" s="179">
        <v>51.57</v>
      </c>
      <c r="N151" s="180">
        <v>56.43</v>
      </c>
      <c r="O151" s="111"/>
      <c r="P151" s="111"/>
      <c r="Q151" s="111"/>
      <c r="R151" s="111"/>
      <c r="S151" s="111">
        <v>72</v>
      </c>
      <c r="T151" s="77"/>
      <c r="U151" s="77">
        <v>109</v>
      </c>
      <c r="V151" s="111">
        <v>64</v>
      </c>
      <c r="W151" s="111">
        <v>53</v>
      </c>
      <c r="X151" s="111">
        <v>56</v>
      </c>
      <c r="Y151" s="111">
        <v>55</v>
      </c>
      <c r="Z151" s="111">
        <v>57</v>
      </c>
      <c r="AA151" s="77">
        <v>110</v>
      </c>
      <c r="AB151" s="77">
        <v>105</v>
      </c>
      <c r="AC151" s="111"/>
      <c r="AD151" s="111"/>
      <c r="AE151" s="111"/>
      <c r="AF151" s="111"/>
      <c r="AG151" s="111"/>
      <c r="AH151" s="77"/>
      <c r="AI151" s="77"/>
      <c r="AJ151" s="78">
        <v>59.5</v>
      </c>
      <c r="AK151" s="79">
        <v>101</v>
      </c>
      <c r="AL151" s="80">
        <v>107</v>
      </c>
      <c r="AM151" s="77">
        <v>67</v>
      </c>
      <c r="AN151" s="77">
        <v>108</v>
      </c>
      <c r="AO151" s="81">
        <v>4</v>
      </c>
      <c r="AP151" s="81"/>
      <c r="AQ151" s="81">
        <v>3</v>
      </c>
      <c r="AR151" s="81"/>
      <c r="AS151" s="81"/>
      <c r="AT151" s="81"/>
      <c r="AU151" s="81"/>
      <c r="AV151" s="81"/>
      <c r="AW151" s="81"/>
      <c r="AX151" s="82">
        <v>7</v>
      </c>
      <c r="AY151" s="83">
        <v>63</v>
      </c>
      <c r="AZ151" s="181">
        <v>1.4999999999999999E-2</v>
      </c>
      <c r="BA151" s="84">
        <v>0.111</v>
      </c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453</v>
      </c>
      <c r="BH151" s="85" t="s">
        <v>454</v>
      </c>
      <c r="BI151" s="85" t="s">
        <v>462</v>
      </c>
      <c r="BJ151" s="85" t="s">
        <v>461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77">
        <v>44235</v>
      </c>
      <c r="D152" s="74">
        <v>181</v>
      </c>
      <c r="E152" s="74">
        <v>330</v>
      </c>
      <c r="F152" s="74">
        <v>8</v>
      </c>
      <c r="G152" s="75" t="s">
        <v>353</v>
      </c>
      <c r="H152" s="76" t="s">
        <v>354</v>
      </c>
      <c r="I152" s="76" t="s">
        <v>452</v>
      </c>
      <c r="J152" s="76">
        <v>4</v>
      </c>
      <c r="K152" s="76">
        <v>2</v>
      </c>
      <c r="L152" s="178">
        <v>406</v>
      </c>
      <c r="M152" s="179">
        <v>382.04599999999999</v>
      </c>
      <c r="N152" s="180">
        <v>434.82600000000002</v>
      </c>
      <c r="O152" s="111">
        <v>499</v>
      </c>
      <c r="P152" s="111">
        <v>424</v>
      </c>
      <c r="Q152" s="111">
        <v>408</v>
      </c>
      <c r="R152" s="111"/>
      <c r="S152" s="111"/>
      <c r="T152" s="77">
        <v>132</v>
      </c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>
        <v>443.7</v>
      </c>
      <c r="AK152" s="79">
        <v>103</v>
      </c>
      <c r="AL152" s="80">
        <v>140</v>
      </c>
      <c r="AM152" s="77">
        <v>109</v>
      </c>
      <c r="AN152" s="77">
        <v>132</v>
      </c>
      <c r="AO152" s="81">
        <v>3</v>
      </c>
      <c r="AP152" s="81">
        <v>2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1351</v>
      </c>
      <c r="AZ152" s="181">
        <v>1.4999999999999999E-2</v>
      </c>
      <c r="BA152" s="84">
        <v>5.0000000000000001E-3</v>
      </c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453</v>
      </c>
      <c r="BH152" s="85" t="s">
        <v>454</v>
      </c>
      <c r="BI152" s="85" t="s">
        <v>494</v>
      </c>
      <c r="BJ152" s="85" t="s">
        <v>458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77">
        <v>44235</v>
      </c>
      <c r="D153" s="74">
        <v>227</v>
      </c>
      <c r="E153" s="74">
        <v>155</v>
      </c>
      <c r="F153" s="74">
        <v>30</v>
      </c>
      <c r="G153" s="75" t="s">
        <v>304</v>
      </c>
      <c r="H153" s="76" t="s">
        <v>305</v>
      </c>
      <c r="I153" s="76" t="s">
        <v>500</v>
      </c>
      <c r="J153" s="76">
        <v>3</v>
      </c>
      <c r="K153" s="76">
        <v>2</v>
      </c>
      <c r="L153" s="178">
        <v>122</v>
      </c>
      <c r="M153" s="179">
        <v>113.46</v>
      </c>
      <c r="N153" s="180">
        <v>130.54</v>
      </c>
      <c r="O153" s="111">
        <v>123</v>
      </c>
      <c r="P153" s="111"/>
      <c r="Q153" s="111"/>
      <c r="R153" s="111">
        <v>128</v>
      </c>
      <c r="S153" s="111">
        <v>123</v>
      </c>
      <c r="T153" s="77">
        <v>123</v>
      </c>
      <c r="U153" s="77">
        <v>130</v>
      </c>
      <c r="V153" s="111">
        <v>126</v>
      </c>
      <c r="W153" s="111">
        <v>123</v>
      </c>
      <c r="X153" s="111">
        <v>120</v>
      </c>
      <c r="Y153" s="111">
        <v>118</v>
      </c>
      <c r="Z153" s="111">
        <v>121</v>
      </c>
      <c r="AA153" s="77">
        <v>128</v>
      </c>
      <c r="AB153" s="77">
        <v>125</v>
      </c>
      <c r="AC153" s="111"/>
      <c r="AD153" s="111"/>
      <c r="AE153" s="111"/>
      <c r="AF153" s="111"/>
      <c r="AG153" s="111"/>
      <c r="AH153" s="77"/>
      <c r="AI153" s="77"/>
      <c r="AJ153" s="78">
        <v>122.8</v>
      </c>
      <c r="AK153" s="79">
        <v>61</v>
      </c>
      <c r="AL153" s="80">
        <v>177</v>
      </c>
      <c r="AM153" s="77">
        <v>85</v>
      </c>
      <c r="AN153" s="77">
        <v>127</v>
      </c>
      <c r="AO153" s="81">
        <v>4</v>
      </c>
      <c r="AP153" s="81">
        <v>3</v>
      </c>
      <c r="AQ153" s="81">
        <v>1</v>
      </c>
      <c r="AR153" s="81"/>
      <c r="AS153" s="81">
        <v>2</v>
      </c>
      <c r="AT153" s="81"/>
      <c r="AU153" s="81"/>
      <c r="AV153" s="81"/>
      <c r="AW153" s="81"/>
      <c r="AX153" s="82">
        <v>10</v>
      </c>
      <c r="AY153" s="83">
        <v>1306</v>
      </c>
      <c r="AZ153" s="181">
        <v>0.02</v>
      </c>
      <c r="BA153" s="84">
        <v>8.0000000000000002E-3</v>
      </c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468</v>
      </c>
      <c r="BH153" s="85" t="s">
        <v>475</v>
      </c>
      <c r="BI153" s="85" t="s">
        <v>501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77">
        <v>44235</v>
      </c>
      <c r="D154" s="74">
        <v>415</v>
      </c>
      <c r="E154" s="74">
        <v>655</v>
      </c>
      <c r="F154" s="74">
        <v>47</v>
      </c>
      <c r="G154" s="75" t="s">
        <v>326</v>
      </c>
      <c r="H154" s="76" t="s">
        <v>327</v>
      </c>
      <c r="I154" s="76" t="s">
        <v>478</v>
      </c>
      <c r="J154" s="76">
        <v>3</v>
      </c>
      <c r="K154" s="76">
        <v>1</v>
      </c>
      <c r="L154" s="178">
        <v>148</v>
      </c>
      <c r="M154" s="179">
        <v>137.63999999999999</v>
      </c>
      <c r="N154" s="180">
        <v>158.36000000000001</v>
      </c>
      <c r="O154" s="111">
        <v>138</v>
      </c>
      <c r="P154" s="111">
        <v>143</v>
      </c>
      <c r="Q154" s="111">
        <v>146</v>
      </c>
      <c r="R154" s="111">
        <v>147</v>
      </c>
      <c r="S154" s="111">
        <v>156</v>
      </c>
      <c r="T154" s="77">
        <v>140</v>
      </c>
      <c r="U154" s="77">
        <v>135</v>
      </c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>
        <v>145.69999999999999</v>
      </c>
      <c r="AK154" s="79">
        <v>60</v>
      </c>
      <c r="AL154" s="80">
        <v>180</v>
      </c>
      <c r="AM154" s="77">
        <v>79</v>
      </c>
      <c r="AN154" s="77">
        <v>138</v>
      </c>
      <c r="AO154" s="81">
        <v>6</v>
      </c>
      <c r="AP154" s="81">
        <v>4</v>
      </c>
      <c r="AQ154" s="81">
        <v>4</v>
      </c>
      <c r="AR154" s="81"/>
      <c r="AS154" s="81"/>
      <c r="AT154" s="81"/>
      <c r="AU154" s="81"/>
      <c r="AV154" s="81"/>
      <c r="AW154" s="81"/>
      <c r="AX154" s="82">
        <v>14</v>
      </c>
      <c r="AY154" s="83">
        <v>704</v>
      </c>
      <c r="AZ154" s="181">
        <v>0.02</v>
      </c>
      <c r="BA154" s="84">
        <v>0.02</v>
      </c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468</v>
      </c>
      <c r="BH154" s="85" t="s">
        <v>469</v>
      </c>
      <c r="BI154" s="85" t="s">
        <v>503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77">
        <v>44235</v>
      </c>
      <c r="D155" s="74">
        <v>415</v>
      </c>
      <c r="E155" s="74">
        <v>656</v>
      </c>
      <c r="F155" s="74">
        <v>47</v>
      </c>
      <c r="G155" s="75" t="s">
        <v>329</v>
      </c>
      <c r="H155" s="76" t="s">
        <v>330</v>
      </c>
      <c r="I155" s="76" t="s">
        <v>478</v>
      </c>
      <c r="J155" s="76">
        <v>3</v>
      </c>
      <c r="K155" s="76">
        <v>1</v>
      </c>
      <c r="L155" s="178">
        <v>148</v>
      </c>
      <c r="M155" s="179">
        <v>137.63999999999999</v>
      </c>
      <c r="N155" s="180">
        <v>158.36000000000001</v>
      </c>
      <c r="O155" s="111">
        <v>138</v>
      </c>
      <c r="P155" s="111">
        <v>143</v>
      </c>
      <c r="Q155" s="111">
        <v>146</v>
      </c>
      <c r="R155" s="111">
        <v>147</v>
      </c>
      <c r="S155" s="111">
        <v>156</v>
      </c>
      <c r="T155" s="77">
        <v>140</v>
      </c>
      <c r="U155" s="77">
        <v>135</v>
      </c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>
        <v>145.69999999999999</v>
      </c>
      <c r="AK155" s="79">
        <v>60</v>
      </c>
      <c r="AL155" s="80">
        <v>180</v>
      </c>
      <c r="AM155" s="77">
        <v>79</v>
      </c>
      <c r="AN155" s="77">
        <v>138</v>
      </c>
      <c r="AO155" s="81">
        <v>6</v>
      </c>
      <c r="AP155" s="81">
        <v>4</v>
      </c>
      <c r="AQ155" s="81">
        <v>4</v>
      </c>
      <c r="AR155" s="81"/>
      <c r="AS155" s="81"/>
      <c r="AT155" s="81"/>
      <c r="AU155" s="81"/>
      <c r="AV155" s="81"/>
      <c r="AW155" s="81"/>
      <c r="AX155" s="82">
        <v>14</v>
      </c>
      <c r="AY155" s="83">
        <v>704</v>
      </c>
      <c r="AZ155" s="181">
        <v>0.02</v>
      </c>
      <c r="BA155" s="84">
        <v>0.02</v>
      </c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468</v>
      </c>
      <c r="BH155" s="85" t="s">
        <v>469</v>
      </c>
      <c r="BI155" s="85" t="s">
        <v>504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77">
        <v>44235</v>
      </c>
      <c r="D156" s="74">
        <v>415</v>
      </c>
      <c r="E156" s="74">
        <v>657</v>
      </c>
      <c r="F156" s="74">
        <v>47</v>
      </c>
      <c r="G156" s="75" t="s">
        <v>332</v>
      </c>
      <c r="H156" s="76" t="s">
        <v>333</v>
      </c>
      <c r="I156" s="76" t="s">
        <v>478</v>
      </c>
      <c r="J156" s="76">
        <v>3</v>
      </c>
      <c r="K156" s="76">
        <v>1</v>
      </c>
      <c r="L156" s="178">
        <v>90</v>
      </c>
      <c r="M156" s="179">
        <v>83.7</v>
      </c>
      <c r="N156" s="180">
        <v>96.3</v>
      </c>
      <c r="O156" s="111">
        <v>93</v>
      </c>
      <c r="P156" s="111">
        <v>95</v>
      </c>
      <c r="Q156" s="111">
        <v>94</v>
      </c>
      <c r="R156" s="111">
        <v>92</v>
      </c>
      <c r="S156" s="111">
        <v>93</v>
      </c>
      <c r="T156" s="77">
        <v>140</v>
      </c>
      <c r="U156" s="77">
        <v>135</v>
      </c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>
        <v>93.1</v>
      </c>
      <c r="AK156" s="79">
        <v>60</v>
      </c>
      <c r="AL156" s="80">
        <v>180</v>
      </c>
      <c r="AM156" s="77">
        <v>79</v>
      </c>
      <c r="AN156" s="77">
        <v>138</v>
      </c>
      <c r="AO156" s="81">
        <v>4</v>
      </c>
      <c r="AP156" s="81">
        <v>8</v>
      </c>
      <c r="AQ156" s="81">
        <v>4</v>
      </c>
      <c r="AR156" s="81"/>
      <c r="AS156" s="81"/>
      <c r="AT156" s="81"/>
      <c r="AU156" s="81"/>
      <c r="AV156" s="81"/>
      <c r="AW156" s="81"/>
      <c r="AX156" s="82">
        <v>16</v>
      </c>
      <c r="AY156" s="83">
        <v>706</v>
      </c>
      <c r="AZ156" s="181">
        <v>0.02</v>
      </c>
      <c r="BA156" s="84">
        <v>2.3E-2</v>
      </c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468</v>
      </c>
      <c r="BH156" s="85" t="s">
        <v>469</v>
      </c>
      <c r="BI156" s="85" t="s">
        <v>505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77">
        <v>44235</v>
      </c>
      <c r="D157" s="74">
        <v>415</v>
      </c>
      <c r="E157" s="74">
        <v>658</v>
      </c>
      <c r="F157" s="74">
        <v>47</v>
      </c>
      <c r="G157" s="75" t="s">
        <v>335</v>
      </c>
      <c r="H157" s="76" t="s">
        <v>336</v>
      </c>
      <c r="I157" s="76" t="s">
        <v>478</v>
      </c>
      <c r="J157" s="76">
        <v>3</v>
      </c>
      <c r="K157" s="76">
        <v>1</v>
      </c>
      <c r="L157" s="178">
        <v>90</v>
      </c>
      <c r="M157" s="179">
        <v>83.7</v>
      </c>
      <c r="N157" s="180">
        <v>96.3</v>
      </c>
      <c r="O157" s="111">
        <v>93</v>
      </c>
      <c r="P157" s="111">
        <v>95</v>
      </c>
      <c r="Q157" s="111">
        <v>94</v>
      </c>
      <c r="R157" s="111">
        <v>92</v>
      </c>
      <c r="S157" s="111">
        <v>93</v>
      </c>
      <c r="T157" s="77">
        <v>140</v>
      </c>
      <c r="U157" s="77">
        <v>135</v>
      </c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>
        <v>93.1</v>
      </c>
      <c r="AK157" s="79">
        <v>60</v>
      </c>
      <c r="AL157" s="80">
        <v>180</v>
      </c>
      <c r="AM157" s="77">
        <v>79</v>
      </c>
      <c r="AN157" s="77">
        <v>138</v>
      </c>
      <c r="AO157" s="81">
        <v>4</v>
      </c>
      <c r="AP157" s="81">
        <v>8</v>
      </c>
      <c r="AQ157" s="81">
        <v>4</v>
      </c>
      <c r="AR157" s="81"/>
      <c r="AS157" s="81"/>
      <c r="AT157" s="81"/>
      <c r="AU157" s="81"/>
      <c r="AV157" s="81"/>
      <c r="AW157" s="81"/>
      <c r="AX157" s="82">
        <v>16</v>
      </c>
      <c r="AY157" s="83">
        <v>706</v>
      </c>
      <c r="AZ157" s="181">
        <v>0.02</v>
      </c>
      <c r="BA157" s="84">
        <v>2.3E-2</v>
      </c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468</v>
      </c>
      <c r="BH157" s="85" t="s">
        <v>469</v>
      </c>
      <c r="BI157" s="85" t="s">
        <v>506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77">
        <v>44235</v>
      </c>
      <c r="D158" s="74">
        <v>4</v>
      </c>
      <c r="E158" s="74">
        <v>11</v>
      </c>
      <c r="F158" s="74">
        <v>48</v>
      </c>
      <c r="G158" s="75" t="s">
        <v>115</v>
      </c>
      <c r="H158" s="76" t="s">
        <v>116</v>
      </c>
      <c r="I158" s="76" t="s">
        <v>478</v>
      </c>
      <c r="J158" s="76">
        <v>2</v>
      </c>
      <c r="K158" s="76">
        <v>2</v>
      </c>
      <c r="L158" s="178">
        <v>212</v>
      </c>
      <c r="M158" s="179">
        <v>197.16</v>
      </c>
      <c r="N158" s="180">
        <v>226.84</v>
      </c>
      <c r="O158" s="111"/>
      <c r="P158" s="111"/>
      <c r="Q158" s="111"/>
      <c r="R158" s="111"/>
      <c r="S158" s="111"/>
      <c r="T158" s="77"/>
      <c r="U158" s="77"/>
      <c r="V158" s="111"/>
      <c r="W158" s="111">
        <v>230</v>
      </c>
      <c r="X158" s="111">
        <v>225</v>
      </c>
      <c r="Y158" s="111">
        <v>205</v>
      </c>
      <c r="Z158" s="111">
        <v>209</v>
      </c>
      <c r="AA158" s="77">
        <v>138</v>
      </c>
      <c r="AB158" s="77">
        <v>143</v>
      </c>
      <c r="AC158" s="111"/>
      <c r="AD158" s="111"/>
      <c r="AE158" s="111"/>
      <c r="AF158" s="111"/>
      <c r="AG158" s="111"/>
      <c r="AH158" s="77"/>
      <c r="AI158" s="77"/>
      <c r="AJ158" s="78">
        <v>217.3</v>
      </c>
      <c r="AK158" s="79">
        <v>37</v>
      </c>
      <c r="AL158" s="80">
        <v>195</v>
      </c>
      <c r="AM158" s="77">
        <v>51</v>
      </c>
      <c r="AN158" s="77">
        <v>141</v>
      </c>
      <c r="AO158" s="81">
        <v>6</v>
      </c>
      <c r="AP158" s="81"/>
      <c r="AQ158" s="81">
        <v>2</v>
      </c>
      <c r="AR158" s="81"/>
      <c r="AS158" s="81"/>
      <c r="AT158" s="81"/>
      <c r="AU158" s="81"/>
      <c r="AV158" s="81"/>
      <c r="AW158" s="81"/>
      <c r="AX158" s="82">
        <v>8</v>
      </c>
      <c r="AY158" s="83">
        <v>56</v>
      </c>
      <c r="AZ158" s="181">
        <v>0.02</v>
      </c>
      <c r="BA158" s="84">
        <v>0.14299999999999999</v>
      </c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468</v>
      </c>
      <c r="BH158" s="85" t="s">
        <v>479</v>
      </c>
      <c r="BI158" s="85" t="s">
        <v>480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77">
        <v>44235</v>
      </c>
      <c r="D159" s="74">
        <v>4</v>
      </c>
      <c r="E159" s="74">
        <v>12</v>
      </c>
      <c r="F159" s="74">
        <v>48</v>
      </c>
      <c r="G159" s="75" t="s">
        <v>118</v>
      </c>
      <c r="H159" s="76" t="s">
        <v>119</v>
      </c>
      <c r="I159" s="76" t="s">
        <v>478</v>
      </c>
      <c r="J159" s="76">
        <v>2</v>
      </c>
      <c r="K159" s="76">
        <v>2</v>
      </c>
      <c r="L159" s="178">
        <v>212</v>
      </c>
      <c r="M159" s="179">
        <v>197.16</v>
      </c>
      <c r="N159" s="180">
        <v>226.84</v>
      </c>
      <c r="O159" s="111"/>
      <c r="P159" s="111"/>
      <c r="Q159" s="111"/>
      <c r="R159" s="111"/>
      <c r="S159" s="111"/>
      <c r="T159" s="77"/>
      <c r="U159" s="77"/>
      <c r="V159" s="111"/>
      <c r="W159" s="111">
        <v>233</v>
      </c>
      <c r="X159" s="111">
        <v>218</v>
      </c>
      <c r="Y159" s="111">
        <v>212</v>
      </c>
      <c r="Z159" s="111">
        <v>220</v>
      </c>
      <c r="AA159" s="77">
        <v>138</v>
      </c>
      <c r="AB159" s="77">
        <v>143</v>
      </c>
      <c r="AC159" s="111"/>
      <c r="AD159" s="111"/>
      <c r="AE159" s="111"/>
      <c r="AF159" s="111"/>
      <c r="AG159" s="111"/>
      <c r="AH159" s="77"/>
      <c r="AI159" s="77"/>
      <c r="AJ159" s="78">
        <v>220.8</v>
      </c>
      <c r="AK159" s="79">
        <v>37</v>
      </c>
      <c r="AL159" s="80">
        <v>195</v>
      </c>
      <c r="AM159" s="77">
        <v>51</v>
      </c>
      <c r="AN159" s="77">
        <v>141</v>
      </c>
      <c r="AO159" s="81">
        <v>4</v>
      </c>
      <c r="AP159" s="81"/>
      <c r="AQ159" s="81">
        <v>5</v>
      </c>
      <c r="AR159" s="81"/>
      <c r="AS159" s="81"/>
      <c r="AT159" s="81"/>
      <c r="AU159" s="81"/>
      <c r="AV159" s="81"/>
      <c r="AW159" s="81"/>
      <c r="AX159" s="82">
        <v>9</v>
      </c>
      <c r="AY159" s="83">
        <v>57</v>
      </c>
      <c r="AZ159" s="181">
        <v>0.02</v>
      </c>
      <c r="BA159" s="84">
        <v>0.158</v>
      </c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468</v>
      </c>
      <c r="BH159" s="85" t="s">
        <v>479</v>
      </c>
      <c r="BI159" s="85" t="s">
        <v>481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77">
        <v>44235</v>
      </c>
      <c r="D160" s="74">
        <v>334</v>
      </c>
      <c r="E160" s="74">
        <v>254</v>
      </c>
      <c r="F160" s="74">
        <v>49</v>
      </c>
      <c r="G160" s="75" t="s">
        <v>415</v>
      </c>
      <c r="H160" s="76" t="s">
        <v>164</v>
      </c>
      <c r="I160" s="76" t="s">
        <v>478</v>
      </c>
      <c r="J160" s="76">
        <v>4</v>
      </c>
      <c r="K160" s="76">
        <v>2</v>
      </c>
      <c r="L160" s="178">
        <v>203</v>
      </c>
      <c r="M160" s="179">
        <v>188.79</v>
      </c>
      <c r="N160" s="180">
        <v>217.21</v>
      </c>
      <c r="O160" s="111">
        <v>215</v>
      </c>
      <c r="P160" s="111">
        <v>211</v>
      </c>
      <c r="Q160" s="111">
        <v>208</v>
      </c>
      <c r="R160" s="111">
        <v>204</v>
      </c>
      <c r="S160" s="111">
        <v>201</v>
      </c>
      <c r="T160" s="77">
        <v>145</v>
      </c>
      <c r="U160" s="77">
        <v>142</v>
      </c>
      <c r="V160" s="111">
        <v>205</v>
      </c>
      <c r="W160" s="111">
        <v>212</v>
      </c>
      <c r="X160" s="111">
        <v>217</v>
      </c>
      <c r="Y160" s="111">
        <v>218</v>
      </c>
      <c r="Z160" s="111">
        <v>213</v>
      </c>
      <c r="AA160" s="77">
        <v>135</v>
      </c>
      <c r="AB160" s="77">
        <v>130</v>
      </c>
      <c r="AC160" s="111"/>
      <c r="AD160" s="111"/>
      <c r="AE160" s="111"/>
      <c r="AF160" s="111"/>
      <c r="AG160" s="111"/>
      <c r="AH160" s="77"/>
      <c r="AI160" s="77"/>
      <c r="AJ160" s="78">
        <v>210.4</v>
      </c>
      <c r="AK160" s="79">
        <v>88</v>
      </c>
      <c r="AL160" s="80">
        <v>164</v>
      </c>
      <c r="AM160" s="77">
        <v>104</v>
      </c>
      <c r="AN160" s="77">
        <v>138</v>
      </c>
      <c r="AO160" s="81">
        <v>7</v>
      </c>
      <c r="AP160" s="81">
        <v>3</v>
      </c>
      <c r="AQ160" s="81">
        <v>10</v>
      </c>
      <c r="AR160" s="81"/>
      <c r="AS160" s="81"/>
      <c r="AT160" s="81"/>
      <c r="AU160" s="81"/>
      <c r="AV160" s="81"/>
      <c r="AW160" s="81"/>
      <c r="AX160" s="82">
        <v>20</v>
      </c>
      <c r="AY160" s="83">
        <v>2300</v>
      </c>
      <c r="AZ160" s="181">
        <v>0.02</v>
      </c>
      <c r="BA160" s="84">
        <v>8.9999999999999993E-3</v>
      </c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468</v>
      </c>
      <c r="BH160" s="85" t="s">
        <v>475</v>
      </c>
      <c r="BI160" s="85" t="s">
        <v>482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77">
        <v>44236</v>
      </c>
      <c r="D161" s="74">
        <v>375</v>
      </c>
      <c r="E161" s="74">
        <v>437</v>
      </c>
      <c r="F161" s="74">
        <v>2</v>
      </c>
      <c r="G161" s="75" t="s">
        <v>275</v>
      </c>
      <c r="H161" s="76" t="s">
        <v>276</v>
      </c>
      <c r="I161" s="76" t="s">
        <v>452</v>
      </c>
      <c r="J161" s="76">
        <v>4</v>
      </c>
      <c r="K161" s="76">
        <v>2</v>
      </c>
      <c r="L161" s="178">
        <v>168</v>
      </c>
      <c r="M161" s="179">
        <v>158.08799999999999</v>
      </c>
      <c r="N161" s="180">
        <v>179.928</v>
      </c>
      <c r="O161" s="111"/>
      <c r="P161" s="111"/>
      <c r="Q161" s="111"/>
      <c r="R161" s="111">
        <v>170</v>
      </c>
      <c r="S161" s="111">
        <v>173</v>
      </c>
      <c r="T161" s="77"/>
      <c r="U161" s="77">
        <v>104</v>
      </c>
      <c r="V161" s="111">
        <v>180</v>
      </c>
      <c r="W161" s="111">
        <v>176</v>
      </c>
      <c r="X161" s="111">
        <v>186</v>
      </c>
      <c r="Y161" s="111">
        <v>172</v>
      </c>
      <c r="Z161" s="111">
        <v>166</v>
      </c>
      <c r="AA161" s="77">
        <v>106</v>
      </c>
      <c r="AB161" s="77">
        <v>103</v>
      </c>
      <c r="AC161" s="111"/>
      <c r="AD161" s="111"/>
      <c r="AE161" s="111"/>
      <c r="AF161" s="111"/>
      <c r="AG161" s="111"/>
      <c r="AH161" s="77"/>
      <c r="AI161" s="77"/>
      <c r="AJ161" s="78">
        <v>174.7</v>
      </c>
      <c r="AK161" s="79">
        <v>120</v>
      </c>
      <c r="AL161" s="80">
        <v>120</v>
      </c>
      <c r="AM161" s="77">
        <v>138</v>
      </c>
      <c r="AN161" s="77">
        <v>104</v>
      </c>
      <c r="AO161" s="81">
        <v>29</v>
      </c>
      <c r="AP161" s="81">
        <v>15</v>
      </c>
      <c r="AQ161" s="81">
        <v>5</v>
      </c>
      <c r="AR161" s="81"/>
      <c r="AS161" s="81">
        <v>15</v>
      </c>
      <c r="AT161" s="81">
        <v>8</v>
      </c>
      <c r="AU161" s="81"/>
      <c r="AV161" s="81"/>
      <c r="AW161" s="81"/>
      <c r="AX161" s="82">
        <v>72</v>
      </c>
      <c r="AY161" s="83">
        <v>472</v>
      </c>
      <c r="AZ161" s="181">
        <v>1.4999999999999999E-2</v>
      </c>
      <c r="BA161" s="84">
        <v>0.153</v>
      </c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453</v>
      </c>
      <c r="BH161" s="85" t="s">
        <v>454</v>
      </c>
      <c r="BI161" s="85" t="s">
        <v>511</v>
      </c>
      <c r="BJ161" s="85" t="s">
        <v>458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77">
        <v>44236</v>
      </c>
      <c r="D162" s="74">
        <v>384</v>
      </c>
      <c r="E162" s="74">
        <v>556</v>
      </c>
      <c r="F162" s="74">
        <v>2</v>
      </c>
      <c r="G162" s="75" t="s">
        <v>408</v>
      </c>
      <c r="H162" s="76" t="s">
        <v>409</v>
      </c>
      <c r="I162" s="76" t="s">
        <v>452</v>
      </c>
      <c r="J162" s="76">
        <v>1</v>
      </c>
      <c r="K162" s="76">
        <v>6</v>
      </c>
      <c r="L162" s="178">
        <v>1066</v>
      </c>
      <c r="M162" s="179">
        <v>1003.106</v>
      </c>
      <c r="N162" s="180">
        <v>1141.6859999999999</v>
      </c>
      <c r="O162" s="111">
        <v>1057</v>
      </c>
      <c r="P162" s="111">
        <v>1087</v>
      </c>
      <c r="Q162" s="111"/>
      <c r="R162" s="111"/>
      <c r="S162" s="111"/>
      <c r="T162" s="77">
        <v>136</v>
      </c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>
        <v>1072</v>
      </c>
      <c r="AK162" s="79">
        <v>20</v>
      </c>
      <c r="AL162" s="80">
        <v>180</v>
      </c>
      <c r="AM162" s="77">
        <v>26</v>
      </c>
      <c r="AN162" s="77">
        <v>136</v>
      </c>
      <c r="AO162" s="81">
        <v>1</v>
      </c>
      <c r="AP162" s="81">
        <v>1</v>
      </c>
      <c r="AQ162" s="81">
        <v>2</v>
      </c>
      <c r="AR162" s="81"/>
      <c r="AS162" s="81"/>
      <c r="AT162" s="81"/>
      <c r="AU162" s="81"/>
      <c r="AV162" s="81"/>
      <c r="AW162" s="81"/>
      <c r="AX162" s="82">
        <v>3</v>
      </c>
      <c r="AY162" s="83">
        <v>315</v>
      </c>
      <c r="AZ162" s="181">
        <v>1.4999999999999999E-2</v>
      </c>
      <c r="BA162" s="84">
        <v>0.01</v>
      </c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453</v>
      </c>
      <c r="BH162" s="85" t="s">
        <v>454</v>
      </c>
      <c r="BI162" s="85" t="s">
        <v>455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77">
        <v>44236</v>
      </c>
      <c r="D163" s="74">
        <v>384</v>
      </c>
      <c r="E163" s="74">
        <v>557</v>
      </c>
      <c r="F163" s="74">
        <v>2</v>
      </c>
      <c r="G163" s="75" t="s">
        <v>411</v>
      </c>
      <c r="H163" s="76" t="s">
        <v>412</v>
      </c>
      <c r="I163" s="76" t="s">
        <v>452</v>
      </c>
      <c r="J163" s="76">
        <v>1</v>
      </c>
      <c r="K163" s="76">
        <v>6</v>
      </c>
      <c r="L163" s="178">
        <v>182</v>
      </c>
      <c r="M163" s="179">
        <v>171.262</v>
      </c>
      <c r="N163" s="180">
        <v>194.922</v>
      </c>
      <c r="O163" s="111">
        <v>192</v>
      </c>
      <c r="P163" s="111">
        <v>193</v>
      </c>
      <c r="Q163" s="111"/>
      <c r="R163" s="111"/>
      <c r="S163" s="111"/>
      <c r="T163" s="77">
        <v>136</v>
      </c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>
        <v>192.5</v>
      </c>
      <c r="AK163" s="79">
        <v>20</v>
      </c>
      <c r="AL163" s="80">
        <v>180</v>
      </c>
      <c r="AM163" s="77">
        <v>26</v>
      </c>
      <c r="AN163" s="77">
        <v>136</v>
      </c>
      <c r="AO163" s="81">
        <v>1</v>
      </c>
      <c r="AP163" s="81">
        <v>1</v>
      </c>
      <c r="AQ163" s="81">
        <v>1</v>
      </c>
      <c r="AR163" s="81"/>
      <c r="AS163" s="81"/>
      <c r="AT163" s="81"/>
      <c r="AU163" s="81"/>
      <c r="AV163" s="81"/>
      <c r="AW163" s="81"/>
      <c r="AX163" s="82">
        <v>3</v>
      </c>
      <c r="AY163" s="83">
        <v>315</v>
      </c>
      <c r="AZ163" s="181">
        <v>1.4999999999999999E-2</v>
      </c>
      <c r="BA163" s="84">
        <v>0.01</v>
      </c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453</v>
      </c>
      <c r="BH163" s="85" t="s">
        <v>454</v>
      </c>
      <c r="BI163" s="85" t="s">
        <v>455</v>
      </c>
      <c r="BJ163" s="85" t="s">
        <v>456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77">
        <v>44236</v>
      </c>
      <c r="D164" s="74">
        <v>236</v>
      </c>
      <c r="E164" s="74">
        <v>160</v>
      </c>
      <c r="F164" s="74">
        <v>3</v>
      </c>
      <c r="G164" s="75" t="s">
        <v>151</v>
      </c>
      <c r="H164" s="76" t="s">
        <v>152</v>
      </c>
      <c r="I164" s="76" t="s">
        <v>452</v>
      </c>
      <c r="J164" s="76">
        <v>2</v>
      </c>
      <c r="K164" s="76">
        <v>1</v>
      </c>
      <c r="L164" s="178">
        <v>200</v>
      </c>
      <c r="M164" s="179">
        <v>186</v>
      </c>
      <c r="N164" s="180">
        <v>214</v>
      </c>
      <c r="O164" s="111">
        <v>202</v>
      </c>
      <c r="P164" s="111">
        <v>206</v>
      </c>
      <c r="Q164" s="111">
        <v>212</v>
      </c>
      <c r="R164" s="111">
        <v>218</v>
      </c>
      <c r="S164" s="111">
        <v>211</v>
      </c>
      <c r="T164" s="77">
        <v>92</v>
      </c>
      <c r="U164" s="77">
        <v>82</v>
      </c>
      <c r="V164" s="111">
        <v>199</v>
      </c>
      <c r="W164" s="111">
        <v>185</v>
      </c>
      <c r="X164" s="111">
        <v>193</v>
      </c>
      <c r="Y164" s="111">
        <v>203</v>
      </c>
      <c r="Z164" s="111">
        <v>211</v>
      </c>
      <c r="AA164" s="77">
        <v>89</v>
      </c>
      <c r="AB164" s="77">
        <v>85</v>
      </c>
      <c r="AC164" s="111"/>
      <c r="AD164" s="111"/>
      <c r="AE164" s="111"/>
      <c r="AF164" s="111"/>
      <c r="AG164" s="111"/>
      <c r="AH164" s="77"/>
      <c r="AI164" s="77"/>
      <c r="AJ164" s="78">
        <v>204</v>
      </c>
      <c r="AK164" s="79">
        <v>76</v>
      </c>
      <c r="AL164" s="80">
        <v>95</v>
      </c>
      <c r="AM164" s="77">
        <v>83</v>
      </c>
      <c r="AN164" s="77">
        <v>87</v>
      </c>
      <c r="AO164" s="81">
        <v>8</v>
      </c>
      <c r="AP164" s="81">
        <v>3</v>
      </c>
      <c r="AQ164" s="81">
        <v>7</v>
      </c>
      <c r="AR164" s="81"/>
      <c r="AS164" s="81"/>
      <c r="AT164" s="81"/>
      <c r="AU164" s="81"/>
      <c r="AV164" s="81"/>
      <c r="AW164" s="81"/>
      <c r="AX164" s="82">
        <v>18</v>
      </c>
      <c r="AY164" s="83">
        <v>1812</v>
      </c>
      <c r="AZ164" s="181">
        <v>1.4999999999999999E-2</v>
      </c>
      <c r="BA164" s="84">
        <v>0.01</v>
      </c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510</v>
      </c>
      <c r="BH164" s="85" t="s">
        <v>510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77">
        <v>44236</v>
      </c>
      <c r="D165" s="74">
        <v>1</v>
      </c>
      <c r="E165" s="74">
        <v>1</v>
      </c>
      <c r="F165" s="74">
        <v>4</v>
      </c>
      <c r="G165" s="75" t="s">
        <v>190</v>
      </c>
      <c r="H165" s="76" t="s">
        <v>191</v>
      </c>
      <c r="I165" s="76" t="s">
        <v>452</v>
      </c>
      <c r="J165" s="76">
        <v>3</v>
      </c>
      <c r="K165" s="76">
        <v>2</v>
      </c>
      <c r="L165" s="178">
        <v>111</v>
      </c>
      <c r="M165" s="179">
        <v>103.23</v>
      </c>
      <c r="N165" s="180">
        <v>118.77</v>
      </c>
      <c r="O165" s="111">
        <v>110</v>
      </c>
      <c r="P165" s="111">
        <v>113</v>
      </c>
      <c r="Q165" s="111">
        <v>123</v>
      </c>
      <c r="R165" s="111">
        <v>110</v>
      </c>
      <c r="S165" s="111">
        <v>108</v>
      </c>
      <c r="T165" s="77">
        <v>98</v>
      </c>
      <c r="U165" s="77">
        <v>93</v>
      </c>
      <c r="V165" s="111">
        <v>108</v>
      </c>
      <c r="W165" s="111">
        <v>118</v>
      </c>
      <c r="X165" s="111">
        <v>116</v>
      </c>
      <c r="Y165" s="111">
        <v>125</v>
      </c>
      <c r="Z165" s="111">
        <v>117</v>
      </c>
      <c r="AA165" s="77">
        <v>83</v>
      </c>
      <c r="AB165" s="77">
        <v>89</v>
      </c>
      <c r="AC165" s="111"/>
      <c r="AD165" s="111"/>
      <c r="AE165" s="111"/>
      <c r="AF165" s="111"/>
      <c r="AG165" s="111"/>
      <c r="AH165" s="77"/>
      <c r="AI165" s="77"/>
      <c r="AJ165" s="78">
        <v>114.8</v>
      </c>
      <c r="AK165" s="79">
        <v>108</v>
      </c>
      <c r="AL165" s="80">
        <v>100</v>
      </c>
      <c r="AM165" s="77">
        <v>119</v>
      </c>
      <c r="AN165" s="77">
        <v>91</v>
      </c>
      <c r="AO165" s="81">
        <v>8</v>
      </c>
      <c r="AP165" s="81">
        <v>1</v>
      </c>
      <c r="AQ165" s="81">
        <v>5</v>
      </c>
      <c r="AR165" s="81"/>
      <c r="AS165" s="81"/>
      <c r="AT165" s="81"/>
      <c r="AU165" s="81"/>
      <c r="AV165" s="81"/>
      <c r="AW165" s="81"/>
      <c r="AX165" s="82">
        <v>14</v>
      </c>
      <c r="AY165" s="83">
        <v>2606</v>
      </c>
      <c r="AZ165" s="181">
        <v>1.4999999999999999E-2</v>
      </c>
      <c r="BA165" s="84">
        <v>5.0000000000000001E-3</v>
      </c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483</v>
      </c>
      <c r="BH165" s="85" t="s">
        <v>483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77">
        <v>44236</v>
      </c>
      <c r="D166" s="74">
        <v>1</v>
      </c>
      <c r="E166" s="74">
        <v>2</v>
      </c>
      <c r="F166" s="74">
        <v>4</v>
      </c>
      <c r="G166" s="75" t="s">
        <v>193</v>
      </c>
      <c r="H166" s="76" t="s">
        <v>194</v>
      </c>
      <c r="I166" s="76" t="s">
        <v>452</v>
      </c>
      <c r="J166" s="76">
        <v>3</v>
      </c>
      <c r="K166" s="76">
        <v>2</v>
      </c>
      <c r="L166" s="178">
        <v>113</v>
      </c>
      <c r="M166" s="179">
        <v>105.09</v>
      </c>
      <c r="N166" s="180">
        <v>120.91</v>
      </c>
      <c r="O166" s="111">
        <v>100</v>
      </c>
      <c r="P166" s="111">
        <v>106</v>
      </c>
      <c r="Q166" s="111">
        <v>110</v>
      </c>
      <c r="R166" s="111">
        <v>115</v>
      </c>
      <c r="S166" s="111">
        <v>112</v>
      </c>
      <c r="T166" s="77">
        <v>98</v>
      </c>
      <c r="U166" s="77">
        <v>93</v>
      </c>
      <c r="V166" s="111">
        <v>100</v>
      </c>
      <c r="W166" s="111">
        <v>110</v>
      </c>
      <c r="X166" s="111">
        <v>113</v>
      </c>
      <c r="Y166" s="111">
        <v>120</v>
      </c>
      <c r="Z166" s="111">
        <v>106</v>
      </c>
      <c r="AA166" s="77">
        <v>83</v>
      </c>
      <c r="AB166" s="77">
        <v>89</v>
      </c>
      <c r="AC166" s="111"/>
      <c r="AD166" s="111"/>
      <c r="AE166" s="111"/>
      <c r="AF166" s="111"/>
      <c r="AG166" s="111"/>
      <c r="AH166" s="77"/>
      <c r="AI166" s="77"/>
      <c r="AJ166" s="78">
        <v>109.2</v>
      </c>
      <c r="AK166" s="79">
        <v>108</v>
      </c>
      <c r="AL166" s="80">
        <v>100</v>
      </c>
      <c r="AM166" s="77">
        <v>119</v>
      </c>
      <c r="AN166" s="77">
        <v>91</v>
      </c>
      <c r="AO166" s="81">
        <v>14</v>
      </c>
      <c r="AP166" s="81">
        <v>2</v>
      </c>
      <c r="AQ166" s="81">
        <v>5</v>
      </c>
      <c r="AR166" s="81"/>
      <c r="AS166" s="81"/>
      <c r="AT166" s="81"/>
      <c r="AU166" s="81"/>
      <c r="AV166" s="81"/>
      <c r="AW166" s="81"/>
      <c r="AX166" s="82">
        <v>21</v>
      </c>
      <c r="AY166" s="83">
        <v>2569</v>
      </c>
      <c r="AZ166" s="181">
        <v>1.4999999999999999E-2</v>
      </c>
      <c r="BA166" s="84">
        <v>8.0000000000000002E-3</v>
      </c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483</v>
      </c>
      <c r="BH166" s="85" t="s">
        <v>483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77">
        <v>44236</v>
      </c>
      <c r="D167" s="74">
        <v>47</v>
      </c>
      <c r="E167" s="74">
        <v>122</v>
      </c>
      <c r="F167" s="74">
        <v>5</v>
      </c>
      <c r="G167" s="75" t="s">
        <v>272</v>
      </c>
      <c r="H167" s="76" t="s">
        <v>273</v>
      </c>
      <c r="I167" s="76" t="s">
        <v>459</v>
      </c>
      <c r="J167" s="76">
        <v>2</v>
      </c>
      <c r="K167" s="76">
        <v>1</v>
      </c>
      <c r="L167" s="178">
        <v>280</v>
      </c>
      <c r="M167" s="179">
        <v>267.39999999999998</v>
      </c>
      <c r="N167" s="180">
        <v>292.60000000000002</v>
      </c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>
        <v>325</v>
      </c>
      <c r="Z167" s="111">
        <v>290</v>
      </c>
      <c r="AA167" s="77"/>
      <c r="AB167" s="77">
        <v>99</v>
      </c>
      <c r="AC167" s="111"/>
      <c r="AD167" s="111"/>
      <c r="AE167" s="111"/>
      <c r="AF167" s="111"/>
      <c r="AG167" s="111"/>
      <c r="AH167" s="77"/>
      <c r="AI167" s="77"/>
      <c r="AJ167" s="78">
        <v>307.5</v>
      </c>
      <c r="AK167" s="79">
        <v>63</v>
      </c>
      <c r="AL167" s="80">
        <v>115</v>
      </c>
      <c r="AM167" s="77">
        <v>73</v>
      </c>
      <c r="AN167" s="77">
        <v>99</v>
      </c>
      <c r="AO167" s="81">
        <v>2</v>
      </c>
      <c r="AP167" s="81">
        <v>1</v>
      </c>
      <c r="AQ167" s="81">
        <v>3</v>
      </c>
      <c r="AR167" s="81"/>
      <c r="AS167" s="81"/>
      <c r="AT167" s="81"/>
      <c r="AU167" s="81"/>
      <c r="AV167" s="81"/>
      <c r="AW167" s="81"/>
      <c r="AX167" s="82">
        <v>6</v>
      </c>
      <c r="AY167" s="83">
        <v>6</v>
      </c>
      <c r="AZ167" s="181">
        <v>1.4999999999999999E-2</v>
      </c>
      <c r="BA167" s="84">
        <v>1</v>
      </c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453</v>
      </c>
      <c r="BH167" s="85" t="s">
        <v>454</v>
      </c>
      <c r="BI167" s="85" t="s">
        <v>467</v>
      </c>
      <c r="BJ167" s="85" t="s">
        <v>461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77">
        <v>44236</v>
      </c>
      <c r="D168" s="74">
        <v>301</v>
      </c>
      <c r="E168" s="74">
        <v>225</v>
      </c>
      <c r="F168" s="74">
        <v>5</v>
      </c>
      <c r="G168" s="75" t="s">
        <v>121</v>
      </c>
      <c r="H168" s="76" t="s">
        <v>122</v>
      </c>
      <c r="I168" s="76" t="s">
        <v>452</v>
      </c>
      <c r="J168" s="76">
        <v>6</v>
      </c>
      <c r="K168" s="76">
        <v>1</v>
      </c>
      <c r="L168" s="178">
        <v>372</v>
      </c>
      <c r="M168" s="179">
        <v>345.96</v>
      </c>
      <c r="N168" s="180">
        <v>398.04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169</v>
      </c>
      <c r="AL168" s="80">
        <v>128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111</v>
      </c>
      <c r="AZ168" s="181">
        <v>1.4999999999999999E-2</v>
      </c>
      <c r="BA168" s="84"/>
      <c r="BB168" s="83"/>
      <c r="BC168" s="83"/>
      <c r="BD168" s="83">
        <v>0.3</v>
      </c>
      <c r="BE168" s="83"/>
      <c r="BF168" s="83"/>
      <c r="BG168" s="28" t="s">
        <v>463</v>
      </c>
      <c r="BH168" s="85" t="s">
        <v>463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77">
        <v>44236</v>
      </c>
      <c r="D169" s="74">
        <v>381</v>
      </c>
      <c r="E169" s="74">
        <v>445</v>
      </c>
      <c r="F169" s="74">
        <v>5</v>
      </c>
      <c r="G169" s="75" t="s">
        <v>287</v>
      </c>
      <c r="H169" s="76" t="s">
        <v>288</v>
      </c>
      <c r="I169" s="76" t="s">
        <v>452</v>
      </c>
      <c r="J169" s="76">
        <v>3</v>
      </c>
      <c r="K169" s="76">
        <v>4</v>
      </c>
      <c r="L169" s="178">
        <v>28</v>
      </c>
      <c r="M169" s="179">
        <v>25.2</v>
      </c>
      <c r="N169" s="180">
        <v>30.8</v>
      </c>
      <c r="O169" s="111">
        <v>26</v>
      </c>
      <c r="P169" s="111">
        <v>26</v>
      </c>
      <c r="Q169" s="111">
        <v>27</v>
      </c>
      <c r="R169" s="111">
        <v>26</v>
      </c>
      <c r="S169" s="111">
        <v>27</v>
      </c>
      <c r="T169" s="77">
        <v>138</v>
      </c>
      <c r="U169" s="77">
        <v>106</v>
      </c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>
        <v>26.4</v>
      </c>
      <c r="AK169" s="79">
        <v>60</v>
      </c>
      <c r="AL169" s="80">
        <v>180</v>
      </c>
      <c r="AM169" s="77">
        <v>89</v>
      </c>
      <c r="AN169" s="77">
        <v>122</v>
      </c>
      <c r="AO169" s="81">
        <v>2</v>
      </c>
      <c r="AP169" s="81">
        <v>1</v>
      </c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1604</v>
      </c>
      <c r="AZ169" s="181">
        <v>1.4999999999999999E-2</v>
      </c>
      <c r="BA169" s="84">
        <v>2E-3</v>
      </c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468</v>
      </c>
      <c r="BH169" s="85" t="s">
        <v>469</v>
      </c>
      <c r="BI169" s="85" t="s">
        <v>507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77">
        <v>44236</v>
      </c>
      <c r="D170" s="74">
        <v>381</v>
      </c>
      <c r="E170" s="74">
        <v>446</v>
      </c>
      <c r="F170" s="74">
        <v>5</v>
      </c>
      <c r="G170" s="75" t="s">
        <v>290</v>
      </c>
      <c r="H170" s="76" t="s">
        <v>291</v>
      </c>
      <c r="I170" s="76" t="s">
        <v>452</v>
      </c>
      <c r="J170" s="76">
        <v>3</v>
      </c>
      <c r="K170" s="76">
        <v>4</v>
      </c>
      <c r="L170" s="178">
        <v>167</v>
      </c>
      <c r="M170" s="179">
        <v>150.30000000000001</v>
      </c>
      <c r="N170" s="180">
        <v>183.7</v>
      </c>
      <c r="O170" s="111">
        <v>179</v>
      </c>
      <c r="P170" s="111">
        <v>180</v>
      </c>
      <c r="Q170" s="111">
        <v>181</v>
      </c>
      <c r="R170" s="111">
        <v>176</v>
      </c>
      <c r="S170" s="111">
        <v>181</v>
      </c>
      <c r="T170" s="77">
        <v>138</v>
      </c>
      <c r="U170" s="77">
        <v>106</v>
      </c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179.4</v>
      </c>
      <c r="AK170" s="79">
        <v>60</v>
      </c>
      <c r="AL170" s="80">
        <v>180</v>
      </c>
      <c r="AM170" s="77">
        <v>89</v>
      </c>
      <c r="AN170" s="77">
        <v>122</v>
      </c>
      <c r="AO170" s="81">
        <v>6</v>
      </c>
      <c r="AP170" s="81">
        <v>4</v>
      </c>
      <c r="AQ170" s="81"/>
      <c r="AR170" s="81"/>
      <c r="AS170" s="81"/>
      <c r="AT170" s="81"/>
      <c r="AU170" s="81"/>
      <c r="AV170" s="81"/>
      <c r="AW170" s="81"/>
      <c r="AX170" s="82">
        <v>10</v>
      </c>
      <c r="AY170" s="83">
        <v>1472</v>
      </c>
      <c r="AZ170" s="181">
        <v>1.4999999999999999E-2</v>
      </c>
      <c r="BA170" s="84">
        <v>7.0000000000000001E-3</v>
      </c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468</v>
      </c>
      <c r="BH170" s="85" t="s">
        <v>469</v>
      </c>
      <c r="BI170" s="85" t="s">
        <v>508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77">
        <v>44236</v>
      </c>
      <c r="D171" s="74">
        <v>381</v>
      </c>
      <c r="E171" s="74">
        <v>447</v>
      </c>
      <c r="F171" s="74">
        <v>5</v>
      </c>
      <c r="G171" s="75" t="s">
        <v>293</v>
      </c>
      <c r="H171" s="76" t="s">
        <v>294</v>
      </c>
      <c r="I171" s="76" t="s">
        <v>452</v>
      </c>
      <c r="J171" s="76">
        <v>3</v>
      </c>
      <c r="K171" s="76">
        <v>4</v>
      </c>
      <c r="L171" s="178">
        <v>177</v>
      </c>
      <c r="M171" s="179">
        <v>159.30000000000001</v>
      </c>
      <c r="N171" s="180">
        <v>194.7</v>
      </c>
      <c r="O171" s="111">
        <v>176</v>
      </c>
      <c r="P171" s="111">
        <v>178</v>
      </c>
      <c r="Q171" s="111">
        <v>182</v>
      </c>
      <c r="R171" s="111">
        <v>171</v>
      </c>
      <c r="S171" s="111">
        <v>184</v>
      </c>
      <c r="T171" s="77">
        <v>138</v>
      </c>
      <c r="U171" s="77">
        <v>106</v>
      </c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>
        <v>178.2</v>
      </c>
      <c r="AK171" s="79">
        <v>60</v>
      </c>
      <c r="AL171" s="80">
        <v>180</v>
      </c>
      <c r="AM171" s="77">
        <v>89</v>
      </c>
      <c r="AN171" s="77">
        <v>122</v>
      </c>
      <c r="AO171" s="81">
        <v>4</v>
      </c>
      <c r="AP171" s="81">
        <v>2</v>
      </c>
      <c r="AQ171" s="81">
        <v>2</v>
      </c>
      <c r="AR171" s="81"/>
      <c r="AS171" s="81"/>
      <c r="AT171" s="81"/>
      <c r="AU171" s="81"/>
      <c r="AV171" s="81"/>
      <c r="AW171" s="81"/>
      <c r="AX171" s="82">
        <v>8</v>
      </c>
      <c r="AY171" s="83">
        <v>1428</v>
      </c>
      <c r="AZ171" s="181">
        <v>1.4999999999999999E-2</v>
      </c>
      <c r="BA171" s="84">
        <v>6.0000000000000001E-3</v>
      </c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468</v>
      </c>
      <c r="BH171" s="85" t="s">
        <v>469</v>
      </c>
      <c r="BI171" s="85" t="s">
        <v>509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77">
        <v>44236</v>
      </c>
      <c r="D172" s="74">
        <v>381</v>
      </c>
      <c r="E172" s="74">
        <v>448</v>
      </c>
      <c r="F172" s="74">
        <v>5</v>
      </c>
      <c r="G172" s="75" t="s">
        <v>296</v>
      </c>
      <c r="H172" s="76" t="s">
        <v>297</v>
      </c>
      <c r="I172" s="76" t="s">
        <v>452</v>
      </c>
      <c r="J172" s="76">
        <v>3</v>
      </c>
      <c r="K172" s="76">
        <v>4</v>
      </c>
      <c r="L172" s="178">
        <v>23</v>
      </c>
      <c r="M172" s="179">
        <v>20.7</v>
      </c>
      <c r="N172" s="180">
        <v>25.3</v>
      </c>
      <c r="O172" s="111">
        <v>24</v>
      </c>
      <c r="P172" s="111">
        <v>23</v>
      </c>
      <c r="Q172" s="111">
        <v>24</v>
      </c>
      <c r="R172" s="111">
        <v>23</v>
      </c>
      <c r="S172" s="111">
        <v>22</v>
      </c>
      <c r="T172" s="77">
        <v>138</v>
      </c>
      <c r="U172" s="77">
        <v>106</v>
      </c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>
        <v>23.2</v>
      </c>
      <c r="AK172" s="79">
        <v>60</v>
      </c>
      <c r="AL172" s="80">
        <v>180</v>
      </c>
      <c r="AM172" s="77">
        <v>89</v>
      </c>
      <c r="AN172" s="77">
        <v>122</v>
      </c>
      <c r="AO172" s="81">
        <v>6</v>
      </c>
      <c r="AP172" s="81">
        <v>4</v>
      </c>
      <c r="AQ172" s="81">
        <v>2</v>
      </c>
      <c r="AR172" s="81"/>
      <c r="AS172" s="81"/>
      <c r="AT172" s="81"/>
      <c r="AU172" s="81"/>
      <c r="AV172" s="81"/>
      <c r="AW172" s="81"/>
      <c r="AX172" s="82">
        <v>12</v>
      </c>
      <c r="AY172" s="83">
        <v>1432</v>
      </c>
      <c r="AZ172" s="181">
        <v>1.4999999999999999E-2</v>
      </c>
      <c r="BA172" s="84">
        <v>8.0000000000000002E-3</v>
      </c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468</v>
      </c>
      <c r="BH172" s="85" t="s">
        <v>469</v>
      </c>
      <c r="BI172" s="85" t="s">
        <v>502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77">
        <v>44236</v>
      </c>
      <c r="D173" s="74">
        <v>32</v>
      </c>
      <c r="E173" s="74">
        <v>92</v>
      </c>
      <c r="F173" s="74">
        <v>6</v>
      </c>
      <c r="G173" s="75" t="s">
        <v>136</v>
      </c>
      <c r="H173" s="76" t="s">
        <v>137</v>
      </c>
      <c r="I173" s="76" t="s">
        <v>452</v>
      </c>
      <c r="J173" s="76">
        <v>2</v>
      </c>
      <c r="K173" s="76">
        <v>3</v>
      </c>
      <c r="L173" s="178">
        <v>361</v>
      </c>
      <c r="M173" s="179">
        <v>335.73</v>
      </c>
      <c r="N173" s="180">
        <v>386.27</v>
      </c>
      <c r="O173" s="111">
        <v>352</v>
      </c>
      <c r="P173" s="111">
        <v>389</v>
      </c>
      <c r="Q173" s="111">
        <v>375</v>
      </c>
      <c r="R173" s="111">
        <v>347</v>
      </c>
      <c r="S173" s="111">
        <v>372</v>
      </c>
      <c r="T173" s="77">
        <v>98</v>
      </c>
      <c r="U173" s="77">
        <v>94</v>
      </c>
      <c r="V173" s="111">
        <v>381</v>
      </c>
      <c r="W173" s="111">
        <v>379</v>
      </c>
      <c r="X173" s="111">
        <v>361</v>
      </c>
      <c r="Y173" s="111">
        <v>375</v>
      </c>
      <c r="Z173" s="111">
        <v>379</v>
      </c>
      <c r="AA173" s="77">
        <v>93</v>
      </c>
      <c r="AB173" s="77">
        <v>95</v>
      </c>
      <c r="AC173" s="111"/>
      <c r="AD173" s="111"/>
      <c r="AE173" s="111"/>
      <c r="AF173" s="111"/>
      <c r="AG173" s="111"/>
      <c r="AH173" s="77"/>
      <c r="AI173" s="77"/>
      <c r="AJ173" s="78">
        <v>371</v>
      </c>
      <c r="AK173" s="79">
        <v>74</v>
      </c>
      <c r="AL173" s="80">
        <v>97</v>
      </c>
      <c r="AM173" s="77">
        <v>76</v>
      </c>
      <c r="AN173" s="77">
        <v>95</v>
      </c>
      <c r="AO173" s="81">
        <v>8</v>
      </c>
      <c r="AP173" s="81">
        <v>2</v>
      </c>
      <c r="AQ173" s="81">
        <v>3</v>
      </c>
      <c r="AR173" s="81"/>
      <c r="AS173" s="81"/>
      <c r="AT173" s="81"/>
      <c r="AU173" s="81"/>
      <c r="AV173" s="81"/>
      <c r="AW173" s="81"/>
      <c r="AX173" s="82">
        <v>13</v>
      </c>
      <c r="AY173" s="83">
        <v>1597</v>
      </c>
      <c r="AZ173" s="181">
        <v>1.4999999999999999E-2</v>
      </c>
      <c r="BA173" s="84">
        <v>8.0000000000000002E-3</v>
      </c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468</v>
      </c>
      <c r="BH173" s="85" t="s">
        <v>469</v>
      </c>
      <c r="BI173" s="85" t="s">
        <v>496</v>
      </c>
      <c r="BJ173" s="85" t="s">
        <v>497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77">
        <v>44236</v>
      </c>
      <c r="D174" s="74">
        <v>32</v>
      </c>
      <c r="E174" s="74">
        <v>93</v>
      </c>
      <c r="F174" s="74">
        <v>6</v>
      </c>
      <c r="G174" s="75" t="s">
        <v>139</v>
      </c>
      <c r="H174" s="76" t="s">
        <v>140</v>
      </c>
      <c r="I174" s="76" t="s">
        <v>452</v>
      </c>
      <c r="J174" s="76">
        <v>2</v>
      </c>
      <c r="K174" s="76">
        <v>3</v>
      </c>
      <c r="L174" s="178">
        <v>59</v>
      </c>
      <c r="M174" s="179">
        <v>54.87</v>
      </c>
      <c r="N174" s="180">
        <v>63.13</v>
      </c>
      <c r="O174" s="111">
        <v>56</v>
      </c>
      <c r="P174" s="111">
        <v>56</v>
      </c>
      <c r="Q174" s="111">
        <v>58</v>
      </c>
      <c r="R174" s="111">
        <v>55</v>
      </c>
      <c r="S174" s="111">
        <v>58</v>
      </c>
      <c r="T174" s="77">
        <v>98</v>
      </c>
      <c r="U174" s="77">
        <v>94</v>
      </c>
      <c r="V174" s="111">
        <v>64</v>
      </c>
      <c r="W174" s="111">
        <v>59</v>
      </c>
      <c r="X174" s="111">
        <v>56</v>
      </c>
      <c r="Y174" s="111">
        <v>58</v>
      </c>
      <c r="Z174" s="111">
        <v>62</v>
      </c>
      <c r="AA174" s="77">
        <v>3</v>
      </c>
      <c r="AB174" s="77">
        <v>95</v>
      </c>
      <c r="AC174" s="111"/>
      <c r="AD174" s="111"/>
      <c r="AE174" s="111"/>
      <c r="AF174" s="111"/>
      <c r="AG174" s="111"/>
      <c r="AH174" s="77"/>
      <c r="AI174" s="77"/>
      <c r="AJ174" s="78">
        <v>58.2</v>
      </c>
      <c r="AK174" s="79">
        <v>74</v>
      </c>
      <c r="AL174" s="80">
        <v>97</v>
      </c>
      <c r="AM174" s="77">
        <v>99</v>
      </c>
      <c r="AN174" s="77">
        <v>73</v>
      </c>
      <c r="AO174" s="81">
        <v>9</v>
      </c>
      <c r="AP174" s="81">
        <v>4</v>
      </c>
      <c r="AQ174" s="81">
        <v>10</v>
      </c>
      <c r="AR174" s="81"/>
      <c r="AS174" s="81"/>
      <c r="AT174" s="81"/>
      <c r="AU174" s="81"/>
      <c r="AV174" s="81"/>
      <c r="AW174" s="81"/>
      <c r="AX174" s="82">
        <v>23</v>
      </c>
      <c r="AY174" s="83">
        <v>1589</v>
      </c>
      <c r="AZ174" s="181">
        <v>1.4999999999999999E-2</v>
      </c>
      <c r="BA174" s="84">
        <v>1.4E-2</v>
      </c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468</v>
      </c>
      <c r="BH174" s="85" t="s">
        <v>469</v>
      </c>
      <c r="BI174" s="85" t="s">
        <v>498</v>
      </c>
      <c r="BJ174" s="85" t="s">
        <v>497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77">
        <v>44236</v>
      </c>
      <c r="D175" s="74">
        <v>243</v>
      </c>
      <c r="E175" s="74">
        <v>167</v>
      </c>
      <c r="F175" s="74">
        <v>7</v>
      </c>
      <c r="G175" s="75" t="s">
        <v>282</v>
      </c>
      <c r="H175" s="76" t="s">
        <v>283</v>
      </c>
      <c r="I175" s="76" t="s">
        <v>452</v>
      </c>
      <c r="J175" s="76">
        <v>2</v>
      </c>
      <c r="K175" s="76">
        <v>2</v>
      </c>
      <c r="L175" s="178">
        <v>888</v>
      </c>
      <c r="M175" s="179">
        <v>825.84</v>
      </c>
      <c r="N175" s="180">
        <v>950.16</v>
      </c>
      <c r="O175" s="111">
        <v>851</v>
      </c>
      <c r="P175" s="111">
        <v>882</v>
      </c>
      <c r="Q175" s="111">
        <v>863</v>
      </c>
      <c r="R175" s="111">
        <v>895</v>
      </c>
      <c r="S175" s="111">
        <v>908</v>
      </c>
      <c r="T175" s="77">
        <v>140</v>
      </c>
      <c r="U175" s="77">
        <v>150</v>
      </c>
      <c r="V175" s="111">
        <v>887</v>
      </c>
      <c r="W175" s="111">
        <v>893</v>
      </c>
      <c r="X175" s="111">
        <v>889</v>
      </c>
      <c r="Y175" s="111">
        <v>905</v>
      </c>
      <c r="Z175" s="111">
        <v>868</v>
      </c>
      <c r="AA175" s="77">
        <v>158</v>
      </c>
      <c r="AB175" s="77">
        <v>147</v>
      </c>
      <c r="AC175" s="111"/>
      <c r="AD175" s="111"/>
      <c r="AE175" s="111"/>
      <c r="AF175" s="111"/>
      <c r="AG175" s="111"/>
      <c r="AH175" s="77"/>
      <c r="AI175" s="77"/>
      <c r="AJ175" s="78">
        <v>884.1</v>
      </c>
      <c r="AK175" s="79">
        <v>55</v>
      </c>
      <c r="AL175" s="80">
        <v>131</v>
      </c>
      <c r="AM175" s="77">
        <v>48</v>
      </c>
      <c r="AN175" s="77">
        <v>149</v>
      </c>
      <c r="AO175" s="81">
        <v>7</v>
      </c>
      <c r="AP175" s="81">
        <v>1</v>
      </c>
      <c r="AQ175" s="81">
        <v>3</v>
      </c>
      <c r="AR175" s="81"/>
      <c r="AS175" s="81"/>
      <c r="AT175" s="81"/>
      <c r="AU175" s="81"/>
      <c r="AV175" s="81"/>
      <c r="AW175" s="81"/>
      <c r="AX175" s="82">
        <v>11</v>
      </c>
      <c r="AY175" s="83">
        <v>1003</v>
      </c>
      <c r="AZ175" s="181">
        <v>1.4999999999999999E-2</v>
      </c>
      <c r="BA175" s="84">
        <v>1.0999999999999999E-2</v>
      </c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463</v>
      </c>
      <c r="BH175" s="85" t="s">
        <v>463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77">
        <v>44236</v>
      </c>
      <c r="D176" s="74">
        <v>18</v>
      </c>
      <c r="E176" s="74">
        <v>49</v>
      </c>
      <c r="F176" s="74">
        <v>8</v>
      </c>
      <c r="G176" s="75" t="s">
        <v>145</v>
      </c>
      <c r="H176" s="76" t="s">
        <v>146</v>
      </c>
      <c r="I176" s="76" t="s">
        <v>459</v>
      </c>
      <c r="J176" s="76">
        <v>2</v>
      </c>
      <c r="K176" s="76">
        <v>3</v>
      </c>
      <c r="L176" s="178">
        <v>100</v>
      </c>
      <c r="M176" s="179">
        <v>95.5</v>
      </c>
      <c r="N176" s="180">
        <v>104.5</v>
      </c>
      <c r="O176" s="111">
        <v>118</v>
      </c>
      <c r="P176" s="111">
        <v>102</v>
      </c>
      <c r="Q176" s="111">
        <v>101</v>
      </c>
      <c r="R176" s="111">
        <v>100</v>
      </c>
      <c r="S176" s="111">
        <v>102</v>
      </c>
      <c r="T176" s="77">
        <v>108</v>
      </c>
      <c r="U176" s="77">
        <v>105</v>
      </c>
      <c r="V176" s="111">
        <v>105</v>
      </c>
      <c r="W176" s="111">
        <v>103</v>
      </c>
      <c r="X176" s="111">
        <v>101</v>
      </c>
      <c r="Y176" s="111">
        <v>99</v>
      </c>
      <c r="Z176" s="111">
        <v>106</v>
      </c>
      <c r="AA176" s="77">
        <v>102</v>
      </c>
      <c r="AB176" s="77">
        <v>98</v>
      </c>
      <c r="AC176" s="111"/>
      <c r="AD176" s="111"/>
      <c r="AE176" s="111"/>
      <c r="AF176" s="111"/>
      <c r="AG176" s="111"/>
      <c r="AH176" s="77"/>
      <c r="AI176" s="77"/>
      <c r="AJ176" s="78">
        <v>103.7</v>
      </c>
      <c r="AK176" s="79">
        <v>101</v>
      </c>
      <c r="AL176" s="80">
        <v>107</v>
      </c>
      <c r="AM176" s="77">
        <v>70</v>
      </c>
      <c r="AN176" s="77">
        <v>103</v>
      </c>
      <c r="AO176" s="81">
        <v>5</v>
      </c>
      <c r="AP176" s="81">
        <v>3</v>
      </c>
      <c r="AQ176" s="81">
        <v>7</v>
      </c>
      <c r="AR176" s="81"/>
      <c r="AS176" s="81"/>
      <c r="AT176" s="81"/>
      <c r="AU176" s="81"/>
      <c r="AV176" s="81"/>
      <c r="AW176" s="81"/>
      <c r="AX176" s="82">
        <v>15</v>
      </c>
      <c r="AY176" s="83">
        <v>2115</v>
      </c>
      <c r="AZ176" s="181">
        <v>1.4999999999999999E-2</v>
      </c>
      <c r="BA176" s="84">
        <v>7.0000000000000001E-3</v>
      </c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453</v>
      </c>
      <c r="BH176" s="85" t="s">
        <v>454</v>
      </c>
      <c r="BI176" s="85" t="s">
        <v>460</v>
      </c>
      <c r="BJ176" s="85" t="s">
        <v>461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77">
        <v>44236</v>
      </c>
      <c r="D177" s="74">
        <v>18</v>
      </c>
      <c r="E177" s="74">
        <v>50</v>
      </c>
      <c r="F177" s="74">
        <v>8</v>
      </c>
      <c r="G177" s="75" t="s">
        <v>148</v>
      </c>
      <c r="H177" s="76" t="s">
        <v>149</v>
      </c>
      <c r="I177" s="76" t="s">
        <v>459</v>
      </c>
      <c r="J177" s="76">
        <v>2</v>
      </c>
      <c r="K177" s="76">
        <v>3</v>
      </c>
      <c r="L177" s="178">
        <v>54</v>
      </c>
      <c r="M177" s="179">
        <v>51.57</v>
      </c>
      <c r="N177" s="180">
        <v>56.43</v>
      </c>
      <c r="O177" s="111">
        <v>62</v>
      </c>
      <c r="P177" s="111">
        <v>54</v>
      </c>
      <c r="Q177" s="111">
        <v>55</v>
      </c>
      <c r="R177" s="111">
        <v>54</v>
      </c>
      <c r="S177" s="111">
        <v>55</v>
      </c>
      <c r="T177" s="77">
        <v>108</v>
      </c>
      <c r="U177" s="77">
        <v>105</v>
      </c>
      <c r="V177" s="111">
        <v>57</v>
      </c>
      <c r="W177" s="111">
        <v>54</v>
      </c>
      <c r="X177" s="111">
        <v>53</v>
      </c>
      <c r="Y177" s="111">
        <v>52</v>
      </c>
      <c r="Z177" s="111">
        <v>56</v>
      </c>
      <c r="AA177" s="77">
        <v>102</v>
      </c>
      <c r="AB177" s="77">
        <v>98</v>
      </c>
      <c r="AC177" s="111"/>
      <c r="AD177" s="111"/>
      <c r="AE177" s="111"/>
      <c r="AF177" s="111"/>
      <c r="AG177" s="111"/>
      <c r="AH177" s="77"/>
      <c r="AI177" s="77"/>
      <c r="AJ177" s="78">
        <v>55.2</v>
      </c>
      <c r="AK177" s="79">
        <v>101</v>
      </c>
      <c r="AL177" s="80">
        <v>107</v>
      </c>
      <c r="AM177" s="77">
        <v>70</v>
      </c>
      <c r="AN177" s="77">
        <v>103</v>
      </c>
      <c r="AO177" s="81">
        <v>12</v>
      </c>
      <c r="AP177" s="81">
        <v>2</v>
      </c>
      <c r="AQ177" s="81">
        <v>8</v>
      </c>
      <c r="AR177" s="81"/>
      <c r="AS177" s="81"/>
      <c r="AT177" s="81"/>
      <c r="AU177" s="81"/>
      <c r="AV177" s="81"/>
      <c r="AW177" s="81"/>
      <c r="AX177" s="82">
        <v>22</v>
      </c>
      <c r="AY177" s="83">
        <v>2122</v>
      </c>
      <c r="AZ177" s="181">
        <v>1.4999999999999999E-2</v>
      </c>
      <c r="BA177" s="84">
        <v>0.01</v>
      </c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453</v>
      </c>
      <c r="BH177" s="85" t="s">
        <v>454</v>
      </c>
      <c r="BI177" s="85" t="s">
        <v>462</v>
      </c>
      <c r="BJ177" s="85" t="s">
        <v>461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77">
        <v>44236</v>
      </c>
      <c r="D178" s="74">
        <v>227</v>
      </c>
      <c r="E178" s="74">
        <v>155</v>
      </c>
      <c r="F178" s="74">
        <v>30</v>
      </c>
      <c r="G178" s="75" t="s">
        <v>304</v>
      </c>
      <c r="H178" s="76" t="s">
        <v>305</v>
      </c>
      <c r="I178" s="76" t="s">
        <v>500</v>
      </c>
      <c r="J178" s="76">
        <v>3</v>
      </c>
      <c r="K178" s="76">
        <v>2</v>
      </c>
      <c r="L178" s="178">
        <v>122</v>
      </c>
      <c r="M178" s="179">
        <v>113.46</v>
      </c>
      <c r="N178" s="180">
        <v>130.54</v>
      </c>
      <c r="O178" s="111">
        <v>130</v>
      </c>
      <c r="P178" s="111">
        <v>128</v>
      </c>
      <c r="Q178" s="111">
        <v>121</v>
      </c>
      <c r="R178" s="111">
        <v>120</v>
      </c>
      <c r="S178" s="111">
        <v>116</v>
      </c>
      <c r="T178" s="77">
        <v>131</v>
      </c>
      <c r="U178" s="77">
        <v>134</v>
      </c>
      <c r="V178" s="111">
        <v>119</v>
      </c>
      <c r="W178" s="111">
        <v>115</v>
      </c>
      <c r="X178" s="111">
        <v>123</v>
      </c>
      <c r="Y178" s="111">
        <v>118</v>
      </c>
      <c r="Z178" s="111">
        <v>125</v>
      </c>
      <c r="AA178" s="77">
        <v>133</v>
      </c>
      <c r="AB178" s="77">
        <v>130</v>
      </c>
      <c r="AC178" s="111"/>
      <c r="AD178" s="111"/>
      <c r="AE178" s="111"/>
      <c r="AF178" s="111"/>
      <c r="AG178" s="111"/>
      <c r="AH178" s="77"/>
      <c r="AI178" s="77"/>
      <c r="AJ178" s="78">
        <v>121.5</v>
      </c>
      <c r="AK178" s="79">
        <v>61</v>
      </c>
      <c r="AL178" s="80">
        <v>177</v>
      </c>
      <c r="AM178" s="77">
        <v>82</v>
      </c>
      <c r="AN178" s="77">
        <v>132</v>
      </c>
      <c r="AO178" s="81">
        <v>8</v>
      </c>
      <c r="AP178" s="81">
        <v>4</v>
      </c>
      <c r="AQ178" s="81">
        <v>10</v>
      </c>
      <c r="AR178" s="81"/>
      <c r="AS178" s="81"/>
      <c r="AT178" s="81"/>
      <c r="AU178" s="81"/>
      <c r="AV178" s="81"/>
      <c r="AW178" s="81"/>
      <c r="AX178" s="82">
        <v>22</v>
      </c>
      <c r="AY178" s="83">
        <v>1798</v>
      </c>
      <c r="AZ178" s="181">
        <v>0.02</v>
      </c>
      <c r="BA178" s="84">
        <v>1.2E-2</v>
      </c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468</v>
      </c>
      <c r="BH178" s="85" t="s">
        <v>475</v>
      </c>
      <c r="BI178" s="85" t="s">
        <v>501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77">
        <v>44236</v>
      </c>
      <c r="D179" s="74">
        <v>123</v>
      </c>
      <c r="E179" s="74">
        <v>645</v>
      </c>
      <c r="F179" s="74">
        <v>34</v>
      </c>
      <c r="G179" s="75" t="s">
        <v>278</v>
      </c>
      <c r="H179" s="76" t="s">
        <v>279</v>
      </c>
      <c r="I179" s="76" t="s">
        <v>512</v>
      </c>
      <c r="J179" s="76">
        <v>4</v>
      </c>
      <c r="K179" s="76">
        <v>1</v>
      </c>
      <c r="L179" s="178">
        <v>133</v>
      </c>
      <c r="M179" s="179">
        <v>123.69</v>
      </c>
      <c r="N179" s="180">
        <v>142.31</v>
      </c>
      <c r="O179" s="111"/>
      <c r="P179" s="111"/>
      <c r="Q179" s="111"/>
      <c r="R179" s="111"/>
      <c r="S179" s="111"/>
      <c r="T179" s="77"/>
      <c r="U179" s="77"/>
      <c r="V179" s="111"/>
      <c r="W179" s="111"/>
      <c r="X179" s="111">
        <v>119</v>
      </c>
      <c r="Y179" s="111">
        <v>145</v>
      </c>
      <c r="Z179" s="111">
        <v>148</v>
      </c>
      <c r="AA179" s="77"/>
      <c r="AB179" s="77">
        <v>221</v>
      </c>
      <c r="AC179" s="111"/>
      <c r="AD179" s="111"/>
      <c r="AE179" s="111"/>
      <c r="AF179" s="111"/>
      <c r="AG179" s="111"/>
      <c r="AH179" s="77"/>
      <c r="AI179" s="77"/>
      <c r="AJ179" s="78">
        <v>137.30000000000001</v>
      </c>
      <c r="AK179" s="79">
        <v>80</v>
      </c>
      <c r="AL179" s="80">
        <v>180</v>
      </c>
      <c r="AM179" s="77">
        <v>65</v>
      </c>
      <c r="AN179" s="77">
        <v>221</v>
      </c>
      <c r="AO179" s="81">
        <v>6</v>
      </c>
      <c r="AP179" s="81"/>
      <c r="AQ179" s="81">
        <v>2</v>
      </c>
      <c r="AR179" s="81"/>
      <c r="AS179" s="81"/>
      <c r="AT179" s="81"/>
      <c r="AU179" s="81"/>
      <c r="AV179" s="81"/>
      <c r="AW179" s="81"/>
      <c r="AX179" s="82">
        <v>8</v>
      </c>
      <c r="AY179" s="83">
        <v>8</v>
      </c>
      <c r="AZ179" s="181">
        <v>0.02</v>
      </c>
      <c r="BA179" s="84">
        <v>1</v>
      </c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483</v>
      </c>
      <c r="BH179" s="85" t="s">
        <v>483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77">
        <v>44236</v>
      </c>
      <c r="D180" s="74">
        <v>4</v>
      </c>
      <c r="E180" s="74">
        <v>11</v>
      </c>
      <c r="F180" s="74">
        <v>48</v>
      </c>
      <c r="G180" s="75" t="s">
        <v>115</v>
      </c>
      <c r="H180" s="76" t="s">
        <v>116</v>
      </c>
      <c r="I180" s="76" t="s">
        <v>478</v>
      </c>
      <c r="J180" s="76">
        <v>2</v>
      </c>
      <c r="K180" s="76">
        <v>2</v>
      </c>
      <c r="L180" s="178">
        <v>212</v>
      </c>
      <c r="M180" s="179">
        <v>197.16</v>
      </c>
      <c r="N180" s="180">
        <v>226.84</v>
      </c>
      <c r="O180" s="111">
        <v>231</v>
      </c>
      <c r="P180" s="111">
        <v>224</v>
      </c>
      <c r="Q180" s="111">
        <v>218</v>
      </c>
      <c r="R180" s="111">
        <v>215</v>
      </c>
      <c r="S180" s="111">
        <v>222</v>
      </c>
      <c r="T180" s="77">
        <v>125</v>
      </c>
      <c r="U180" s="77">
        <v>113</v>
      </c>
      <c r="V180" s="111">
        <v>226</v>
      </c>
      <c r="W180" s="111">
        <v>222</v>
      </c>
      <c r="X180" s="111">
        <v>232</v>
      </c>
      <c r="Y180" s="111">
        <v>211</v>
      </c>
      <c r="Z180" s="111">
        <v>213</v>
      </c>
      <c r="AA180" s="77">
        <v>127</v>
      </c>
      <c r="AB180" s="77">
        <v>127</v>
      </c>
      <c r="AC180" s="111"/>
      <c r="AD180" s="111"/>
      <c r="AE180" s="111"/>
      <c r="AF180" s="111"/>
      <c r="AG180" s="111"/>
      <c r="AH180" s="77"/>
      <c r="AI180" s="77"/>
      <c r="AJ180" s="78">
        <v>221.4</v>
      </c>
      <c r="AK180" s="79">
        <v>37</v>
      </c>
      <c r="AL180" s="80">
        <v>195</v>
      </c>
      <c r="AM180" s="77">
        <v>59</v>
      </c>
      <c r="AN180" s="77">
        <v>123</v>
      </c>
      <c r="AO180" s="81">
        <v>8</v>
      </c>
      <c r="AP180" s="81">
        <v>2</v>
      </c>
      <c r="AQ180" s="81">
        <v>5</v>
      </c>
      <c r="AR180" s="81"/>
      <c r="AS180" s="81"/>
      <c r="AT180" s="81"/>
      <c r="AU180" s="81"/>
      <c r="AV180" s="81"/>
      <c r="AW180" s="81"/>
      <c r="AX180" s="82">
        <v>15</v>
      </c>
      <c r="AY180" s="83">
        <v>1303</v>
      </c>
      <c r="AZ180" s="181">
        <v>0.02</v>
      </c>
      <c r="BA180" s="84">
        <v>1.2E-2</v>
      </c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468</v>
      </c>
      <c r="BH180" s="85" t="s">
        <v>479</v>
      </c>
      <c r="BI180" s="85" t="s">
        <v>480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77">
        <v>44236</v>
      </c>
      <c r="D181" s="74">
        <v>4</v>
      </c>
      <c r="E181" s="74">
        <v>12</v>
      </c>
      <c r="F181" s="74">
        <v>48</v>
      </c>
      <c r="G181" s="75" t="s">
        <v>118</v>
      </c>
      <c r="H181" s="76" t="s">
        <v>119</v>
      </c>
      <c r="I181" s="76" t="s">
        <v>478</v>
      </c>
      <c r="J181" s="76">
        <v>2</v>
      </c>
      <c r="K181" s="76">
        <v>2</v>
      </c>
      <c r="L181" s="178">
        <v>212</v>
      </c>
      <c r="M181" s="179">
        <v>197.16</v>
      </c>
      <c r="N181" s="180">
        <v>226.84</v>
      </c>
      <c r="O181" s="111">
        <v>231</v>
      </c>
      <c r="P181" s="111">
        <v>224</v>
      </c>
      <c r="Q181" s="111">
        <v>220</v>
      </c>
      <c r="R181" s="111">
        <v>215</v>
      </c>
      <c r="S181" s="111">
        <v>221</v>
      </c>
      <c r="T181" s="77">
        <v>125</v>
      </c>
      <c r="U181" s="77">
        <v>113</v>
      </c>
      <c r="V181" s="111">
        <v>218</v>
      </c>
      <c r="W181" s="111">
        <v>213</v>
      </c>
      <c r="X181" s="111">
        <v>228</v>
      </c>
      <c r="Y181" s="111">
        <v>208</v>
      </c>
      <c r="Z181" s="111">
        <v>206</v>
      </c>
      <c r="AA181" s="77">
        <v>127</v>
      </c>
      <c r="AB181" s="77">
        <v>127</v>
      </c>
      <c r="AC181" s="111"/>
      <c r="AD181" s="111"/>
      <c r="AE181" s="111"/>
      <c r="AF181" s="111"/>
      <c r="AG181" s="111"/>
      <c r="AH181" s="77"/>
      <c r="AI181" s="77"/>
      <c r="AJ181" s="78">
        <v>218.4</v>
      </c>
      <c r="AK181" s="79">
        <v>37</v>
      </c>
      <c r="AL181" s="80">
        <v>195</v>
      </c>
      <c r="AM181" s="77">
        <v>59</v>
      </c>
      <c r="AN181" s="77">
        <v>123</v>
      </c>
      <c r="AO181" s="81">
        <v>5</v>
      </c>
      <c r="AP181" s="81">
        <v>5</v>
      </c>
      <c r="AQ181" s="81">
        <v>5</v>
      </c>
      <c r="AR181" s="81"/>
      <c r="AS181" s="81"/>
      <c r="AT181" s="81"/>
      <c r="AU181" s="81"/>
      <c r="AV181" s="81"/>
      <c r="AW181" s="81"/>
      <c r="AX181" s="82">
        <v>15</v>
      </c>
      <c r="AY181" s="83">
        <v>1303</v>
      </c>
      <c r="AZ181" s="181">
        <v>0.02</v>
      </c>
      <c r="BA181" s="84">
        <v>1.2E-2</v>
      </c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468</v>
      </c>
      <c r="BH181" s="85" t="s">
        <v>479</v>
      </c>
      <c r="BI181" s="85" t="s">
        <v>481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77">
        <v>44236</v>
      </c>
      <c r="D182" s="74">
        <v>334</v>
      </c>
      <c r="E182" s="74">
        <v>254</v>
      </c>
      <c r="F182" s="74">
        <v>49</v>
      </c>
      <c r="G182" s="75" t="s">
        <v>415</v>
      </c>
      <c r="H182" s="76" t="s">
        <v>164</v>
      </c>
      <c r="I182" s="76" t="s">
        <v>478</v>
      </c>
      <c r="J182" s="76">
        <v>4</v>
      </c>
      <c r="K182" s="76">
        <v>2</v>
      </c>
      <c r="L182" s="178">
        <v>203</v>
      </c>
      <c r="M182" s="179">
        <v>188.79</v>
      </c>
      <c r="N182" s="180">
        <v>217.21</v>
      </c>
      <c r="O182" s="111">
        <v>208</v>
      </c>
      <c r="P182" s="111">
        <v>205</v>
      </c>
      <c r="Q182" s="111">
        <v>211</v>
      </c>
      <c r="R182" s="111">
        <v>204</v>
      </c>
      <c r="S182" s="111">
        <v>209</v>
      </c>
      <c r="T182" s="77">
        <v>143</v>
      </c>
      <c r="U182" s="77">
        <v>142</v>
      </c>
      <c r="V182" s="111">
        <v>200</v>
      </c>
      <c r="W182" s="111">
        <v>211</v>
      </c>
      <c r="X182" s="111">
        <v>206</v>
      </c>
      <c r="Y182" s="111">
        <v>209</v>
      </c>
      <c r="Z182" s="111">
        <v>205</v>
      </c>
      <c r="AA182" s="77">
        <v>137</v>
      </c>
      <c r="AB182" s="77">
        <v>135</v>
      </c>
      <c r="AC182" s="111"/>
      <c r="AD182" s="111"/>
      <c r="AE182" s="111"/>
      <c r="AF182" s="111"/>
      <c r="AG182" s="111"/>
      <c r="AH182" s="77"/>
      <c r="AI182" s="77"/>
      <c r="AJ182" s="78">
        <v>206.8</v>
      </c>
      <c r="AK182" s="79">
        <v>88</v>
      </c>
      <c r="AL182" s="80">
        <v>164</v>
      </c>
      <c r="AM182" s="77">
        <v>103</v>
      </c>
      <c r="AN182" s="77">
        <v>139</v>
      </c>
      <c r="AO182" s="81">
        <v>7</v>
      </c>
      <c r="AP182" s="81">
        <v>6</v>
      </c>
      <c r="AQ182" s="81">
        <v>7</v>
      </c>
      <c r="AR182" s="81"/>
      <c r="AS182" s="81">
        <v>4</v>
      </c>
      <c r="AT182" s="81"/>
      <c r="AU182" s="81"/>
      <c r="AV182" s="81"/>
      <c r="AW182" s="81"/>
      <c r="AX182" s="82">
        <v>23</v>
      </c>
      <c r="AY182" s="83">
        <v>2063</v>
      </c>
      <c r="AZ182" s="181">
        <v>0.02</v>
      </c>
      <c r="BA182" s="84">
        <v>1.0999999999999999E-2</v>
      </c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468</v>
      </c>
      <c r="BH182" s="85" t="s">
        <v>475</v>
      </c>
      <c r="BI182" s="85" t="s">
        <v>482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77">
        <v>44237</v>
      </c>
      <c r="D183" s="74">
        <v>375</v>
      </c>
      <c r="E183" s="74">
        <v>437</v>
      </c>
      <c r="F183" s="74">
        <v>2</v>
      </c>
      <c r="G183" s="75" t="s">
        <v>275</v>
      </c>
      <c r="H183" s="76" t="s">
        <v>276</v>
      </c>
      <c r="I183" s="76" t="s">
        <v>452</v>
      </c>
      <c r="J183" s="76">
        <v>4</v>
      </c>
      <c r="K183" s="76">
        <v>2</v>
      </c>
      <c r="L183" s="178">
        <v>168</v>
      </c>
      <c r="M183" s="179">
        <v>158.08799999999999</v>
      </c>
      <c r="N183" s="180">
        <v>179.928</v>
      </c>
      <c r="O183" s="111">
        <v>196</v>
      </c>
      <c r="P183" s="111">
        <v>172</v>
      </c>
      <c r="Q183" s="111">
        <v>170</v>
      </c>
      <c r="R183" s="111">
        <v>173</v>
      </c>
      <c r="S183" s="111">
        <v>168</v>
      </c>
      <c r="T183" s="77">
        <v>113</v>
      </c>
      <c r="U183" s="77">
        <v>113</v>
      </c>
      <c r="V183" s="111">
        <v>190</v>
      </c>
      <c r="W183" s="111">
        <v>177</v>
      </c>
      <c r="X183" s="111">
        <v>168</v>
      </c>
      <c r="Y183" s="111">
        <v>172</v>
      </c>
      <c r="Z183" s="111">
        <v>168</v>
      </c>
      <c r="AA183" s="77">
        <v>117</v>
      </c>
      <c r="AB183" s="77">
        <v>113</v>
      </c>
      <c r="AC183" s="111"/>
      <c r="AD183" s="111"/>
      <c r="AE183" s="111"/>
      <c r="AF183" s="111"/>
      <c r="AG183" s="111"/>
      <c r="AH183" s="77"/>
      <c r="AI183" s="77"/>
      <c r="AJ183" s="78">
        <v>175.4</v>
      </c>
      <c r="AK183" s="79">
        <v>120</v>
      </c>
      <c r="AL183" s="80">
        <v>120</v>
      </c>
      <c r="AM183" s="77">
        <v>126</v>
      </c>
      <c r="AN183" s="77">
        <v>114</v>
      </c>
      <c r="AO183" s="81">
        <v>5</v>
      </c>
      <c r="AP183" s="81">
        <v>4</v>
      </c>
      <c r="AQ183" s="81">
        <v>5</v>
      </c>
      <c r="AR183" s="81"/>
      <c r="AS183" s="81"/>
      <c r="AT183" s="81"/>
      <c r="AU183" s="81"/>
      <c r="AV183" s="81"/>
      <c r="AW183" s="81"/>
      <c r="AX183" s="82">
        <v>14</v>
      </c>
      <c r="AY183" s="83">
        <v>2389</v>
      </c>
      <c r="AZ183" s="181">
        <v>1.4999999999999999E-2</v>
      </c>
      <c r="BA183" s="84">
        <v>6.0000000000000001E-3</v>
      </c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453</v>
      </c>
      <c r="BH183" s="85" t="s">
        <v>454</v>
      </c>
      <c r="BI183" s="85" t="s">
        <v>511</v>
      </c>
      <c r="BJ183" s="85" t="s">
        <v>458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77">
        <v>44237</v>
      </c>
      <c r="D184" s="74">
        <v>236</v>
      </c>
      <c r="E184" s="74">
        <v>160</v>
      </c>
      <c r="F184" s="74">
        <v>3</v>
      </c>
      <c r="G184" s="75" t="s">
        <v>151</v>
      </c>
      <c r="H184" s="76" t="s">
        <v>152</v>
      </c>
      <c r="I184" s="76" t="s">
        <v>452</v>
      </c>
      <c r="J184" s="76">
        <v>2</v>
      </c>
      <c r="K184" s="76">
        <v>1</v>
      </c>
      <c r="L184" s="178">
        <v>200</v>
      </c>
      <c r="M184" s="179">
        <v>186</v>
      </c>
      <c r="N184" s="180">
        <v>214</v>
      </c>
      <c r="O184" s="111">
        <v>200</v>
      </c>
      <c r="P184" s="111">
        <v>203</v>
      </c>
      <c r="Q184" s="111">
        <v>218</v>
      </c>
      <c r="R184" s="111">
        <v>207</v>
      </c>
      <c r="S184" s="111">
        <v>201</v>
      </c>
      <c r="T184" s="77">
        <v>88</v>
      </c>
      <c r="U184" s="77">
        <v>88</v>
      </c>
      <c r="V184" s="111">
        <v>200</v>
      </c>
      <c r="W184" s="111">
        <v>203</v>
      </c>
      <c r="X184" s="111">
        <v>183</v>
      </c>
      <c r="Y184" s="111">
        <v>199</v>
      </c>
      <c r="Z184" s="111">
        <v>201</v>
      </c>
      <c r="AA184" s="77">
        <v>86</v>
      </c>
      <c r="AB184" s="77">
        <v>82</v>
      </c>
      <c r="AC184" s="111"/>
      <c r="AD184" s="111"/>
      <c r="AE184" s="111"/>
      <c r="AF184" s="111"/>
      <c r="AG184" s="111"/>
      <c r="AH184" s="77"/>
      <c r="AI184" s="77"/>
      <c r="AJ184" s="78">
        <v>201.5</v>
      </c>
      <c r="AK184" s="79">
        <v>76</v>
      </c>
      <c r="AL184" s="80">
        <v>95</v>
      </c>
      <c r="AM184" s="77">
        <v>84</v>
      </c>
      <c r="AN184" s="77">
        <v>86</v>
      </c>
      <c r="AO184" s="81">
        <v>12</v>
      </c>
      <c r="AP184" s="81">
        <v>1</v>
      </c>
      <c r="AQ184" s="81">
        <v>2</v>
      </c>
      <c r="AR184" s="81"/>
      <c r="AS184" s="81"/>
      <c r="AT184" s="81"/>
      <c r="AU184" s="81"/>
      <c r="AV184" s="81"/>
      <c r="AW184" s="81"/>
      <c r="AX184" s="82">
        <v>15</v>
      </c>
      <c r="AY184" s="83">
        <v>1869</v>
      </c>
      <c r="AZ184" s="181">
        <v>1.4999999999999999E-2</v>
      </c>
      <c r="BA184" s="84">
        <v>8.0000000000000002E-3</v>
      </c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510</v>
      </c>
      <c r="BH184" s="85" t="s">
        <v>510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77">
        <v>44237</v>
      </c>
      <c r="D185" s="74">
        <v>1</v>
      </c>
      <c r="E185" s="74">
        <v>1</v>
      </c>
      <c r="F185" s="74">
        <v>4</v>
      </c>
      <c r="G185" s="75" t="s">
        <v>190</v>
      </c>
      <c r="H185" s="76" t="s">
        <v>191</v>
      </c>
      <c r="I185" s="76" t="s">
        <v>452</v>
      </c>
      <c r="J185" s="76">
        <v>3</v>
      </c>
      <c r="K185" s="76">
        <v>2</v>
      </c>
      <c r="L185" s="178">
        <v>111</v>
      </c>
      <c r="M185" s="179">
        <v>103.23</v>
      </c>
      <c r="N185" s="180">
        <v>118.77</v>
      </c>
      <c r="O185" s="111">
        <v>108</v>
      </c>
      <c r="P185" s="111">
        <v>112</v>
      </c>
      <c r="Q185" s="111">
        <v>115</v>
      </c>
      <c r="R185" s="111">
        <v>119</v>
      </c>
      <c r="S185" s="111">
        <v>111</v>
      </c>
      <c r="T185" s="77">
        <v>93</v>
      </c>
      <c r="U185" s="77">
        <v>85</v>
      </c>
      <c r="V185" s="111">
        <v>120</v>
      </c>
      <c r="W185" s="111">
        <v>117</v>
      </c>
      <c r="X185" s="111">
        <v>119</v>
      </c>
      <c r="Y185" s="111">
        <v>117</v>
      </c>
      <c r="Z185" s="111">
        <v>113</v>
      </c>
      <c r="AA185" s="77">
        <v>89</v>
      </c>
      <c r="AB185" s="77">
        <v>91</v>
      </c>
      <c r="AC185" s="111"/>
      <c r="AD185" s="111"/>
      <c r="AE185" s="111"/>
      <c r="AF185" s="111"/>
      <c r="AG185" s="111"/>
      <c r="AH185" s="77"/>
      <c r="AI185" s="77"/>
      <c r="AJ185" s="78">
        <v>115.1</v>
      </c>
      <c r="AK185" s="79">
        <v>108</v>
      </c>
      <c r="AL185" s="80">
        <v>100</v>
      </c>
      <c r="AM185" s="77">
        <v>121</v>
      </c>
      <c r="AN185" s="77">
        <v>90</v>
      </c>
      <c r="AO185" s="81">
        <v>8</v>
      </c>
      <c r="AP185" s="81">
        <v>4</v>
      </c>
      <c r="AQ185" s="81">
        <v>3</v>
      </c>
      <c r="AR185" s="81"/>
      <c r="AS185" s="81"/>
      <c r="AT185" s="81"/>
      <c r="AU185" s="81"/>
      <c r="AV185" s="81"/>
      <c r="AW185" s="81"/>
      <c r="AX185" s="82">
        <v>15</v>
      </c>
      <c r="AY185" s="83">
        <v>2671</v>
      </c>
      <c r="AZ185" s="181">
        <v>1.4999999999999999E-2</v>
      </c>
      <c r="BA185" s="84">
        <v>6.0000000000000001E-3</v>
      </c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483</v>
      </c>
      <c r="BH185" s="85" t="s">
        <v>483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77">
        <v>44237</v>
      </c>
      <c r="D186" s="74">
        <v>1</v>
      </c>
      <c r="E186" s="74">
        <v>2</v>
      </c>
      <c r="F186" s="74">
        <v>4</v>
      </c>
      <c r="G186" s="75" t="s">
        <v>193</v>
      </c>
      <c r="H186" s="76" t="s">
        <v>194</v>
      </c>
      <c r="I186" s="76" t="s">
        <v>452</v>
      </c>
      <c r="J186" s="76">
        <v>3</v>
      </c>
      <c r="K186" s="76">
        <v>2</v>
      </c>
      <c r="L186" s="178">
        <v>113</v>
      </c>
      <c r="M186" s="179">
        <v>105.09</v>
      </c>
      <c r="N186" s="180">
        <v>120.91</v>
      </c>
      <c r="O186" s="111">
        <v>98</v>
      </c>
      <c r="P186" s="111">
        <v>107</v>
      </c>
      <c r="Q186" s="111">
        <v>109</v>
      </c>
      <c r="R186" s="111">
        <v>116</v>
      </c>
      <c r="S186" s="111">
        <v>106</v>
      </c>
      <c r="T186" s="77">
        <v>93</v>
      </c>
      <c r="U186" s="77">
        <v>85</v>
      </c>
      <c r="V186" s="111">
        <v>101</v>
      </c>
      <c r="W186" s="111">
        <v>106</v>
      </c>
      <c r="X186" s="111">
        <v>113</v>
      </c>
      <c r="Y186" s="111">
        <v>118</v>
      </c>
      <c r="Z186" s="111">
        <v>106</v>
      </c>
      <c r="AA186" s="77">
        <v>89</v>
      </c>
      <c r="AB186" s="77">
        <v>91</v>
      </c>
      <c r="AC186" s="111"/>
      <c r="AD186" s="111"/>
      <c r="AE186" s="111"/>
      <c r="AF186" s="111"/>
      <c r="AG186" s="111"/>
      <c r="AH186" s="77"/>
      <c r="AI186" s="77"/>
      <c r="AJ186" s="78">
        <v>108</v>
      </c>
      <c r="AK186" s="79">
        <v>108</v>
      </c>
      <c r="AL186" s="80">
        <v>100</v>
      </c>
      <c r="AM186" s="77">
        <v>121</v>
      </c>
      <c r="AN186" s="77">
        <v>90</v>
      </c>
      <c r="AO186" s="81">
        <v>7</v>
      </c>
      <c r="AP186" s="81">
        <v>5</v>
      </c>
      <c r="AQ186" s="81">
        <v>5</v>
      </c>
      <c r="AR186" s="81"/>
      <c r="AS186" s="81"/>
      <c r="AT186" s="81"/>
      <c r="AU186" s="81"/>
      <c r="AV186" s="81"/>
      <c r="AW186" s="81"/>
      <c r="AX186" s="82">
        <v>17</v>
      </c>
      <c r="AY186" s="83">
        <v>2669</v>
      </c>
      <c r="AZ186" s="181">
        <v>1.4999999999999999E-2</v>
      </c>
      <c r="BA186" s="84">
        <v>6.0000000000000001E-3</v>
      </c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483</v>
      </c>
      <c r="BH186" s="85" t="s">
        <v>483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77">
        <v>44237</v>
      </c>
      <c r="D187" s="74">
        <v>47</v>
      </c>
      <c r="E187" s="74">
        <v>122</v>
      </c>
      <c r="F187" s="74">
        <v>5</v>
      </c>
      <c r="G187" s="75" t="s">
        <v>272</v>
      </c>
      <c r="H187" s="76" t="s">
        <v>273</v>
      </c>
      <c r="I187" s="76" t="s">
        <v>459</v>
      </c>
      <c r="J187" s="76">
        <v>2</v>
      </c>
      <c r="K187" s="76">
        <v>1</v>
      </c>
      <c r="L187" s="178">
        <v>280</v>
      </c>
      <c r="M187" s="179">
        <v>267.39999999999998</v>
      </c>
      <c r="N187" s="180">
        <v>292.60000000000002</v>
      </c>
      <c r="O187" s="111">
        <v>275</v>
      </c>
      <c r="P187" s="111">
        <v>278</v>
      </c>
      <c r="Q187" s="111">
        <v>284</v>
      </c>
      <c r="R187" s="111">
        <v>283</v>
      </c>
      <c r="S187" s="111">
        <v>271</v>
      </c>
      <c r="T187" s="77">
        <v>99</v>
      </c>
      <c r="U187" s="77">
        <v>106</v>
      </c>
      <c r="V187" s="111">
        <v>263</v>
      </c>
      <c r="W187" s="111">
        <v>275</v>
      </c>
      <c r="X187" s="111">
        <v>283</v>
      </c>
      <c r="Y187" s="111">
        <v>275</v>
      </c>
      <c r="Z187" s="111">
        <v>269</v>
      </c>
      <c r="AA187" s="77">
        <v>107</v>
      </c>
      <c r="AB187" s="77">
        <v>115</v>
      </c>
      <c r="AC187" s="111"/>
      <c r="AD187" s="111"/>
      <c r="AE187" s="111"/>
      <c r="AF187" s="111"/>
      <c r="AG187" s="111"/>
      <c r="AH187" s="77"/>
      <c r="AI187" s="77"/>
      <c r="AJ187" s="78">
        <v>275.60000000000002</v>
      </c>
      <c r="AK187" s="79">
        <v>63</v>
      </c>
      <c r="AL187" s="80">
        <v>115</v>
      </c>
      <c r="AM187" s="77">
        <v>67</v>
      </c>
      <c r="AN187" s="77">
        <v>107</v>
      </c>
      <c r="AO187" s="81">
        <v>7</v>
      </c>
      <c r="AP187" s="81">
        <v>2</v>
      </c>
      <c r="AQ187" s="81">
        <v>6</v>
      </c>
      <c r="AR187" s="81"/>
      <c r="AS187" s="81"/>
      <c r="AT187" s="81">
        <v>20</v>
      </c>
      <c r="AU187" s="81"/>
      <c r="AV187" s="81"/>
      <c r="AW187" s="81"/>
      <c r="AX187" s="82">
        <v>35</v>
      </c>
      <c r="AY187" s="83">
        <v>135</v>
      </c>
      <c r="AZ187" s="181">
        <v>1.4999999999999999E-2</v>
      </c>
      <c r="BA187" s="84">
        <v>0.25900000000000001</v>
      </c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453</v>
      </c>
      <c r="BH187" s="85" t="s">
        <v>454</v>
      </c>
      <c r="BI187" s="85" t="s">
        <v>467</v>
      </c>
      <c r="BJ187" s="85" t="s">
        <v>461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77">
        <v>44237</v>
      </c>
      <c r="D188" s="74">
        <v>32</v>
      </c>
      <c r="E188" s="74">
        <v>92</v>
      </c>
      <c r="F188" s="74">
        <v>6</v>
      </c>
      <c r="G188" s="75" t="s">
        <v>136</v>
      </c>
      <c r="H188" s="76" t="s">
        <v>137</v>
      </c>
      <c r="I188" s="76" t="s">
        <v>452</v>
      </c>
      <c r="J188" s="76">
        <v>2</v>
      </c>
      <c r="K188" s="76">
        <v>3</v>
      </c>
      <c r="L188" s="178">
        <v>361</v>
      </c>
      <c r="M188" s="179">
        <v>335.73</v>
      </c>
      <c r="N188" s="180">
        <v>386.27</v>
      </c>
      <c r="O188" s="111">
        <v>383</v>
      </c>
      <c r="P188" s="111">
        <v>375</v>
      </c>
      <c r="Q188" s="111">
        <v>370</v>
      </c>
      <c r="R188" s="111">
        <v>362</v>
      </c>
      <c r="S188" s="111">
        <v>316</v>
      </c>
      <c r="T188" s="77">
        <v>87</v>
      </c>
      <c r="U188" s="77">
        <v>89</v>
      </c>
      <c r="V188" s="111">
        <v>395</v>
      </c>
      <c r="W188" s="111"/>
      <c r="X188" s="111"/>
      <c r="Y188" s="111"/>
      <c r="Z188" s="111"/>
      <c r="AA188" s="77">
        <v>101</v>
      </c>
      <c r="AB188" s="77"/>
      <c r="AC188" s="111"/>
      <c r="AD188" s="111"/>
      <c r="AE188" s="111"/>
      <c r="AF188" s="111"/>
      <c r="AG188" s="111"/>
      <c r="AH188" s="77"/>
      <c r="AI188" s="77"/>
      <c r="AJ188" s="78">
        <v>366.8</v>
      </c>
      <c r="AK188" s="79">
        <v>74</v>
      </c>
      <c r="AL188" s="80">
        <v>97</v>
      </c>
      <c r="AM188" s="77">
        <v>78</v>
      </c>
      <c r="AN188" s="77">
        <v>92</v>
      </c>
      <c r="AO188" s="81">
        <v>4</v>
      </c>
      <c r="AP188" s="81">
        <v>2</v>
      </c>
      <c r="AQ188" s="81">
        <v>2</v>
      </c>
      <c r="AR188" s="81"/>
      <c r="AS188" s="81"/>
      <c r="AT188" s="81"/>
      <c r="AU188" s="81"/>
      <c r="AV188" s="81"/>
      <c r="AW188" s="81"/>
      <c r="AX188" s="82">
        <v>8</v>
      </c>
      <c r="AY188" s="83">
        <v>1264</v>
      </c>
      <c r="AZ188" s="181">
        <v>1.4999999999999999E-2</v>
      </c>
      <c r="BA188" s="84">
        <v>6.0000000000000001E-3</v>
      </c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468</v>
      </c>
      <c r="BH188" s="85" t="s">
        <v>469</v>
      </c>
      <c r="BI188" s="85" t="s">
        <v>496</v>
      </c>
      <c r="BJ188" s="85" t="s">
        <v>497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77">
        <v>44237</v>
      </c>
      <c r="D189" s="74">
        <v>32</v>
      </c>
      <c r="E189" s="74">
        <v>93</v>
      </c>
      <c r="F189" s="74">
        <v>6</v>
      </c>
      <c r="G189" s="75" t="s">
        <v>139</v>
      </c>
      <c r="H189" s="76" t="s">
        <v>140</v>
      </c>
      <c r="I189" s="76" t="s">
        <v>452</v>
      </c>
      <c r="J189" s="76">
        <v>2</v>
      </c>
      <c r="K189" s="76">
        <v>3</v>
      </c>
      <c r="L189" s="178">
        <v>59</v>
      </c>
      <c r="M189" s="179">
        <v>54.87</v>
      </c>
      <c r="N189" s="180">
        <v>63.13</v>
      </c>
      <c r="O189" s="111">
        <v>61</v>
      </c>
      <c r="P189" s="111">
        <v>59</v>
      </c>
      <c r="Q189" s="111">
        <v>60</v>
      </c>
      <c r="R189" s="111">
        <v>56</v>
      </c>
      <c r="S189" s="111">
        <v>54</v>
      </c>
      <c r="T189" s="77">
        <v>87</v>
      </c>
      <c r="U189" s="77">
        <v>89</v>
      </c>
      <c r="V189" s="111">
        <v>65</v>
      </c>
      <c r="W189" s="111"/>
      <c r="X189" s="111"/>
      <c r="Y189" s="111"/>
      <c r="Z189" s="111"/>
      <c r="AA189" s="77">
        <v>101</v>
      </c>
      <c r="AB189" s="77"/>
      <c r="AC189" s="111"/>
      <c r="AD189" s="111"/>
      <c r="AE189" s="111"/>
      <c r="AF189" s="111"/>
      <c r="AG189" s="111"/>
      <c r="AH189" s="77"/>
      <c r="AI189" s="77"/>
      <c r="AJ189" s="78">
        <v>59.2</v>
      </c>
      <c r="AK189" s="79">
        <v>74</v>
      </c>
      <c r="AL189" s="80">
        <v>97</v>
      </c>
      <c r="AM189" s="77">
        <v>78</v>
      </c>
      <c r="AN189" s="77">
        <v>92</v>
      </c>
      <c r="AO189" s="81">
        <v>5</v>
      </c>
      <c r="AP189" s="81">
        <v>2</v>
      </c>
      <c r="AQ189" s="81">
        <v>4</v>
      </c>
      <c r="AR189" s="81"/>
      <c r="AS189" s="81"/>
      <c r="AT189" s="81"/>
      <c r="AU189" s="81"/>
      <c r="AV189" s="81"/>
      <c r="AW189" s="81"/>
      <c r="AX189" s="82">
        <v>11</v>
      </c>
      <c r="AY189" s="83">
        <v>6221</v>
      </c>
      <c r="AZ189" s="181">
        <v>1.4999999999999999E-2</v>
      </c>
      <c r="BA189" s="84">
        <v>2E-3</v>
      </c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468</v>
      </c>
      <c r="BH189" s="85" t="s">
        <v>469</v>
      </c>
      <c r="BI189" s="85" t="s">
        <v>498</v>
      </c>
      <c r="BJ189" s="85" t="s">
        <v>497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77">
        <v>44237</v>
      </c>
      <c r="D190" s="74">
        <v>142</v>
      </c>
      <c r="E190" s="74">
        <v>280</v>
      </c>
      <c r="F190" s="74">
        <v>6</v>
      </c>
      <c r="G190" s="75" t="s">
        <v>172</v>
      </c>
      <c r="H190" s="76" t="s">
        <v>173</v>
      </c>
      <c r="I190" s="76" t="s">
        <v>452</v>
      </c>
      <c r="J190" s="76">
        <v>3</v>
      </c>
      <c r="K190" s="76">
        <v>2</v>
      </c>
      <c r="L190" s="178">
        <v>323</v>
      </c>
      <c r="M190" s="179">
        <v>300.39</v>
      </c>
      <c r="N190" s="180">
        <v>345.61</v>
      </c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>
        <v>345</v>
      </c>
      <c r="AA190" s="77"/>
      <c r="AB190" s="77">
        <v>104</v>
      </c>
      <c r="AC190" s="111"/>
      <c r="AD190" s="111"/>
      <c r="AE190" s="111"/>
      <c r="AF190" s="111"/>
      <c r="AG190" s="111"/>
      <c r="AH190" s="77"/>
      <c r="AI190" s="77"/>
      <c r="AJ190" s="78">
        <v>345</v>
      </c>
      <c r="AK190" s="79">
        <v>105</v>
      </c>
      <c r="AL190" s="80">
        <v>103</v>
      </c>
      <c r="AM190" s="77">
        <v>104</v>
      </c>
      <c r="AN190" s="77">
        <v>104</v>
      </c>
      <c r="AO190" s="81">
        <v>3</v>
      </c>
      <c r="AP190" s="81"/>
      <c r="AQ190" s="81">
        <v>1</v>
      </c>
      <c r="AR190" s="81"/>
      <c r="AS190" s="81"/>
      <c r="AT190" s="81"/>
      <c r="AU190" s="81"/>
      <c r="AV190" s="81"/>
      <c r="AW190" s="81"/>
      <c r="AX190" s="82">
        <v>4</v>
      </c>
      <c r="AY190" s="83">
        <v>4</v>
      </c>
      <c r="AZ190" s="181">
        <v>1.4999999999999999E-2</v>
      </c>
      <c r="BA190" s="84">
        <v>1</v>
      </c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463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77">
        <v>44237</v>
      </c>
      <c r="D191" s="74">
        <v>243</v>
      </c>
      <c r="E191" s="74">
        <v>167</v>
      </c>
      <c r="F191" s="74">
        <v>7</v>
      </c>
      <c r="G191" s="75" t="s">
        <v>282</v>
      </c>
      <c r="H191" s="76" t="s">
        <v>283</v>
      </c>
      <c r="I191" s="76" t="s">
        <v>452</v>
      </c>
      <c r="J191" s="76">
        <v>2</v>
      </c>
      <c r="K191" s="76">
        <v>2</v>
      </c>
      <c r="L191" s="178">
        <v>888</v>
      </c>
      <c r="M191" s="179">
        <v>825.84</v>
      </c>
      <c r="N191" s="180">
        <v>950.16</v>
      </c>
      <c r="O191" s="111">
        <v>874</v>
      </c>
      <c r="P191" s="111"/>
      <c r="Q191" s="111"/>
      <c r="R191" s="111"/>
      <c r="S191" s="111"/>
      <c r="T191" s="77">
        <v>158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874</v>
      </c>
      <c r="AK191" s="79">
        <v>55</v>
      </c>
      <c r="AL191" s="80">
        <v>131</v>
      </c>
      <c r="AM191" s="77">
        <v>46</v>
      </c>
      <c r="AN191" s="77">
        <v>158</v>
      </c>
      <c r="AO191" s="81">
        <v>1</v>
      </c>
      <c r="AP191" s="81">
        <v>1</v>
      </c>
      <c r="AQ191" s="81">
        <v>1</v>
      </c>
      <c r="AR191" s="81"/>
      <c r="AS191" s="81"/>
      <c r="AT191" s="81"/>
      <c r="AU191" s="81"/>
      <c r="AV191" s="81"/>
      <c r="AW191" s="81"/>
      <c r="AX191" s="82">
        <v>2</v>
      </c>
      <c r="AY191" s="83">
        <v>138</v>
      </c>
      <c r="AZ191" s="181">
        <v>1.4999999999999999E-2</v>
      </c>
      <c r="BA191" s="84">
        <v>1.4E-2</v>
      </c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463</v>
      </c>
      <c r="BH191" s="85" t="s">
        <v>463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77">
        <v>44237</v>
      </c>
      <c r="D192" s="74">
        <v>407</v>
      </c>
      <c r="E192" s="74">
        <v>627</v>
      </c>
      <c r="F192" s="74">
        <v>7</v>
      </c>
      <c r="G192" s="75" t="s">
        <v>260</v>
      </c>
      <c r="H192" s="76" t="s">
        <v>261</v>
      </c>
      <c r="I192" s="76" t="s">
        <v>452</v>
      </c>
      <c r="J192" s="76">
        <v>1</v>
      </c>
      <c r="K192" s="76">
        <v>5</v>
      </c>
      <c r="L192" s="178">
        <v>418.5</v>
      </c>
      <c r="M192" s="179">
        <v>384.97815000000003</v>
      </c>
      <c r="N192" s="180">
        <v>452.02184999999997</v>
      </c>
      <c r="O192" s="111"/>
      <c r="P192" s="111"/>
      <c r="Q192" s="111">
        <v>412</v>
      </c>
      <c r="R192" s="111">
        <v>422</v>
      </c>
      <c r="S192" s="111">
        <v>472</v>
      </c>
      <c r="T192" s="77"/>
      <c r="U192" s="77">
        <v>158</v>
      </c>
      <c r="V192" s="111">
        <v>439</v>
      </c>
      <c r="W192" s="111">
        <v>443</v>
      </c>
      <c r="X192" s="111">
        <v>436</v>
      </c>
      <c r="Y192" s="111">
        <v>450</v>
      </c>
      <c r="Z192" s="111">
        <v>433</v>
      </c>
      <c r="AA192" s="77">
        <v>164</v>
      </c>
      <c r="AB192" s="77">
        <v>160</v>
      </c>
      <c r="AC192" s="111"/>
      <c r="AD192" s="111"/>
      <c r="AE192" s="111"/>
      <c r="AF192" s="111"/>
      <c r="AG192" s="111"/>
      <c r="AH192" s="77"/>
      <c r="AI192" s="77"/>
      <c r="AJ192" s="78">
        <v>438.4</v>
      </c>
      <c r="AK192" s="79">
        <v>18</v>
      </c>
      <c r="AL192" s="80">
        <v>200</v>
      </c>
      <c r="AM192" s="77">
        <v>22</v>
      </c>
      <c r="AN192" s="77">
        <v>161</v>
      </c>
      <c r="AO192" s="81">
        <v>4</v>
      </c>
      <c r="AP192" s="81">
        <v>1</v>
      </c>
      <c r="AQ192" s="81">
        <v>2</v>
      </c>
      <c r="AR192" s="81"/>
      <c r="AS192" s="81"/>
      <c r="AT192" s="81"/>
      <c r="AU192" s="81"/>
      <c r="AV192" s="81"/>
      <c r="AW192" s="81"/>
      <c r="AX192" s="82">
        <v>7</v>
      </c>
      <c r="AY192" s="83">
        <v>367</v>
      </c>
      <c r="AZ192" s="181">
        <v>1.4999999999999999E-2</v>
      </c>
      <c r="BA192" s="84">
        <v>1.9E-2</v>
      </c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468</v>
      </c>
      <c r="BH192" s="85" t="s">
        <v>469</v>
      </c>
      <c r="BI192" s="85" t="s">
        <v>513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77">
        <v>44237</v>
      </c>
      <c r="D193" s="74">
        <v>407</v>
      </c>
      <c r="E193" s="74">
        <v>628</v>
      </c>
      <c r="F193" s="74">
        <v>7</v>
      </c>
      <c r="G193" s="75" t="s">
        <v>263</v>
      </c>
      <c r="H193" s="76" t="s">
        <v>264</v>
      </c>
      <c r="I193" s="76" t="s">
        <v>452</v>
      </c>
      <c r="J193" s="76">
        <v>1</v>
      </c>
      <c r="K193" s="76">
        <v>5</v>
      </c>
      <c r="L193" s="178">
        <v>330</v>
      </c>
      <c r="M193" s="179">
        <v>303.99599999999998</v>
      </c>
      <c r="N193" s="180">
        <v>356.00400000000002</v>
      </c>
      <c r="O193" s="111"/>
      <c r="P193" s="111"/>
      <c r="Q193" s="111">
        <v>332</v>
      </c>
      <c r="R193" s="111">
        <v>341</v>
      </c>
      <c r="S193" s="111">
        <v>356</v>
      </c>
      <c r="T193" s="77"/>
      <c r="U193" s="77">
        <v>158</v>
      </c>
      <c r="V193" s="111">
        <v>336</v>
      </c>
      <c r="W193" s="111">
        <v>338</v>
      </c>
      <c r="X193" s="111">
        <v>352</v>
      </c>
      <c r="Y193" s="111">
        <v>343</v>
      </c>
      <c r="Z193" s="111">
        <v>348</v>
      </c>
      <c r="AA193" s="77">
        <v>164</v>
      </c>
      <c r="AB193" s="77">
        <v>160</v>
      </c>
      <c r="AC193" s="111"/>
      <c r="AD193" s="111"/>
      <c r="AE193" s="111"/>
      <c r="AF193" s="111"/>
      <c r="AG193" s="111"/>
      <c r="AH193" s="77"/>
      <c r="AI193" s="77"/>
      <c r="AJ193" s="78">
        <v>343.3</v>
      </c>
      <c r="AK193" s="79">
        <v>18</v>
      </c>
      <c r="AL193" s="80">
        <v>200</v>
      </c>
      <c r="AM193" s="77">
        <v>22</v>
      </c>
      <c r="AN193" s="77">
        <v>161</v>
      </c>
      <c r="AO193" s="81">
        <v>13</v>
      </c>
      <c r="AP193" s="81">
        <v>2</v>
      </c>
      <c r="AQ193" s="81">
        <v>1</v>
      </c>
      <c r="AR193" s="81"/>
      <c r="AS193" s="81"/>
      <c r="AT193" s="81"/>
      <c r="AU193" s="81"/>
      <c r="AV193" s="81"/>
      <c r="AW193" s="81"/>
      <c r="AX193" s="82">
        <v>16</v>
      </c>
      <c r="AY193" s="83">
        <v>376</v>
      </c>
      <c r="AZ193" s="181">
        <v>1.4999999999999999E-2</v>
      </c>
      <c r="BA193" s="84">
        <v>4.2999999999999997E-2</v>
      </c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468</v>
      </c>
      <c r="BH193" s="85" t="s">
        <v>469</v>
      </c>
      <c r="BI193" s="85" t="s">
        <v>471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77">
        <v>44237</v>
      </c>
      <c r="D194" s="74">
        <v>407</v>
      </c>
      <c r="E194" s="74">
        <v>629</v>
      </c>
      <c r="F194" s="74">
        <v>7</v>
      </c>
      <c r="G194" s="75" t="s">
        <v>266</v>
      </c>
      <c r="H194" s="76" t="s">
        <v>267</v>
      </c>
      <c r="I194" s="76" t="s">
        <v>452</v>
      </c>
      <c r="J194" s="76">
        <v>1</v>
      </c>
      <c r="K194" s="76">
        <v>5</v>
      </c>
      <c r="L194" s="178">
        <v>221</v>
      </c>
      <c r="M194" s="179">
        <v>203.983</v>
      </c>
      <c r="N194" s="180">
        <v>238.017</v>
      </c>
      <c r="O194" s="111"/>
      <c r="P194" s="111"/>
      <c r="Q194" s="111">
        <v>225</v>
      </c>
      <c r="R194" s="111">
        <v>231</v>
      </c>
      <c r="S194" s="111">
        <v>247</v>
      </c>
      <c r="T194" s="77"/>
      <c r="U194" s="77">
        <v>158</v>
      </c>
      <c r="V194" s="111">
        <v>230</v>
      </c>
      <c r="W194" s="111">
        <v>223</v>
      </c>
      <c r="X194" s="111">
        <v>235</v>
      </c>
      <c r="Y194" s="111">
        <v>233</v>
      </c>
      <c r="Z194" s="111">
        <v>239</v>
      </c>
      <c r="AA194" s="77">
        <v>164</v>
      </c>
      <c r="AB194" s="77">
        <v>160</v>
      </c>
      <c r="AC194" s="111"/>
      <c r="AD194" s="111"/>
      <c r="AE194" s="111"/>
      <c r="AF194" s="111"/>
      <c r="AG194" s="111"/>
      <c r="AH194" s="77"/>
      <c r="AI194" s="77"/>
      <c r="AJ194" s="78">
        <v>232.9</v>
      </c>
      <c r="AK194" s="79">
        <v>18</v>
      </c>
      <c r="AL194" s="80">
        <v>200</v>
      </c>
      <c r="AM194" s="77">
        <v>22</v>
      </c>
      <c r="AN194" s="77">
        <v>161</v>
      </c>
      <c r="AO194" s="81">
        <v>4</v>
      </c>
      <c r="AP194" s="81">
        <v>2</v>
      </c>
      <c r="AQ194" s="81">
        <v>3</v>
      </c>
      <c r="AR194" s="81"/>
      <c r="AS194" s="81"/>
      <c r="AT194" s="81"/>
      <c r="AU194" s="81"/>
      <c r="AV194" s="81"/>
      <c r="AW194" s="81"/>
      <c r="AX194" s="82">
        <v>9</v>
      </c>
      <c r="AY194" s="83">
        <v>369</v>
      </c>
      <c r="AZ194" s="181">
        <v>1.4999999999999999E-2</v>
      </c>
      <c r="BA194" s="84">
        <v>2.4E-2</v>
      </c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468</v>
      </c>
      <c r="BH194" s="85" t="s">
        <v>469</v>
      </c>
      <c r="BI194" s="85" t="s">
        <v>471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77">
        <v>44237</v>
      </c>
      <c r="D195" s="74">
        <v>407</v>
      </c>
      <c r="E195" s="74">
        <v>630</v>
      </c>
      <c r="F195" s="74">
        <v>7</v>
      </c>
      <c r="G195" s="75" t="s">
        <v>269</v>
      </c>
      <c r="H195" s="76" t="s">
        <v>270</v>
      </c>
      <c r="I195" s="76" t="s">
        <v>452</v>
      </c>
      <c r="J195" s="76">
        <v>1</v>
      </c>
      <c r="K195" s="76">
        <v>5</v>
      </c>
      <c r="L195" s="178">
        <v>214</v>
      </c>
      <c r="M195" s="179">
        <v>197.84299999999999</v>
      </c>
      <c r="N195" s="180">
        <v>230.15700000000001</v>
      </c>
      <c r="O195" s="111"/>
      <c r="P195" s="111"/>
      <c r="Q195" s="111">
        <v>217</v>
      </c>
      <c r="R195" s="111">
        <v>215</v>
      </c>
      <c r="S195" s="111">
        <v>240</v>
      </c>
      <c r="T195" s="77"/>
      <c r="U195" s="77">
        <v>158</v>
      </c>
      <c r="V195" s="111">
        <v>226</v>
      </c>
      <c r="W195" s="111">
        <v>220</v>
      </c>
      <c r="X195" s="111">
        <v>212</v>
      </c>
      <c r="Y195" s="111">
        <v>215</v>
      </c>
      <c r="Z195" s="111">
        <v>217</v>
      </c>
      <c r="AA195" s="77">
        <v>164</v>
      </c>
      <c r="AB195" s="77">
        <v>160</v>
      </c>
      <c r="AC195" s="111"/>
      <c r="AD195" s="111"/>
      <c r="AE195" s="111"/>
      <c r="AF195" s="111"/>
      <c r="AG195" s="111"/>
      <c r="AH195" s="77"/>
      <c r="AI195" s="77"/>
      <c r="AJ195" s="78">
        <v>220.3</v>
      </c>
      <c r="AK195" s="79">
        <v>18</v>
      </c>
      <c r="AL195" s="80">
        <v>200</v>
      </c>
      <c r="AM195" s="77">
        <v>22</v>
      </c>
      <c r="AN195" s="77">
        <v>161</v>
      </c>
      <c r="AO195" s="81">
        <v>17</v>
      </c>
      <c r="AP195" s="81">
        <v>4</v>
      </c>
      <c r="AQ195" s="81">
        <v>13</v>
      </c>
      <c r="AR195" s="81"/>
      <c r="AS195" s="81"/>
      <c r="AT195" s="81"/>
      <c r="AU195" s="81"/>
      <c r="AV195" s="81"/>
      <c r="AW195" s="81"/>
      <c r="AX195" s="82">
        <v>34</v>
      </c>
      <c r="AY195" s="83">
        <v>394</v>
      </c>
      <c r="AZ195" s="181">
        <v>1.4999999999999999E-2</v>
      </c>
      <c r="BA195" s="84">
        <v>8.5999999999999993E-2</v>
      </c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468</v>
      </c>
      <c r="BH195" s="85" t="s">
        <v>469</v>
      </c>
      <c r="BI195" s="85" t="s">
        <v>471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77">
        <v>44237</v>
      </c>
      <c r="D196" s="74">
        <v>18</v>
      </c>
      <c r="E196" s="74">
        <v>49</v>
      </c>
      <c r="F196" s="74">
        <v>8</v>
      </c>
      <c r="G196" s="75" t="s">
        <v>145</v>
      </c>
      <c r="H196" s="76" t="s">
        <v>146</v>
      </c>
      <c r="I196" s="76" t="s">
        <v>459</v>
      </c>
      <c r="J196" s="76">
        <v>2</v>
      </c>
      <c r="K196" s="76">
        <v>3</v>
      </c>
      <c r="L196" s="178">
        <v>100</v>
      </c>
      <c r="M196" s="179">
        <v>95.5</v>
      </c>
      <c r="N196" s="180">
        <v>104.5</v>
      </c>
      <c r="O196" s="111">
        <v>115</v>
      </c>
      <c r="P196" s="111">
        <v>101</v>
      </c>
      <c r="Q196" s="111">
        <v>106</v>
      </c>
      <c r="R196" s="111">
        <v>101</v>
      </c>
      <c r="S196" s="111">
        <v>100</v>
      </c>
      <c r="T196" s="77">
        <v>103</v>
      </c>
      <c r="U196" s="77">
        <v>103</v>
      </c>
      <c r="V196" s="111">
        <v>117</v>
      </c>
      <c r="W196" s="111">
        <v>103</v>
      </c>
      <c r="X196" s="111">
        <v>101</v>
      </c>
      <c r="Y196" s="111">
        <v>100</v>
      </c>
      <c r="Z196" s="111">
        <v>102</v>
      </c>
      <c r="AA196" s="77">
        <v>109</v>
      </c>
      <c r="AB196" s="77">
        <v>102</v>
      </c>
      <c r="AC196" s="111"/>
      <c r="AD196" s="111"/>
      <c r="AE196" s="111"/>
      <c r="AF196" s="111"/>
      <c r="AG196" s="111"/>
      <c r="AH196" s="77"/>
      <c r="AI196" s="77"/>
      <c r="AJ196" s="78">
        <v>104.6</v>
      </c>
      <c r="AK196" s="79">
        <v>101</v>
      </c>
      <c r="AL196" s="80">
        <v>107</v>
      </c>
      <c r="AM196" s="77">
        <v>69</v>
      </c>
      <c r="AN196" s="77">
        <v>104</v>
      </c>
      <c r="AO196" s="81">
        <v>8</v>
      </c>
      <c r="AP196" s="81">
        <v>2</v>
      </c>
      <c r="AQ196" s="81">
        <v>6</v>
      </c>
      <c r="AR196" s="81"/>
      <c r="AS196" s="81"/>
      <c r="AT196" s="81"/>
      <c r="AU196" s="81"/>
      <c r="AV196" s="81"/>
      <c r="AW196" s="81"/>
      <c r="AX196" s="82">
        <v>16</v>
      </c>
      <c r="AY196" s="83">
        <v>2284</v>
      </c>
      <c r="AZ196" s="181">
        <v>1.4999999999999999E-2</v>
      </c>
      <c r="BA196" s="84">
        <v>7.0000000000000001E-3</v>
      </c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453</v>
      </c>
      <c r="BH196" s="85" t="s">
        <v>454</v>
      </c>
      <c r="BI196" s="85" t="s">
        <v>460</v>
      </c>
      <c r="BJ196" s="85" t="s">
        <v>461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77">
        <v>44237</v>
      </c>
      <c r="D197" s="74">
        <v>18</v>
      </c>
      <c r="E197" s="74">
        <v>50</v>
      </c>
      <c r="F197" s="74">
        <v>8</v>
      </c>
      <c r="G197" s="75" t="s">
        <v>148</v>
      </c>
      <c r="H197" s="76" t="s">
        <v>149</v>
      </c>
      <c r="I197" s="76" t="s">
        <v>459</v>
      </c>
      <c r="J197" s="76">
        <v>2</v>
      </c>
      <c r="K197" s="76">
        <v>3</v>
      </c>
      <c r="L197" s="178">
        <v>54</v>
      </c>
      <c r="M197" s="179">
        <v>51.57</v>
      </c>
      <c r="N197" s="180">
        <v>56.43</v>
      </c>
      <c r="O197" s="111">
        <v>53</v>
      </c>
      <c r="P197" s="111">
        <v>54</v>
      </c>
      <c r="Q197" s="111">
        <v>55</v>
      </c>
      <c r="R197" s="111">
        <v>53</v>
      </c>
      <c r="S197" s="111">
        <v>52</v>
      </c>
      <c r="T197" s="77">
        <v>103</v>
      </c>
      <c r="U197" s="77">
        <v>103</v>
      </c>
      <c r="V197" s="111">
        <v>59</v>
      </c>
      <c r="W197" s="111">
        <v>53</v>
      </c>
      <c r="X197" s="111">
        <v>52</v>
      </c>
      <c r="Y197" s="111">
        <v>54</v>
      </c>
      <c r="Z197" s="111">
        <v>53</v>
      </c>
      <c r="AA197" s="77">
        <v>109</v>
      </c>
      <c r="AB197" s="77">
        <v>102</v>
      </c>
      <c r="AC197" s="111"/>
      <c r="AD197" s="111"/>
      <c r="AE197" s="111"/>
      <c r="AF197" s="111"/>
      <c r="AG197" s="111"/>
      <c r="AH197" s="77"/>
      <c r="AI197" s="77"/>
      <c r="AJ197" s="78">
        <v>53.8</v>
      </c>
      <c r="AK197" s="79">
        <v>101</v>
      </c>
      <c r="AL197" s="80">
        <v>107</v>
      </c>
      <c r="AM197" s="77">
        <v>69</v>
      </c>
      <c r="AN197" s="77">
        <v>104</v>
      </c>
      <c r="AO197" s="81">
        <v>7</v>
      </c>
      <c r="AP197" s="81">
        <v>7</v>
      </c>
      <c r="AQ197" s="81">
        <v>5</v>
      </c>
      <c r="AR197" s="81"/>
      <c r="AS197" s="81"/>
      <c r="AT197" s="81"/>
      <c r="AU197" s="81"/>
      <c r="AV197" s="81"/>
      <c r="AW197" s="81"/>
      <c r="AX197" s="82">
        <v>19</v>
      </c>
      <c r="AY197" s="83">
        <v>2287</v>
      </c>
      <c r="AZ197" s="181">
        <v>1.4999999999999999E-2</v>
      </c>
      <c r="BA197" s="84">
        <v>8.0000000000000002E-3</v>
      </c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453</v>
      </c>
      <c r="BH197" s="85" t="s">
        <v>454</v>
      </c>
      <c r="BI197" s="85" t="s">
        <v>462</v>
      </c>
      <c r="BJ197" s="85" t="s">
        <v>461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77">
        <v>44237</v>
      </c>
      <c r="D198" s="74">
        <v>259</v>
      </c>
      <c r="E198" s="74">
        <v>183</v>
      </c>
      <c r="F198" s="74">
        <v>25</v>
      </c>
      <c r="G198" s="75" t="s">
        <v>257</v>
      </c>
      <c r="H198" s="76" t="s">
        <v>258</v>
      </c>
      <c r="I198" s="76" t="s">
        <v>484</v>
      </c>
      <c r="J198" s="76">
        <v>12</v>
      </c>
      <c r="K198" s="76">
        <v>1</v>
      </c>
      <c r="L198" s="178">
        <v>3</v>
      </c>
      <c r="M198" s="179">
        <v>2.79</v>
      </c>
      <c r="N198" s="180">
        <v>3.21</v>
      </c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>
        <v>4</v>
      </c>
      <c r="Z198" s="111">
        <v>3</v>
      </c>
      <c r="AA198" s="77"/>
      <c r="AB198" s="77">
        <v>101</v>
      </c>
      <c r="AC198" s="111"/>
      <c r="AD198" s="111"/>
      <c r="AE198" s="111"/>
      <c r="AF198" s="111"/>
      <c r="AG198" s="111"/>
      <c r="AH198" s="77"/>
      <c r="AI198" s="77"/>
      <c r="AJ198" s="78">
        <v>3.5</v>
      </c>
      <c r="AK198" s="79">
        <v>508</v>
      </c>
      <c r="AL198" s="80">
        <v>85</v>
      </c>
      <c r="AM198" s="77">
        <v>428</v>
      </c>
      <c r="AN198" s="77">
        <v>101</v>
      </c>
      <c r="AO198" s="81">
        <v>10</v>
      </c>
      <c r="AP198" s="81"/>
      <c r="AQ198" s="81">
        <v>14</v>
      </c>
      <c r="AR198" s="81"/>
      <c r="AS198" s="81"/>
      <c r="AT198" s="81"/>
      <c r="AU198" s="81"/>
      <c r="AV198" s="81"/>
      <c r="AW198" s="81"/>
      <c r="AX198" s="82">
        <v>24</v>
      </c>
      <c r="AY198" s="83">
        <v>24</v>
      </c>
      <c r="AZ198" s="181">
        <v>0.02</v>
      </c>
      <c r="BA198" s="84">
        <v>1</v>
      </c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483</v>
      </c>
      <c r="BH198" s="85" t="s">
        <v>483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77">
        <v>44237</v>
      </c>
      <c r="D199" s="74">
        <v>227</v>
      </c>
      <c r="E199" s="74">
        <v>155</v>
      </c>
      <c r="F199" s="74">
        <v>30</v>
      </c>
      <c r="G199" s="75" t="s">
        <v>304</v>
      </c>
      <c r="H199" s="76" t="s">
        <v>305</v>
      </c>
      <c r="I199" s="76" t="s">
        <v>500</v>
      </c>
      <c r="J199" s="76">
        <v>3</v>
      </c>
      <c r="K199" s="76">
        <v>2</v>
      </c>
      <c r="L199" s="178">
        <v>122</v>
      </c>
      <c r="M199" s="179">
        <v>113.46</v>
      </c>
      <c r="N199" s="180">
        <v>130.54</v>
      </c>
      <c r="O199" s="111"/>
      <c r="P199" s="111"/>
      <c r="Q199" s="111"/>
      <c r="R199" s="111"/>
      <c r="S199" s="111"/>
      <c r="T199" s="77"/>
      <c r="U199" s="77"/>
      <c r="V199" s="111">
        <v>121</v>
      </c>
      <c r="W199" s="111">
        <v>118</v>
      </c>
      <c r="X199" s="111">
        <v>123</v>
      </c>
      <c r="Y199" s="111">
        <v>120</v>
      </c>
      <c r="Z199" s="111">
        <v>115</v>
      </c>
      <c r="AA199" s="77">
        <v>123</v>
      </c>
      <c r="AB199" s="77">
        <v>130</v>
      </c>
      <c r="AC199" s="111"/>
      <c r="AD199" s="111"/>
      <c r="AE199" s="111"/>
      <c r="AF199" s="111"/>
      <c r="AG199" s="111"/>
      <c r="AH199" s="77"/>
      <c r="AI199" s="77"/>
      <c r="AJ199" s="78">
        <v>119.4</v>
      </c>
      <c r="AK199" s="79">
        <v>61</v>
      </c>
      <c r="AL199" s="80">
        <v>177</v>
      </c>
      <c r="AM199" s="77">
        <v>85</v>
      </c>
      <c r="AN199" s="77">
        <v>127</v>
      </c>
      <c r="AO199" s="81">
        <v>5</v>
      </c>
      <c r="AP199" s="81"/>
      <c r="AQ199" s="81">
        <v>6</v>
      </c>
      <c r="AR199" s="81"/>
      <c r="AS199" s="81"/>
      <c r="AT199" s="81"/>
      <c r="AU199" s="81"/>
      <c r="AV199" s="81"/>
      <c r="AW199" s="81"/>
      <c r="AX199" s="82">
        <v>11</v>
      </c>
      <c r="AY199" s="83">
        <v>587</v>
      </c>
      <c r="AZ199" s="181">
        <v>0.02</v>
      </c>
      <c r="BA199" s="84">
        <v>1.9E-2</v>
      </c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468</v>
      </c>
      <c r="BH199" s="85" t="s">
        <v>475</v>
      </c>
      <c r="BI199" s="85" t="s">
        <v>501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77">
        <v>44237</v>
      </c>
      <c r="D200" s="74">
        <v>123</v>
      </c>
      <c r="E200" s="74">
        <v>645</v>
      </c>
      <c r="F200" s="74">
        <v>34</v>
      </c>
      <c r="G200" s="75" t="s">
        <v>278</v>
      </c>
      <c r="H200" s="76" t="s">
        <v>279</v>
      </c>
      <c r="I200" s="76" t="s">
        <v>512</v>
      </c>
      <c r="J200" s="76">
        <v>4</v>
      </c>
      <c r="K200" s="76">
        <v>1</v>
      </c>
      <c r="L200" s="178">
        <v>133</v>
      </c>
      <c r="M200" s="179">
        <v>123.69</v>
      </c>
      <c r="N200" s="180">
        <v>142.31</v>
      </c>
      <c r="O200" s="111"/>
      <c r="P200" s="111"/>
      <c r="Q200" s="111"/>
      <c r="R200" s="111"/>
      <c r="S200" s="111"/>
      <c r="T200" s="77"/>
      <c r="U200" s="77"/>
      <c r="V200" s="111">
        <v>169</v>
      </c>
      <c r="W200" s="111">
        <v>165</v>
      </c>
      <c r="X200" s="111">
        <v>179</v>
      </c>
      <c r="Y200" s="111">
        <v>170</v>
      </c>
      <c r="Z200" s="111">
        <v>179</v>
      </c>
      <c r="AA200" s="77">
        <v>210</v>
      </c>
      <c r="AB200" s="77">
        <v>230</v>
      </c>
      <c r="AC200" s="111"/>
      <c r="AD200" s="111"/>
      <c r="AE200" s="111"/>
      <c r="AF200" s="111"/>
      <c r="AG200" s="111"/>
      <c r="AH200" s="77"/>
      <c r="AI200" s="77"/>
      <c r="AJ200" s="78">
        <v>172.4</v>
      </c>
      <c r="AK200" s="79">
        <v>80</v>
      </c>
      <c r="AL200" s="80">
        <v>180</v>
      </c>
      <c r="AM200" s="77">
        <v>65</v>
      </c>
      <c r="AN200" s="77">
        <v>220</v>
      </c>
      <c r="AO200" s="81">
        <v>12</v>
      </c>
      <c r="AP200" s="81">
        <v>8</v>
      </c>
      <c r="AQ200" s="81">
        <v>14</v>
      </c>
      <c r="AR200" s="81"/>
      <c r="AS200" s="81"/>
      <c r="AT200" s="81"/>
      <c r="AU200" s="81"/>
      <c r="AV200" s="81"/>
      <c r="AW200" s="81"/>
      <c r="AX200" s="82">
        <v>34</v>
      </c>
      <c r="AY200" s="83">
        <v>34</v>
      </c>
      <c r="AZ200" s="181">
        <v>0.02</v>
      </c>
      <c r="BA200" s="84">
        <v>1</v>
      </c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483</v>
      </c>
      <c r="BH200" s="85" t="s">
        <v>483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77">
        <v>44237</v>
      </c>
      <c r="D201" s="74">
        <v>4</v>
      </c>
      <c r="E201" s="74">
        <v>11</v>
      </c>
      <c r="F201" s="74">
        <v>48</v>
      </c>
      <c r="G201" s="75" t="s">
        <v>115</v>
      </c>
      <c r="H201" s="76" t="s">
        <v>116</v>
      </c>
      <c r="I201" s="76" t="s">
        <v>478</v>
      </c>
      <c r="J201" s="76">
        <v>2</v>
      </c>
      <c r="K201" s="76">
        <v>2</v>
      </c>
      <c r="L201" s="178">
        <v>212</v>
      </c>
      <c r="M201" s="179">
        <v>197.16</v>
      </c>
      <c r="N201" s="180">
        <v>226.84</v>
      </c>
      <c r="O201" s="111">
        <v>235</v>
      </c>
      <c r="P201" s="111">
        <v>222</v>
      </c>
      <c r="Q201" s="111">
        <v>218</v>
      </c>
      <c r="R201" s="111">
        <v>212</v>
      </c>
      <c r="S201" s="111">
        <v>214</v>
      </c>
      <c r="T201" s="77">
        <v>128</v>
      </c>
      <c r="U201" s="77">
        <v>117</v>
      </c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>
        <v>220.2</v>
      </c>
      <c r="AK201" s="79">
        <v>37</v>
      </c>
      <c r="AL201" s="80">
        <v>195</v>
      </c>
      <c r="AM201" s="77">
        <v>59</v>
      </c>
      <c r="AN201" s="77">
        <v>123</v>
      </c>
      <c r="AO201" s="81">
        <v>2</v>
      </c>
      <c r="AP201" s="81">
        <v>4</v>
      </c>
      <c r="AQ201" s="81">
        <v>1</v>
      </c>
      <c r="AR201" s="81"/>
      <c r="AS201" s="81"/>
      <c r="AT201" s="81"/>
      <c r="AU201" s="81"/>
      <c r="AV201" s="81"/>
      <c r="AW201" s="81"/>
      <c r="AX201" s="82">
        <v>7</v>
      </c>
      <c r="AY201" s="83">
        <v>1143</v>
      </c>
      <c r="AZ201" s="181">
        <v>0.02</v>
      </c>
      <c r="BA201" s="84">
        <v>6.0000000000000001E-3</v>
      </c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468</v>
      </c>
      <c r="BH201" s="85" t="s">
        <v>479</v>
      </c>
      <c r="BI201" s="85" t="s">
        <v>480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77">
        <v>44237</v>
      </c>
      <c r="D202" s="74">
        <v>4</v>
      </c>
      <c r="E202" s="74">
        <v>12</v>
      </c>
      <c r="F202" s="74">
        <v>48</v>
      </c>
      <c r="G202" s="75" t="s">
        <v>118</v>
      </c>
      <c r="H202" s="76" t="s">
        <v>119</v>
      </c>
      <c r="I202" s="76" t="s">
        <v>478</v>
      </c>
      <c r="J202" s="76">
        <v>2</v>
      </c>
      <c r="K202" s="76">
        <v>2</v>
      </c>
      <c r="L202" s="178">
        <v>212</v>
      </c>
      <c r="M202" s="179">
        <v>197.16</v>
      </c>
      <c r="N202" s="180">
        <v>226.84</v>
      </c>
      <c r="O202" s="111">
        <v>247</v>
      </c>
      <c r="P202" s="111">
        <v>218</v>
      </c>
      <c r="Q202" s="111">
        <v>219</v>
      </c>
      <c r="R202" s="111">
        <v>217</v>
      </c>
      <c r="S202" s="111">
        <v>214</v>
      </c>
      <c r="T202" s="77">
        <v>128</v>
      </c>
      <c r="U202" s="77">
        <v>117</v>
      </c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>
        <v>223</v>
      </c>
      <c r="AK202" s="79">
        <v>37</v>
      </c>
      <c r="AL202" s="80">
        <v>195</v>
      </c>
      <c r="AM202" s="77">
        <v>59</v>
      </c>
      <c r="AN202" s="77">
        <v>123</v>
      </c>
      <c r="AO202" s="81">
        <v>2</v>
      </c>
      <c r="AP202" s="81">
        <v>2</v>
      </c>
      <c r="AQ202" s="81">
        <v>1</v>
      </c>
      <c r="AR202" s="81"/>
      <c r="AS202" s="81"/>
      <c r="AT202" s="81"/>
      <c r="AU202" s="81"/>
      <c r="AV202" s="81"/>
      <c r="AW202" s="81"/>
      <c r="AX202" s="82">
        <v>5</v>
      </c>
      <c r="AY202" s="83">
        <v>1141</v>
      </c>
      <c r="AZ202" s="181">
        <v>0.02</v>
      </c>
      <c r="BA202" s="84">
        <v>4.0000000000000001E-3</v>
      </c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468</v>
      </c>
      <c r="BH202" s="85" t="s">
        <v>479</v>
      </c>
      <c r="BI202" s="85" t="s">
        <v>481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77">
        <v>44237</v>
      </c>
      <c r="D203" s="74">
        <v>334</v>
      </c>
      <c r="E203" s="74">
        <v>254</v>
      </c>
      <c r="F203" s="74">
        <v>49</v>
      </c>
      <c r="G203" s="75" t="s">
        <v>415</v>
      </c>
      <c r="H203" s="76" t="s">
        <v>164</v>
      </c>
      <c r="I203" s="76" t="s">
        <v>478</v>
      </c>
      <c r="J203" s="76">
        <v>4</v>
      </c>
      <c r="K203" s="76">
        <v>2</v>
      </c>
      <c r="L203" s="178">
        <v>203</v>
      </c>
      <c r="M203" s="179">
        <v>188.79</v>
      </c>
      <c r="N203" s="180">
        <v>217.21</v>
      </c>
      <c r="O203" s="111">
        <v>243</v>
      </c>
      <c r="P203" s="111">
        <v>211</v>
      </c>
      <c r="Q203" s="111">
        <v>215</v>
      </c>
      <c r="R203" s="111">
        <v>204</v>
      </c>
      <c r="S203" s="111">
        <v>201</v>
      </c>
      <c r="T203" s="77">
        <v>139</v>
      </c>
      <c r="U203" s="77">
        <v>142</v>
      </c>
      <c r="V203" s="111">
        <v>206</v>
      </c>
      <c r="W203" s="111">
        <v>211</v>
      </c>
      <c r="X203" s="111">
        <v>205</v>
      </c>
      <c r="Y203" s="111">
        <v>203</v>
      </c>
      <c r="Z203" s="111">
        <v>200</v>
      </c>
      <c r="AA203" s="77">
        <v>138</v>
      </c>
      <c r="AB203" s="77">
        <v>135</v>
      </c>
      <c r="AC203" s="111"/>
      <c r="AD203" s="111"/>
      <c r="AE203" s="111"/>
      <c r="AF203" s="111"/>
      <c r="AG203" s="111"/>
      <c r="AH203" s="77"/>
      <c r="AI203" s="77"/>
      <c r="AJ203" s="78">
        <v>209.9</v>
      </c>
      <c r="AK203" s="79">
        <v>88</v>
      </c>
      <c r="AL203" s="80">
        <v>164</v>
      </c>
      <c r="AM203" s="77">
        <v>104</v>
      </c>
      <c r="AN203" s="77">
        <v>139</v>
      </c>
      <c r="AO203" s="81">
        <v>7</v>
      </c>
      <c r="AP203" s="81">
        <v>3</v>
      </c>
      <c r="AQ203" s="81">
        <v>8</v>
      </c>
      <c r="AR203" s="81"/>
      <c r="AS203" s="81"/>
      <c r="AT203" s="81"/>
      <c r="AU203" s="81"/>
      <c r="AV203" s="81"/>
      <c r="AW203" s="81"/>
      <c r="AX203" s="82">
        <v>18</v>
      </c>
      <c r="AY203" s="83">
        <v>1818</v>
      </c>
      <c r="AZ203" s="181">
        <v>0.02</v>
      </c>
      <c r="BA203" s="84">
        <v>0.01</v>
      </c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468</v>
      </c>
      <c r="BH203" s="85" t="s">
        <v>475</v>
      </c>
      <c r="BI203" s="85" t="s">
        <v>482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77">
        <v>44238</v>
      </c>
      <c r="D204" s="74">
        <v>375</v>
      </c>
      <c r="E204" s="74">
        <v>437</v>
      </c>
      <c r="F204" s="74">
        <v>2</v>
      </c>
      <c r="G204" s="75" t="s">
        <v>275</v>
      </c>
      <c r="H204" s="76" t="s">
        <v>276</v>
      </c>
      <c r="I204" s="76" t="s">
        <v>452</v>
      </c>
      <c r="J204" s="76">
        <v>4</v>
      </c>
      <c r="K204" s="76">
        <v>2</v>
      </c>
      <c r="L204" s="178">
        <v>168</v>
      </c>
      <c r="M204" s="179">
        <v>158.08799999999999</v>
      </c>
      <c r="N204" s="180">
        <v>179.928</v>
      </c>
      <c r="O204" s="111">
        <v>238</v>
      </c>
      <c r="P204" s="111"/>
      <c r="Q204" s="111">
        <v>176</v>
      </c>
      <c r="R204" s="111">
        <v>170</v>
      </c>
      <c r="S204" s="111">
        <v>178</v>
      </c>
      <c r="T204" s="77">
        <v>101</v>
      </c>
      <c r="U204" s="77">
        <v>178</v>
      </c>
      <c r="V204" s="111">
        <v>204</v>
      </c>
      <c r="W204" s="111">
        <v>179</v>
      </c>
      <c r="X204" s="111">
        <v>181</v>
      </c>
      <c r="Y204" s="111">
        <v>177</v>
      </c>
      <c r="Z204" s="111">
        <v>170</v>
      </c>
      <c r="AA204" s="77">
        <v>122</v>
      </c>
      <c r="AB204" s="77">
        <v>120</v>
      </c>
      <c r="AC204" s="111"/>
      <c r="AD204" s="111"/>
      <c r="AE204" s="111"/>
      <c r="AF204" s="111"/>
      <c r="AG204" s="111"/>
      <c r="AH204" s="77"/>
      <c r="AI204" s="77"/>
      <c r="AJ204" s="78">
        <v>185.9</v>
      </c>
      <c r="AK204" s="79">
        <v>120</v>
      </c>
      <c r="AL204" s="80">
        <v>120</v>
      </c>
      <c r="AM204" s="77">
        <v>111</v>
      </c>
      <c r="AN204" s="77">
        <v>130</v>
      </c>
      <c r="AO204" s="81">
        <v>5</v>
      </c>
      <c r="AP204" s="81">
        <v>4</v>
      </c>
      <c r="AQ204" s="81">
        <v>8</v>
      </c>
      <c r="AR204" s="81"/>
      <c r="AS204" s="81"/>
      <c r="AT204" s="81"/>
      <c r="AU204" s="81"/>
      <c r="AV204" s="81"/>
      <c r="AW204" s="81"/>
      <c r="AX204" s="82">
        <v>17</v>
      </c>
      <c r="AY204" s="83">
        <v>2292</v>
      </c>
      <c r="AZ204" s="181">
        <v>1.4999999999999999E-2</v>
      </c>
      <c r="BA204" s="84">
        <v>7.0000000000000001E-3</v>
      </c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453</v>
      </c>
      <c r="BH204" s="85" t="s">
        <v>454</v>
      </c>
      <c r="BI204" s="85" t="s">
        <v>511</v>
      </c>
      <c r="BJ204" s="85" t="s">
        <v>458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77">
        <v>44238</v>
      </c>
      <c r="D205" s="74">
        <v>236</v>
      </c>
      <c r="E205" s="74">
        <v>160</v>
      </c>
      <c r="F205" s="74">
        <v>3</v>
      </c>
      <c r="G205" s="75" t="s">
        <v>151</v>
      </c>
      <c r="H205" s="76" t="s">
        <v>152</v>
      </c>
      <c r="I205" s="76" t="s">
        <v>452</v>
      </c>
      <c r="J205" s="76">
        <v>2</v>
      </c>
      <c r="K205" s="76">
        <v>1</v>
      </c>
      <c r="L205" s="178">
        <v>200</v>
      </c>
      <c r="M205" s="179">
        <v>186</v>
      </c>
      <c r="N205" s="180">
        <v>214</v>
      </c>
      <c r="O205" s="111"/>
      <c r="P205" s="111">
        <v>187</v>
      </c>
      <c r="Q205" s="111">
        <v>189</v>
      </c>
      <c r="R205" s="111">
        <v>198</v>
      </c>
      <c r="S205" s="111">
        <v>200</v>
      </c>
      <c r="T205" s="77">
        <v>83</v>
      </c>
      <c r="U205" s="77">
        <v>83</v>
      </c>
      <c r="V205" s="111">
        <v>200</v>
      </c>
      <c r="W205" s="111">
        <v>196</v>
      </c>
      <c r="X205" s="111">
        <v>181</v>
      </c>
      <c r="Y205" s="111">
        <v>188</v>
      </c>
      <c r="Z205" s="111">
        <v>195</v>
      </c>
      <c r="AA205" s="77">
        <v>85</v>
      </c>
      <c r="AB205" s="77">
        <v>83</v>
      </c>
      <c r="AC205" s="111"/>
      <c r="AD205" s="111"/>
      <c r="AE205" s="111"/>
      <c r="AF205" s="111"/>
      <c r="AG205" s="111"/>
      <c r="AH205" s="77"/>
      <c r="AI205" s="77"/>
      <c r="AJ205" s="78">
        <v>192.7</v>
      </c>
      <c r="AK205" s="79">
        <v>76</v>
      </c>
      <c r="AL205" s="80">
        <v>95</v>
      </c>
      <c r="AM205" s="77">
        <v>86</v>
      </c>
      <c r="AN205" s="77">
        <v>84</v>
      </c>
      <c r="AO205" s="81">
        <v>12</v>
      </c>
      <c r="AP205" s="81">
        <v>2</v>
      </c>
      <c r="AQ205" s="81">
        <v>3</v>
      </c>
      <c r="AR205" s="81"/>
      <c r="AS205" s="81"/>
      <c r="AT205" s="81"/>
      <c r="AU205" s="81"/>
      <c r="AV205" s="81"/>
      <c r="AW205" s="81"/>
      <c r="AX205" s="82">
        <v>17</v>
      </c>
      <c r="AY205" s="83">
        <v>1583</v>
      </c>
      <c r="AZ205" s="181">
        <v>1.4999999999999999E-2</v>
      </c>
      <c r="BA205" s="84">
        <v>1.0999999999999999E-2</v>
      </c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510</v>
      </c>
      <c r="BH205" s="85" t="s">
        <v>510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77">
        <v>44238</v>
      </c>
      <c r="D206" s="74">
        <v>1</v>
      </c>
      <c r="E206" s="74">
        <v>1</v>
      </c>
      <c r="F206" s="74">
        <v>4</v>
      </c>
      <c r="G206" s="75" t="s">
        <v>190</v>
      </c>
      <c r="H206" s="76" t="s">
        <v>191</v>
      </c>
      <c r="I206" s="76" t="s">
        <v>452</v>
      </c>
      <c r="J206" s="76">
        <v>3</v>
      </c>
      <c r="K206" s="76">
        <v>2</v>
      </c>
      <c r="L206" s="178">
        <v>111</v>
      </c>
      <c r="M206" s="179">
        <v>103.23</v>
      </c>
      <c r="N206" s="180">
        <v>118.77</v>
      </c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>
        <v>108</v>
      </c>
      <c r="AL206" s="80">
        <v>100</v>
      </c>
      <c r="AM206" s="77"/>
      <c r="AN206" s="77"/>
      <c r="AO206" s="81">
        <v>8</v>
      </c>
      <c r="AP206" s="81">
        <v>2</v>
      </c>
      <c r="AQ206" s="81">
        <v>2</v>
      </c>
      <c r="AR206" s="81"/>
      <c r="AS206" s="81"/>
      <c r="AT206" s="81"/>
      <c r="AU206" s="81"/>
      <c r="AV206" s="81"/>
      <c r="AW206" s="81"/>
      <c r="AX206" s="82">
        <v>12</v>
      </c>
      <c r="AY206" s="83">
        <v>380</v>
      </c>
      <c r="AZ206" s="181">
        <v>1.4999999999999999E-2</v>
      </c>
      <c r="BA206" s="84">
        <v>3.2000000000000001E-2</v>
      </c>
      <c r="BB206" s="83"/>
      <c r="BC206" s="83">
        <v>0.1</v>
      </c>
      <c r="BD206" s="83">
        <v>3.4</v>
      </c>
      <c r="BE206" s="83"/>
      <c r="BF206" s="83"/>
      <c r="BG206" s="28" t="s">
        <v>483</v>
      </c>
      <c r="BH206" s="85" t="s">
        <v>483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77">
        <v>44238</v>
      </c>
      <c r="D207" s="74">
        <v>1</v>
      </c>
      <c r="E207" s="74">
        <v>2</v>
      </c>
      <c r="F207" s="74">
        <v>4</v>
      </c>
      <c r="G207" s="75" t="s">
        <v>193</v>
      </c>
      <c r="H207" s="76" t="s">
        <v>194</v>
      </c>
      <c r="I207" s="76" t="s">
        <v>452</v>
      </c>
      <c r="J207" s="76">
        <v>3</v>
      </c>
      <c r="K207" s="76">
        <v>2</v>
      </c>
      <c r="L207" s="178">
        <v>113</v>
      </c>
      <c r="M207" s="179">
        <v>105.09</v>
      </c>
      <c r="N207" s="180">
        <v>120.91</v>
      </c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>
        <v>108</v>
      </c>
      <c r="AL207" s="80">
        <v>100</v>
      </c>
      <c r="AM207" s="77"/>
      <c r="AN207" s="77"/>
      <c r="AO207" s="81">
        <v>2</v>
      </c>
      <c r="AP207" s="81">
        <v>4</v>
      </c>
      <c r="AQ207" s="81">
        <v>6</v>
      </c>
      <c r="AR207" s="81"/>
      <c r="AS207" s="81"/>
      <c r="AT207" s="81"/>
      <c r="AU207" s="81"/>
      <c r="AV207" s="81"/>
      <c r="AW207" s="81"/>
      <c r="AX207" s="82">
        <v>12</v>
      </c>
      <c r="AY207" s="83">
        <v>376</v>
      </c>
      <c r="AZ207" s="181">
        <v>1.4999999999999999E-2</v>
      </c>
      <c r="BA207" s="84">
        <v>3.2000000000000001E-2</v>
      </c>
      <c r="BB207" s="83"/>
      <c r="BC207" s="83">
        <v>0.1</v>
      </c>
      <c r="BD207" s="83">
        <v>3.3</v>
      </c>
      <c r="BE207" s="83"/>
      <c r="BF207" s="83"/>
      <c r="BG207" s="28" t="s">
        <v>483</v>
      </c>
      <c r="BH207" s="85" t="s">
        <v>483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77">
        <v>44238</v>
      </c>
      <c r="D208" s="74">
        <v>418</v>
      </c>
      <c r="E208" s="74">
        <v>665</v>
      </c>
      <c r="F208" s="74">
        <v>4</v>
      </c>
      <c r="G208" s="75" t="s">
        <v>205</v>
      </c>
      <c r="H208" s="76" t="s">
        <v>206</v>
      </c>
      <c r="I208" s="76" t="s">
        <v>514</v>
      </c>
      <c r="J208" s="76">
        <v>1</v>
      </c>
      <c r="K208" s="76">
        <v>4</v>
      </c>
      <c r="L208" s="178">
        <v>110</v>
      </c>
      <c r="M208" s="179">
        <v>101.2</v>
      </c>
      <c r="N208" s="180">
        <v>118.8</v>
      </c>
      <c r="O208" s="111"/>
      <c r="P208" s="111"/>
      <c r="Q208" s="111"/>
      <c r="R208" s="111">
        <v>300</v>
      </c>
      <c r="S208" s="111">
        <v>310</v>
      </c>
      <c r="T208" s="77"/>
      <c r="U208" s="77">
        <v>165</v>
      </c>
      <c r="V208" s="111">
        <v>332</v>
      </c>
      <c r="W208" s="111">
        <v>308</v>
      </c>
      <c r="X208" s="111">
        <v>300</v>
      </c>
      <c r="Y208" s="111">
        <v>311</v>
      </c>
      <c r="Z208" s="111">
        <v>307</v>
      </c>
      <c r="AA208" s="77">
        <v>187</v>
      </c>
      <c r="AB208" s="77">
        <v>181</v>
      </c>
      <c r="AC208" s="111"/>
      <c r="AD208" s="111"/>
      <c r="AE208" s="111"/>
      <c r="AF208" s="111"/>
      <c r="AG208" s="111"/>
      <c r="AH208" s="77"/>
      <c r="AI208" s="77"/>
      <c r="AJ208" s="78">
        <v>309.7</v>
      </c>
      <c r="AK208" s="79">
        <v>20</v>
      </c>
      <c r="AL208" s="80">
        <v>180</v>
      </c>
      <c r="AM208" s="77">
        <v>20</v>
      </c>
      <c r="AN208" s="77">
        <v>178</v>
      </c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81">
        <v>1.4999999999999999E-2</v>
      </c>
      <c r="BA208" s="84"/>
      <c r="BB208" s="83"/>
      <c r="BC208" s="83"/>
      <c r="BD208" s="83"/>
      <c r="BE208" s="83"/>
      <c r="BF208" s="83"/>
      <c r="BG208" s="28" t="s">
        <v>492</v>
      </c>
      <c r="BH208" s="85" t="s">
        <v>493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77">
        <v>44238</v>
      </c>
      <c r="D209" s="74">
        <v>47</v>
      </c>
      <c r="E209" s="74">
        <v>122</v>
      </c>
      <c r="F209" s="74">
        <v>5</v>
      </c>
      <c r="G209" s="75" t="s">
        <v>272</v>
      </c>
      <c r="H209" s="76" t="s">
        <v>273</v>
      </c>
      <c r="I209" s="76" t="s">
        <v>459</v>
      </c>
      <c r="J209" s="76">
        <v>2</v>
      </c>
      <c r="K209" s="76">
        <v>1</v>
      </c>
      <c r="L209" s="178">
        <v>280</v>
      </c>
      <c r="M209" s="179">
        <v>267.39999999999998</v>
      </c>
      <c r="N209" s="180">
        <v>292.60000000000002</v>
      </c>
      <c r="O209" s="111">
        <v>355</v>
      </c>
      <c r="P209" s="111">
        <v>368</v>
      </c>
      <c r="Q209" s="111">
        <v>271</v>
      </c>
      <c r="R209" s="111">
        <v>281</v>
      </c>
      <c r="S209" s="111">
        <v>285</v>
      </c>
      <c r="T209" s="77">
        <v>96</v>
      </c>
      <c r="U209" s="77">
        <v>99</v>
      </c>
      <c r="V209" s="111">
        <v>265</v>
      </c>
      <c r="W209" s="111">
        <v>275</v>
      </c>
      <c r="X209" s="111">
        <v>273</v>
      </c>
      <c r="Y209" s="111">
        <v>269</v>
      </c>
      <c r="Z209" s="111">
        <v>270</v>
      </c>
      <c r="AA209" s="77">
        <v>101</v>
      </c>
      <c r="AB209" s="77">
        <v>100</v>
      </c>
      <c r="AC209" s="111"/>
      <c r="AD209" s="111"/>
      <c r="AE209" s="111"/>
      <c r="AF209" s="111"/>
      <c r="AG209" s="111"/>
      <c r="AH209" s="77"/>
      <c r="AI209" s="77"/>
      <c r="AJ209" s="78">
        <v>291.2</v>
      </c>
      <c r="AK209" s="79">
        <v>63</v>
      </c>
      <c r="AL209" s="80">
        <v>115</v>
      </c>
      <c r="AM209" s="77">
        <v>73</v>
      </c>
      <c r="AN209" s="77">
        <v>99</v>
      </c>
      <c r="AO209" s="81">
        <v>7</v>
      </c>
      <c r="AP209" s="81">
        <v>2</v>
      </c>
      <c r="AQ209" s="81">
        <v>6</v>
      </c>
      <c r="AR209" s="81"/>
      <c r="AS209" s="81"/>
      <c r="AT209" s="81"/>
      <c r="AU209" s="81"/>
      <c r="AV209" s="81"/>
      <c r="AW209" s="81"/>
      <c r="AX209" s="82">
        <v>15</v>
      </c>
      <c r="AY209" s="83">
        <v>615</v>
      </c>
      <c r="AZ209" s="181">
        <v>1.4999999999999999E-2</v>
      </c>
      <c r="BA209" s="84">
        <v>2.4E-2</v>
      </c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453</v>
      </c>
      <c r="BH209" s="85" t="s">
        <v>454</v>
      </c>
      <c r="BI209" s="85" t="s">
        <v>467</v>
      </c>
      <c r="BJ209" s="85" t="s">
        <v>461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77">
        <v>44238</v>
      </c>
      <c r="D210" s="74">
        <v>142</v>
      </c>
      <c r="E210" s="74">
        <v>280</v>
      </c>
      <c r="F210" s="74">
        <v>6</v>
      </c>
      <c r="G210" s="75" t="s">
        <v>172</v>
      </c>
      <c r="H210" s="76" t="s">
        <v>173</v>
      </c>
      <c r="I210" s="76" t="s">
        <v>452</v>
      </c>
      <c r="J210" s="76">
        <v>3</v>
      </c>
      <c r="K210" s="76">
        <v>2</v>
      </c>
      <c r="L210" s="178">
        <v>323</v>
      </c>
      <c r="M210" s="179">
        <v>300.39</v>
      </c>
      <c r="N210" s="180">
        <v>345.61</v>
      </c>
      <c r="O210" s="111">
        <v>362</v>
      </c>
      <c r="P210" s="111">
        <v>332</v>
      </c>
      <c r="Q210" s="111">
        <v>335</v>
      </c>
      <c r="R210" s="111">
        <v>341</v>
      </c>
      <c r="S210" s="111">
        <v>340</v>
      </c>
      <c r="T210" s="77">
        <v>126</v>
      </c>
      <c r="U210" s="77">
        <v>146</v>
      </c>
      <c r="V210" s="111">
        <v>326</v>
      </c>
      <c r="W210" s="111">
        <v>335</v>
      </c>
      <c r="X210" s="111">
        <v>320</v>
      </c>
      <c r="Y210" s="111">
        <v>312</v>
      </c>
      <c r="Z210" s="111">
        <v>305</v>
      </c>
      <c r="AA210" s="77">
        <v>133</v>
      </c>
      <c r="AB210" s="77">
        <v>135</v>
      </c>
      <c r="AC210" s="111"/>
      <c r="AD210" s="111"/>
      <c r="AE210" s="111"/>
      <c r="AF210" s="111"/>
      <c r="AG210" s="111"/>
      <c r="AH210" s="77"/>
      <c r="AI210" s="77"/>
      <c r="AJ210" s="78">
        <v>330.8</v>
      </c>
      <c r="AK210" s="79">
        <v>105</v>
      </c>
      <c r="AL210" s="80">
        <v>103</v>
      </c>
      <c r="AM210" s="77">
        <v>80</v>
      </c>
      <c r="AN210" s="77">
        <v>135</v>
      </c>
      <c r="AO210" s="81">
        <v>4</v>
      </c>
      <c r="AP210" s="81">
        <v>5</v>
      </c>
      <c r="AQ210" s="81">
        <v>6</v>
      </c>
      <c r="AR210" s="81"/>
      <c r="AS210" s="81"/>
      <c r="AT210" s="81"/>
      <c r="AU210" s="81"/>
      <c r="AV210" s="81"/>
      <c r="AW210" s="81"/>
      <c r="AX210" s="82">
        <v>14</v>
      </c>
      <c r="AY210" s="83">
        <v>1759</v>
      </c>
      <c r="AZ210" s="181">
        <v>1.4999999999999999E-2</v>
      </c>
      <c r="BA210" s="84">
        <v>8.0000000000000002E-3</v>
      </c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463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77">
        <v>44238</v>
      </c>
      <c r="D211" s="74">
        <v>407</v>
      </c>
      <c r="E211" s="74">
        <v>627</v>
      </c>
      <c r="F211" s="74">
        <v>7</v>
      </c>
      <c r="G211" s="75" t="s">
        <v>260</v>
      </c>
      <c r="H211" s="76" t="s">
        <v>261</v>
      </c>
      <c r="I211" s="76" t="s">
        <v>452</v>
      </c>
      <c r="J211" s="76">
        <v>1</v>
      </c>
      <c r="K211" s="76">
        <v>5</v>
      </c>
      <c r="L211" s="178">
        <v>418.5</v>
      </c>
      <c r="M211" s="179">
        <v>384.97815000000003</v>
      </c>
      <c r="N211" s="180">
        <v>452.02184999999997</v>
      </c>
      <c r="O211" s="111">
        <v>496</v>
      </c>
      <c r="P211" s="111">
        <v>413</v>
      </c>
      <c r="Q211" s="111">
        <v>425</v>
      </c>
      <c r="R211" s="111">
        <v>431</v>
      </c>
      <c r="S211" s="111">
        <v>437</v>
      </c>
      <c r="T211" s="77">
        <v>193</v>
      </c>
      <c r="U211" s="77">
        <v>163</v>
      </c>
      <c r="V211" s="111">
        <v>431</v>
      </c>
      <c r="W211" s="111">
        <v>400</v>
      </c>
      <c r="X211" s="111">
        <v>406</v>
      </c>
      <c r="Y211" s="111">
        <v>425</v>
      </c>
      <c r="Z211" s="111">
        <v>430</v>
      </c>
      <c r="AA211" s="77">
        <v>158</v>
      </c>
      <c r="AB211" s="77">
        <v>165</v>
      </c>
      <c r="AC211" s="111"/>
      <c r="AD211" s="111"/>
      <c r="AE211" s="111"/>
      <c r="AF211" s="111"/>
      <c r="AG211" s="111"/>
      <c r="AH211" s="77"/>
      <c r="AI211" s="77"/>
      <c r="AJ211" s="78">
        <v>429.4</v>
      </c>
      <c r="AK211" s="79">
        <v>18</v>
      </c>
      <c r="AL211" s="80">
        <v>200</v>
      </c>
      <c r="AM211" s="77">
        <v>21</v>
      </c>
      <c r="AN211" s="77">
        <v>170</v>
      </c>
      <c r="AO211" s="81">
        <v>3</v>
      </c>
      <c r="AP211" s="81">
        <v>1</v>
      </c>
      <c r="AQ211" s="81">
        <v>1</v>
      </c>
      <c r="AR211" s="81"/>
      <c r="AS211" s="81"/>
      <c r="AT211" s="81"/>
      <c r="AU211" s="81"/>
      <c r="AV211" s="81"/>
      <c r="AW211" s="81"/>
      <c r="AX211" s="82">
        <v>5</v>
      </c>
      <c r="AY211" s="83">
        <v>485</v>
      </c>
      <c r="AZ211" s="181">
        <v>1.4999999999999999E-2</v>
      </c>
      <c r="BA211" s="84">
        <v>0.01</v>
      </c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468</v>
      </c>
      <c r="BH211" s="85" t="s">
        <v>469</v>
      </c>
      <c r="BI211" s="85" t="s">
        <v>513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77">
        <v>44238</v>
      </c>
      <c r="D212" s="74">
        <v>407</v>
      </c>
      <c r="E212" s="74">
        <v>628</v>
      </c>
      <c r="F212" s="74">
        <v>7</v>
      </c>
      <c r="G212" s="75" t="s">
        <v>263</v>
      </c>
      <c r="H212" s="76" t="s">
        <v>264</v>
      </c>
      <c r="I212" s="76" t="s">
        <v>452</v>
      </c>
      <c r="J212" s="76">
        <v>1</v>
      </c>
      <c r="K212" s="76">
        <v>5</v>
      </c>
      <c r="L212" s="178">
        <v>330</v>
      </c>
      <c r="M212" s="179">
        <v>303.99599999999998</v>
      </c>
      <c r="N212" s="180">
        <v>356.00400000000002</v>
      </c>
      <c r="O212" s="111">
        <v>424</v>
      </c>
      <c r="P212" s="111">
        <v>341</v>
      </c>
      <c r="Q212" s="111">
        <v>346</v>
      </c>
      <c r="R212" s="111">
        <v>358</v>
      </c>
      <c r="S212" s="111">
        <v>348</v>
      </c>
      <c r="T212" s="77">
        <v>193</v>
      </c>
      <c r="U212" s="77">
        <v>163</v>
      </c>
      <c r="V212" s="111">
        <v>318</v>
      </c>
      <c r="W212" s="111">
        <v>311</v>
      </c>
      <c r="X212" s="111">
        <v>309</v>
      </c>
      <c r="Y212" s="111">
        <v>352</v>
      </c>
      <c r="Z212" s="111">
        <v>320</v>
      </c>
      <c r="AA212" s="77">
        <v>158</v>
      </c>
      <c r="AB212" s="77">
        <v>165</v>
      </c>
      <c r="AC212" s="111"/>
      <c r="AD212" s="111"/>
      <c r="AE212" s="111"/>
      <c r="AF212" s="111"/>
      <c r="AG212" s="111"/>
      <c r="AH212" s="77"/>
      <c r="AI212" s="77"/>
      <c r="AJ212" s="78">
        <v>342.7</v>
      </c>
      <c r="AK212" s="79">
        <v>18</v>
      </c>
      <c r="AL212" s="80">
        <v>200</v>
      </c>
      <c r="AM212" s="77">
        <v>21</v>
      </c>
      <c r="AN212" s="77">
        <v>170</v>
      </c>
      <c r="AO212" s="81">
        <v>2</v>
      </c>
      <c r="AP212" s="81">
        <v>1</v>
      </c>
      <c r="AQ212" s="81">
        <v>3</v>
      </c>
      <c r="AR212" s="81"/>
      <c r="AS212" s="81"/>
      <c r="AT212" s="81"/>
      <c r="AU212" s="81"/>
      <c r="AV212" s="81"/>
      <c r="AW212" s="81"/>
      <c r="AX212" s="82">
        <v>6</v>
      </c>
      <c r="AY212" s="83">
        <v>486</v>
      </c>
      <c r="AZ212" s="181">
        <v>1.4999999999999999E-2</v>
      </c>
      <c r="BA212" s="84">
        <v>1.2E-2</v>
      </c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468</v>
      </c>
      <c r="BH212" s="85" t="s">
        <v>469</v>
      </c>
      <c r="BI212" s="85" t="s">
        <v>471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77">
        <v>44238</v>
      </c>
      <c r="D213" s="74">
        <v>407</v>
      </c>
      <c r="E213" s="74">
        <v>629</v>
      </c>
      <c r="F213" s="74">
        <v>7</v>
      </c>
      <c r="G213" s="75" t="s">
        <v>266</v>
      </c>
      <c r="H213" s="76" t="s">
        <v>267</v>
      </c>
      <c r="I213" s="76" t="s">
        <v>452</v>
      </c>
      <c r="J213" s="76">
        <v>1</v>
      </c>
      <c r="K213" s="76">
        <v>5</v>
      </c>
      <c r="L213" s="178">
        <v>221</v>
      </c>
      <c r="M213" s="179">
        <v>203.983</v>
      </c>
      <c r="N213" s="180">
        <v>238.017</v>
      </c>
      <c r="O213" s="111">
        <v>305</v>
      </c>
      <c r="P213" s="111">
        <v>220</v>
      </c>
      <c r="Q213" s="111">
        <v>218</v>
      </c>
      <c r="R213" s="111">
        <v>242</v>
      </c>
      <c r="S213" s="111">
        <v>231</v>
      </c>
      <c r="T213" s="77">
        <v>193</v>
      </c>
      <c r="U213" s="77">
        <v>163</v>
      </c>
      <c r="V213" s="111">
        <v>218</v>
      </c>
      <c r="W213" s="111">
        <v>229</v>
      </c>
      <c r="X213" s="111">
        <v>225</v>
      </c>
      <c r="Y213" s="111">
        <v>233</v>
      </c>
      <c r="Z213" s="111">
        <v>215</v>
      </c>
      <c r="AA213" s="77">
        <v>158</v>
      </c>
      <c r="AB213" s="77">
        <v>165</v>
      </c>
      <c r="AC213" s="111"/>
      <c r="AD213" s="111"/>
      <c r="AE213" s="111"/>
      <c r="AF213" s="111"/>
      <c r="AG213" s="111"/>
      <c r="AH213" s="77"/>
      <c r="AI213" s="77"/>
      <c r="AJ213" s="78">
        <v>233.6</v>
      </c>
      <c r="AK213" s="79">
        <v>18</v>
      </c>
      <c r="AL213" s="80">
        <v>200</v>
      </c>
      <c r="AM213" s="77">
        <v>21</v>
      </c>
      <c r="AN213" s="77">
        <v>170</v>
      </c>
      <c r="AO213" s="81">
        <v>5</v>
      </c>
      <c r="AP213" s="81">
        <v>2</v>
      </c>
      <c r="AQ213" s="81">
        <v>2</v>
      </c>
      <c r="AR213" s="81"/>
      <c r="AS213" s="81"/>
      <c r="AT213" s="81"/>
      <c r="AU213" s="81"/>
      <c r="AV213" s="81"/>
      <c r="AW213" s="81"/>
      <c r="AX213" s="82">
        <v>9</v>
      </c>
      <c r="AY213" s="83">
        <v>489</v>
      </c>
      <c r="AZ213" s="181">
        <v>1.4999999999999999E-2</v>
      </c>
      <c r="BA213" s="84">
        <v>1.7999999999999999E-2</v>
      </c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468</v>
      </c>
      <c r="BH213" s="85" t="s">
        <v>469</v>
      </c>
      <c r="BI213" s="85" t="s">
        <v>471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77">
        <v>44238</v>
      </c>
      <c r="D214" s="74">
        <v>407</v>
      </c>
      <c r="E214" s="74">
        <v>630</v>
      </c>
      <c r="F214" s="74">
        <v>7</v>
      </c>
      <c r="G214" s="75" t="s">
        <v>269</v>
      </c>
      <c r="H214" s="76" t="s">
        <v>270</v>
      </c>
      <c r="I214" s="76" t="s">
        <v>452</v>
      </c>
      <c r="J214" s="76">
        <v>1</v>
      </c>
      <c r="K214" s="76">
        <v>5</v>
      </c>
      <c r="L214" s="178">
        <v>214</v>
      </c>
      <c r="M214" s="179">
        <v>197.84299999999999</v>
      </c>
      <c r="N214" s="180">
        <v>230.15700000000001</v>
      </c>
      <c r="O214" s="111">
        <v>282</v>
      </c>
      <c r="P214" s="111">
        <v>219</v>
      </c>
      <c r="Q214" s="111">
        <v>222</v>
      </c>
      <c r="R214" s="111">
        <v>226</v>
      </c>
      <c r="S214" s="111">
        <v>246</v>
      </c>
      <c r="T214" s="77">
        <v>193</v>
      </c>
      <c r="U214" s="77">
        <v>163</v>
      </c>
      <c r="V214" s="111">
        <v>209</v>
      </c>
      <c r="W214" s="111">
        <v>216</v>
      </c>
      <c r="X214" s="111">
        <v>222</v>
      </c>
      <c r="Y214" s="111">
        <v>229</v>
      </c>
      <c r="Z214" s="111">
        <v>208</v>
      </c>
      <c r="AA214" s="77">
        <v>158</v>
      </c>
      <c r="AB214" s="77">
        <v>165</v>
      </c>
      <c r="AC214" s="111"/>
      <c r="AD214" s="111"/>
      <c r="AE214" s="111"/>
      <c r="AF214" s="111"/>
      <c r="AG214" s="111"/>
      <c r="AH214" s="77"/>
      <c r="AI214" s="77"/>
      <c r="AJ214" s="78">
        <v>227.9</v>
      </c>
      <c r="AK214" s="79">
        <v>18</v>
      </c>
      <c r="AL214" s="80">
        <v>200</v>
      </c>
      <c r="AM214" s="77">
        <v>21</v>
      </c>
      <c r="AN214" s="77">
        <v>170</v>
      </c>
      <c r="AO214" s="81">
        <v>10</v>
      </c>
      <c r="AP214" s="81">
        <v>7</v>
      </c>
      <c r="AQ214" s="81">
        <v>11</v>
      </c>
      <c r="AR214" s="81"/>
      <c r="AS214" s="81"/>
      <c r="AT214" s="81"/>
      <c r="AU214" s="81"/>
      <c r="AV214" s="81"/>
      <c r="AW214" s="81"/>
      <c r="AX214" s="82">
        <v>28</v>
      </c>
      <c r="AY214" s="83">
        <v>508</v>
      </c>
      <c r="AZ214" s="181">
        <v>1.4999999999999999E-2</v>
      </c>
      <c r="BA214" s="84">
        <v>5.5E-2</v>
      </c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468</v>
      </c>
      <c r="BH214" s="85" t="s">
        <v>469</v>
      </c>
      <c r="BI214" s="85" t="s">
        <v>471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77">
        <v>44238</v>
      </c>
      <c r="D215" s="74">
        <v>18</v>
      </c>
      <c r="E215" s="74">
        <v>49</v>
      </c>
      <c r="F215" s="74">
        <v>8</v>
      </c>
      <c r="G215" s="75" t="s">
        <v>145</v>
      </c>
      <c r="H215" s="76" t="s">
        <v>146</v>
      </c>
      <c r="I215" s="76" t="s">
        <v>459</v>
      </c>
      <c r="J215" s="76">
        <v>2</v>
      </c>
      <c r="K215" s="76">
        <v>3</v>
      </c>
      <c r="L215" s="178">
        <v>100</v>
      </c>
      <c r="M215" s="179">
        <v>95.5</v>
      </c>
      <c r="N215" s="180">
        <v>104.5</v>
      </c>
      <c r="O215" s="111">
        <v>133</v>
      </c>
      <c r="P215" s="111">
        <v>102</v>
      </c>
      <c r="Q215" s="111">
        <v>100</v>
      </c>
      <c r="R215" s="111">
        <v>102</v>
      </c>
      <c r="S215" s="111">
        <v>103</v>
      </c>
      <c r="T215" s="77">
        <v>98</v>
      </c>
      <c r="U215" s="77">
        <v>92</v>
      </c>
      <c r="V215" s="111">
        <v>103</v>
      </c>
      <c r="W215" s="111">
        <v>101</v>
      </c>
      <c r="X215" s="111">
        <v>100</v>
      </c>
      <c r="Y215" s="111">
        <v>108</v>
      </c>
      <c r="Z215" s="111">
        <v>103</v>
      </c>
      <c r="AA215" s="77">
        <v>114</v>
      </c>
      <c r="AB215" s="77">
        <v>106</v>
      </c>
      <c r="AC215" s="111"/>
      <c r="AD215" s="111"/>
      <c r="AE215" s="111"/>
      <c r="AF215" s="111"/>
      <c r="AG215" s="111"/>
      <c r="AH215" s="77"/>
      <c r="AI215" s="77"/>
      <c r="AJ215" s="78">
        <v>105.5</v>
      </c>
      <c r="AK215" s="79">
        <v>101</v>
      </c>
      <c r="AL215" s="80">
        <v>107</v>
      </c>
      <c r="AM215" s="77">
        <v>70</v>
      </c>
      <c r="AN215" s="77">
        <v>103</v>
      </c>
      <c r="AO215" s="81">
        <v>10</v>
      </c>
      <c r="AP215" s="81">
        <v>8</v>
      </c>
      <c r="AQ215" s="81">
        <v>8</v>
      </c>
      <c r="AR215" s="81"/>
      <c r="AS215" s="81"/>
      <c r="AT215" s="81"/>
      <c r="AU215" s="81"/>
      <c r="AV215" s="81"/>
      <c r="AW215" s="81"/>
      <c r="AX215" s="82">
        <v>26</v>
      </c>
      <c r="AY215" s="83">
        <v>1874</v>
      </c>
      <c r="AZ215" s="181">
        <v>1.4999999999999999E-2</v>
      </c>
      <c r="BA215" s="84">
        <v>1.4E-2</v>
      </c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453</v>
      </c>
      <c r="BH215" s="85" t="s">
        <v>454</v>
      </c>
      <c r="BI215" s="85" t="s">
        <v>460</v>
      </c>
      <c r="BJ215" s="85" t="s">
        <v>461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77">
        <v>44238</v>
      </c>
      <c r="D216" s="74">
        <v>18</v>
      </c>
      <c r="E216" s="74">
        <v>50</v>
      </c>
      <c r="F216" s="74">
        <v>8</v>
      </c>
      <c r="G216" s="75" t="s">
        <v>148</v>
      </c>
      <c r="H216" s="76" t="s">
        <v>149</v>
      </c>
      <c r="I216" s="76" t="s">
        <v>459</v>
      </c>
      <c r="J216" s="76">
        <v>2</v>
      </c>
      <c r="K216" s="76">
        <v>3</v>
      </c>
      <c r="L216" s="178">
        <v>54</v>
      </c>
      <c r="M216" s="179">
        <v>51.57</v>
      </c>
      <c r="N216" s="180">
        <v>56.43</v>
      </c>
      <c r="O216" s="111">
        <v>84</v>
      </c>
      <c r="P216" s="111">
        <v>56</v>
      </c>
      <c r="Q216" s="111">
        <v>54</v>
      </c>
      <c r="R216" s="111">
        <v>53</v>
      </c>
      <c r="S216" s="111">
        <v>54</v>
      </c>
      <c r="T216" s="77">
        <v>98</v>
      </c>
      <c r="U216" s="77">
        <v>92</v>
      </c>
      <c r="V216" s="111">
        <v>58</v>
      </c>
      <c r="W216" s="111">
        <v>53</v>
      </c>
      <c r="X216" s="111">
        <v>55</v>
      </c>
      <c r="Y216" s="111">
        <v>52</v>
      </c>
      <c r="Z216" s="111">
        <v>56</v>
      </c>
      <c r="AA216" s="77">
        <v>114</v>
      </c>
      <c r="AB216" s="77">
        <v>106</v>
      </c>
      <c r="AC216" s="111"/>
      <c r="AD216" s="111"/>
      <c r="AE216" s="111"/>
      <c r="AF216" s="111"/>
      <c r="AG216" s="111"/>
      <c r="AH216" s="77"/>
      <c r="AI216" s="77"/>
      <c r="AJ216" s="78">
        <v>57.5</v>
      </c>
      <c r="AK216" s="79">
        <v>101</v>
      </c>
      <c r="AL216" s="80">
        <v>107</v>
      </c>
      <c r="AM216" s="77">
        <v>70</v>
      </c>
      <c r="AN216" s="77">
        <v>103</v>
      </c>
      <c r="AO216" s="81">
        <v>6</v>
      </c>
      <c r="AP216" s="81">
        <v>4</v>
      </c>
      <c r="AQ216" s="81">
        <v>12</v>
      </c>
      <c r="AR216" s="81"/>
      <c r="AS216" s="81"/>
      <c r="AT216" s="81"/>
      <c r="AU216" s="81"/>
      <c r="AV216" s="81"/>
      <c r="AW216" s="81"/>
      <c r="AX216" s="82">
        <v>22</v>
      </c>
      <c r="AY216" s="83">
        <v>1870</v>
      </c>
      <c r="AZ216" s="181">
        <v>1.4999999999999999E-2</v>
      </c>
      <c r="BA216" s="84">
        <v>1.2E-2</v>
      </c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453</v>
      </c>
      <c r="BH216" s="85" t="s">
        <v>454</v>
      </c>
      <c r="BI216" s="85" t="s">
        <v>462</v>
      </c>
      <c r="BJ216" s="85" t="s">
        <v>461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77">
        <v>44238</v>
      </c>
      <c r="D217" s="74">
        <v>259</v>
      </c>
      <c r="E217" s="74">
        <v>183</v>
      </c>
      <c r="F217" s="74">
        <v>25</v>
      </c>
      <c r="G217" s="75" t="s">
        <v>257</v>
      </c>
      <c r="H217" s="76" t="s">
        <v>258</v>
      </c>
      <c r="I217" s="76" t="s">
        <v>484</v>
      </c>
      <c r="J217" s="76">
        <v>12</v>
      </c>
      <c r="K217" s="76">
        <v>1</v>
      </c>
      <c r="L217" s="178">
        <v>3</v>
      </c>
      <c r="M217" s="179">
        <v>2.79</v>
      </c>
      <c r="N217" s="180">
        <v>3.21</v>
      </c>
      <c r="O217" s="111">
        <v>2</v>
      </c>
      <c r="P217" s="111"/>
      <c r="Q217" s="111">
        <v>3</v>
      </c>
      <c r="R217" s="111">
        <v>3</v>
      </c>
      <c r="S217" s="111">
        <v>4</v>
      </c>
      <c r="T217" s="77">
        <v>115</v>
      </c>
      <c r="U217" s="77">
        <v>115</v>
      </c>
      <c r="V217" s="111">
        <v>3</v>
      </c>
      <c r="W217" s="111"/>
      <c r="X217" s="111"/>
      <c r="Y217" s="111"/>
      <c r="Z217" s="111"/>
      <c r="AA217" s="77">
        <v>100</v>
      </c>
      <c r="AB217" s="77"/>
      <c r="AC217" s="111"/>
      <c r="AD217" s="111"/>
      <c r="AE217" s="111"/>
      <c r="AF217" s="111"/>
      <c r="AG217" s="111"/>
      <c r="AH217" s="77"/>
      <c r="AI217" s="77"/>
      <c r="AJ217" s="78">
        <v>3</v>
      </c>
      <c r="AK217" s="79">
        <v>508</v>
      </c>
      <c r="AL217" s="80">
        <v>85</v>
      </c>
      <c r="AM217" s="77">
        <v>393</v>
      </c>
      <c r="AN217" s="77">
        <v>110</v>
      </c>
      <c r="AO217" s="81">
        <v>14</v>
      </c>
      <c r="AP217" s="81">
        <v>12</v>
      </c>
      <c r="AQ217" s="81">
        <v>16</v>
      </c>
      <c r="AR217" s="81"/>
      <c r="AS217" s="81"/>
      <c r="AT217" s="81"/>
      <c r="AU217" s="81"/>
      <c r="AV217" s="81"/>
      <c r="AW217" s="81"/>
      <c r="AX217" s="82">
        <v>42</v>
      </c>
      <c r="AY217" s="83">
        <v>3042</v>
      </c>
      <c r="AZ217" s="181">
        <v>0.02</v>
      </c>
      <c r="BA217" s="84">
        <v>1.4E-2</v>
      </c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483</v>
      </c>
      <c r="BH217" s="85" t="s">
        <v>483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77">
        <v>44238</v>
      </c>
      <c r="D218" s="74">
        <v>159</v>
      </c>
      <c r="E218" s="74">
        <v>299</v>
      </c>
      <c r="F218" s="74">
        <v>30</v>
      </c>
      <c r="G218" s="75" t="s">
        <v>254</v>
      </c>
      <c r="H218" s="76" t="s">
        <v>255</v>
      </c>
      <c r="I218" s="76" t="s">
        <v>474</v>
      </c>
      <c r="J218" s="76">
        <v>3</v>
      </c>
      <c r="K218" s="76">
        <v>2</v>
      </c>
      <c r="L218" s="178">
        <v>115</v>
      </c>
      <c r="M218" s="179">
        <v>106.95</v>
      </c>
      <c r="N218" s="180">
        <v>123.05</v>
      </c>
      <c r="O218" s="111"/>
      <c r="P218" s="111"/>
      <c r="Q218" s="111"/>
      <c r="R218" s="111"/>
      <c r="S218" s="111"/>
      <c r="T218" s="77"/>
      <c r="U218" s="77"/>
      <c r="V218" s="111">
        <v>116</v>
      </c>
      <c r="W218" s="111">
        <v>105</v>
      </c>
      <c r="X218" s="111">
        <v>111</v>
      </c>
      <c r="Y218" s="111">
        <v>109</v>
      </c>
      <c r="Z218" s="111">
        <v>112</v>
      </c>
      <c r="AA218" s="77">
        <v>119</v>
      </c>
      <c r="AB218" s="77">
        <v>110</v>
      </c>
      <c r="AC218" s="111"/>
      <c r="AD218" s="111"/>
      <c r="AE218" s="111"/>
      <c r="AF218" s="111"/>
      <c r="AG218" s="111"/>
      <c r="AH218" s="77"/>
      <c r="AI218" s="77"/>
      <c r="AJ218" s="78">
        <v>110.6</v>
      </c>
      <c r="AK218" s="79">
        <v>70</v>
      </c>
      <c r="AL218" s="80">
        <v>154</v>
      </c>
      <c r="AM218" s="77">
        <v>94</v>
      </c>
      <c r="AN218" s="77">
        <v>115</v>
      </c>
      <c r="AO218" s="81">
        <v>4</v>
      </c>
      <c r="AP218" s="81"/>
      <c r="AQ218" s="81">
        <v>3</v>
      </c>
      <c r="AR218" s="81"/>
      <c r="AS218" s="81"/>
      <c r="AT218" s="81"/>
      <c r="AU218" s="81"/>
      <c r="AV218" s="81"/>
      <c r="AW218" s="81"/>
      <c r="AX218" s="82">
        <v>7</v>
      </c>
      <c r="AY218" s="83">
        <v>439</v>
      </c>
      <c r="AZ218" s="181">
        <v>0.02</v>
      </c>
      <c r="BA218" s="84">
        <v>1.6E-2</v>
      </c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468</v>
      </c>
      <c r="BH218" s="85" t="s">
        <v>475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77">
        <v>44238</v>
      </c>
      <c r="D219" s="74">
        <v>227</v>
      </c>
      <c r="E219" s="74">
        <v>155</v>
      </c>
      <c r="F219" s="74">
        <v>30</v>
      </c>
      <c r="G219" s="75" t="s">
        <v>304</v>
      </c>
      <c r="H219" s="76" t="s">
        <v>305</v>
      </c>
      <c r="I219" s="76" t="s">
        <v>500</v>
      </c>
      <c r="J219" s="76">
        <v>3</v>
      </c>
      <c r="K219" s="76">
        <v>2</v>
      </c>
      <c r="L219" s="178">
        <v>122</v>
      </c>
      <c r="M219" s="179">
        <v>113.46</v>
      </c>
      <c r="N219" s="180">
        <v>130.54</v>
      </c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>
        <v>61</v>
      </c>
      <c r="AL219" s="80">
        <v>177</v>
      </c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>
        <v>432</v>
      </c>
      <c r="AZ219" s="181">
        <v>0.02</v>
      </c>
      <c r="BA219" s="84"/>
      <c r="BB219" s="83"/>
      <c r="BC219" s="83"/>
      <c r="BD219" s="83">
        <v>3.5</v>
      </c>
      <c r="BE219" s="83"/>
      <c r="BF219" s="83"/>
      <c r="BG219" s="28" t="s">
        <v>468</v>
      </c>
      <c r="BH219" s="85" t="s">
        <v>475</v>
      </c>
      <c r="BI219" s="85" t="s">
        <v>501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77">
        <v>44238</v>
      </c>
      <c r="D220" s="74">
        <v>123</v>
      </c>
      <c r="E220" s="74">
        <v>645</v>
      </c>
      <c r="F220" s="74">
        <v>34</v>
      </c>
      <c r="G220" s="75" t="s">
        <v>278</v>
      </c>
      <c r="H220" s="76" t="s">
        <v>279</v>
      </c>
      <c r="I220" s="76" t="s">
        <v>512</v>
      </c>
      <c r="J220" s="76">
        <v>4</v>
      </c>
      <c r="K220" s="76">
        <v>1</v>
      </c>
      <c r="L220" s="178">
        <v>133</v>
      </c>
      <c r="M220" s="179">
        <v>123.69</v>
      </c>
      <c r="N220" s="180">
        <v>142.31</v>
      </c>
      <c r="O220" s="111">
        <v>181</v>
      </c>
      <c r="P220" s="111">
        <v>163</v>
      </c>
      <c r="Q220" s="111">
        <v>187</v>
      </c>
      <c r="R220" s="111">
        <v>189</v>
      </c>
      <c r="S220" s="111">
        <v>195</v>
      </c>
      <c r="T220" s="77">
        <v>225</v>
      </c>
      <c r="U220" s="77">
        <v>228</v>
      </c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>
        <v>183</v>
      </c>
      <c r="AK220" s="79">
        <v>80</v>
      </c>
      <c r="AL220" s="80">
        <v>180</v>
      </c>
      <c r="AM220" s="77">
        <v>64</v>
      </c>
      <c r="AN220" s="77">
        <v>227</v>
      </c>
      <c r="AO220" s="81">
        <v>4</v>
      </c>
      <c r="AP220" s="81">
        <v>6</v>
      </c>
      <c r="AQ220" s="81">
        <v>2</v>
      </c>
      <c r="AR220" s="81"/>
      <c r="AS220" s="81"/>
      <c r="AT220" s="81"/>
      <c r="AU220" s="81"/>
      <c r="AV220" s="81"/>
      <c r="AW220" s="81"/>
      <c r="AX220" s="82">
        <v>12</v>
      </c>
      <c r="AY220" s="83">
        <v>1812</v>
      </c>
      <c r="AZ220" s="181">
        <v>0.02</v>
      </c>
      <c r="BA220" s="84">
        <v>7.0000000000000001E-3</v>
      </c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483</v>
      </c>
      <c r="BH220" s="85" t="s">
        <v>483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77">
        <v>44238</v>
      </c>
      <c r="D221" s="74">
        <v>334</v>
      </c>
      <c r="E221" s="74">
        <v>254</v>
      </c>
      <c r="F221" s="74">
        <v>49</v>
      </c>
      <c r="G221" s="75" t="s">
        <v>415</v>
      </c>
      <c r="H221" s="76" t="s">
        <v>164</v>
      </c>
      <c r="I221" s="76" t="s">
        <v>478</v>
      </c>
      <c r="J221" s="76">
        <v>4</v>
      </c>
      <c r="K221" s="76">
        <v>2</v>
      </c>
      <c r="L221" s="178">
        <v>203</v>
      </c>
      <c r="M221" s="179">
        <v>188.79</v>
      </c>
      <c r="N221" s="180">
        <v>217.21</v>
      </c>
      <c r="O221" s="111">
        <v>215</v>
      </c>
      <c r="P221" s="111"/>
      <c r="Q221" s="111"/>
      <c r="R221" s="111">
        <v>201</v>
      </c>
      <c r="S221" s="111">
        <v>210</v>
      </c>
      <c r="T221" s="77">
        <v>141</v>
      </c>
      <c r="U221" s="77">
        <v>144</v>
      </c>
      <c r="V221" s="111">
        <v>220</v>
      </c>
      <c r="W221" s="111">
        <v>209</v>
      </c>
      <c r="X221" s="111">
        <v>215</v>
      </c>
      <c r="Y221" s="111">
        <v>210</v>
      </c>
      <c r="Z221" s="111">
        <v>208</v>
      </c>
      <c r="AA221" s="77">
        <v>135</v>
      </c>
      <c r="AB221" s="77">
        <v>128</v>
      </c>
      <c r="AC221" s="111"/>
      <c r="AD221" s="111"/>
      <c r="AE221" s="111"/>
      <c r="AF221" s="111"/>
      <c r="AG221" s="111"/>
      <c r="AH221" s="77"/>
      <c r="AI221" s="77"/>
      <c r="AJ221" s="78">
        <v>211</v>
      </c>
      <c r="AK221" s="79">
        <v>88</v>
      </c>
      <c r="AL221" s="80">
        <v>164</v>
      </c>
      <c r="AM221" s="77">
        <v>105</v>
      </c>
      <c r="AN221" s="77">
        <v>137</v>
      </c>
      <c r="AO221" s="81">
        <v>9</v>
      </c>
      <c r="AP221" s="81">
        <v>9</v>
      </c>
      <c r="AQ221" s="81">
        <v>9</v>
      </c>
      <c r="AR221" s="81"/>
      <c r="AS221" s="81">
        <v>2</v>
      </c>
      <c r="AT221" s="81"/>
      <c r="AU221" s="81"/>
      <c r="AV221" s="81"/>
      <c r="AW221" s="81"/>
      <c r="AX221" s="82">
        <v>28</v>
      </c>
      <c r="AY221" s="83">
        <v>1708</v>
      </c>
      <c r="AZ221" s="181">
        <v>0.02</v>
      </c>
      <c r="BA221" s="84">
        <v>1.6E-2</v>
      </c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468</v>
      </c>
      <c r="BH221" s="85" t="s">
        <v>475</v>
      </c>
      <c r="BI221" s="85" t="s">
        <v>482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77">
        <v>44241</v>
      </c>
      <c r="D222" s="74">
        <v>375</v>
      </c>
      <c r="E222" s="74">
        <v>437</v>
      </c>
      <c r="F222" s="74">
        <v>2</v>
      </c>
      <c r="G222" s="75" t="s">
        <v>275</v>
      </c>
      <c r="H222" s="76" t="s">
        <v>276</v>
      </c>
      <c r="I222" s="76" t="s">
        <v>452</v>
      </c>
      <c r="J222" s="76">
        <v>4</v>
      </c>
      <c r="K222" s="76">
        <v>2</v>
      </c>
      <c r="L222" s="178">
        <v>168</v>
      </c>
      <c r="M222" s="179">
        <v>158.08799999999999</v>
      </c>
      <c r="N222" s="180">
        <v>179.928</v>
      </c>
      <c r="O222" s="111"/>
      <c r="P222" s="111">
        <v>194</v>
      </c>
      <c r="Q222" s="111">
        <v>179</v>
      </c>
      <c r="R222" s="111">
        <v>171</v>
      </c>
      <c r="S222" s="111">
        <v>167</v>
      </c>
      <c r="T222" s="77">
        <v>118</v>
      </c>
      <c r="U222" s="77">
        <v>108</v>
      </c>
      <c r="V222" s="111">
        <v>191</v>
      </c>
      <c r="W222" s="111">
        <v>173</v>
      </c>
      <c r="X222" s="111">
        <v>169</v>
      </c>
      <c r="Y222" s="111">
        <v>174</v>
      </c>
      <c r="Z222" s="111">
        <v>175</v>
      </c>
      <c r="AA222" s="77">
        <v>119</v>
      </c>
      <c r="AB222" s="77">
        <v>120</v>
      </c>
      <c r="AC222" s="111"/>
      <c r="AD222" s="111"/>
      <c r="AE222" s="111"/>
      <c r="AF222" s="111"/>
      <c r="AG222" s="111"/>
      <c r="AH222" s="77"/>
      <c r="AI222" s="77"/>
      <c r="AJ222" s="78">
        <v>177</v>
      </c>
      <c r="AK222" s="79">
        <v>120</v>
      </c>
      <c r="AL222" s="80">
        <v>120</v>
      </c>
      <c r="AM222" s="77">
        <v>124</v>
      </c>
      <c r="AN222" s="77">
        <v>116</v>
      </c>
      <c r="AO222" s="81">
        <v>7</v>
      </c>
      <c r="AP222" s="81">
        <v>1</v>
      </c>
      <c r="AQ222" s="81">
        <v>7</v>
      </c>
      <c r="AR222" s="81"/>
      <c r="AS222" s="81"/>
      <c r="AT222" s="81"/>
      <c r="AU222" s="81"/>
      <c r="AV222" s="81"/>
      <c r="AW222" s="81"/>
      <c r="AX222" s="82">
        <v>15</v>
      </c>
      <c r="AY222" s="83">
        <v>2740</v>
      </c>
      <c r="AZ222" s="181">
        <v>1.4999999999999999E-2</v>
      </c>
      <c r="BA222" s="84">
        <v>5.0000000000000001E-3</v>
      </c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453</v>
      </c>
      <c r="BH222" s="85" t="s">
        <v>454</v>
      </c>
      <c r="BI222" s="85" t="s">
        <v>511</v>
      </c>
      <c r="BJ222" s="85" t="s">
        <v>458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77">
        <v>44241</v>
      </c>
      <c r="D223" s="74">
        <v>236</v>
      </c>
      <c r="E223" s="74">
        <v>160</v>
      </c>
      <c r="F223" s="74">
        <v>3</v>
      </c>
      <c r="G223" s="75" t="s">
        <v>151</v>
      </c>
      <c r="H223" s="76" t="s">
        <v>152</v>
      </c>
      <c r="I223" s="76" t="s">
        <v>452</v>
      </c>
      <c r="J223" s="76">
        <v>2</v>
      </c>
      <c r="K223" s="76">
        <v>1</v>
      </c>
      <c r="L223" s="178">
        <v>200</v>
      </c>
      <c r="M223" s="179">
        <v>186</v>
      </c>
      <c r="N223" s="180">
        <v>214</v>
      </c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>
        <v>76</v>
      </c>
      <c r="AL223" s="80">
        <v>95</v>
      </c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>
        <v>72</v>
      </c>
      <c r="AZ223" s="181">
        <v>1.4999999999999999E-2</v>
      </c>
      <c r="BA223" s="84"/>
      <c r="BB223" s="83"/>
      <c r="BC223" s="83"/>
      <c r="BD223" s="83">
        <v>0.4</v>
      </c>
      <c r="BE223" s="83"/>
      <c r="BF223" s="83"/>
      <c r="BG223" s="28" t="s">
        <v>510</v>
      </c>
      <c r="BH223" s="85" t="s">
        <v>510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77">
        <v>44241</v>
      </c>
      <c r="D224" s="74">
        <v>406</v>
      </c>
      <c r="E224" s="74">
        <v>623</v>
      </c>
      <c r="F224" s="74">
        <v>3</v>
      </c>
      <c r="G224" s="75" t="s">
        <v>242</v>
      </c>
      <c r="H224" s="76" t="s">
        <v>243</v>
      </c>
      <c r="I224" s="76" t="s">
        <v>452</v>
      </c>
      <c r="J224" s="76">
        <v>1</v>
      </c>
      <c r="K224" s="76">
        <v>5</v>
      </c>
      <c r="L224" s="178">
        <v>599</v>
      </c>
      <c r="M224" s="179">
        <v>551.02009999999996</v>
      </c>
      <c r="N224" s="180">
        <v>646.97990000000004</v>
      </c>
      <c r="O224" s="111"/>
      <c r="P224" s="111">
        <v>647</v>
      </c>
      <c r="Q224" s="111">
        <v>658</v>
      </c>
      <c r="R224" s="111">
        <v>665</v>
      </c>
      <c r="S224" s="111">
        <v>673</v>
      </c>
      <c r="T224" s="77">
        <v>157</v>
      </c>
      <c r="U224" s="77">
        <v>153</v>
      </c>
      <c r="V224" s="111">
        <v>602</v>
      </c>
      <c r="W224" s="111">
        <v>608</v>
      </c>
      <c r="X224" s="111">
        <v>598</v>
      </c>
      <c r="Y224" s="111">
        <v>547</v>
      </c>
      <c r="Z224" s="111">
        <v>556</v>
      </c>
      <c r="AA224" s="77">
        <v>146</v>
      </c>
      <c r="AB224" s="77">
        <v>153</v>
      </c>
      <c r="AC224" s="111"/>
      <c r="AD224" s="111"/>
      <c r="AE224" s="111"/>
      <c r="AF224" s="111"/>
      <c r="AG224" s="111"/>
      <c r="AH224" s="77"/>
      <c r="AI224" s="77"/>
      <c r="AJ224" s="78">
        <v>617.1</v>
      </c>
      <c r="AK224" s="79">
        <v>18</v>
      </c>
      <c r="AL224" s="80">
        <v>200</v>
      </c>
      <c r="AM224" s="77">
        <v>24</v>
      </c>
      <c r="AN224" s="77">
        <v>152</v>
      </c>
      <c r="AO224" s="81">
        <v>8</v>
      </c>
      <c r="AP224" s="81">
        <v>2</v>
      </c>
      <c r="AQ224" s="81">
        <v>3</v>
      </c>
      <c r="AR224" s="81"/>
      <c r="AS224" s="81"/>
      <c r="AT224" s="81"/>
      <c r="AU224" s="81"/>
      <c r="AV224" s="81"/>
      <c r="AW224" s="81"/>
      <c r="AX224" s="82">
        <v>13</v>
      </c>
      <c r="AY224" s="83">
        <v>403</v>
      </c>
      <c r="AZ224" s="181">
        <v>1.4999999999999999E-2</v>
      </c>
      <c r="BA224" s="84">
        <v>3.2000000000000001E-2</v>
      </c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468</v>
      </c>
      <c r="BH224" s="85" t="s">
        <v>469</v>
      </c>
      <c r="BI224" s="85" t="s">
        <v>515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77">
        <v>44241</v>
      </c>
      <c r="D225" s="74">
        <v>406</v>
      </c>
      <c r="E225" s="74">
        <v>624</v>
      </c>
      <c r="F225" s="74">
        <v>3</v>
      </c>
      <c r="G225" s="75" t="s">
        <v>245</v>
      </c>
      <c r="H225" s="76" t="s">
        <v>246</v>
      </c>
      <c r="I225" s="76" t="s">
        <v>452</v>
      </c>
      <c r="J225" s="76">
        <v>1</v>
      </c>
      <c r="K225" s="76">
        <v>5</v>
      </c>
      <c r="L225" s="178">
        <v>374</v>
      </c>
      <c r="M225" s="179">
        <v>344.04259999999999</v>
      </c>
      <c r="N225" s="180">
        <v>403.95740000000001</v>
      </c>
      <c r="O225" s="111"/>
      <c r="P225" s="111">
        <v>332</v>
      </c>
      <c r="Q225" s="111">
        <v>409</v>
      </c>
      <c r="R225" s="111">
        <v>403</v>
      </c>
      <c r="S225" s="111">
        <v>400</v>
      </c>
      <c r="T225" s="77">
        <v>157</v>
      </c>
      <c r="U225" s="77">
        <v>153</v>
      </c>
      <c r="V225" s="111">
        <v>375</v>
      </c>
      <c r="W225" s="111">
        <v>388</v>
      </c>
      <c r="X225" s="111">
        <v>382</v>
      </c>
      <c r="Y225" s="111">
        <v>346</v>
      </c>
      <c r="Z225" s="111">
        <v>354</v>
      </c>
      <c r="AA225" s="77">
        <v>146</v>
      </c>
      <c r="AB225" s="77">
        <v>153</v>
      </c>
      <c r="AC225" s="111"/>
      <c r="AD225" s="111"/>
      <c r="AE225" s="111"/>
      <c r="AF225" s="111"/>
      <c r="AG225" s="111"/>
      <c r="AH225" s="77"/>
      <c r="AI225" s="77"/>
      <c r="AJ225" s="78">
        <v>376.6</v>
      </c>
      <c r="AK225" s="79">
        <v>18</v>
      </c>
      <c r="AL225" s="80">
        <v>200</v>
      </c>
      <c r="AM225" s="77">
        <v>24</v>
      </c>
      <c r="AN225" s="77">
        <v>152</v>
      </c>
      <c r="AO225" s="81">
        <v>5</v>
      </c>
      <c r="AP225" s="81">
        <v>3</v>
      </c>
      <c r="AQ225" s="81">
        <v>5</v>
      </c>
      <c r="AR225" s="81"/>
      <c r="AS225" s="81"/>
      <c r="AT225" s="81"/>
      <c r="AU225" s="81"/>
      <c r="AV225" s="81"/>
      <c r="AW225" s="81"/>
      <c r="AX225" s="82">
        <v>13</v>
      </c>
      <c r="AY225" s="83">
        <v>403</v>
      </c>
      <c r="AZ225" s="181">
        <v>1.4999999999999999E-2</v>
      </c>
      <c r="BA225" s="84">
        <v>3.2000000000000001E-2</v>
      </c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468</v>
      </c>
      <c r="BH225" s="85" t="s">
        <v>469</v>
      </c>
      <c r="BI225" s="85" t="s">
        <v>471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77">
        <v>44241</v>
      </c>
      <c r="D226" s="74">
        <v>406</v>
      </c>
      <c r="E226" s="74">
        <v>625</v>
      </c>
      <c r="F226" s="74">
        <v>3</v>
      </c>
      <c r="G226" s="75" t="s">
        <v>248</v>
      </c>
      <c r="H226" s="76" t="s">
        <v>249</v>
      </c>
      <c r="I226" s="76" t="s">
        <v>452</v>
      </c>
      <c r="J226" s="76">
        <v>1</v>
      </c>
      <c r="K226" s="76">
        <v>5</v>
      </c>
      <c r="L226" s="178">
        <v>140</v>
      </c>
      <c r="M226" s="179">
        <v>129.01</v>
      </c>
      <c r="N226" s="180">
        <v>150.99</v>
      </c>
      <c r="O226" s="111"/>
      <c r="P226" s="111">
        <v>127</v>
      </c>
      <c r="Q226" s="111">
        <v>143</v>
      </c>
      <c r="R226" s="111">
        <v>145</v>
      </c>
      <c r="S226" s="111">
        <v>150</v>
      </c>
      <c r="T226" s="77">
        <v>157</v>
      </c>
      <c r="U226" s="77">
        <v>153</v>
      </c>
      <c r="V226" s="111">
        <v>140</v>
      </c>
      <c r="W226" s="111">
        <v>142</v>
      </c>
      <c r="X226" s="111">
        <v>145</v>
      </c>
      <c r="Y226" s="111">
        <v>148</v>
      </c>
      <c r="Z226" s="111">
        <v>146</v>
      </c>
      <c r="AA226" s="77">
        <v>146</v>
      </c>
      <c r="AB226" s="77">
        <v>153</v>
      </c>
      <c r="AC226" s="111"/>
      <c r="AD226" s="111"/>
      <c r="AE226" s="111"/>
      <c r="AF226" s="111"/>
      <c r="AG226" s="111"/>
      <c r="AH226" s="77"/>
      <c r="AI226" s="77"/>
      <c r="AJ226" s="78">
        <v>142.9</v>
      </c>
      <c r="AK226" s="79">
        <v>18</v>
      </c>
      <c r="AL226" s="80">
        <v>200</v>
      </c>
      <c r="AM226" s="77">
        <v>24</v>
      </c>
      <c r="AN226" s="77">
        <v>152</v>
      </c>
      <c r="AO226" s="81">
        <v>7</v>
      </c>
      <c r="AP226" s="81">
        <v>1</v>
      </c>
      <c r="AQ226" s="81">
        <v>4</v>
      </c>
      <c r="AR226" s="81"/>
      <c r="AS226" s="81"/>
      <c r="AT226" s="81"/>
      <c r="AU226" s="81"/>
      <c r="AV226" s="81"/>
      <c r="AW226" s="81"/>
      <c r="AX226" s="82">
        <v>12</v>
      </c>
      <c r="AY226" s="83">
        <v>402</v>
      </c>
      <c r="AZ226" s="181">
        <v>1.4999999999999999E-2</v>
      </c>
      <c r="BA226" s="84">
        <v>0.03</v>
      </c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468</v>
      </c>
      <c r="BH226" s="85" t="s">
        <v>469</v>
      </c>
      <c r="BI226" s="85" t="s">
        <v>471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77">
        <v>44241</v>
      </c>
      <c r="D227" s="74">
        <v>406</v>
      </c>
      <c r="E227" s="74">
        <v>626</v>
      </c>
      <c r="F227" s="74">
        <v>3</v>
      </c>
      <c r="G227" s="75" t="s">
        <v>251</v>
      </c>
      <c r="H227" s="76" t="s">
        <v>252</v>
      </c>
      <c r="I227" s="76" t="s">
        <v>452</v>
      </c>
      <c r="J227" s="76">
        <v>1</v>
      </c>
      <c r="K227" s="76">
        <v>5</v>
      </c>
      <c r="L227" s="178">
        <v>138</v>
      </c>
      <c r="M227" s="179">
        <v>127.029</v>
      </c>
      <c r="N227" s="180">
        <v>148.971</v>
      </c>
      <c r="O227" s="111"/>
      <c r="P227" s="111">
        <v>235</v>
      </c>
      <c r="Q227" s="111">
        <v>267</v>
      </c>
      <c r="R227" s="111">
        <v>283</v>
      </c>
      <c r="S227" s="111">
        <v>287</v>
      </c>
      <c r="T227" s="77">
        <v>157</v>
      </c>
      <c r="U227" s="77">
        <v>153</v>
      </c>
      <c r="V227" s="111">
        <v>301</v>
      </c>
      <c r="W227" s="111">
        <v>287</v>
      </c>
      <c r="X227" s="111">
        <v>284</v>
      </c>
      <c r="Y227" s="111">
        <v>270</v>
      </c>
      <c r="Z227" s="111">
        <v>277</v>
      </c>
      <c r="AA227" s="77">
        <v>146</v>
      </c>
      <c r="AB227" s="77">
        <v>153</v>
      </c>
      <c r="AC227" s="111"/>
      <c r="AD227" s="111"/>
      <c r="AE227" s="111"/>
      <c r="AF227" s="111"/>
      <c r="AG227" s="111"/>
      <c r="AH227" s="77"/>
      <c r="AI227" s="77"/>
      <c r="AJ227" s="78">
        <v>276.8</v>
      </c>
      <c r="AK227" s="79">
        <v>18</v>
      </c>
      <c r="AL227" s="80">
        <v>200</v>
      </c>
      <c r="AM227" s="77">
        <v>24</v>
      </c>
      <c r="AN227" s="77">
        <v>152</v>
      </c>
      <c r="AO227" s="81">
        <v>15</v>
      </c>
      <c r="AP227" s="81">
        <v>4</v>
      </c>
      <c r="AQ227" s="81">
        <v>9</v>
      </c>
      <c r="AR227" s="81"/>
      <c r="AS227" s="81"/>
      <c r="AT227" s="81"/>
      <c r="AU227" s="81"/>
      <c r="AV227" s="81"/>
      <c r="AW227" s="81"/>
      <c r="AX227" s="82">
        <v>28</v>
      </c>
      <c r="AY227" s="83">
        <v>418</v>
      </c>
      <c r="AZ227" s="181">
        <v>1.4999999999999999E-2</v>
      </c>
      <c r="BA227" s="84">
        <v>6.7000000000000004E-2</v>
      </c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468</v>
      </c>
      <c r="BH227" s="85" t="s">
        <v>469</v>
      </c>
      <c r="BI227" s="85" t="s">
        <v>471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77">
        <v>44241</v>
      </c>
      <c r="D228" s="74">
        <v>1</v>
      </c>
      <c r="E228" s="74">
        <v>2</v>
      </c>
      <c r="F228" s="74">
        <v>4</v>
      </c>
      <c r="G228" s="75" t="s">
        <v>193</v>
      </c>
      <c r="H228" s="76" t="s">
        <v>194</v>
      </c>
      <c r="I228" s="76" t="s">
        <v>452</v>
      </c>
      <c r="J228" s="76">
        <v>3</v>
      </c>
      <c r="K228" s="76">
        <v>2</v>
      </c>
      <c r="L228" s="178">
        <v>113</v>
      </c>
      <c r="M228" s="179">
        <v>105.09</v>
      </c>
      <c r="N228" s="180">
        <v>120.91</v>
      </c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>
        <v>108</v>
      </c>
      <c r="AL228" s="80">
        <v>100</v>
      </c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81">
        <v>1.4999999999999999E-2</v>
      </c>
      <c r="BA228" s="84"/>
      <c r="BB228" s="83"/>
      <c r="BC228" s="83"/>
      <c r="BD228" s="83"/>
      <c r="BE228" s="83"/>
      <c r="BF228" s="83"/>
      <c r="BG228" s="28" t="s">
        <v>483</v>
      </c>
      <c r="BH228" s="85" t="s">
        <v>483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77">
        <v>44241</v>
      </c>
      <c r="D229" s="74">
        <v>418</v>
      </c>
      <c r="E229" s="74">
        <v>665</v>
      </c>
      <c r="F229" s="74">
        <v>4</v>
      </c>
      <c r="G229" s="75" t="s">
        <v>205</v>
      </c>
      <c r="H229" s="76" t="s">
        <v>206</v>
      </c>
      <c r="I229" s="76" t="s">
        <v>514</v>
      </c>
      <c r="J229" s="76">
        <v>1</v>
      </c>
      <c r="K229" s="76">
        <v>4</v>
      </c>
      <c r="L229" s="178">
        <v>110</v>
      </c>
      <c r="M229" s="179">
        <v>101.2</v>
      </c>
      <c r="N229" s="180">
        <v>118.8</v>
      </c>
      <c r="O229" s="111"/>
      <c r="P229" s="111">
        <v>321</v>
      </c>
      <c r="Q229" s="111">
        <v>305</v>
      </c>
      <c r="R229" s="111">
        <v>310</v>
      </c>
      <c r="S229" s="111">
        <v>300</v>
      </c>
      <c r="T229" s="77">
        <v>160</v>
      </c>
      <c r="U229" s="77">
        <v>159</v>
      </c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>
        <v>309</v>
      </c>
      <c r="AK229" s="79">
        <v>20</v>
      </c>
      <c r="AL229" s="80">
        <v>180</v>
      </c>
      <c r="AM229" s="77">
        <v>23</v>
      </c>
      <c r="AN229" s="77">
        <v>160</v>
      </c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81">
        <v>1.4999999999999999E-2</v>
      </c>
      <c r="BA229" s="84"/>
      <c r="BB229" s="83"/>
      <c r="BC229" s="83"/>
      <c r="BD229" s="83"/>
      <c r="BE229" s="83"/>
      <c r="BF229" s="83"/>
      <c r="BG229" s="28" t="s">
        <v>492</v>
      </c>
      <c r="BH229" s="85" t="s">
        <v>493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77">
        <v>44241</v>
      </c>
      <c r="D230" s="74">
        <v>47</v>
      </c>
      <c r="E230" s="74">
        <v>122</v>
      </c>
      <c r="F230" s="74">
        <v>5</v>
      </c>
      <c r="G230" s="75" t="s">
        <v>272</v>
      </c>
      <c r="H230" s="76" t="s">
        <v>273</v>
      </c>
      <c r="I230" s="76" t="s">
        <v>459</v>
      </c>
      <c r="J230" s="76">
        <v>2</v>
      </c>
      <c r="K230" s="76">
        <v>1</v>
      </c>
      <c r="L230" s="178">
        <v>280</v>
      </c>
      <c r="M230" s="179">
        <v>267.39999999999998</v>
      </c>
      <c r="N230" s="180">
        <v>292.60000000000002</v>
      </c>
      <c r="O230" s="111"/>
      <c r="P230" s="111">
        <v>279</v>
      </c>
      <c r="Q230" s="111">
        <v>275</v>
      </c>
      <c r="R230" s="111">
        <v>269</v>
      </c>
      <c r="S230" s="111">
        <v>280</v>
      </c>
      <c r="T230" s="77">
        <v>115</v>
      </c>
      <c r="U230" s="77">
        <v>113</v>
      </c>
      <c r="V230" s="111">
        <v>312</v>
      </c>
      <c r="W230" s="111">
        <v>281</v>
      </c>
      <c r="X230" s="111">
        <v>275</v>
      </c>
      <c r="Y230" s="111">
        <v>226</v>
      </c>
      <c r="Z230" s="111">
        <v>273</v>
      </c>
      <c r="AA230" s="77">
        <v>101</v>
      </c>
      <c r="AB230" s="77">
        <v>101</v>
      </c>
      <c r="AC230" s="111"/>
      <c r="AD230" s="111"/>
      <c r="AE230" s="111"/>
      <c r="AF230" s="111"/>
      <c r="AG230" s="111"/>
      <c r="AH230" s="77"/>
      <c r="AI230" s="77"/>
      <c r="AJ230" s="78">
        <v>274.39999999999998</v>
      </c>
      <c r="AK230" s="79">
        <v>63</v>
      </c>
      <c r="AL230" s="80">
        <v>115</v>
      </c>
      <c r="AM230" s="77">
        <v>67</v>
      </c>
      <c r="AN230" s="77">
        <v>108</v>
      </c>
      <c r="AO230" s="81">
        <v>4</v>
      </c>
      <c r="AP230" s="81">
        <v>4</v>
      </c>
      <c r="AQ230" s="81">
        <v>7</v>
      </c>
      <c r="AR230" s="81"/>
      <c r="AS230" s="81"/>
      <c r="AT230" s="81"/>
      <c r="AU230" s="81"/>
      <c r="AV230" s="81"/>
      <c r="AW230" s="81"/>
      <c r="AX230" s="82">
        <v>15</v>
      </c>
      <c r="AY230" s="83">
        <v>415</v>
      </c>
      <c r="AZ230" s="181">
        <v>1.4999999999999999E-2</v>
      </c>
      <c r="BA230" s="84">
        <v>3.5999999999999997E-2</v>
      </c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453</v>
      </c>
      <c r="BH230" s="85" t="s">
        <v>454</v>
      </c>
      <c r="BI230" s="85" t="s">
        <v>467</v>
      </c>
      <c r="BJ230" s="85" t="s">
        <v>461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77">
        <v>44241</v>
      </c>
      <c r="D231" s="74">
        <v>142</v>
      </c>
      <c r="E231" s="74">
        <v>280</v>
      </c>
      <c r="F231" s="74">
        <v>6</v>
      </c>
      <c r="G231" s="75" t="s">
        <v>172</v>
      </c>
      <c r="H231" s="76" t="s">
        <v>173</v>
      </c>
      <c r="I231" s="76" t="s">
        <v>452</v>
      </c>
      <c r="J231" s="76">
        <v>3</v>
      </c>
      <c r="K231" s="76">
        <v>2</v>
      </c>
      <c r="L231" s="178">
        <v>323</v>
      </c>
      <c r="M231" s="179">
        <v>300.39</v>
      </c>
      <c r="N231" s="180">
        <v>345.61</v>
      </c>
      <c r="O231" s="111"/>
      <c r="P231" s="111">
        <v>335</v>
      </c>
      <c r="Q231" s="111">
        <v>315</v>
      </c>
      <c r="R231" s="111">
        <v>360</v>
      </c>
      <c r="S231" s="111">
        <v>305</v>
      </c>
      <c r="T231" s="77">
        <v>119</v>
      </c>
      <c r="U231" s="77">
        <v>119</v>
      </c>
      <c r="V231" s="111">
        <v>336</v>
      </c>
      <c r="W231" s="111">
        <v>352</v>
      </c>
      <c r="X231" s="111">
        <v>331</v>
      </c>
      <c r="Y231" s="111">
        <v>324</v>
      </c>
      <c r="Z231" s="111">
        <v>325</v>
      </c>
      <c r="AA231" s="77">
        <v>137</v>
      </c>
      <c r="AB231" s="77">
        <v>142</v>
      </c>
      <c r="AC231" s="111"/>
      <c r="AD231" s="111"/>
      <c r="AE231" s="111"/>
      <c r="AF231" s="111"/>
      <c r="AG231" s="111"/>
      <c r="AH231" s="77"/>
      <c r="AI231" s="77"/>
      <c r="AJ231" s="78">
        <v>331.4</v>
      </c>
      <c r="AK231" s="79">
        <v>105</v>
      </c>
      <c r="AL231" s="80">
        <v>103</v>
      </c>
      <c r="AM231" s="77">
        <v>84</v>
      </c>
      <c r="AN231" s="77">
        <v>129</v>
      </c>
      <c r="AO231" s="81">
        <v>7</v>
      </c>
      <c r="AP231" s="81">
        <v>3</v>
      </c>
      <c r="AQ231" s="81">
        <v>5</v>
      </c>
      <c r="AR231" s="81"/>
      <c r="AS231" s="81"/>
      <c r="AT231" s="81"/>
      <c r="AU231" s="81"/>
      <c r="AV231" s="81"/>
      <c r="AW231" s="81"/>
      <c r="AX231" s="82">
        <v>14</v>
      </c>
      <c r="AY231" s="83">
        <v>1554</v>
      </c>
      <c r="AZ231" s="181">
        <v>1.4999999999999999E-2</v>
      </c>
      <c r="BA231" s="84">
        <v>8.9999999999999993E-3</v>
      </c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463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77">
        <v>44241</v>
      </c>
      <c r="D232" s="74">
        <v>153</v>
      </c>
      <c r="E232" s="74">
        <v>422</v>
      </c>
      <c r="F232" s="74">
        <v>7</v>
      </c>
      <c r="G232" s="75" t="s">
        <v>238</v>
      </c>
      <c r="H232" s="76" t="s">
        <v>239</v>
      </c>
      <c r="I232" s="76" t="s">
        <v>452</v>
      </c>
      <c r="J232" s="76">
        <v>2</v>
      </c>
      <c r="K232" s="76">
        <v>3</v>
      </c>
      <c r="L232" s="178">
        <v>910</v>
      </c>
      <c r="M232" s="179">
        <v>846.3</v>
      </c>
      <c r="N232" s="180">
        <v>973.7</v>
      </c>
      <c r="O232" s="111"/>
      <c r="P232" s="111"/>
      <c r="Q232" s="111">
        <v>885</v>
      </c>
      <c r="R232" s="111">
        <v>891</v>
      </c>
      <c r="S232" s="111">
        <v>905</v>
      </c>
      <c r="T232" s="77">
        <v>160</v>
      </c>
      <c r="U232" s="77">
        <v>159</v>
      </c>
      <c r="V232" s="111">
        <v>1025</v>
      </c>
      <c r="W232" s="111">
        <v>920</v>
      </c>
      <c r="X232" s="111">
        <v>914</v>
      </c>
      <c r="Y232" s="111">
        <v>746</v>
      </c>
      <c r="Z232" s="111">
        <v>715</v>
      </c>
      <c r="AA232" s="77">
        <v>168</v>
      </c>
      <c r="AB232" s="77">
        <v>169</v>
      </c>
      <c r="AC232" s="111"/>
      <c r="AD232" s="111"/>
      <c r="AE232" s="111"/>
      <c r="AF232" s="111"/>
      <c r="AG232" s="111"/>
      <c r="AH232" s="77"/>
      <c r="AI232" s="77"/>
      <c r="AJ232" s="78">
        <v>925.3</v>
      </c>
      <c r="AK232" s="79">
        <v>40</v>
      </c>
      <c r="AL232" s="80">
        <v>180</v>
      </c>
      <c r="AM232" s="77">
        <v>44</v>
      </c>
      <c r="AN232" s="77">
        <v>164</v>
      </c>
      <c r="AO232" s="81">
        <v>6</v>
      </c>
      <c r="AP232" s="81">
        <v>2</v>
      </c>
      <c r="AQ232" s="81">
        <v>5</v>
      </c>
      <c r="AR232" s="81"/>
      <c r="AS232" s="81"/>
      <c r="AT232" s="81"/>
      <c r="AU232" s="81"/>
      <c r="AV232" s="81"/>
      <c r="AW232" s="81"/>
      <c r="AX232" s="82">
        <v>13</v>
      </c>
      <c r="AY232" s="83">
        <v>2077</v>
      </c>
      <c r="AZ232" s="181">
        <v>1.4999999999999999E-2</v>
      </c>
      <c r="BA232" s="84">
        <v>6.0000000000000001E-3</v>
      </c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516</v>
      </c>
      <c r="BH232" s="85" t="s">
        <v>516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77">
        <v>44241</v>
      </c>
      <c r="D233" s="74">
        <v>18</v>
      </c>
      <c r="E233" s="74">
        <v>49</v>
      </c>
      <c r="F233" s="74">
        <v>8</v>
      </c>
      <c r="G233" s="75" t="s">
        <v>145</v>
      </c>
      <c r="H233" s="76" t="s">
        <v>146</v>
      </c>
      <c r="I233" s="76" t="s">
        <v>459</v>
      </c>
      <c r="J233" s="76">
        <v>2</v>
      </c>
      <c r="K233" s="76">
        <v>3</v>
      </c>
      <c r="L233" s="178">
        <v>100</v>
      </c>
      <c r="M233" s="179">
        <v>95.5</v>
      </c>
      <c r="N233" s="180">
        <v>104.5</v>
      </c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>
        <v>101</v>
      </c>
      <c r="AL233" s="80">
        <v>107</v>
      </c>
      <c r="AM233" s="77"/>
      <c r="AN233" s="77"/>
      <c r="AO233" s="81"/>
      <c r="AP233" s="81"/>
      <c r="AQ233" s="81">
        <v>10</v>
      </c>
      <c r="AR233" s="81"/>
      <c r="AS233" s="81"/>
      <c r="AT233" s="81"/>
      <c r="AU233" s="81"/>
      <c r="AV233" s="81"/>
      <c r="AW233" s="81"/>
      <c r="AX233" s="82">
        <v>10</v>
      </c>
      <c r="AY233" s="83">
        <v>1270</v>
      </c>
      <c r="AZ233" s="181">
        <v>1.4999999999999999E-2</v>
      </c>
      <c r="BA233" s="84">
        <v>8.0000000000000002E-3</v>
      </c>
      <c r="BB233" s="83">
        <v>1</v>
      </c>
      <c r="BC233" s="83">
        <v>0.1</v>
      </c>
      <c r="BD233" s="83">
        <v>12.7</v>
      </c>
      <c r="BE233" s="83"/>
      <c r="BF233" s="83"/>
      <c r="BG233" s="28" t="s">
        <v>453</v>
      </c>
      <c r="BH233" s="85" t="s">
        <v>454</v>
      </c>
      <c r="BI233" s="85" t="s">
        <v>460</v>
      </c>
      <c r="BJ233" s="85" t="s">
        <v>461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77">
        <v>44241</v>
      </c>
      <c r="D234" s="74">
        <v>18</v>
      </c>
      <c r="E234" s="74">
        <v>50</v>
      </c>
      <c r="F234" s="74">
        <v>8</v>
      </c>
      <c r="G234" s="75" t="s">
        <v>148</v>
      </c>
      <c r="H234" s="76" t="s">
        <v>149</v>
      </c>
      <c r="I234" s="76" t="s">
        <v>459</v>
      </c>
      <c r="J234" s="76">
        <v>2</v>
      </c>
      <c r="K234" s="76">
        <v>3</v>
      </c>
      <c r="L234" s="178">
        <v>54</v>
      </c>
      <c r="M234" s="179">
        <v>51.57</v>
      </c>
      <c r="N234" s="180">
        <v>56.43</v>
      </c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>
        <v>101</v>
      </c>
      <c r="AL234" s="80">
        <v>107</v>
      </c>
      <c r="AM234" s="77"/>
      <c r="AN234" s="77"/>
      <c r="AO234" s="81"/>
      <c r="AP234" s="81"/>
      <c r="AQ234" s="81">
        <v>15</v>
      </c>
      <c r="AR234" s="81"/>
      <c r="AS234" s="81"/>
      <c r="AT234" s="81"/>
      <c r="AU234" s="81"/>
      <c r="AV234" s="81"/>
      <c r="AW234" s="81"/>
      <c r="AX234" s="82">
        <v>15</v>
      </c>
      <c r="AY234" s="83">
        <v>1275</v>
      </c>
      <c r="AZ234" s="181">
        <v>1.4999999999999999E-2</v>
      </c>
      <c r="BA234" s="84">
        <v>1.2E-2</v>
      </c>
      <c r="BB234" s="83">
        <v>1</v>
      </c>
      <c r="BC234" s="83">
        <v>0.3</v>
      </c>
      <c r="BD234" s="83">
        <v>23.6</v>
      </c>
      <c r="BE234" s="83"/>
      <c r="BF234" s="83"/>
      <c r="BG234" s="28" t="s">
        <v>453</v>
      </c>
      <c r="BH234" s="85" t="s">
        <v>454</v>
      </c>
      <c r="BI234" s="85" t="s">
        <v>462</v>
      </c>
      <c r="BJ234" s="85" t="s">
        <v>461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77">
        <v>44241</v>
      </c>
      <c r="D235" s="74">
        <v>382</v>
      </c>
      <c r="E235" s="74">
        <v>449</v>
      </c>
      <c r="F235" s="74">
        <v>8</v>
      </c>
      <c r="G235" s="75" t="s">
        <v>124</v>
      </c>
      <c r="H235" s="76" t="s">
        <v>125</v>
      </c>
      <c r="I235" s="76" t="s">
        <v>452</v>
      </c>
      <c r="J235" s="76">
        <v>3</v>
      </c>
      <c r="K235" s="76">
        <v>1</v>
      </c>
      <c r="L235" s="178">
        <v>46</v>
      </c>
      <c r="M235" s="179">
        <v>40.985999999999997</v>
      </c>
      <c r="N235" s="180">
        <v>50.048000000000002</v>
      </c>
      <c r="O235" s="111"/>
      <c r="P235" s="111"/>
      <c r="Q235" s="111">
        <v>49</v>
      </c>
      <c r="R235" s="111">
        <v>43</v>
      </c>
      <c r="S235" s="111">
        <v>46</v>
      </c>
      <c r="T235" s="77">
        <v>96</v>
      </c>
      <c r="U235" s="77">
        <v>93</v>
      </c>
      <c r="V235" s="111">
        <v>48</v>
      </c>
      <c r="W235" s="111">
        <v>45</v>
      </c>
      <c r="X235" s="111">
        <v>46</v>
      </c>
      <c r="Y235" s="111">
        <v>41</v>
      </c>
      <c r="Z235" s="111">
        <v>45</v>
      </c>
      <c r="AA235" s="77">
        <v>87</v>
      </c>
      <c r="AB235" s="77">
        <v>90</v>
      </c>
      <c r="AC235" s="111"/>
      <c r="AD235" s="111"/>
      <c r="AE235" s="111"/>
      <c r="AF235" s="111"/>
      <c r="AG235" s="111"/>
      <c r="AH235" s="77"/>
      <c r="AI235" s="77"/>
      <c r="AJ235" s="78">
        <v>45.4</v>
      </c>
      <c r="AK235" s="79">
        <v>108</v>
      </c>
      <c r="AL235" s="80">
        <v>100</v>
      </c>
      <c r="AM235" s="77">
        <v>118</v>
      </c>
      <c r="AN235" s="77">
        <v>92</v>
      </c>
      <c r="AO235" s="81">
        <v>14</v>
      </c>
      <c r="AP235" s="81">
        <v>4</v>
      </c>
      <c r="AQ235" s="81">
        <v>8</v>
      </c>
      <c r="AR235" s="81"/>
      <c r="AS235" s="81"/>
      <c r="AT235" s="81"/>
      <c r="AU235" s="81"/>
      <c r="AV235" s="81"/>
      <c r="AW235" s="81"/>
      <c r="AX235" s="82">
        <v>26</v>
      </c>
      <c r="AY235" s="83">
        <v>26</v>
      </c>
      <c r="AZ235" s="181">
        <v>1.4999999999999999E-2</v>
      </c>
      <c r="BA235" s="84">
        <v>1</v>
      </c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453</v>
      </c>
      <c r="BH235" s="85" t="s">
        <v>454</v>
      </c>
      <c r="BI235" s="85" t="s">
        <v>464</v>
      </c>
      <c r="BJ235" s="85" t="s">
        <v>458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77">
        <v>44241</v>
      </c>
      <c r="D236" s="74">
        <v>259</v>
      </c>
      <c r="E236" s="74">
        <v>183</v>
      </c>
      <c r="F236" s="74">
        <v>25</v>
      </c>
      <c r="G236" s="75" t="s">
        <v>257</v>
      </c>
      <c r="H236" s="76" t="s">
        <v>258</v>
      </c>
      <c r="I236" s="76" t="s">
        <v>484</v>
      </c>
      <c r="J236" s="76">
        <v>12</v>
      </c>
      <c r="K236" s="76">
        <v>1</v>
      </c>
      <c r="L236" s="178">
        <v>3</v>
      </c>
      <c r="M236" s="179">
        <v>2.79</v>
      </c>
      <c r="N236" s="180">
        <v>3.21</v>
      </c>
      <c r="O236" s="111"/>
      <c r="P236" s="111">
        <v>3</v>
      </c>
      <c r="Q236" s="111">
        <v>3</v>
      </c>
      <c r="R236" s="111">
        <v>3</v>
      </c>
      <c r="S236" s="111">
        <v>3</v>
      </c>
      <c r="T236" s="77">
        <v>130</v>
      </c>
      <c r="U236" s="77">
        <v>123</v>
      </c>
      <c r="V236" s="111">
        <v>2</v>
      </c>
      <c r="W236" s="111">
        <v>3</v>
      </c>
      <c r="X236" s="111">
        <v>3</v>
      </c>
      <c r="Y236" s="111">
        <v>3</v>
      </c>
      <c r="Z236" s="111">
        <v>3</v>
      </c>
      <c r="AA236" s="77">
        <v>116</v>
      </c>
      <c r="AB236" s="77">
        <v>116</v>
      </c>
      <c r="AC236" s="111"/>
      <c r="AD236" s="111"/>
      <c r="AE236" s="111"/>
      <c r="AF236" s="111"/>
      <c r="AG236" s="111"/>
      <c r="AH236" s="77"/>
      <c r="AI236" s="77"/>
      <c r="AJ236" s="78">
        <v>2.8</v>
      </c>
      <c r="AK236" s="79">
        <v>508</v>
      </c>
      <c r="AL236" s="80">
        <v>85</v>
      </c>
      <c r="AM236" s="77">
        <v>356</v>
      </c>
      <c r="AN236" s="77">
        <v>121</v>
      </c>
      <c r="AO236" s="81">
        <v>12</v>
      </c>
      <c r="AP236" s="81">
        <v>8</v>
      </c>
      <c r="AQ236" s="81">
        <v>16</v>
      </c>
      <c r="AR236" s="81"/>
      <c r="AS236" s="81"/>
      <c r="AT236" s="81"/>
      <c r="AU236" s="81"/>
      <c r="AV236" s="81"/>
      <c r="AW236" s="81"/>
      <c r="AX236" s="82">
        <v>36</v>
      </c>
      <c r="AY236" s="83">
        <v>6036</v>
      </c>
      <c r="AZ236" s="181">
        <v>0.02</v>
      </c>
      <c r="BA236" s="84">
        <v>6.0000000000000001E-3</v>
      </c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483</v>
      </c>
      <c r="BH236" s="85" t="s">
        <v>483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77">
        <v>44241</v>
      </c>
      <c r="D237" s="74">
        <v>159</v>
      </c>
      <c r="E237" s="74">
        <v>299</v>
      </c>
      <c r="F237" s="74">
        <v>28</v>
      </c>
      <c r="G237" s="75" t="s">
        <v>254</v>
      </c>
      <c r="H237" s="76" t="s">
        <v>255</v>
      </c>
      <c r="I237" s="76" t="s">
        <v>474</v>
      </c>
      <c r="J237" s="76">
        <v>3</v>
      </c>
      <c r="K237" s="76">
        <v>2</v>
      </c>
      <c r="L237" s="178">
        <v>115</v>
      </c>
      <c r="M237" s="179">
        <v>106.95</v>
      </c>
      <c r="N237" s="180">
        <v>123.05</v>
      </c>
      <c r="O237" s="111"/>
      <c r="P237" s="111">
        <v>110</v>
      </c>
      <c r="Q237" s="111">
        <v>111</v>
      </c>
      <c r="R237" s="111">
        <v>106</v>
      </c>
      <c r="S237" s="111">
        <v>108</v>
      </c>
      <c r="T237" s="77">
        <v>120</v>
      </c>
      <c r="U237" s="77">
        <v>109</v>
      </c>
      <c r="V237" s="111">
        <v>122</v>
      </c>
      <c r="W237" s="111">
        <v>124</v>
      </c>
      <c r="X237" s="111">
        <v>121</v>
      </c>
      <c r="Y237" s="111">
        <v>120</v>
      </c>
      <c r="Z237" s="111">
        <v>102</v>
      </c>
      <c r="AA237" s="77">
        <v>115</v>
      </c>
      <c r="AB237" s="77">
        <v>115</v>
      </c>
      <c r="AC237" s="111"/>
      <c r="AD237" s="111"/>
      <c r="AE237" s="111"/>
      <c r="AF237" s="111"/>
      <c r="AG237" s="111"/>
      <c r="AH237" s="77"/>
      <c r="AI237" s="77"/>
      <c r="AJ237" s="78">
        <v>113.8</v>
      </c>
      <c r="AK237" s="79">
        <v>70</v>
      </c>
      <c r="AL237" s="80">
        <v>154</v>
      </c>
      <c r="AM237" s="77">
        <v>94</v>
      </c>
      <c r="AN237" s="77">
        <v>115</v>
      </c>
      <c r="AO237" s="81">
        <v>7</v>
      </c>
      <c r="AP237" s="81">
        <v>2</v>
      </c>
      <c r="AQ237" s="81">
        <v>7</v>
      </c>
      <c r="AR237" s="81"/>
      <c r="AS237" s="81"/>
      <c r="AT237" s="81"/>
      <c r="AU237" s="81"/>
      <c r="AV237" s="81"/>
      <c r="AW237" s="81"/>
      <c r="AX237" s="82">
        <v>16</v>
      </c>
      <c r="AY237" s="83">
        <v>1264</v>
      </c>
      <c r="AZ237" s="181">
        <v>0.02</v>
      </c>
      <c r="BA237" s="84">
        <v>1.2999999999999999E-2</v>
      </c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468</v>
      </c>
      <c r="BH237" s="85" t="s">
        <v>475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77">
        <v>44241</v>
      </c>
      <c r="D238" s="74">
        <v>123</v>
      </c>
      <c r="E238" s="74">
        <v>645</v>
      </c>
      <c r="F238" s="74">
        <v>34</v>
      </c>
      <c r="G238" s="75" t="s">
        <v>278</v>
      </c>
      <c r="H238" s="76" t="s">
        <v>279</v>
      </c>
      <c r="I238" s="76" t="s">
        <v>512</v>
      </c>
      <c r="J238" s="76">
        <v>4</v>
      </c>
      <c r="K238" s="76">
        <v>1</v>
      </c>
      <c r="L238" s="178">
        <v>133</v>
      </c>
      <c r="M238" s="179">
        <v>123.69</v>
      </c>
      <c r="N238" s="180">
        <v>142.31</v>
      </c>
      <c r="O238" s="111"/>
      <c r="P238" s="111"/>
      <c r="Q238" s="111">
        <v>170</v>
      </c>
      <c r="R238" s="111"/>
      <c r="S238" s="111"/>
      <c r="T238" s="77">
        <v>85</v>
      </c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>
        <v>170</v>
      </c>
      <c r="AK238" s="79">
        <v>80</v>
      </c>
      <c r="AL238" s="80">
        <v>180</v>
      </c>
      <c r="AM238" s="77">
        <v>169</v>
      </c>
      <c r="AN238" s="77">
        <v>85</v>
      </c>
      <c r="AO238" s="81">
        <v>6</v>
      </c>
      <c r="AP238" s="81"/>
      <c r="AQ238" s="81">
        <v>2</v>
      </c>
      <c r="AR238" s="81"/>
      <c r="AS238" s="81"/>
      <c r="AT238" s="81"/>
      <c r="AU238" s="81"/>
      <c r="AV238" s="81"/>
      <c r="AW238" s="81"/>
      <c r="AX238" s="82">
        <v>8</v>
      </c>
      <c r="AY238" s="83">
        <v>8</v>
      </c>
      <c r="AZ238" s="181">
        <v>0.02</v>
      </c>
      <c r="BA238" s="84">
        <v>1</v>
      </c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483</v>
      </c>
      <c r="BH238" s="85" t="s">
        <v>483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77">
        <v>44241</v>
      </c>
      <c r="D239" s="74">
        <v>334</v>
      </c>
      <c r="E239" s="74">
        <v>254</v>
      </c>
      <c r="F239" s="74">
        <v>49</v>
      </c>
      <c r="G239" s="75" t="s">
        <v>415</v>
      </c>
      <c r="H239" s="76" t="s">
        <v>164</v>
      </c>
      <c r="I239" s="76" t="s">
        <v>478</v>
      </c>
      <c r="J239" s="76">
        <v>4</v>
      </c>
      <c r="K239" s="76">
        <v>2</v>
      </c>
      <c r="L239" s="178">
        <v>203</v>
      </c>
      <c r="M239" s="179">
        <v>188.79</v>
      </c>
      <c r="N239" s="180">
        <v>217.21</v>
      </c>
      <c r="O239" s="111"/>
      <c r="P239" s="111">
        <v>215</v>
      </c>
      <c r="Q239" s="111">
        <v>212</v>
      </c>
      <c r="R239" s="111">
        <v>218</v>
      </c>
      <c r="S239" s="111">
        <v>213</v>
      </c>
      <c r="T239" s="77">
        <v>135</v>
      </c>
      <c r="U239" s="77">
        <v>128</v>
      </c>
      <c r="V239" s="111">
        <v>221</v>
      </c>
      <c r="W239" s="111">
        <v>211</v>
      </c>
      <c r="X239" s="111">
        <v>198</v>
      </c>
      <c r="Y239" s="111">
        <v>204</v>
      </c>
      <c r="Z239" s="111">
        <v>202</v>
      </c>
      <c r="AA239" s="77">
        <v>130</v>
      </c>
      <c r="AB239" s="77">
        <v>136</v>
      </c>
      <c r="AC239" s="111"/>
      <c r="AD239" s="111"/>
      <c r="AE239" s="111"/>
      <c r="AF239" s="111"/>
      <c r="AG239" s="111"/>
      <c r="AH239" s="77"/>
      <c r="AI239" s="77"/>
      <c r="AJ239" s="78">
        <v>210.4</v>
      </c>
      <c r="AK239" s="79">
        <v>88</v>
      </c>
      <c r="AL239" s="80">
        <v>164</v>
      </c>
      <c r="AM239" s="77">
        <v>109</v>
      </c>
      <c r="AN239" s="77">
        <v>132</v>
      </c>
      <c r="AO239" s="81">
        <v>7</v>
      </c>
      <c r="AP239" s="81">
        <v>2</v>
      </c>
      <c r="AQ239" s="81">
        <v>9</v>
      </c>
      <c r="AR239" s="81"/>
      <c r="AS239" s="81"/>
      <c r="AT239" s="81"/>
      <c r="AU239" s="81"/>
      <c r="AV239" s="81"/>
      <c r="AW239" s="81"/>
      <c r="AX239" s="82">
        <v>18</v>
      </c>
      <c r="AY239" s="83">
        <v>2358</v>
      </c>
      <c r="AZ239" s="181">
        <v>0.02</v>
      </c>
      <c r="BA239" s="84">
        <v>8.0000000000000002E-3</v>
      </c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468</v>
      </c>
      <c r="BH239" s="85" t="s">
        <v>475</v>
      </c>
      <c r="BI239" s="85" t="s">
        <v>482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77">
        <v>44242</v>
      </c>
      <c r="D240" s="74">
        <v>137</v>
      </c>
      <c r="E240" s="74">
        <v>273</v>
      </c>
      <c r="F240" s="74">
        <v>2</v>
      </c>
      <c r="G240" s="75" t="s">
        <v>220</v>
      </c>
      <c r="H240" s="76" t="s">
        <v>221</v>
      </c>
      <c r="I240" s="76" t="s">
        <v>452</v>
      </c>
      <c r="J240" s="76">
        <v>3</v>
      </c>
      <c r="K240" s="76">
        <v>2</v>
      </c>
      <c r="L240" s="178">
        <v>564</v>
      </c>
      <c r="M240" s="179">
        <v>524.52</v>
      </c>
      <c r="N240" s="180">
        <v>603.48</v>
      </c>
      <c r="O240" s="111"/>
      <c r="P240" s="111"/>
      <c r="Q240" s="111">
        <v>630</v>
      </c>
      <c r="R240" s="111">
        <v>600</v>
      </c>
      <c r="S240" s="111">
        <v>596</v>
      </c>
      <c r="T240" s="77"/>
      <c r="U240" s="77">
        <v>122</v>
      </c>
      <c r="V240" s="111">
        <v>562</v>
      </c>
      <c r="W240" s="111">
        <v>583</v>
      </c>
      <c r="X240" s="111">
        <v>601</v>
      </c>
      <c r="Y240" s="111">
        <v>600</v>
      </c>
      <c r="Z240" s="111">
        <v>588</v>
      </c>
      <c r="AA240" s="77">
        <v>146</v>
      </c>
      <c r="AB240" s="77">
        <v>146</v>
      </c>
      <c r="AC240" s="111"/>
      <c r="AD240" s="111"/>
      <c r="AE240" s="111"/>
      <c r="AF240" s="111"/>
      <c r="AG240" s="111"/>
      <c r="AH240" s="77"/>
      <c r="AI240" s="77"/>
      <c r="AJ240" s="78">
        <v>595</v>
      </c>
      <c r="AK240" s="79">
        <v>93</v>
      </c>
      <c r="AL240" s="80">
        <v>116</v>
      </c>
      <c r="AM240" s="77">
        <v>78</v>
      </c>
      <c r="AN240" s="77">
        <v>138</v>
      </c>
      <c r="AO240" s="81">
        <v>6</v>
      </c>
      <c r="AP240" s="81">
        <v>1</v>
      </c>
      <c r="AQ240" s="81">
        <v>2</v>
      </c>
      <c r="AR240" s="81"/>
      <c r="AS240" s="81"/>
      <c r="AT240" s="81"/>
      <c r="AU240" s="81"/>
      <c r="AV240" s="81"/>
      <c r="AW240" s="81"/>
      <c r="AX240" s="82">
        <v>9</v>
      </c>
      <c r="AY240" s="83">
        <v>1077</v>
      </c>
      <c r="AZ240" s="181">
        <v>1.4999999999999999E-2</v>
      </c>
      <c r="BA240" s="84">
        <v>8.0000000000000002E-3</v>
      </c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463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77">
        <v>44242</v>
      </c>
      <c r="D241" s="74">
        <v>375</v>
      </c>
      <c r="E241" s="74">
        <v>437</v>
      </c>
      <c r="F241" s="74">
        <v>2</v>
      </c>
      <c r="G241" s="75" t="s">
        <v>275</v>
      </c>
      <c r="H241" s="76" t="s">
        <v>276</v>
      </c>
      <c r="I241" s="76" t="s">
        <v>452</v>
      </c>
      <c r="J241" s="76">
        <v>4</v>
      </c>
      <c r="K241" s="76">
        <v>2</v>
      </c>
      <c r="L241" s="178">
        <v>168</v>
      </c>
      <c r="M241" s="179">
        <v>158.08799999999999</v>
      </c>
      <c r="N241" s="180">
        <v>179.928</v>
      </c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>
        <v>120</v>
      </c>
      <c r="AL241" s="80">
        <v>120</v>
      </c>
      <c r="AM241" s="77"/>
      <c r="AN241" s="77"/>
      <c r="AO241" s="81">
        <v>3</v>
      </c>
      <c r="AP241" s="81"/>
      <c r="AQ241" s="81">
        <v>1</v>
      </c>
      <c r="AR241" s="81"/>
      <c r="AS241" s="81"/>
      <c r="AT241" s="81"/>
      <c r="AU241" s="81"/>
      <c r="AV241" s="81"/>
      <c r="AW241" s="81"/>
      <c r="AX241" s="82">
        <v>4</v>
      </c>
      <c r="AY241" s="83">
        <v>1379</v>
      </c>
      <c r="AZ241" s="181">
        <v>1.4999999999999999E-2</v>
      </c>
      <c r="BA241" s="84">
        <v>3.0000000000000001E-3</v>
      </c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453</v>
      </c>
      <c r="BH241" s="85" t="s">
        <v>454</v>
      </c>
      <c r="BI241" s="85" t="s">
        <v>511</v>
      </c>
      <c r="BJ241" s="85" t="s">
        <v>458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77">
        <v>44242</v>
      </c>
      <c r="D242" s="74">
        <v>406</v>
      </c>
      <c r="E242" s="74">
        <v>623</v>
      </c>
      <c r="F242" s="74">
        <v>3</v>
      </c>
      <c r="G242" s="75" t="s">
        <v>242</v>
      </c>
      <c r="H242" s="76" t="s">
        <v>243</v>
      </c>
      <c r="I242" s="76" t="s">
        <v>452</v>
      </c>
      <c r="J242" s="76">
        <v>1</v>
      </c>
      <c r="K242" s="76">
        <v>5</v>
      </c>
      <c r="L242" s="178">
        <v>599</v>
      </c>
      <c r="M242" s="179">
        <v>551.02009999999996</v>
      </c>
      <c r="N242" s="180">
        <v>646.97990000000004</v>
      </c>
      <c r="O242" s="111">
        <v>619</v>
      </c>
      <c r="P242" s="111">
        <v>610</v>
      </c>
      <c r="Q242" s="111">
        <v>618</v>
      </c>
      <c r="R242" s="111">
        <v>602</v>
      </c>
      <c r="S242" s="111">
        <v>635</v>
      </c>
      <c r="T242" s="77">
        <v>135</v>
      </c>
      <c r="U242" s="77">
        <v>143</v>
      </c>
      <c r="V242" s="111">
        <v>637</v>
      </c>
      <c r="W242" s="111">
        <v>622</v>
      </c>
      <c r="X242" s="111">
        <v>631</v>
      </c>
      <c r="Y242" s="111">
        <v>637</v>
      </c>
      <c r="Z242" s="111">
        <v>641</v>
      </c>
      <c r="AA242" s="77">
        <v>138</v>
      </c>
      <c r="AB242" s="77">
        <v>140</v>
      </c>
      <c r="AC242" s="111"/>
      <c r="AD242" s="111"/>
      <c r="AE242" s="111"/>
      <c r="AF242" s="111"/>
      <c r="AG242" s="111"/>
      <c r="AH242" s="77"/>
      <c r="AI242" s="77"/>
      <c r="AJ242" s="78">
        <v>625.20000000000005</v>
      </c>
      <c r="AK242" s="79">
        <v>18</v>
      </c>
      <c r="AL242" s="80">
        <v>200</v>
      </c>
      <c r="AM242" s="77">
        <v>26</v>
      </c>
      <c r="AN242" s="77">
        <v>139</v>
      </c>
      <c r="AO242" s="81">
        <v>5</v>
      </c>
      <c r="AP242" s="81">
        <v>1</v>
      </c>
      <c r="AQ242" s="81">
        <v>3</v>
      </c>
      <c r="AR242" s="81"/>
      <c r="AS242" s="81"/>
      <c r="AT242" s="81"/>
      <c r="AU242" s="81"/>
      <c r="AV242" s="81"/>
      <c r="AW242" s="81"/>
      <c r="AX242" s="82">
        <v>9</v>
      </c>
      <c r="AY242" s="83">
        <v>474</v>
      </c>
      <c r="AZ242" s="181">
        <v>1.4999999999999999E-2</v>
      </c>
      <c r="BA242" s="84">
        <v>1.9E-2</v>
      </c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468</v>
      </c>
      <c r="BH242" s="85" t="s">
        <v>469</v>
      </c>
      <c r="BI242" s="85" t="s">
        <v>515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77">
        <v>44242</v>
      </c>
      <c r="D243" s="74">
        <v>406</v>
      </c>
      <c r="E243" s="74">
        <v>624</v>
      </c>
      <c r="F243" s="74">
        <v>3</v>
      </c>
      <c r="G243" s="75" t="s">
        <v>245</v>
      </c>
      <c r="H243" s="76" t="s">
        <v>246</v>
      </c>
      <c r="I243" s="76" t="s">
        <v>452</v>
      </c>
      <c r="J243" s="76">
        <v>1</v>
      </c>
      <c r="K243" s="76">
        <v>5</v>
      </c>
      <c r="L243" s="178">
        <v>374</v>
      </c>
      <c r="M243" s="179">
        <v>344.04259999999999</v>
      </c>
      <c r="N243" s="180">
        <v>403.95740000000001</v>
      </c>
      <c r="O243" s="111">
        <v>372</v>
      </c>
      <c r="P243" s="111">
        <v>385</v>
      </c>
      <c r="Q243" s="111">
        <v>389</v>
      </c>
      <c r="R243" s="111">
        <v>379</v>
      </c>
      <c r="S243" s="111">
        <v>395</v>
      </c>
      <c r="T243" s="77">
        <v>135</v>
      </c>
      <c r="U243" s="77">
        <v>143</v>
      </c>
      <c r="V243" s="111">
        <v>394</v>
      </c>
      <c r="W243" s="111">
        <v>388</v>
      </c>
      <c r="X243" s="111">
        <v>399</v>
      </c>
      <c r="Y243" s="111">
        <v>382</v>
      </c>
      <c r="Z243" s="111">
        <v>395</v>
      </c>
      <c r="AA243" s="77">
        <v>138</v>
      </c>
      <c r="AB243" s="77">
        <v>140</v>
      </c>
      <c r="AC243" s="111"/>
      <c r="AD243" s="111"/>
      <c r="AE243" s="111"/>
      <c r="AF243" s="111"/>
      <c r="AG243" s="111"/>
      <c r="AH243" s="77"/>
      <c r="AI243" s="77"/>
      <c r="AJ243" s="78">
        <v>387.8</v>
      </c>
      <c r="AK243" s="79">
        <v>18</v>
      </c>
      <c r="AL243" s="80">
        <v>200</v>
      </c>
      <c r="AM243" s="77">
        <v>26</v>
      </c>
      <c r="AN243" s="77">
        <v>139</v>
      </c>
      <c r="AO243" s="81">
        <v>3</v>
      </c>
      <c r="AP243" s="81">
        <v>1</v>
      </c>
      <c r="AQ243" s="81">
        <v>1</v>
      </c>
      <c r="AR243" s="81"/>
      <c r="AS243" s="81"/>
      <c r="AT243" s="81"/>
      <c r="AU243" s="81"/>
      <c r="AV243" s="81"/>
      <c r="AW243" s="81"/>
      <c r="AX243" s="82">
        <v>5</v>
      </c>
      <c r="AY243" s="83">
        <v>320</v>
      </c>
      <c r="AZ243" s="181">
        <v>1.4999999999999999E-2</v>
      </c>
      <c r="BA243" s="84">
        <v>1.6E-2</v>
      </c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468</v>
      </c>
      <c r="BH243" s="85" t="s">
        <v>469</v>
      </c>
      <c r="BI243" s="85" t="s">
        <v>471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77">
        <v>44242</v>
      </c>
      <c r="D244" s="74">
        <v>406</v>
      </c>
      <c r="E244" s="74">
        <v>625</v>
      </c>
      <c r="F244" s="74">
        <v>3</v>
      </c>
      <c r="G244" s="75" t="s">
        <v>248</v>
      </c>
      <c r="H244" s="76" t="s">
        <v>249</v>
      </c>
      <c r="I244" s="76" t="s">
        <v>452</v>
      </c>
      <c r="J244" s="76">
        <v>1</v>
      </c>
      <c r="K244" s="76">
        <v>5</v>
      </c>
      <c r="L244" s="178">
        <v>140</v>
      </c>
      <c r="M244" s="179">
        <v>129.01</v>
      </c>
      <c r="N244" s="180">
        <v>150.99</v>
      </c>
      <c r="O244" s="111">
        <v>138</v>
      </c>
      <c r="P244" s="111">
        <v>140</v>
      </c>
      <c r="Q244" s="111">
        <v>139</v>
      </c>
      <c r="R244" s="111">
        <v>145</v>
      </c>
      <c r="S244" s="111">
        <v>140</v>
      </c>
      <c r="T244" s="77">
        <v>135</v>
      </c>
      <c r="U244" s="77">
        <v>143</v>
      </c>
      <c r="V244" s="111">
        <v>141</v>
      </c>
      <c r="W244" s="111">
        <v>148</v>
      </c>
      <c r="X244" s="111">
        <v>148</v>
      </c>
      <c r="Y244" s="111">
        <v>141</v>
      </c>
      <c r="Z244" s="111">
        <v>146</v>
      </c>
      <c r="AA244" s="77">
        <v>138</v>
      </c>
      <c r="AB244" s="77">
        <v>140</v>
      </c>
      <c r="AC244" s="111"/>
      <c r="AD244" s="111"/>
      <c r="AE244" s="111"/>
      <c r="AF244" s="111"/>
      <c r="AG244" s="111"/>
      <c r="AH244" s="77"/>
      <c r="AI244" s="77"/>
      <c r="AJ244" s="78">
        <v>142.6</v>
      </c>
      <c r="AK244" s="79">
        <v>18</v>
      </c>
      <c r="AL244" s="80">
        <v>200</v>
      </c>
      <c r="AM244" s="77">
        <v>26</v>
      </c>
      <c r="AN244" s="77">
        <v>139</v>
      </c>
      <c r="AO244" s="81">
        <v>6</v>
      </c>
      <c r="AP244" s="81">
        <v>1</v>
      </c>
      <c r="AQ244" s="81">
        <v>2</v>
      </c>
      <c r="AR244" s="81"/>
      <c r="AS244" s="81"/>
      <c r="AT244" s="81"/>
      <c r="AU244" s="81"/>
      <c r="AV244" s="81"/>
      <c r="AW244" s="81"/>
      <c r="AX244" s="82">
        <v>9</v>
      </c>
      <c r="AY244" s="83">
        <v>474</v>
      </c>
      <c r="AZ244" s="181">
        <v>1.4999999999999999E-2</v>
      </c>
      <c r="BA244" s="84">
        <v>1.9E-2</v>
      </c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468</v>
      </c>
      <c r="BH244" s="85" t="s">
        <v>469</v>
      </c>
      <c r="BI244" s="85" t="s">
        <v>471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77">
        <v>44242</v>
      </c>
      <c r="D245" s="74">
        <v>406</v>
      </c>
      <c r="E245" s="74">
        <v>626</v>
      </c>
      <c r="F245" s="74">
        <v>3</v>
      </c>
      <c r="G245" s="75" t="s">
        <v>251</v>
      </c>
      <c r="H245" s="76" t="s">
        <v>252</v>
      </c>
      <c r="I245" s="76" t="s">
        <v>452</v>
      </c>
      <c r="J245" s="76">
        <v>1</v>
      </c>
      <c r="K245" s="76">
        <v>5</v>
      </c>
      <c r="L245" s="178">
        <v>138</v>
      </c>
      <c r="M245" s="179">
        <v>127.029</v>
      </c>
      <c r="N245" s="180">
        <v>148.971</v>
      </c>
      <c r="O245" s="111">
        <v>290</v>
      </c>
      <c r="P245" s="111">
        <v>274</v>
      </c>
      <c r="Q245" s="111">
        <v>293</v>
      </c>
      <c r="R245" s="111">
        <v>263</v>
      </c>
      <c r="S245" s="111">
        <v>263</v>
      </c>
      <c r="T245" s="77">
        <v>135</v>
      </c>
      <c r="U245" s="77">
        <v>143</v>
      </c>
      <c r="V245" s="111">
        <v>296</v>
      </c>
      <c r="W245" s="111">
        <v>285</v>
      </c>
      <c r="X245" s="111">
        <v>292</v>
      </c>
      <c r="Y245" s="111">
        <v>281</v>
      </c>
      <c r="Z245" s="111">
        <v>290</v>
      </c>
      <c r="AA245" s="77">
        <v>138</v>
      </c>
      <c r="AB245" s="77">
        <v>140</v>
      </c>
      <c r="AC245" s="111"/>
      <c r="AD245" s="111"/>
      <c r="AE245" s="111"/>
      <c r="AF245" s="111"/>
      <c r="AG245" s="111"/>
      <c r="AH245" s="77"/>
      <c r="AI245" s="77"/>
      <c r="AJ245" s="78">
        <v>282.7</v>
      </c>
      <c r="AK245" s="79">
        <v>18</v>
      </c>
      <c r="AL245" s="80">
        <v>200</v>
      </c>
      <c r="AM245" s="77">
        <v>26</v>
      </c>
      <c r="AN245" s="77">
        <v>139</v>
      </c>
      <c r="AO245" s="81">
        <v>13</v>
      </c>
      <c r="AP245" s="81">
        <v>4</v>
      </c>
      <c r="AQ245" s="81">
        <v>5</v>
      </c>
      <c r="AR245" s="81"/>
      <c r="AS245" s="81"/>
      <c r="AT245" s="81"/>
      <c r="AU245" s="81"/>
      <c r="AV245" s="81"/>
      <c r="AW245" s="81"/>
      <c r="AX245" s="82">
        <v>22</v>
      </c>
      <c r="AY245" s="83">
        <v>487</v>
      </c>
      <c r="AZ245" s="181">
        <v>1.4999999999999999E-2</v>
      </c>
      <c r="BA245" s="84">
        <v>4.4999999999999998E-2</v>
      </c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468</v>
      </c>
      <c r="BH245" s="85" t="s">
        <v>469</v>
      </c>
      <c r="BI245" s="85" t="s">
        <v>471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77">
        <v>44242</v>
      </c>
      <c r="D246" s="74">
        <v>395</v>
      </c>
      <c r="E246" s="74">
        <v>607</v>
      </c>
      <c r="F246" s="74">
        <v>4</v>
      </c>
      <c r="G246" s="75" t="s">
        <v>226</v>
      </c>
      <c r="H246" s="76" t="s">
        <v>227</v>
      </c>
      <c r="I246" s="76" t="s">
        <v>452</v>
      </c>
      <c r="J246" s="76">
        <v>3</v>
      </c>
      <c r="K246" s="76">
        <v>3</v>
      </c>
      <c r="L246" s="178">
        <v>120</v>
      </c>
      <c r="M246" s="179">
        <v>111.6</v>
      </c>
      <c r="N246" s="180">
        <v>128.4</v>
      </c>
      <c r="O246" s="111"/>
      <c r="P246" s="111">
        <v>130</v>
      </c>
      <c r="Q246" s="111">
        <v>125</v>
      </c>
      <c r="R246" s="111">
        <v>112</v>
      </c>
      <c r="S246" s="111">
        <v>118</v>
      </c>
      <c r="T246" s="77"/>
      <c r="U246" s="77">
        <v>107</v>
      </c>
      <c r="V246" s="111">
        <v>124</v>
      </c>
      <c r="W246" s="111">
        <v>129</v>
      </c>
      <c r="X246" s="111">
        <v>125</v>
      </c>
      <c r="Y246" s="111">
        <v>118</v>
      </c>
      <c r="Z246" s="111">
        <v>124</v>
      </c>
      <c r="AA246" s="77">
        <v>116</v>
      </c>
      <c r="AB246" s="77">
        <v>114</v>
      </c>
      <c r="AC246" s="111"/>
      <c r="AD246" s="111"/>
      <c r="AE246" s="111"/>
      <c r="AF246" s="111"/>
      <c r="AG246" s="111"/>
      <c r="AH246" s="77"/>
      <c r="AI246" s="77"/>
      <c r="AJ246" s="78">
        <v>122.8</v>
      </c>
      <c r="AK246" s="79">
        <v>90</v>
      </c>
      <c r="AL246" s="80">
        <v>120</v>
      </c>
      <c r="AM246" s="77">
        <v>96</v>
      </c>
      <c r="AN246" s="77">
        <v>112</v>
      </c>
      <c r="AO246" s="81">
        <v>10</v>
      </c>
      <c r="AP246" s="81">
        <v>2</v>
      </c>
      <c r="AQ246" s="81">
        <v>5</v>
      </c>
      <c r="AR246" s="81"/>
      <c r="AS246" s="81"/>
      <c r="AT246" s="81"/>
      <c r="AU246" s="81"/>
      <c r="AV246" s="81"/>
      <c r="AW246" s="81"/>
      <c r="AX246" s="82">
        <v>17</v>
      </c>
      <c r="AY246" s="83">
        <v>17</v>
      </c>
      <c r="AZ246" s="181">
        <v>1.4999999999999999E-2</v>
      </c>
      <c r="BA246" s="84">
        <v>1</v>
      </c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517</v>
      </c>
      <c r="BH246" s="85" t="s">
        <v>517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77">
        <v>44242</v>
      </c>
      <c r="D247" s="74">
        <v>395</v>
      </c>
      <c r="E247" s="74">
        <v>608</v>
      </c>
      <c r="F247" s="74">
        <v>4</v>
      </c>
      <c r="G247" s="75" t="s">
        <v>229</v>
      </c>
      <c r="H247" s="76" t="s">
        <v>230</v>
      </c>
      <c r="I247" s="76" t="s">
        <v>452</v>
      </c>
      <c r="J247" s="76">
        <v>3</v>
      </c>
      <c r="K247" s="76">
        <v>3</v>
      </c>
      <c r="L247" s="178">
        <v>110</v>
      </c>
      <c r="M247" s="179">
        <v>102.3</v>
      </c>
      <c r="N247" s="180">
        <v>117.7</v>
      </c>
      <c r="O247" s="111"/>
      <c r="P247" s="111">
        <v>125</v>
      </c>
      <c r="Q247" s="111">
        <v>116</v>
      </c>
      <c r="R247" s="111">
        <v>108</v>
      </c>
      <c r="S247" s="111">
        <v>105</v>
      </c>
      <c r="T247" s="77"/>
      <c r="U247" s="77">
        <v>107</v>
      </c>
      <c r="V247" s="111">
        <v>101</v>
      </c>
      <c r="W247" s="111">
        <v>103</v>
      </c>
      <c r="X247" s="111">
        <v>111</v>
      </c>
      <c r="Y247" s="111">
        <v>106</v>
      </c>
      <c r="Z247" s="111">
        <v>109</v>
      </c>
      <c r="AA247" s="77">
        <v>116</v>
      </c>
      <c r="AB247" s="77">
        <v>114</v>
      </c>
      <c r="AC247" s="111"/>
      <c r="AD247" s="111"/>
      <c r="AE247" s="111"/>
      <c r="AF247" s="111"/>
      <c r="AG247" s="111"/>
      <c r="AH247" s="77"/>
      <c r="AI247" s="77"/>
      <c r="AJ247" s="78">
        <v>109.3</v>
      </c>
      <c r="AK247" s="79">
        <v>90</v>
      </c>
      <c r="AL247" s="80">
        <v>120</v>
      </c>
      <c r="AM247" s="77">
        <v>96</v>
      </c>
      <c r="AN247" s="77">
        <v>112</v>
      </c>
      <c r="AO247" s="81">
        <v>6</v>
      </c>
      <c r="AP247" s="81">
        <v>4</v>
      </c>
      <c r="AQ247" s="81">
        <v>7</v>
      </c>
      <c r="AR247" s="81"/>
      <c r="AS247" s="81"/>
      <c r="AT247" s="81"/>
      <c r="AU247" s="81"/>
      <c r="AV247" s="81"/>
      <c r="AW247" s="81"/>
      <c r="AX247" s="82">
        <v>17</v>
      </c>
      <c r="AY247" s="83">
        <v>17</v>
      </c>
      <c r="AZ247" s="181">
        <v>1.4999999999999999E-2</v>
      </c>
      <c r="BA247" s="84">
        <v>1</v>
      </c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517</v>
      </c>
      <c r="BH247" s="85" t="s">
        <v>517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77">
        <v>44242</v>
      </c>
      <c r="D248" s="74">
        <v>395</v>
      </c>
      <c r="E248" s="74">
        <v>609</v>
      </c>
      <c r="F248" s="74">
        <v>4</v>
      </c>
      <c r="G248" s="75" t="s">
        <v>232</v>
      </c>
      <c r="H248" s="76" t="s">
        <v>233</v>
      </c>
      <c r="I248" s="76" t="s">
        <v>452</v>
      </c>
      <c r="J248" s="76">
        <v>3</v>
      </c>
      <c r="K248" s="76">
        <v>3</v>
      </c>
      <c r="L248" s="178">
        <v>50</v>
      </c>
      <c r="M248" s="179">
        <v>46.5</v>
      </c>
      <c r="N248" s="180">
        <v>53.5</v>
      </c>
      <c r="O248" s="111"/>
      <c r="P248" s="111">
        <v>56</v>
      </c>
      <c r="Q248" s="111">
        <v>50</v>
      </c>
      <c r="R248" s="111">
        <v>52</v>
      </c>
      <c r="S248" s="111">
        <v>49</v>
      </c>
      <c r="T248" s="77"/>
      <c r="U248" s="77">
        <v>107</v>
      </c>
      <c r="V248" s="111">
        <v>66</v>
      </c>
      <c r="W248" s="111">
        <v>52</v>
      </c>
      <c r="X248" s="111">
        <v>51</v>
      </c>
      <c r="Y248" s="111">
        <v>53</v>
      </c>
      <c r="Z248" s="111">
        <v>50</v>
      </c>
      <c r="AA248" s="77">
        <v>116</v>
      </c>
      <c r="AB248" s="77">
        <v>114</v>
      </c>
      <c r="AC248" s="111"/>
      <c r="AD248" s="111"/>
      <c r="AE248" s="111"/>
      <c r="AF248" s="111"/>
      <c r="AG248" s="111"/>
      <c r="AH248" s="77"/>
      <c r="AI248" s="77"/>
      <c r="AJ248" s="78">
        <v>53.2</v>
      </c>
      <c r="AK248" s="79">
        <v>90</v>
      </c>
      <c r="AL248" s="80">
        <v>120</v>
      </c>
      <c r="AM248" s="77">
        <v>96</v>
      </c>
      <c r="AN248" s="77">
        <v>112</v>
      </c>
      <c r="AO248" s="81">
        <v>9</v>
      </c>
      <c r="AP248" s="81">
        <v>2</v>
      </c>
      <c r="AQ248" s="81">
        <v>4</v>
      </c>
      <c r="AR248" s="81"/>
      <c r="AS248" s="81"/>
      <c r="AT248" s="81"/>
      <c r="AU248" s="81"/>
      <c r="AV248" s="81"/>
      <c r="AW248" s="81"/>
      <c r="AX248" s="82">
        <v>15</v>
      </c>
      <c r="AY248" s="83">
        <v>15</v>
      </c>
      <c r="AZ248" s="181">
        <v>1.4999999999999999E-2</v>
      </c>
      <c r="BA248" s="84">
        <v>1</v>
      </c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517</v>
      </c>
      <c r="BH248" s="85" t="s">
        <v>517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77">
        <v>44242</v>
      </c>
      <c r="D249" s="74">
        <v>418</v>
      </c>
      <c r="E249" s="74">
        <v>665</v>
      </c>
      <c r="F249" s="74">
        <v>4</v>
      </c>
      <c r="G249" s="75" t="s">
        <v>205</v>
      </c>
      <c r="H249" s="76" t="s">
        <v>206</v>
      </c>
      <c r="I249" s="76" t="s">
        <v>514</v>
      </c>
      <c r="J249" s="76">
        <v>1</v>
      </c>
      <c r="K249" s="76">
        <v>4</v>
      </c>
      <c r="L249" s="178">
        <v>110</v>
      </c>
      <c r="M249" s="179">
        <v>101.2</v>
      </c>
      <c r="N249" s="180">
        <v>118.8</v>
      </c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>
        <v>20</v>
      </c>
      <c r="AL249" s="80">
        <v>180</v>
      </c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81">
        <v>1.4999999999999999E-2</v>
      </c>
      <c r="BA249" s="84"/>
      <c r="BB249" s="83"/>
      <c r="BC249" s="83"/>
      <c r="BD249" s="83"/>
      <c r="BE249" s="83"/>
      <c r="BF249" s="83"/>
      <c r="BG249" s="28" t="s">
        <v>492</v>
      </c>
      <c r="BH249" s="85" t="s">
        <v>493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77">
        <v>44242</v>
      </c>
      <c r="D250" s="74">
        <v>47</v>
      </c>
      <c r="E250" s="74">
        <v>122</v>
      </c>
      <c r="F250" s="74">
        <v>5</v>
      </c>
      <c r="G250" s="75" t="s">
        <v>272</v>
      </c>
      <c r="H250" s="76" t="s">
        <v>273</v>
      </c>
      <c r="I250" s="76" t="s">
        <v>459</v>
      </c>
      <c r="J250" s="76">
        <v>2</v>
      </c>
      <c r="K250" s="76">
        <v>1</v>
      </c>
      <c r="L250" s="178">
        <v>280</v>
      </c>
      <c r="M250" s="179">
        <v>267.39999999999998</v>
      </c>
      <c r="N250" s="180">
        <v>292.60000000000002</v>
      </c>
      <c r="O250" s="111">
        <v>310</v>
      </c>
      <c r="P250" s="111">
        <v>295</v>
      </c>
      <c r="Q250" s="111">
        <v>293</v>
      </c>
      <c r="R250" s="111">
        <v>285</v>
      </c>
      <c r="S250" s="111">
        <v>273</v>
      </c>
      <c r="T250" s="77">
        <v>101</v>
      </c>
      <c r="U250" s="77">
        <v>106</v>
      </c>
      <c r="V250" s="111">
        <v>286</v>
      </c>
      <c r="W250" s="111">
        <v>283</v>
      </c>
      <c r="X250" s="111">
        <v>277</v>
      </c>
      <c r="Y250" s="111">
        <v>252</v>
      </c>
      <c r="Z250" s="111">
        <v>273</v>
      </c>
      <c r="AA250" s="77">
        <v>101</v>
      </c>
      <c r="AB250" s="77">
        <v>98</v>
      </c>
      <c r="AC250" s="111"/>
      <c r="AD250" s="111"/>
      <c r="AE250" s="111"/>
      <c r="AF250" s="111"/>
      <c r="AG250" s="111"/>
      <c r="AH250" s="77"/>
      <c r="AI250" s="77"/>
      <c r="AJ250" s="78">
        <v>282.7</v>
      </c>
      <c r="AK250" s="79">
        <v>63</v>
      </c>
      <c r="AL250" s="80">
        <v>115</v>
      </c>
      <c r="AM250" s="77">
        <v>71</v>
      </c>
      <c r="AN250" s="77">
        <v>102</v>
      </c>
      <c r="AO250" s="81">
        <v>7</v>
      </c>
      <c r="AP250" s="81">
        <v>2</v>
      </c>
      <c r="AQ250" s="81">
        <v>6</v>
      </c>
      <c r="AR250" s="81"/>
      <c r="AS250" s="81"/>
      <c r="AT250" s="81"/>
      <c r="AU250" s="81"/>
      <c r="AV250" s="81"/>
      <c r="AW250" s="81"/>
      <c r="AX250" s="82">
        <v>15</v>
      </c>
      <c r="AY250" s="83">
        <v>915</v>
      </c>
      <c r="AZ250" s="181">
        <v>1.4999999999999999E-2</v>
      </c>
      <c r="BA250" s="84">
        <v>1.6E-2</v>
      </c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453</v>
      </c>
      <c r="BH250" s="85" t="s">
        <v>454</v>
      </c>
      <c r="BI250" s="85" t="s">
        <v>467</v>
      </c>
      <c r="BJ250" s="85" t="s">
        <v>461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77">
        <v>44242</v>
      </c>
      <c r="D251" s="74">
        <v>142</v>
      </c>
      <c r="E251" s="74">
        <v>280</v>
      </c>
      <c r="F251" s="74">
        <v>6</v>
      </c>
      <c r="G251" s="75" t="s">
        <v>172</v>
      </c>
      <c r="H251" s="76" t="s">
        <v>173</v>
      </c>
      <c r="I251" s="76" t="s">
        <v>452</v>
      </c>
      <c r="J251" s="76">
        <v>3</v>
      </c>
      <c r="K251" s="76">
        <v>2</v>
      </c>
      <c r="L251" s="178">
        <v>323</v>
      </c>
      <c r="M251" s="179">
        <v>300.39</v>
      </c>
      <c r="N251" s="180">
        <v>345.61</v>
      </c>
      <c r="O251" s="111">
        <v>359</v>
      </c>
      <c r="P251" s="111">
        <v>338</v>
      </c>
      <c r="Q251" s="111"/>
      <c r="R251" s="111"/>
      <c r="S251" s="111"/>
      <c r="T251" s="77">
        <v>129</v>
      </c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>
        <v>348.5</v>
      </c>
      <c r="AK251" s="79">
        <v>105</v>
      </c>
      <c r="AL251" s="80">
        <v>103</v>
      </c>
      <c r="AM251" s="77">
        <v>84</v>
      </c>
      <c r="AN251" s="77">
        <v>129</v>
      </c>
      <c r="AO251" s="81">
        <v>5</v>
      </c>
      <c r="AP251" s="81"/>
      <c r="AQ251" s="81">
        <v>1</v>
      </c>
      <c r="AR251" s="81"/>
      <c r="AS251" s="81"/>
      <c r="AT251" s="81"/>
      <c r="AU251" s="81"/>
      <c r="AV251" s="81"/>
      <c r="AW251" s="81"/>
      <c r="AX251" s="82">
        <v>6</v>
      </c>
      <c r="AY251" s="83">
        <v>306</v>
      </c>
      <c r="AZ251" s="181">
        <v>1.4999999999999999E-2</v>
      </c>
      <c r="BA251" s="84">
        <v>0.02</v>
      </c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463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77">
        <v>44242</v>
      </c>
      <c r="D252" s="74">
        <v>378</v>
      </c>
      <c r="E252" s="74">
        <v>440</v>
      </c>
      <c r="F252" s="74">
        <v>6</v>
      </c>
      <c r="G252" s="75" t="s">
        <v>223</v>
      </c>
      <c r="H252" s="76" t="s">
        <v>224</v>
      </c>
      <c r="I252" s="76" t="s">
        <v>452</v>
      </c>
      <c r="J252" s="76">
        <v>3</v>
      </c>
      <c r="K252" s="76">
        <v>2</v>
      </c>
      <c r="L252" s="178">
        <v>258</v>
      </c>
      <c r="M252" s="179">
        <v>239.94</v>
      </c>
      <c r="N252" s="180">
        <v>276.06</v>
      </c>
      <c r="O252" s="111"/>
      <c r="P252" s="111"/>
      <c r="Q252" s="111">
        <v>267</v>
      </c>
      <c r="R252" s="111">
        <v>238</v>
      </c>
      <c r="S252" s="111">
        <v>241</v>
      </c>
      <c r="T252" s="77"/>
      <c r="U252" s="77">
        <v>117</v>
      </c>
      <c r="V252" s="111">
        <v>272</v>
      </c>
      <c r="W252" s="111">
        <v>252</v>
      </c>
      <c r="X252" s="111">
        <v>264</v>
      </c>
      <c r="Y252" s="111">
        <v>254</v>
      </c>
      <c r="Z252" s="111">
        <v>266</v>
      </c>
      <c r="AA252" s="77">
        <v>91</v>
      </c>
      <c r="AB252" s="77">
        <v>92</v>
      </c>
      <c r="AC252" s="111"/>
      <c r="AD252" s="111"/>
      <c r="AE252" s="111"/>
      <c r="AF252" s="111"/>
      <c r="AG252" s="111"/>
      <c r="AH252" s="77"/>
      <c r="AI252" s="77"/>
      <c r="AJ252" s="78">
        <v>256.8</v>
      </c>
      <c r="AK252" s="79">
        <v>90</v>
      </c>
      <c r="AL252" s="80">
        <v>120</v>
      </c>
      <c r="AM252" s="77">
        <v>108</v>
      </c>
      <c r="AN252" s="77">
        <v>100</v>
      </c>
      <c r="AO252" s="81">
        <v>7</v>
      </c>
      <c r="AP252" s="81">
        <v>3</v>
      </c>
      <c r="AQ252" s="81">
        <v>5</v>
      </c>
      <c r="AR252" s="81"/>
      <c r="AS252" s="81"/>
      <c r="AT252" s="81"/>
      <c r="AU252" s="81"/>
      <c r="AV252" s="81"/>
      <c r="AW252" s="81"/>
      <c r="AX252" s="82">
        <v>15</v>
      </c>
      <c r="AY252" s="83">
        <v>2355</v>
      </c>
      <c r="AZ252" s="181">
        <v>1.4999999999999999E-2</v>
      </c>
      <c r="BA252" s="84">
        <v>6.0000000000000001E-3</v>
      </c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468</v>
      </c>
      <c r="BH252" s="85" t="s">
        <v>475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77">
        <v>44242</v>
      </c>
      <c r="D253" s="74">
        <v>153</v>
      </c>
      <c r="E253" s="74">
        <v>422</v>
      </c>
      <c r="F253" s="74">
        <v>7</v>
      </c>
      <c r="G253" s="75" t="s">
        <v>238</v>
      </c>
      <c r="H253" s="76" t="s">
        <v>239</v>
      </c>
      <c r="I253" s="76" t="s">
        <v>452</v>
      </c>
      <c r="J253" s="76">
        <v>2</v>
      </c>
      <c r="K253" s="76">
        <v>3</v>
      </c>
      <c r="L253" s="178">
        <v>910</v>
      </c>
      <c r="M253" s="179">
        <v>846.3</v>
      </c>
      <c r="N253" s="180">
        <v>973.7</v>
      </c>
      <c r="O253" s="111">
        <v>1007</v>
      </c>
      <c r="P253" s="111">
        <v>923</v>
      </c>
      <c r="Q253" s="111">
        <v>908</v>
      </c>
      <c r="R253" s="111">
        <v>906</v>
      </c>
      <c r="S253" s="111">
        <v>940</v>
      </c>
      <c r="T253" s="77">
        <v>159</v>
      </c>
      <c r="U253" s="77">
        <v>155</v>
      </c>
      <c r="V253" s="111">
        <v>1030</v>
      </c>
      <c r="W253" s="111">
        <v>913</v>
      </c>
      <c r="X253" s="111">
        <v>906</v>
      </c>
      <c r="Y253" s="111">
        <v>901</v>
      </c>
      <c r="Z253" s="111">
        <v>934</v>
      </c>
      <c r="AA253" s="77">
        <v>176</v>
      </c>
      <c r="AB253" s="77">
        <v>176</v>
      </c>
      <c r="AC253" s="111"/>
      <c r="AD253" s="111"/>
      <c r="AE253" s="111"/>
      <c r="AF253" s="111"/>
      <c r="AG253" s="111"/>
      <c r="AH253" s="77"/>
      <c r="AI253" s="77"/>
      <c r="AJ253" s="78">
        <v>936.8</v>
      </c>
      <c r="AK253" s="79">
        <v>40</v>
      </c>
      <c r="AL253" s="80">
        <v>180</v>
      </c>
      <c r="AM253" s="77">
        <v>43</v>
      </c>
      <c r="AN253" s="77">
        <v>167</v>
      </c>
      <c r="AO253" s="81">
        <v>3</v>
      </c>
      <c r="AP253" s="81">
        <v>3</v>
      </c>
      <c r="AQ253" s="81">
        <v>4</v>
      </c>
      <c r="AR253" s="81"/>
      <c r="AS253" s="81"/>
      <c r="AT253" s="81"/>
      <c r="AU253" s="81"/>
      <c r="AV253" s="81"/>
      <c r="AW253" s="81"/>
      <c r="AX253" s="82">
        <v>11</v>
      </c>
      <c r="AY253" s="83">
        <v>2843</v>
      </c>
      <c r="AZ253" s="181">
        <v>1.4999999999999999E-2</v>
      </c>
      <c r="BA253" s="84">
        <v>4.0000000000000001E-3</v>
      </c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516</v>
      </c>
      <c r="BH253" s="85" t="s">
        <v>516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77">
        <v>44242</v>
      </c>
      <c r="D254" s="74">
        <v>29</v>
      </c>
      <c r="E254" s="74">
        <v>81</v>
      </c>
      <c r="F254" s="74">
        <v>8</v>
      </c>
      <c r="G254" s="75" t="s">
        <v>235</v>
      </c>
      <c r="H254" s="76" t="s">
        <v>236</v>
      </c>
      <c r="I254" s="76" t="s">
        <v>452</v>
      </c>
      <c r="J254" s="76">
        <v>2</v>
      </c>
      <c r="K254" s="76">
        <v>3</v>
      </c>
      <c r="L254" s="178">
        <v>388</v>
      </c>
      <c r="M254" s="179">
        <v>360.84</v>
      </c>
      <c r="N254" s="180">
        <v>415.16</v>
      </c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>
        <v>403</v>
      </c>
      <c r="AA254" s="77"/>
      <c r="AB254" s="77">
        <v>115</v>
      </c>
      <c r="AC254" s="111"/>
      <c r="AD254" s="111"/>
      <c r="AE254" s="111"/>
      <c r="AF254" s="111"/>
      <c r="AG254" s="111"/>
      <c r="AH254" s="77"/>
      <c r="AI254" s="77"/>
      <c r="AJ254" s="78">
        <v>403</v>
      </c>
      <c r="AK254" s="79">
        <v>60</v>
      </c>
      <c r="AL254" s="80">
        <v>120</v>
      </c>
      <c r="AM254" s="77">
        <v>63</v>
      </c>
      <c r="AN254" s="77">
        <v>115</v>
      </c>
      <c r="AO254" s="81">
        <v>2</v>
      </c>
      <c r="AP254" s="81">
        <v>1</v>
      </c>
      <c r="AQ254" s="81">
        <v>1</v>
      </c>
      <c r="AR254" s="81"/>
      <c r="AS254" s="81"/>
      <c r="AT254" s="81"/>
      <c r="AU254" s="81"/>
      <c r="AV254" s="81"/>
      <c r="AW254" s="81"/>
      <c r="AX254" s="82">
        <v>4</v>
      </c>
      <c r="AY254" s="83">
        <v>94</v>
      </c>
      <c r="AZ254" s="181">
        <v>1.4999999999999999E-2</v>
      </c>
      <c r="BA254" s="84">
        <v>4.2999999999999997E-2</v>
      </c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468</v>
      </c>
      <c r="BH254" s="85" t="s">
        <v>479</v>
      </c>
      <c r="BI254" s="85" t="s">
        <v>518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77">
        <v>44242</v>
      </c>
      <c r="D255" s="74">
        <v>382</v>
      </c>
      <c r="E255" s="74">
        <v>449</v>
      </c>
      <c r="F255" s="74">
        <v>8</v>
      </c>
      <c r="G255" s="75" t="s">
        <v>124</v>
      </c>
      <c r="H255" s="76" t="s">
        <v>125</v>
      </c>
      <c r="I255" s="76" t="s">
        <v>452</v>
      </c>
      <c r="J255" s="76">
        <v>3</v>
      </c>
      <c r="K255" s="76">
        <v>1</v>
      </c>
      <c r="L255" s="178">
        <v>46</v>
      </c>
      <c r="M255" s="179">
        <v>40.985999999999997</v>
      </c>
      <c r="N255" s="180">
        <v>50.048000000000002</v>
      </c>
      <c r="O255" s="111">
        <v>45</v>
      </c>
      <c r="P255" s="111">
        <v>43</v>
      </c>
      <c r="Q255" s="111">
        <v>46</v>
      </c>
      <c r="R255" s="111">
        <v>44</v>
      </c>
      <c r="S255" s="111">
        <v>45</v>
      </c>
      <c r="T255" s="77">
        <v>89</v>
      </c>
      <c r="U255" s="77">
        <v>85</v>
      </c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>
        <v>44.6</v>
      </c>
      <c r="AK255" s="79">
        <v>108</v>
      </c>
      <c r="AL255" s="80">
        <v>100</v>
      </c>
      <c r="AM255" s="77">
        <v>124</v>
      </c>
      <c r="AN255" s="77">
        <v>87</v>
      </c>
      <c r="AO255" s="81">
        <v>12</v>
      </c>
      <c r="AP255" s="81">
        <v>8</v>
      </c>
      <c r="AQ255" s="81">
        <v>10</v>
      </c>
      <c r="AR255" s="81"/>
      <c r="AS255" s="81"/>
      <c r="AT255" s="81"/>
      <c r="AU255" s="81"/>
      <c r="AV255" s="81"/>
      <c r="AW255" s="81"/>
      <c r="AX255" s="82">
        <v>30</v>
      </c>
      <c r="AY255" s="83">
        <v>2370</v>
      </c>
      <c r="AZ255" s="181">
        <v>1.4999999999999999E-2</v>
      </c>
      <c r="BA255" s="84">
        <v>1.2999999999999999E-2</v>
      </c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453</v>
      </c>
      <c r="BH255" s="85" t="s">
        <v>454</v>
      </c>
      <c r="BI255" s="85" t="s">
        <v>464</v>
      </c>
      <c r="BJ255" s="85" t="s">
        <v>458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77">
        <v>44242</v>
      </c>
      <c r="D256" s="74">
        <v>259</v>
      </c>
      <c r="E256" s="74">
        <v>183</v>
      </c>
      <c r="F256" s="74">
        <v>25</v>
      </c>
      <c r="G256" s="75" t="s">
        <v>257</v>
      </c>
      <c r="H256" s="76" t="s">
        <v>258</v>
      </c>
      <c r="I256" s="76" t="s">
        <v>484</v>
      </c>
      <c r="J256" s="76">
        <v>12</v>
      </c>
      <c r="K256" s="76">
        <v>1</v>
      </c>
      <c r="L256" s="178">
        <v>3</v>
      </c>
      <c r="M256" s="179">
        <v>2.79</v>
      </c>
      <c r="N256" s="180">
        <v>3.21</v>
      </c>
      <c r="O256" s="111">
        <v>2</v>
      </c>
      <c r="P256" s="111">
        <v>3</v>
      </c>
      <c r="Q256" s="111">
        <v>3</v>
      </c>
      <c r="R256" s="111">
        <v>3</v>
      </c>
      <c r="S256" s="111">
        <v>4</v>
      </c>
      <c r="T256" s="77">
        <v>105</v>
      </c>
      <c r="U256" s="77">
        <v>100</v>
      </c>
      <c r="V256" s="111">
        <v>2</v>
      </c>
      <c r="W256" s="111">
        <v>3</v>
      </c>
      <c r="X256" s="111">
        <v>3</v>
      </c>
      <c r="Y256" s="111">
        <v>3</v>
      </c>
      <c r="Z256" s="111">
        <v>3</v>
      </c>
      <c r="AA256" s="77">
        <v>125</v>
      </c>
      <c r="AB256" s="77">
        <v>125</v>
      </c>
      <c r="AC256" s="111"/>
      <c r="AD256" s="111"/>
      <c r="AE256" s="111"/>
      <c r="AF256" s="111"/>
      <c r="AG256" s="111"/>
      <c r="AH256" s="77"/>
      <c r="AI256" s="77"/>
      <c r="AJ256" s="78">
        <v>2.9</v>
      </c>
      <c r="AK256" s="79">
        <v>508</v>
      </c>
      <c r="AL256" s="80">
        <v>85</v>
      </c>
      <c r="AM256" s="77">
        <v>380</v>
      </c>
      <c r="AN256" s="77">
        <v>114</v>
      </c>
      <c r="AO256" s="81">
        <v>16</v>
      </c>
      <c r="AP256" s="81">
        <v>14</v>
      </c>
      <c r="AQ256" s="81">
        <v>18</v>
      </c>
      <c r="AR256" s="81"/>
      <c r="AS256" s="81">
        <v>5</v>
      </c>
      <c r="AT256" s="81"/>
      <c r="AU256" s="81"/>
      <c r="AV256" s="81"/>
      <c r="AW256" s="81"/>
      <c r="AX256" s="82">
        <v>53</v>
      </c>
      <c r="AY256" s="83">
        <v>6053</v>
      </c>
      <c r="AZ256" s="181">
        <v>0.02</v>
      </c>
      <c r="BA256" s="84">
        <v>8.9999999999999993E-3</v>
      </c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483</v>
      </c>
      <c r="BH256" s="85" t="s">
        <v>483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77">
        <v>44242</v>
      </c>
      <c r="D257" s="74">
        <v>159</v>
      </c>
      <c r="E257" s="74">
        <v>299</v>
      </c>
      <c r="F257" s="74">
        <v>28</v>
      </c>
      <c r="G257" s="75" t="s">
        <v>254</v>
      </c>
      <c r="H257" s="76" t="s">
        <v>255</v>
      </c>
      <c r="I257" s="76" t="s">
        <v>474</v>
      </c>
      <c r="J257" s="76">
        <v>3</v>
      </c>
      <c r="K257" s="76">
        <v>2</v>
      </c>
      <c r="L257" s="178">
        <v>115</v>
      </c>
      <c r="M257" s="179">
        <v>106.95</v>
      </c>
      <c r="N257" s="180">
        <v>123.05</v>
      </c>
      <c r="O257" s="111">
        <v>116</v>
      </c>
      <c r="P257" s="111">
        <v>110</v>
      </c>
      <c r="Q257" s="111">
        <v>109</v>
      </c>
      <c r="R257" s="111">
        <v>106</v>
      </c>
      <c r="S257" s="111">
        <v>109</v>
      </c>
      <c r="T257" s="77">
        <v>116</v>
      </c>
      <c r="U257" s="77">
        <v>113</v>
      </c>
      <c r="V257" s="111">
        <v>104</v>
      </c>
      <c r="W257" s="111">
        <v>109</v>
      </c>
      <c r="X257" s="111">
        <v>112</v>
      </c>
      <c r="Y257" s="111">
        <v>117</v>
      </c>
      <c r="Z257" s="111">
        <v>119</v>
      </c>
      <c r="AA257" s="77">
        <v>112</v>
      </c>
      <c r="AB257" s="77">
        <v>112</v>
      </c>
      <c r="AC257" s="111"/>
      <c r="AD257" s="111"/>
      <c r="AE257" s="111"/>
      <c r="AF257" s="111"/>
      <c r="AG257" s="111"/>
      <c r="AH257" s="77"/>
      <c r="AI257" s="77"/>
      <c r="AJ257" s="78">
        <v>111.1</v>
      </c>
      <c r="AK257" s="79">
        <v>70</v>
      </c>
      <c r="AL257" s="80">
        <v>154</v>
      </c>
      <c r="AM257" s="77">
        <v>95</v>
      </c>
      <c r="AN257" s="77">
        <v>113</v>
      </c>
      <c r="AO257" s="81">
        <v>7</v>
      </c>
      <c r="AP257" s="81">
        <v>6</v>
      </c>
      <c r="AQ257" s="81">
        <v>3</v>
      </c>
      <c r="AR257" s="81"/>
      <c r="AS257" s="81">
        <v>5</v>
      </c>
      <c r="AT257" s="81"/>
      <c r="AU257" s="81"/>
      <c r="AV257" s="81"/>
      <c r="AW257" s="81"/>
      <c r="AX257" s="82">
        <v>20</v>
      </c>
      <c r="AY257" s="83">
        <v>2204</v>
      </c>
      <c r="AZ257" s="181">
        <v>0.02</v>
      </c>
      <c r="BA257" s="84">
        <v>8.9999999999999993E-3</v>
      </c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468</v>
      </c>
      <c r="BH257" s="85" t="s">
        <v>475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77">
        <v>44242</v>
      </c>
      <c r="D258" s="74">
        <v>123</v>
      </c>
      <c r="E258" s="74">
        <v>645</v>
      </c>
      <c r="F258" s="74">
        <v>34</v>
      </c>
      <c r="G258" s="75" t="s">
        <v>278</v>
      </c>
      <c r="H258" s="76" t="s">
        <v>279</v>
      </c>
      <c r="I258" s="76" t="s">
        <v>512</v>
      </c>
      <c r="J258" s="76">
        <v>4</v>
      </c>
      <c r="K258" s="76">
        <v>1</v>
      </c>
      <c r="L258" s="178">
        <v>133</v>
      </c>
      <c r="M258" s="179">
        <v>123.69</v>
      </c>
      <c r="N258" s="180">
        <v>142.31</v>
      </c>
      <c r="O258" s="111"/>
      <c r="P258" s="111"/>
      <c r="Q258" s="111">
        <v>172</v>
      </c>
      <c r="R258" s="111">
        <v>185</v>
      </c>
      <c r="S258" s="111"/>
      <c r="T258" s="77"/>
      <c r="U258" s="77">
        <v>153</v>
      </c>
      <c r="V258" s="111">
        <v>186</v>
      </c>
      <c r="W258" s="111"/>
      <c r="X258" s="111"/>
      <c r="Y258" s="111"/>
      <c r="Z258" s="111"/>
      <c r="AA258" s="77">
        <v>241</v>
      </c>
      <c r="AB258" s="77"/>
      <c r="AC258" s="111"/>
      <c r="AD258" s="111"/>
      <c r="AE258" s="111"/>
      <c r="AF258" s="111"/>
      <c r="AG258" s="111"/>
      <c r="AH258" s="77"/>
      <c r="AI258" s="77"/>
      <c r="AJ258" s="78">
        <v>181</v>
      </c>
      <c r="AK258" s="79">
        <v>80</v>
      </c>
      <c r="AL258" s="80">
        <v>180</v>
      </c>
      <c r="AM258" s="77">
        <v>73</v>
      </c>
      <c r="AN258" s="77">
        <v>197</v>
      </c>
      <c r="AO258" s="81">
        <v>12</v>
      </c>
      <c r="AP258" s="81">
        <v>2</v>
      </c>
      <c r="AQ258" s="81">
        <v>4</v>
      </c>
      <c r="AR258" s="81"/>
      <c r="AS258" s="81"/>
      <c r="AT258" s="81"/>
      <c r="AU258" s="81"/>
      <c r="AV258" s="81">
        <v>25</v>
      </c>
      <c r="AW258" s="81"/>
      <c r="AX258" s="82">
        <v>43</v>
      </c>
      <c r="AY258" s="83">
        <v>563</v>
      </c>
      <c r="AZ258" s="181">
        <v>0.02</v>
      </c>
      <c r="BA258" s="84">
        <v>7.5999999999999998E-2</v>
      </c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483</v>
      </c>
      <c r="BH258" s="85" t="s">
        <v>483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77">
        <v>44242</v>
      </c>
      <c r="D259" s="74">
        <v>334</v>
      </c>
      <c r="E259" s="74">
        <v>254</v>
      </c>
      <c r="F259" s="74">
        <v>49</v>
      </c>
      <c r="G259" s="75" t="s">
        <v>415</v>
      </c>
      <c r="H259" s="76" t="s">
        <v>164</v>
      </c>
      <c r="I259" s="76" t="s">
        <v>478</v>
      </c>
      <c r="J259" s="76">
        <v>4</v>
      </c>
      <c r="K259" s="76">
        <v>2</v>
      </c>
      <c r="L259" s="178">
        <v>203</v>
      </c>
      <c r="M259" s="179">
        <v>188.79</v>
      </c>
      <c r="N259" s="180">
        <v>217.21</v>
      </c>
      <c r="O259" s="111">
        <v>219</v>
      </c>
      <c r="P259" s="111">
        <v>204</v>
      </c>
      <c r="Q259" s="111">
        <v>209</v>
      </c>
      <c r="R259" s="111">
        <v>200</v>
      </c>
      <c r="S259" s="111">
        <v>213</v>
      </c>
      <c r="T259" s="77">
        <v>137</v>
      </c>
      <c r="U259" s="77">
        <v>135</v>
      </c>
      <c r="V259" s="111">
        <v>198</v>
      </c>
      <c r="W259" s="111">
        <v>201</v>
      </c>
      <c r="X259" s="111">
        <v>208</v>
      </c>
      <c r="Y259" s="111">
        <v>200</v>
      </c>
      <c r="Z259" s="111">
        <v>193</v>
      </c>
      <c r="AA259" s="77">
        <v>141</v>
      </c>
      <c r="AB259" s="77">
        <v>136</v>
      </c>
      <c r="AC259" s="111"/>
      <c r="AD259" s="111"/>
      <c r="AE259" s="111"/>
      <c r="AF259" s="111"/>
      <c r="AG259" s="111"/>
      <c r="AH259" s="77"/>
      <c r="AI259" s="77"/>
      <c r="AJ259" s="78">
        <v>204.5</v>
      </c>
      <c r="AK259" s="79">
        <v>88</v>
      </c>
      <c r="AL259" s="80">
        <v>164</v>
      </c>
      <c r="AM259" s="77">
        <v>105</v>
      </c>
      <c r="AN259" s="77">
        <v>137</v>
      </c>
      <c r="AO259" s="81">
        <v>8</v>
      </c>
      <c r="AP259" s="81">
        <v>4</v>
      </c>
      <c r="AQ259" s="81">
        <v>9</v>
      </c>
      <c r="AR259" s="81"/>
      <c r="AS259" s="81"/>
      <c r="AT259" s="81"/>
      <c r="AU259" s="81"/>
      <c r="AV259" s="81"/>
      <c r="AW259" s="81"/>
      <c r="AX259" s="82">
        <v>21</v>
      </c>
      <c r="AY259" s="83">
        <v>2121</v>
      </c>
      <c r="AZ259" s="181">
        <v>0.02</v>
      </c>
      <c r="BA259" s="84">
        <v>0.01</v>
      </c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468</v>
      </c>
      <c r="BH259" s="85" t="s">
        <v>475</v>
      </c>
      <c r="BI259" s="85" t="s">
        <v>482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77">
        <v>44243</v>
      </c>
      <c r="D260" s="74">
        <v>137</v>
      </c>
      <c r="E260" s="74">
        <v>273</v>
      </c>
      <c r="F260" s="74">
        <v>2</v>
      </c>
      <c r="G260" s="75" t="s">
        <v>220</v>
      </c>
      <c r="H260" s="76" t="s">
        <v>221</v>
      </c>
      <c r="I260" s="76" t="s">
        <v>452</v>
      </c>
      <c r="J260" s="76">
        <v>3</v>
      </c>
      <c r="K260" s="76">
        <v>2</v>
      </c>
      <c r="L260" s="178">
        <v>564</v>
      </c>
      <c r="M260" s="179">
        <v>524.52</v>
      </c>
      <c r="N260" s="180">
        <v>603.48</v>
      </c>
      <c r="O260" s="111">
        <v>648</v>
      </c>
      <c r="P260" s="111">
        <v>600</v>
      </c>
      <c r="Q260" s="111">
        <v>593</v>
      </c>
      <c r="R260" s="111">
        <v>585</v>
      </c>
      <c r="S260" s="111">
        <v>601</v>
      </c>
      <c r="T260" s="77">
        <v>142</v>
      </c>
      <c r="U260" s="77">
        <v>145</v>
      </c>
      <c r="V260" s="111">
        <v>612</v>
      </c>
      <c r="W260" s="111">
        <v>601</v>
      </c>
      <c r="X260" s="111">
        <v>581</v>
      </c>
      <c r="Y260" s="111">
        <v>595</v>
      </c>
      <c r="Z260" s="111">
        <v>580</v>
      </c>
      <c r="AA260" s="77">
        <v>153</v>
      </c>
      <c r="AB260" s="77">
        <v>151</v>
      </c>
      <c r="AC260" s="111"/>
      <c r="AD260" s="111"/>
      <c r="AE260" s="111"/>
      <c r="AF260" s="111"/>
      <c r="AG260" s="111"/>
      <c r="AH260" s="77"/>
      <c r="AI260" s="77"/>
      <c r="AJ260" s="78">
        <v>599.6</v>
      </c>
      <c r="AK260" s="79">
        <v>93</v>
      </c>
      <c r="AL260" s="80">
        <v>116</v>
      </c>
      <c r="AM260" s="77">
        <v>73</v>
      </c>
      <c r="AN260" s="77">
        <v>148</v>
      </c>
      <c r="AO260" s="81">
        <v>5</v>
      </c>
      <c r="AP260" s="81"/>
      <c r="AQ260" s="81">
        <v>2</v>
      </c>
      <c r="AR260" s="81"/>
      <c r="AS260" s="81"/>
      <c r="AT260" s="81"/>
      <c r="AU260" s="81"/>
      <c r="AV260" s="81"/>
      <c r="AW260" s="81"/>
      <c r="AX260" s="82">
        <v>7</v>
      </c>
      <c r="AY260" s="83">
        <v>763</v>
      </c>
      <c r="AZ260" s="181">
        <v>1.4999999999999999E-2</v>
      </c>
      <c r="BA260" s="84">
        <v>8.9999999999999993E-3</v>
      </c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463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77">
        <v>44243</v>
      </c>
      <c r="D261" s="74">
        <v>406</v>
      </c>
      <c r="E261" s="74">
        <v>623</v>
      </c>
      <c r="F261" s="74">
        <v>3</v>
      </c>
      <c r="G261" s="75" t="s">
        <v>242</v>
      </c>
      <c r="H261" s="76" t="s">
        <v>243</v>
      </c>
      <c r="I261" s="76" t="s">
        <v>452</v>
      </c>
      <c r="J261" s="76">
        <v>1</v>
      </c>
      <c r="K261" s="76">
        <v>5</v>
      </c>
      <c r="L261" s="178">
        <v>599</v>
      </c>
      <c r="M261" s="179">
        <v>551.02009999999996</v>
      </c>
      <c r="N261" s="180">
        <v>646.97990000000004</v>
      </c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>
        <v>18</v>
      </c>
      <c r="AL261" s="80">
        <v>200</v>
      </c>
      <c r="AM261" s="77"/>
      <c r="AN261" s="77"/>
      <c r="AO261" s="81">
        <v>2</v>
      </c>
      <c r="AP261" s="81"/>
      <c r="AQ261" s="81">
        <v>3</v>
      </c>
      <c r="AR261" s="81"/>
      <c r="AS261" s="81"/>
      <c r="AT261" s="81"/>
      <c r="AU261" s="81"/>
      <c r="AV261" s="81"/>
      <c r="AW261" s="81"/>
      <c r="AX261" s="82">
        <v>5</v>
      </c>
      <c r="AY261" s="83">
        <v>65</v>
      </c>
      <c r="AZ261" s="181">
        <v>1.4999999999999999E-2</v>
      </c>
      <c r="BA261" s="84">
        <v>7.6999999999999999E-2</v>
      </c>
      <c r="BB261" s="83"/>
      <c r="BC261" s="83">
        <v>0</v>
      </c>
      <c r="BD261" s="83">
        <v>0.1</v>
      </c>
      <c r="BE261" s="83"/>
      <c r="BF261" s="83"/>
      <c r="BG261" s="28" t="s">
        <v>468</v>
      </c>
      <c r="BH261" s="85" t="s">
        <v>469</v>
      </c>
      <c r="BI261" s="85" t="s">
        <v>515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77">
        <v>44243</v>
      </c>
      <c r="D262" s="74">
        <v>406</v>
      </c>
      <c r="E262" s="74">
        <v>624</v>
      </c>
      <c r="F262" s="74">
        <v>3</v>
      </c>
      <c r="G262" s="75" t="s">
        <v>245</v>
      </c>
      <c r="H262" s="76" t="s">
        <v>246</v>
      </c>
      <c r="I262" s="76" t="s">
        <v>452</v>
      </c>
      <c r="J262" s="76">
        <v>1</v>
      </c>
      <c r="K262" s="76">
        <v>5</v>
      </c>
      <c r="L262" s="178">
        <v>374</v>
      </c>
      <c r="M262" s="179">
        <v>344.04259999999999</v>
      </c>
      <c r="N262" s="180">
        <v>403.95740000000001</v>
      </c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>
        <v>18</v>
      </c>
      <c r="AL262" s="80">
        <v>200</v>
      </c>
      <c r="AM262" s="77"/>
      <c r="AN262" s="77"/>
      <c r="AO262" s="81">
        <v>1</v>
      </c>
      <c r="AP262" s="81"/>
      <c r="AQ262" s="81">
        <v>1</v>
      </c>
      <c r="AR262" s="81"/>
      <c r="AS262" s="81"/>
      <c r="AT262" s="81"/>
      <c r="AU262" s="81"/>
      <c r="AV262" s="81"/>
      <c r="AW262" s="81"/>
      <c r="AX262" s="82">
        <v>2</v>
      </c>
      <c r="AY262" s="83">
        <v>62</v>
      </c>
      <c r="AZ262" s="181">
        <v>1.4999999999999999E-2</v>
      </c>
      <c r="BA262" s="84">
        <v>3.2000000000000001E-2</v>
      </c>
      <c r="BB262" s="83"/>
      <c r="BC262" s="83">
        <v>0</v>
      </c>
      <c r="BD262" s="83">
        <v>0.2</v>
      </c>
      <c r="BE262" s="83"/>
      <c r="BF262" s="83"/>
      <c r="BG262" s="28" t="s">
        <v>468</v>
      </c>
      <c r="BH262" s="85" t="s">
        <v>469</v>
      </c>
      <c r="BI262" s="85" t="s">
        <v>471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77">
        <v>44243</v>
      </c>
      <c r="D263" s="74">
        <v>406</v>
      </c>
      <c r="E263" s="74">
        <v>625</v>
      </c>
      <c r="F263" s="74">
        <v>3</v>
      </c>
      <c r="G263" s="75" t="s">
        <v>248</v>
      </c>
      <c r="H263" s="76" t="s">
        <v>249</v>
      </c>
      <c r="I263" s="76" t="s">
        <v>452</v>
      </c>
      <c r="J263" s="76">
        <v>1</v>
      </c>
      <c r="K263" s="76">
        <v>5</v>
      </c>
      <c r="L263" s="178">
        <v>140</v>
      </c>
      <c r="M263" s="179">
        <v>129.01</v>
      </c>
      <c r="N263" s="180">
        <v>150.99</v>
      </c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>
        <v>18</v>
      </c>
      <c r="AL263" s="80">
        <v>200</v>
      </c>
      <c r="AM263" s="77"/>
      <c r="AN263" s="77"/>
      <c r="AO263" s="81">
        <v>2</v>
      </c>
      <c r="AP263" s="81"/>
      <c r="AQ263" s="81">
        <v>1</v>
      </c>
      <c r="AR263" s="81"/>
      <c r="AS263" s="81"/>
      <c r="AT263" s="81"/>
      <c r="AU263" s="81"/>
      <c r="AV263" s="81"/>
      <c r="AW263" s="81"/>
      <c r="AX263" s="82">
        <v>3</v>
      </c>
      <c r="AY263" s="83">
        <v>63</v>
      </c>
      <c r="AZ263" s="181">
        <v>1.4999999999999999E-2</v>
      </c>
      <c r="BA263" s="84">
        <v>4.8000000000000001E-2</v>
      </c>
      <c r="BB263" s="83"/>
      <c r="BC263" s="83">
        <v>0</v>
      </c>
      <c r="BD263" s="83">
        <v>0.5</v>
      </c>
      <c r="BE263" s="83"/>
      <c r="BF263" s="83"/>
      <c r="BG263" s="28" t="s">
        <v>468</v>
      </c>
      <c r="BH263" s="85" t="s">
        <v>469</v>
      </c>
      <c r="BI263" s="85" t="s">
        <v>471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77">
        <v>44243</v>
      </c>
      <c r="D264" s="74">
        <v>406</v>
      </c>
      <c r="E264" s="74">
        <v>626</v>
      </c>
      <c r="F264" s="74">
        <v>3</v>
      </c>
      <c r="G264" s="75" t="s">
        <v>251</v>
      </c>
      <c r="H264" s="76" t="s">
        <v>252</v>
      </c>
      <c r="I264" s="76" t="s">
        <v>452</v>
      </c>
      <c r="J264" s="76">
        <v>1</v>
      </c>
      <c r="K264" s="76">
        <v>5</v>
      </c>
      <c r="L264" s="178">
        <v>138</v>
      </c>
      <c r="M264" s="179">
        <v>127.029</v>
      </c>
      <c r="N264" s="180">
        <v>148.971</v>
      </c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>
        <v>18</v>
      </c>
      <c r="AL264" s="80">
        <v>200</v>
      </c>
      <c r="AM264" s="77"/>
      <c r="AN264" s="77"/>
      <c r="AO264" s="81">
        <v>3</v>
      </c>
      <c r="AP264" s="81"/>
      <c r="AQ264" s="81">
        <v>2</v>
      </c>
      <c r="AR264" s="81"/>
      <c r="AS264" s="81"/>
      <c r="AT264" s="81"/>
      <c r="AU264" s="81"/>
      <c r="AV264" s="81"/>
      <c r="AW264" s="81"/>
      <c r="AX264" s="82">
        <v>5</v>
      </c>
      <c r="AY264" s="83">
        <v>65</v>
      </c>
      <c r="AZ264" s="181">
        <v>1.4999999999999999E-2</v>
      </c>
      <c r="BA264" s="84">
        <v>7.6999999999999999E-2</v>
      </c>
      <c r="BB264" s="83"/>
      <c r="BC264" s="83">
        <v>0</v>
      </c>
      <c r="BD264" s="83">
        <v>0.5</v>
      </c>
      <c r="BE264" s="83"/>
      <c r="BF264" s="83"/>
      <c r="BG264" s="28" t="s">
        <v>468</v>
      </c>
      <c r="BH264" s="85" t="s">
        <v>469</v>
      </c>
      <c r="BI264" s="85" t="s">
        <v>471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77">
        <v>44243</v>
      </c>
      <c r="D265" s="74">
        <v>421</v>
      </c>
      <c r="E265" s="74">
        <v>667</v>
      </c>
      <c r="F265" s="74">
        <v>3</v>
      </c>
      <c r="G265" s="75" t="s">
        <v>214</v>
      </c>
      <c r="H265" s="76" t="s">
        <v>215</v>
      </c>
      <c r="I265" s="76" t="s">
        <v>452</v>
      </c>
      <c r="J265" s="76">
        <v>1</v>
      </c>
      <c r="K265" s="76">
        <v>4</v>
      </c>
      <c r="L265" s="178">
        <v>1630.2</v>
      </c>
      <c r="M265" s="179">
        <v>1534.0182</v>
      </c>
      <c r="N265" s="180">
        <v>1745.9441999999999</v>
      </c>
      <c r="O265" s="111"/>
      <c r="P265" s="111"/>
      <c r="Q265" s="111"/>
      <c r="R265" s="111">
        <v>1553</v>
      </c>
      <c r="S265" s="111">
        <v>1540</v>
      </c>
      <c r="T265" s="77"/>
      <c r="U265" s="77">
        <v>184</v>
      </c>
      <c r="V265" s="111">
        <v>1667</v>
      </c>
      <c r="W265" s="111">
        <v>1636</v>
      </c>
      <c r="X265" s="111">
        <v>1590</v>
      </c>
      <c r="Y265" s="111">
        <v>1607</v>
      </c>
      <c r="Z265" s="111">
        <v>1551</v>
      </c>
      <c r="AA265" s="77">
        <v>183</v>
      </c>
      <c r="AB265" s="77">
        <v>180</v>
      </c>
      <c r="AC265" s="111"/>
      <c r="AD265" s="111"/>
      <c r="AE265" s="111"/>
      <c r="AF265" s="111"/>
      <c r="AG265" s="111"/>
      <c r="AH265" s="77"/>
      <c r="AI265" s="77"/>
      <c r="AJ265" s="78">
        <v>1592</v>
      </c>
      <c r="AK265" s="79">
        <v>20</v>
      </c>
      <c r="AL265" s="80">
        <v>180</v>
      </c>
      <c r="AM265" s="77">
        <v>20</v>
      </c>
      <c r="AN265" s="77">
        <v>182</v>
      </c>
      <c r="AO265" s="81">
        <v>3</v>
      </c>
      <c r="AP265" s="81"/>
      <c r="AQ265" s="81">
        <v>1</v>
      </c>
      <c r="AR265" s="81"/>
      <c r="AS265" s="81">
        <v>1</v>
      </c>
      <c r="AT265" s="81"/>
      <c r="AU265" s="81"/>
      <c r="AV265" s="81"/>
      <c r="AW265" s="81"/>
      <c r="AX265" s="82">
        <v>5</v>
      </c>
      <c r="AY265" s="83">
        <v>5</v>
      </c>
      <c r="AZ265" s="181">
        <v>1.4999999999999999E-2</v>
      </c>
      <c r="BA265" s="84">
        <v>1</v>
      </c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453</v>
      </c>
      <c r="BH265" s="85" t="s">
        <v>454</v>
      </c>
      <c r="BI265" s="85"/>
      <c r="BJ265" s="85" t="s">
        <v>458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77">
        <v>44243</v>
      </c>
      <c r="D266" s="74">
        <v>395</v>
      </c>
      <c r="E266" s="74">
        <v>607</v>
      </c>
      <c r="F266" s="74">
        <v>4</v>
      </c>
      <c r="G266" s="75" t="s">
        <v>226</v>
      </c>
      <c r="H266" s="76" t="s">
        <v>227</v>
      </c>
      <c r="I266" s="76" t="s">
        <v>452</v>
      </c>
      <c r="J266" s="76">
        <v>3</v>
      </c>
      <c r="K266" s="76">
        <v>3</v>
      </c>
      <c r="L266" s="178">
        <v>120</v>
      </c>
      <c r="M266" s="179">
        <v>111.6</v>
      </c>
      <c r="N266" s="180">
        <v>128.4</v>
      </c>
      <c r="O266" s="111">
        <v>125</v>
      </c>
      <c r="P266" s="111">
        <v>120</v>
      </c>
      <c r="Q266" s="111">
        <v>117</v>
      </c>
      <c r="R266" s="111">
        <v>113</v>
      </c>
      <c r="S266" s="111">
        <v>118</v>
      </c>
      <c r="T266" s="77">
        <v>104</v>
      </c>
      <c r="U266" s="77">
        <v>102</v>
      </c>
      <c r="V266" s="111">
        <v>123</v>
      </c>
      <c r="W266" s="111">
        <v>122</v>
      </c>
      <c r="X266" s="111">
        <v>125</v>
      </c>
      <c r="Y266" s="111">
        <v>120</v>
      </c>
      <c r="Z266" s="111">
        <v>123</v>
      </c>
      <c r="AA266" s="77">
        <v>110</v>
      </c>
      <c r="AB266" s="77">
        <v>111</v>
      </c>
      <c r="AC266" s="111"/>
      <c r="AD266" s="111"/>
      <c r="AE266" s="111"/>
      <c r="AF266" s="111"/>
      <c r="AG266" s="111"/>
      <c r="AH266" s="77"/>
      <c r="AI266" s="77"/>
      <c r="AJ266" s="78">
        <v>120.6</v>
      </c>
      <c r="AK266" s="79">
        <v>90</v>
      </c>
      <c r="AL266" s="80">
        <v>120</v>
      </c>
      <c r="AM266" s="77">
        <v>101</v>
      </c>
      <c r="AN266" s="77">
        <v>107</v>
      </c>
      <c r="AO266" s="81">
        <v>1</v>
      </c>
      <c r="AP266" s="81"/>
      <c r="AQ266" s="81">
        <v>6</v>
      </c>
      <c r="AR266" s="81"/>
      <c r="AS266" s="81"/>
      <c r="AT266" s="81"/>
      <c r="AU266" s="81"/>
      <c r="AV266" s="81"/>
      <c r="AW266" s="81"/>
      <c r="AX266" s="82">
        <v>7</v>
      </c>
      <c r="AY266" s="83">
        <v>1375</v>
      </c>
      <c r="AZ266" s="181">
        <v>1.4999999999999999E-2</v>
      </c>
      <c r="BA266" s="84">
        <v>5.0000000000000001E-3</v>
      </c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517</v>
      </c>
      <c r="BH266" s="85" t="s">
        <v>517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77">
        <v>44243</v>
      </c>
      <c r="D267" s="74">
        <v>395</v>
      </c>
      <c r="E267" s="74">
        <v>608</v>
      </c>
      <c r="F267" s="74">
        <v>4</v>
      </c>
      <c r="G267" s="75" t="s">
        <v>229</v>
      </c>
      <c r="H267" s="76" t="s">
        <v>230</v>
      </c>
      <c r="I267" s="76" t="s">
        <v>452</v>
      </c>
      <c r="J267" s="76">
        <v>3</v>
      </c>
      <c r="K267" s="76">
        <v>3</v>
      </c>
      <c r="L267" s="178">
        <v>110</v>
      </c>
      <c r="M267" s="179">
        <v>102.3</v>
      </c>
      <c r="N267" s="180">
        <v>117.7</v>
      </c>
      <c r="O267" s="111">
        <v>103</v>
      </c>
      <c r="P267" s="111">
        <v>106</v>
      </c>
      <c r="Q267" s="111">
        <v>109</v>
      </c>
      <c r="R267" s="111">
        <v>105</v>
      </c>
      <c r="S267" s="111">
        <v>107</v>
      </c>
      <c r="T267" s="77">
        <v>104</v>
      </c>
      <c r="U267" s="77">
        <v>102</v>
      </c>
      <c r="V267" s="111">
        <v>112</v>
      </c>
      <c r="W267" s="111">
        <v>107</v>
      </c>
      <c r="X267" s="111">
        <v>112</v>
      </c>
      <c r="Y267" s="111">
        <v>106</v>
      </c>
      <c r="Z267" s="111">
        <v>110</v>
      </c>
      <c r="AA267" s="77">
        <v>110</v>
      </c>
      <c r="AB267" s="77">
        <v>111</v>
      </c>
      <c r="AC267" s="111"/>
      <c r="AD267" s="111"/>
      <c r="AE267" s="111"/>
      <c r="AF267" s="111"/>
      <c r="AG267" s="111"/>
      <c r="AH267" s="77"/>
      <c r="AI267" s="77"/>
      <c r="AJ267" s="78">
        <v>107.7</v>
      </c>
      <c r="AK267" s="79">
        <v>90</v>
      </c>
      <c r="AL267" s="80">
        <v>120</v>
      </c>
      <c r="AM267" s="77">
        <v>101</v>
      </c>
      <c r="AN267" s="77">
        <v>107</v>
      </c>
      <c r="AO267" s="81">
        <v>3</v>
      </c>
      <c r="AP267" s="81"/>
      <c r="AQ267" s="81">
        <v>4</v>
      </c>
      <c r="AR267" s="81"/>
      <c r="AS267" s="81"/>
      <c r="AT267" s="81"/>
      <c r="AU267" s="81"/>
      <c r="AV267" s="81"/>
      <c r="AW267" s="81"/>
      <c r="AX267" s="82">
        <v>7</v>
      </c>
      <c r="AY267" s="83">
        <v>1375</v>
      </c>
      <c r="AZ267" s="181">
        <v>1.4999999999999999E-2</v>
      </c>
      <c r="BA267" s="84">
        <v>5.0000000000000001E-3</v>
      </c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517</v>
      </c>
      <c r="BH267" s="85" t="s">
        <v>517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77">
        <v>44243</v>
      </c>
      <c r="D268" s="74">
        <v>395</v>
      </c>
      <c r="E268" s="74">
        <v>609</v>
      </c>
      <c r="F268" s="74">
        <v>4</v>
      </c>
      <c r="G268" s="75" t="s">
        <v>232</v>
      </c>
      <c r="H268" s="76" t="s">
        <v>233</v>
      </c>
      <c r="I268" s="76" t="s">
        <v>452</v>
      </c>
      <c r="J268" s="76">
        <v>3</v>
      </c>
      <c r="K268" s="76">
        <v>3</v>
      </c>
      <c r="L268" s="178">
        <v>50</v>
      </c>
      <c r="M268" s="179">
        <v>46.5</v>
      </c>
      <c r="N268" s="180">
        <v>53.5</v>
      </c>
      <c r="O268" s="111">
        <v>59</v>
      </c>
      <c r="P268" s="111">
        <v>53</v>
      </c>
      <c r="Q268" s="111">
        <v>50</v>
      </c>
      <c r="R268" s="111">
        <v>49</v>
      </c>
      <c r="S268" s="111">
        <v>49</v>
      </c>
      <c r="T268" s="77">
        <v>104</v>
      </c>
      <c r="U268" s="77">
        <v>102</v>
      </c>
      <c r="V268" s="111">
        <v>51</v>
      </c>
      <c r="W268" s="111">
        <v>50</v>
      </c>
      <c r="X268" s="111">
        <v>48</v>
      </c>
      <c r="Y268" s="111">
        <v>46</v>
      </c>
      <c r="Z268" s="111">
        <v>52</v>
      </c>
      <c r="AA268" s="77">
        <v>110</v>
      </c>
      <c r="AB268" s="77">
        <v>111</v>
      </c>
      <c r="AC268" s="111"/>
      <c r="AD268" s="111"/>
      <c r="AE268" s="111"/>
      <c r="AF268" s="111"/>
      <c r="AG268" s="111"/>
      <c r="AH268" s="77"/>
      <c r="AI268" s="77"/>
      <c r="AJ268" s="78">
        <v>50.7</v>
      </c>
      <c r="AK268" s="79">
        <v>90</v>
      </c>
      <c r="AL268" s="80">
        <v>120</v>
      </c>
      <c r="AM268" s="77">
        <v>101</v>
      </c>
      <c r="AN268" s="77">
        <v>107</v>
      </c>
      <c r="AO268" s="81">
        <v>2</v>
      </c>
      <c r="AP268" s="81">
        <v>3</v>
      </c>
      <c r="AQ268" s="81">
        <v>3</v>
      </c>
      <c r="AR268" s="81"/>
      <c r="AS268" s="81"/>
      <c r="AT268" s="81"/>
      <c r="AU268" s="81"/>
      <c r="AV268" s="81"/>
      <c r="AW268" s="81"/>
      <c r="AX268" s="82">
        <v>8</v>
      </c>
      <c r="AY268" s="83">
        <v>1376</v>
      </c>
      <c r="AZ268" s="181">
        <v>1.4999999999999999E-2</v>
      </c>
      <c r="BA268" s="84">
        <v>6.0000000000000001E-3</v>
      </c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517</v>
      </c>
      <c r="BH268" s="85" t="s">
        <v>517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77">
        <v>44243</v>
      </c>
      <c r="D269" s="74">
        <v>47</v>
      </c>
      <c r="E269" s="74">
        <v>122</v>
      </c>
      <c r="F269" s="74">
        <v>5</v>
      </c>
      <c r="G269" s="75" t="s">
        <v>272</v>
      </c>
      <c r="H269" s="76" t="s">
        <v>273</v>
      </c>
      <c r="I269" s="76" t="s">
        <v>459</v>
      </c>
      <c r="J269" s="76">
        <v>2</v>
      </c>
      <c r="K269" s="76">
        <v>1</v>
      </c>
      <c r="L269" s="178">
        <v>280</v>
      </c>
      <c r="M269" s="179">
        <v>267.39999999999998</v>
      </c>
      <c r="N269" s="180">
        <v>292.60000000000002</v>
      </c>
      <c r="O269" s="111">
        <v>265</v>
      </c>
      <c r="P269" s="111">
        <v>275</v>
      </c>
      <c r="Q269" s="111"/>
      <c r="R269" s="111"/>
      <c r="S269" s="111"/>
      <c r="T269" s="77">
        <v>101</v>
      </c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>
        <v>270</v>
      </c>
      <c r="AK269" s="79">
        <v>63</v>
      </c>
      <c r="AL269" s="80">
        <v>115</v>
      </c>
      <c r="AM269" s="77">
        <v>71</v>
      </c>
      <c r="AN269" s="77">
        <v>101</v>
      </c>
      <c r="AO269" s="81">
        <v>2</v>
      </c>
      <c r="AP269" s="81"/>
      <c r="AQ269" s="81">
        <v>3</v>
      </c>
      <c r="AR269" s="81"/>
      <c r="AS269" s="81"/>
      <c r="AT269" s="81"/>
      <c r="AU269" s="81"/>
      <c r="AV269" s="81"/>
      <c r="AW269" s="81"/>
      <c r="AX269" s="82">
        <v>5</v>
      </c>
      <c r="AY269" s="83">
        <v>5</v>
      </c>
      <c r="AZ269" s="181">
        <v>1.4999999999999999E-2</v>
      </c>
      <c r="BA269" s="84">
        <v>1</v>
      </c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453</v>
      </c>
      <c r="BH269" s="85" t="s">
        <v>454</v>
      </c>
      <c r="BI269" s="85" t="s">
        <v>467</v>
      </c>
      <c r="BJ269" s="85" t="s">
        <v>461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77">
        <v>44243</v>
      </c>
      <c r="D270" s="74">
        <v>418</v>
      </c>
      <c r="E270" s="74">
        <v>662</v>
      </c>
      <c r="F270" s="74">
        <v>5</v>
      </c>
      <c r="G270" s="75" t="s">
        <v>196</v>
      </c>
      <c r="H270" s="76" t="s">
        <v>197</v>
      </c>
      <c r="I270" s="76" t="s">
        <v>514</v>
      </c>
      <c r="J270" s="76">
        <v>1</v>
      </c>
      <c r="K270" s="76">
        <v>4</v>
      </c>
      <c r="L270" s="178">
        <v>386</v>
      </c>
      <c r="M270" s="179">
        <v>355.12</v>
      </c>
      <c r="N270" s="180">
        <v>416.88</v>
      </c>
      <c r="O270" s="111"/>
      <c r="P270" s="111"/>
      <c r="Q270" s="111"/>
      <c r="R270" s="111"/>
      <c r="S270" s="111">
        <v>426</v>
      </c>
      <c r="T270" s="77"/>
      <c r="U270" s="77">
        <v>164</v>
      </c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>
        <v>426</v>
      </c>
      <c r="AK270" s="79">
        <v>20</v>
      </c>
      <c r="AL270" s="80">
        <v>180</v>
      </c>
      <c r="AM270" s="77">
        <v>22</v>
      </c>
      <c r="AN270" s="77">
        <v>164</v>
      </c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81">
        <v>1.4999999999999999E-2</v>
      </c>
      <c r="BA270" s="84"/>
      <c r="BB270" s="83"/>
      <c r="BC270" s="83"/>
      <c r="BD270" s="83"/>
      <c r="BE270" s="83"/>
      <c r="BF270" s="83"/>
      <c r="BG270" s="28" t="s">
        <v>492</v>
      </c>
      <c r="BH270" s="85" t="s">
        <v>493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77">
        <v>44243</v>
      </c>
      <c r="D271" s="74">
        <v>418</v>
      </c>
      <c r="E271" s="74">
        <v>663</v>
      </c>
      <c r="F271" s="74">
        <v>5</v>
      </c>
      <c r="G271" s="75" t="s">
        <v>199</v>
      </c>
      <c r="H271" s="76" t="s">
        <v>200</v>
      </c>
      <c r="I271" s="76" t="s">
        <v>514</v>
      </c>
      <c r="J271" s="76">
        <v>1</v>
      </c>
      <c r="K271" s="76">
        <v>4</v>
      </c>
      <c r="L271" s="178">
        <v>341</v>
      </c>
      <c r="M271" s="179">
        <v>313.72000000000003</v>
      </c>
      <c r="N271" s="180">
        <v>368.28</v>
      </c>
      <c r="O271" s="111"/>
      <c r="P271" s="111"/>
      <c r="Q271" s="111"/>
      <c r="R271" s="111"/>
      <c r="S271" s="111">
        <v>370</v>
      </c>
      <c r="T271" s="77"/>
      <c r="U271" s="77">
        <v>164</v>
      </c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>
        <v>370</v>
      </c>
      <c r="AK271" s="79">
        <v>20</v>
      </c>
      <c r="AL271" s="80">
        <v>180</v>
      </c>
      <c r="AM271" s="77">
        <v>22</v>
      </c>
      <c r="AN271" s="77">
        <v>164</v>
      </c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81">
        <v>1.4999999999999999E-2</v>
      </c>
      <c r="BA271" s="84"/>
      <c r="BB271" s="83"/>
      <c r="BC271" s="83"/>
      <c r="BD271" s="83"/>
      <c r="BE271" s="83"/>
      <c r="BF271" s="83"/>
      <c r="BG271" s="28" t="s">
        <v>492</v>
      </c>
      <c r="BH271" s="85" t="s">
        <v>493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77">
        <v>44243</v>
      </c>
      <c r="D272" s="74">
        <v>418</v>
      </c>
      <c r="E272" s="74">
        <v>664</v>
      </c>
      <c r="F272" s="74">
        <v>5</v>
      </c>
      <c r="G272" s="75" t="s">
        <v>202</v>
      </c>
      <c r="H272" s="76" t="s">
        <v>203</v>
      </c>
      <c r="I272" s="76" t="s">
        <v>514</v>
      </c>
      <c r="J272" s="76">
        <v>1</v>
      </c>
      <c r="K272" s="76">
        <v>4</v>
      </c>
      <c r="L272" s="178">
        <v>110</v>
      </c>
      <c r="M272" s="179">
        <v>101.2</v>
      </c>
      <c r="N272" s="180">
        <v>118.8</v>
      </c>
      <c r="O272" s="111"/>
      <c r="P272" s="111"/>
      <c r="Q272" s="111"/>
      <c r="R272" s="111"/>
      <c r="S272" s="111">
        <v>123</v>
      </c>
      <c r="T272" s="77"/>
      <c r="U272" s="77">
        <v>164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123</v>
      </c>
      <c r="AK272" s="79">
        <v>20</v>
      </c>
      <c r="AL272" s="80">
        <v>180</v>
      </c>
      <c r="AM272" s="77">
        <v>22</v>
      </c>
      <c r="AN272" s="77">
        <v>164</v>
      </c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81">
        <v>1.4999999999999999E-2</v>
      </c>
      <c r="BA272" s="84"/>
      <c r="BB272" s="83"/>
      <c r="BC272" s="83"/>
      <c r="BD272" s="83"/>
      <c r="BE272" s="83"/>
      <c r="BF272" s="83"/>
      <c r="BG272" s="28" t="s">
        <v>492</v>
      </c>
      <c r="BH272" s="85" t="s">
        <v>493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77">
        <v>44243</v>
      </c>
      <c r="D273" s="74">
        <v>378</v>
      </c>
      <c r="E273" s="74">
        <v>440</v>
      </c>
      <c r="F273" s="74">
        <v>6</v>
      </c>
      <c r="G273" s="75" t="s">
        <v>223</v>
      </c>
      <c r="H273" s="76" t="s">
        <v>224</v>
      </c>
      <c r="I273" s="76" t="s">
        <v>452</v>
      </c>
      <c r="J273" s="76">
        <v>3</v>
      </c>
      <c r="K273" s="76">
        <v>2</v>
      </c>
      <c r="L273" s="178">
        <v>258</v>
      </c>
      <c r="M273" s="179">
        <v>239.94</v>
      </c>
      <c r="N273" s="180">
        <v>276.06</v>
      </c>
      <c r="O273" s="111">
        <v>275</v>
      </c>
      <c r="P273" s="111">
        <v>268</v>
      </c>
      <c r="Q273" s="111">
        <v>272</v>
      </c>
      <c r="R273" s="111"/>
      <c r="S273" s="111"/>
      <c r="T273" s="77">
        <v>97</v>
      </c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>
        <v>271.7</v>
      </c>
      <c r="AK273" s="79">
        <v>90</v>
      </c>
      <c r="AL273" s="80">
        <v>120</v>
      </c>
      <c r="AM273" s="77">
        <v>111</v>
      </c>
      <c r="AN273" s="77">
        <v>97</v>
      </c>
      <c r="AO273" s="81">
        <v>5</v>
      </c>
      <c r="AP273" s="81"/>
      <c r="AQ273" s="81">
        <v>3</v>
      </c>
      <c r="AR273" s="81"/>
      <c r="AS273" s="81"/>
      <c r="AT273" s="81"/>
      <c r="AU273" s="81"/>
      <c r="AV273" s="81"/>
      <c r="AW273" s="81"/>
      <c r="AX273" s="82">
        <v>8</v>
      </c>
      <c r="AY273" s="83">
        <v>1588</v>
      </c>
      <c r="AZ273" s="181">
        <v>1.4999999999999999E-2</v>
      </c>
      <c r="BA273" s="84">
        <v>5.0000000000000001E-3</v>
      </c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468</v>
      </c>
      <c r="BH273" s="85" t="s">
        <v>475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77">
        <v>44243</v>
      </c>
      <c r="D274" s="74">
        <v>423</v>
      </c>
      <c r="E274" s="74">
        <v>669</v>
      </c>
      <c r="F274" s="74">
        <v>6</v>
      </c>
      <c r="G274" s="75" t="s">
        <v>217</v>
      </c>
      <c r="H274" s="76" t="s">
        <v>218</v>
      </c>
      <c r="I274" s="76" t="s">
        <v>452</v>
      </c>
      <c r="J274" s="76">
        <v>2</v>
      </c>
      <c r="K274" s="76">
        <v>2</v>
      </c>
      <c r="L274" s="178">
        <v>954</v>
      </c>
      <c r="M274" s="179">
        <v>897.71400000000006</v>
      </c>
      <c r="N274" s="180">
        <v>1021.734</v>
      </c>
      <c r="O274" s="111"/>
      <c r="P274" s="111"/>
      <c r="Q274" s="111"/>
      <c r="R274" s="111"/>
      <c r="S274" s="111"/>
      <c r="T274" s="77"/>
      <c r="U274" s="77">
        <v>175</v>
      </c>
      <c r="V274" s="111">
        <v>960</v>
      </c>
      <c r="W274" s="111">
        <v>957</v>
      </c>
      <c r="X274" s="111">
        <v>956</v>
      </c>
      <c r="Y274" s="111">
        <v>960</v>
      </c>
      <c r="Z274" s="111">
        <v>955</v>
      </c>
      <c r="AA274" s="77">
        <v>246</v>
      </c>
      <c r="AB274" s="77">
        <v>247</v>
      </c>
      <c r="AC274" s="111"/>
      <c r="AD274" s="111"/>
      <c r="AE274" s="111"/>
      <c r="AF274" s="111"/>
      <c r="AG274" s="111"/>
      <c r="AH274" s="77"/>
      <c r="AI274" s="77"/>
      <c r="AJ274" s="78">
        <v>957.6</v>
      </c>
      <c r="AK274" s="79">
        <v>40</v>
      </c>
      <c r="AL274" s="80">
        <v>180</v>
      </c>
      <c r="AM274" s="77">
        <v>32</v>
      </c>
      <c r="AN274" s="77">
        <v>223</v>
      </c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81">
        <v>1.4999999999999999E-2</v>
      </c>
      <c r="BA274" s="84"/>
      <c r="BB274" s="83"/>
      <c r="BC274" s="83"/>
      <c r="BD274" s="83"/>
      <c r="BE274" s="83"/>
      <c r="BF274" s="83"/>
      <c r="BG274" s="28" t="s">
        <v>453</v>
      </c>
      <c r="BH274" s="85" t="s">
        <v>454</v>
      </c>
      <c r="BI274" s="85" t="s">
        <v>519</v>
      </c>
      <c r="BJ274" s="85" t="s">
        <v>458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77">
        <v>44243</v>
      </c>
      <c r="D275" s="74">
        <v>153</v>
      </c>
      <c r="E275" s="74">
        <v>422</v>
      </c>
      <c r="F275" s="74">
        <v>7</v>
      </c>
      <c r="G275" s="75" t="s">
        <v>238</v>
      </c>
      <c r="H275" s="76" t="s">
        <v>239</v>
      </c>
      <c r="I275" s="76" t="s">
        <v>452</v>
      </c>
      <c r="J275" s="76">
        <v>2</v>
      </c>
      <c r="K275" s="76">
        <v>3</v>
      </c>
      <c r="L275" s="178">
        <v>910</v>
      </c>
      <c r="M275" s="179">
        <v>846.3</v>
      </c>
      <c r="N275" s="180">
        <v>973.7</v>
      </c>
      <c r="O275" s="111">
        <v>979</v>
      </c>
      <c r="P275" s="111">
        <v>916</v>
      </c>
      <c r="Q275" s="111">
        <v>911</v>
      </c>
      <c r="R275" s="111">
        <v>904</v>
      </c>
      <c r="S275" s="111">
        <v>919</v>
      </c>
      <c r="T275" s="77">
        <v>163</v>
      </c>
      <c r="U275" s="77">
        <v>160</v>
      </c>
      <c r="V275" s="111">
        <v>896</v>
      </c>
      <c r="W275" s="111">
        <v>899</v>
      </c>
      <c r="X275" s="111">
        <v>894</v>
      </c>
      <c r="Y275" s="111">
        <v>887</v>
      </c>
      <c r="Z275" s="111">
        <v>928</v>
      </c>
      <c r="AA275" s="77">
        <v>170</v>
      </c>
      <c r="AB275" s="77">
        <v>172</v>
      </c>
      <c r="AC275" s="111"/>
      <c r="AD275" s="111"/>
      <c r="AE275" s="111"/>
      <c r="AF275" s="111"/>
      <c r="AG275" s="111"/>
      <c r="AH275" s="77"/>
      <c r="AI275" s="77"/>
      <c r="AJ275" s="78">
        <v>913.3</v>
      </c>
      <c r="AK275" s="79">
        <v>40</v>
      </c>
      <c r="AL275" s="80">
        <v>180</v>
      </c>
      <c r="AM275" s="77">
        <v>43</v>
      </c>
      <c r="AN275" s="77">
        <v>166</v>
      </c>
      <c r="AO275" s="81">
        <v>3</v>
      </c>
      <c r="AP275" s="81"/>
      <c r="AQ275" s="81">
        <v>2</v>
      </c>
      <c r="AR275" s="81"/>
      <c r="AS275" s="81"/>
      <c r="AT275" s="81"/>
      <c r="AU275" s="81"/>
      <c r="AV275" s="81"/>
      <c r="AW275" s="81"/>
      <c r="AX275" s="82">
        <v>4</v>
      </c>
      <c r="AY275" s="83">
        <v>1444</v>
      </c>
      <c r="AZ275" s="181">
        <v>1.4999999999999999E-2</v>
      </c>
      <c r="BA275" s="84">
        <v>3.0000000000000001E-3</v>
      </c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516</v>
      </c>
      <c r="BH275" s="85" t="s">
        <v>516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77">
        <v>44243</v>
      </c>
      <c r="D276" s="74">
        <v>29</v>
      </c>
      <c r="E276" s="74">
        <v>81</v>
      </c>
      <c r="F276" s="74">
        <v>8</v>
      </c>
      <c r="G276" s="75" t="s">
        <v>235</v>
      </c>
      <c r="H276" s="76" t="s">
        <v>236</v>
      </c>
      <c r="I276" s="76" t="s">
        <v>452</v>
      </c>
      <c r="J276" s="76">
        <v>2</v>
      </c>
      <c r="K276" s="76">
        <v>3</v>
      </c>
      <c r="L276" s="178">
        <v>388</v>
      </c>
      <c r="M276" s="179">
        <v>360.84</v>
      </c>
      <c r="N276" s="180">
        <v>415.16</v>
      </c>
      <c r="O276" s="111">
        <v>406</v>
      </c>
      <c r="P276" s="111">
        <v>400</v>
      </c>
      <c r="Q276" s="111">
        <v>393</v>
      </c>
      <c r="R276" s="111">
        <v>385</v>
      </c>
      <c r="S276" s="111">
        <v>395</v>
      </c>
      <c r="T276" s="77">
        <v>112</v>
      </c>
      <c r="U276" s="77">
        <v>106</v>
      </c>
      <c r="V276" s="111">
        <v>369</v>
      </c>
      <c r="W276" s="111">
        <v>358</v>
      </c>
      <c r="X276" s="111">
        <v>358</v>
      </c>
      <c r="Y276" s="111">
        <v>371</v>
      </c>
      <c r="Z276" s="111">
        <v>374</v>
      </c>
      <c r="AA276" s="77">
        <v>121</v>
      </c>
      <c r="AB276" s="77">
        <v>124</v>
      </c>
      <c r="AC276" s="111"/>
      <c r="AD276" s="111"/>
      <c r="AE276" s="111"/>
      <c r="AF276" s="111"/>
      <c r="AG276" s="111"/>
      <c r="AH276" s="77"/>
      <c r="AI276" s="77"/>
      <c r="AJ276" s="78">
        <v>380.9</v>
      </c>
      <c r="AK276" s="79">
        <v>60</v>
      </c>
      <c r="AL276" s="80">
        <v>120</v>
      </c>
      <c r="AM276" s="77">
        <v>62</v>
      </c>
      <c r="AN276" s="77">
        <v>116</v>
      </c>
      <c r="AO276" s="81">
        <v>6</v>
      </c>
      <c r="AP276" s="81"/>
      <c r="AQ276" s="81">
        <v>3</v>
      </c>
      <c r="AR276" s="81"/>
      <c r="AS276" s="81"/>
      <c r="AT276" s="81"/>
      <c r="AU276" s="81"/>
      <c r="AV276" s="81"/>
      <c r="AW276" s="81"/>
      <c r="AX276" s="82">
        <v>9</v>
      </c>
      <c r="AY276" s="83">
        <v>499</v>
      </c>
      <c r="AZ276" s="181">
        <v>1.4999999999999999E-2</v>
      </c>
      <c r="BA276" s="84">
        <v>1.7999999999999999E-2</v>
      </c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468</v>
      </c>
      <c r="BH276" s="85" t="s">
        <v>479</v>
      </c>
      <c r="BI276" s="85" t="s">
        <v>518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77">
        <v>44243</v>
      </c>
      <c r="D277" s="74">
        <v>259</v>
      </c>
      <c r="E277" s="74">
        <v>183</v>
      </c>
      <c r="F277" s="74">
        <v>25</v>
      </c>
      <c r="G277" s="75" t="s">
        <v>257</v>
      </c>
      <c r="H277" s="76" t="s">
        <v>258</v>
      </c>
      <c r="I277" s="76" t="s">
        <v>484</v>
      </c>
      <c r="J277" s="76">
        <v>12</v>
      </c>
      <c r="K277" s="76">
        <v>1</v>
      </c>
      <c r="L277" s="178">
        <v>3</v>
      </c>
      <c r="M277" s="179">
        <v>2.79</v>
      </c>
      <c r="N277" s="180">
        <v>3.21</v>
      </c>
      <c r="O277" s="111">
        <v>2</v>
      </c>
      <c r="P277" s="111">
        <v>3</v>
      </c>
      <c r="Q277" s="111">
        <v>3</v>
      </c>
      <c r="R277" s="111">
        <v>3</v>
      </c>
      <c r="S277" s="111">
        <v>3</v>
      </c>
      <c r="T277" s="77">
        <v>100</v>
      </c>
      <c r="U277" s="77">
        <v>99</v>
      </c>
      <c r="V277" s="111">
        <v>3</v>
      </c>
      <c r="W277" s="111">
        <v>3</v>
      </c>
      <c r="X277" s="111">
        <v>3</v>
      </c>
      <c r="Y277" s="111">
        <v>3</v>
      </c>
      <c r="Z277" s="111">
        <v>3</v>
      </c>
      <c r="AA277" s="77">
        <v>101</v>
      </c>
      <c r="AB277" s="77">
        <v>103</v>
      </c>
      <c r="AC277" s="111"/>
      <c r="AD277" s="111"/>
      <c r="AE277" s="111"/>
      <c r="AF277" s="111"/>
      <c r="AG277" s="111"/>
      <c r="AH277" s="77"/>
      <c r="AI277" s="77"/>
      <c r="AJ277" s="78">
        <v>2.9</v>
      </c>
      <c r="AK277" s="79">
        <v>508</v>
      </c>
      <c r="AL277" s="80">
        <v>85</v>
      </c>
      <c r="AM277" s="77">
        <v>429</v>
      </c>
      <c r="AN277" s="77">
        <v>101</v>
      </c>
      <c r="AO277" s="81">
        <v>10</v>
      </c>
      <c r="AP277" s="81"/>
      <c r="AQ277" s="81">
        <v>15</v>
      </c>
      <c r="AR277" s="81"/>
      <c r="AS277" s="81"/>
      <c r="AT277" s="81"/>
      <c r="AU277" s="81"/>
      <c r="AV277" s="81"/>
      <c r="AW277" s="81"/>
      <c r="AX277" s="82">
        <v>25</v>
      </c>
      <c r="AY277" s="83">
        <v>5025</v>
      </c>
      <c r="AZ277" s="181">
        <v>0.02</v>
      </c>
      <c r="BA277" s="84">
        <v>5.0000000000000001E-3</v>
      </c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483</v>
      </c>
      <c r="BH277" s="85" t="s">
        <v>483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77">
        <v>44243</v>
      </c>
      <c r="D278" s="74">
        <v>159</v>
      </c>
      <c r="E278" s="74">
        <v>299</v>
      </c>
      <c r="F278" s="74">
        <v>28</v>
      </c>
      <c r="G278" s="75" t="s">
        <v>254</v>
      </c>
      <c r="H278" s="76" t="s">
        <v>255</v>
      </c>
      <c r="I278" s="76" t="s">
        <v>474</v>
      </c>
      <c r="J278" s="76">
        <v>3</v>
      </c>
      <c r="K278" s="76">
        <v>2</v>
      </c>
      <c r="L278" s="178">
        <v>115</v>
      </c>
      <c r="M278" s="179">
        <v>106.95</v>
      </c>
      <c r="N278" s="180">
        <v>123.05</v>
      </c>
      <c r="O278" s="111">
        <v>113</v>
      </c>
      <c r="P278" s="111">
        <v>110</v>
      </c>
      <c r="Q278" s="111">
        <v>106</v>
      </c>
      <c r="R278" s="111">
        <v>111</v>
      </c>
      <c r="S278" s="111">
        <v>118</v>
      </c>
      <c r="T278" s="77">
        <v>116</v>
      </c>
      <c r="U278" s="77">
        <v>108</v>
      </c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>
        <v>111.6</v>
      </c>
      <c r="AK278" s="79">
        <v>70</v>
      </c>
      <c r="AL278" s="80">
        <v>154</v>
      </c>
      <c r="AM278" s="77">
        <v>96</v>
      </c>
      <c r="AN278" s="77">
        <v>112</v>
      </c>
      <c r="AO278" s="81">
        <v>3</v>
      </c>
      <c r="AP278" s="81"/>
      <c r="AQ278" s="81">
        <v>5</v>
      </c>
      <c r="AR278" s="81"/>
      <c r="AS278" s="81"/>
      <c r="AT278" s="81"/>
      <c r="AU278" s="81"/>
      <c r="AV278" s="81"/>
      <c r="AW278" s="81"/>
      <c r="AX278" s="82">
        <v>8</v>
      </c>
      <c r="AY278" s="83">
        <v>1064</v>
      </c>
      <c r="AZ278" s="181">
        <v>0.02</v>
      </c>
      <c r="BA278" s="84">
        <v>8.0000000000000002E-3</v>
      </c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468</v>
      </c>
      <c r="BH278" s="85" t="s">
        <v>475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77">
        <v>44243</v>
      </c>
      <c r="D279" s="74">
        <v>123</v>
      </c>
      <c r="E279" s="74">
        <v>645</v>
      </c>
      <c r="F279" s="74">
        <v>34</v>
      </c>
      <c r="G279" s="75" t="s">
        <v>278</v>
      </c>
      <c r="H279" s="76" t="s">
        <v>279</v>
      </c>
      <c r="I279" s="76" t="s">
        <v>512</v>
      </c>
      <c r="J279" s="76">
        <v>4</v>
      </c>
      <c r="K279" s="76">
        <v>1</v>
      </c>
      <c r="L279" s="178">
        <v>133</v>
      </c>
      <c r="M279" s="179">
        <v>123.69</v>
      </c>
      <c r="N279" s="180">
        <v>142.31</v>
      </c>
      <c r="O279" s="111"/>
      <c r="P279" s="111"/>
      <c r="Q279" s="111"/>
      <c r="R279" s="111">
        <v>170</v>
      </c>
      <c r="S279" s="111">
        <v>183</v>
      </c>
      <c r="T279" s="77"/>
      <c r="U279" s="77">
        <v>164</v>
      </c>
      <c r="V279" s="111">
        <v>198</v>
      </c>
      <c r="W279" s="111">
        <v>203</v>
      </c>
      <c r="X279" s="111">
        <v>200</v>
      </c>
      <c r="Y279" s="111">
        <v>202</v>
      </c>
      <c r="Z279" s="111"/>
      <c r="AA279" s="77">
        <v>241</v>
      </c>
      <c r="AB279" s="77">
        <v>241</v>
      </c>
      <c r="AC279" s="111"/>
      <c r="AD279" s="111"/>
      <c r="AE279" s="111"/>
      <c r="AF279" s="111"/>
      <c r="AG279" s="111"/>
      <c r="AH279" s="77"/>
      <c r="AI279" s="77"/>
      <c r="AJ279" s="78">
        <v>192.7</v>
      </c>
      <c r="AK279" s="79">
        <v>80</v>
      </c>
      <c r="AL279" s="80">
        <v>180</v>
      </c>
      <c r="AM279" s="77">
        <v>67</v>
      </c>
      <c r="AN279" s="77">
        <v>215</v>
      </c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81">
        <v>0.02</v>
      </c>
      <c r="BA279" s="84"/>
      <c r="BB279" s="83"/>
      <c r="BC279" s="83"/>
      <c r="BD279" s="83"/>
      <c r="BE279" s="83"/>
      <c r="BF279" s="83"/>
      <c r="BG279" s="28" t="s">
        <v>483</v>
      </c>
      <c r="BH279" s="85" t="s">
        <v>483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77">
        <v>44243</v>
      </c>
      <c r="D280" s="74">
        <v>334</v>
      </c>
      <c r="E280" s="74">
        <v>254</v>
      </c>
      <c r="F280" s="74">
        <v>49</v>
      </c>
      <c r="G280" s="75" t="s">
        <v>415</v>
      </c>
      <c r="H280" s="76" t="s">
        <v>164</v>
      </c>
      <c r="I280" s="76" t="s">
        <v>478</v>
      </c>
      <c r="J280" s="76">
        <v>4</v>
      </c>
      <c r="K280" s="76">
        <v>2</v>
      </c>
      <c r="L280" s="178">
        <v>203</v>
      </c>
      <c r="M280" s="179">
        <v>188.79</v>
      </c>
      <c r="N280" s="180">
        <v>217.21</v>
      </c>
      <c r="O280" s="111">
        <v>219</v>
      </c>
      <c r="P280" s="111">
        <v>206</v>
      </c>
      <c r="Q280" s="111">
        <v>211</v>
      </c>
      <c r="R280" s="111">
        <v>200</v>
      </c>
      <c r="S280" s="111">
        <v>209</v>
      </c>
      <c r="T280" s="77">
        <v>138</v>
      </c>
      <c r="U280" s="77">
        <v>135</v>
      </c>
      <c r="V280" s="111">
        <v>201</v>
      </c>
      <c r="W280" s="111">
        <v>206</v>
      </c>
      <c r="X280" s="111">
        <v>212</v>
      </c>
      <c r="Y280" s="111">
        <v>215</v>
      </c>
      <c r="Z280" s="111">
        <v>202</v>
      </c>
      <c r="AA280" s="77">
        <v>140</v>
      </c>
      <c r="AB280" s="77">
        <v>136</v>
      </c>
      <c r="AC280" s="111"/>
      <c r="AD280" s="111"/>
      <c r="AE280" s="111"/>
      <c r="AF280" s="111"/>
      <c r="AG280" s="111"/>
      <c r="AH280" s="77"/>
      <c r="AI280" s="77"/>
      <c r="AJ280" s="78">
        <v>208.1</v>
      </c>
      <c r="AK280" s="79">
        <v>88</v>
      </c>
      <c r="AL280" s="80">
        <v>164</v>
      </c>
      <c r="AM280" s="77">
        <v>105</v>
      </c>
      <c r="AN280" s="77">
        <v>137</v>
      </c>
      <c r="AO280" s="81">
        <v>5</v>
      </c>
      <c r="AP280" s="81">
        <v>2</v>
      </c>
      <c r="AQ280" s="81">
        <v>3</v>
      </c>
      <c r="AR280" s="81"/>
      <c r="AS280" s="81">
        <v>3</v>
      </c>
      <c r="AT280" s="81"/>
      <c r="AU280" s="81"/>
      <c r="AV280" s="81"/>
      <c r="AW280" s="81"/>
      <c r="AX280" s="82">
        <v>12</v>
      </c>
      <c r="AY280" s="83">
        <v>732</v>
      </c>
      <c r="AZ280" s="181">
        <v>0.02</v>
      </c>
      <c r="BA280" s="84">
        <v>1.6E-2</v>
      </c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468</v>
      </c>
      <c r="BH280" s="85" t="s">
        <v>475</v>
      </c>
      <c r="BI280" s="85" t="s">
        <v>482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77">
        <v>44244</v>
      </c>
      <c r="D281" s="74">
        <v>137</v>
      </c>
      <c r="E281" s="74">
        <v>273</v>
      </c>
      <c r="F281" s="74">
        <v>2</v>
      </c>
      <c r="G281" s="75" t="s">
        <v>220</v>
      </c>
      <c r="H281" s="76" t="s">
        <v>221</v>
      </c>
      <c r="I281" s="76" t="s">
        <v>452</v>
      </c>
      <c r="J281" s="76">
        <v>3</v>
      </c>
      <c r="K281" s="76">
        <v>2</v>
      </c>
      <c r="L281" s="178">
        <v>564</v>
      </c>
      <c r="M281" s="179">
        <v>524.52</v>
      </c>
      <c r="N281" s="180">
        <v>603.48</v>
      </c>
      <c r="O281" s="111">
        <v>591</v>
      </c>
      <c r="P281" s="111">
        <v>593</v>
      </c>
      <c r="Q281" s="111">
        <v>600</v>
      </c>
      <c r="R281" s="111">
        <v>620</v>
      </c>
      <c r="S281" s="111">
        <v>583</v>
      </c>
      <c r="T281" s="77">
        <v>151</v>
      </c>
      <c r="U281" s="77">
        <v>150</v>
      </c>
      <c r="V281" s="111">
        <v>583</v>
      </c>
      <c r="W281" s="111">
        <v>561</v>
      </c>
      <c r="X281" s="111">
        <v>579</v>
      </c>
      <c r="Y281" s="111">
        <v>582</v>
      </c>
      <c r="Z281" s="111">
        <v>603</v>
      </c>
      <c r="AA281" s="77">
        <v>150</v>
      </c>
      <c r="AB281" s="77">
        <v>152</v>
      </c>
      <c r="AC281" s="111"/>
      <c r="AD281" s="111"/>
      <c r="AE281" s="111"/>
      <c r="AF281" s="111"/>
      <c r="AG281" s="111"/>
      <c r="AH281" s="77"/>
      <c r="AI281" s="77"/>
      <c r="AJ281" s="78">
        <v>589.5</v>
      </c>
      <c r="AK281" s="79">
        <v>93</v>
      </c>
      <c r="AL281" s="80">
        <v>116</v>
      </c>
      <c r="AM281" s="77">
        <v>72</v>
      </c>
      <c r="AN281" s="77">
        <v>151</v>
      </c>
      <c r="AO281" s="81">
        <v>6</v>
      </c>
      <c r="AP281" s="81">
        <v>3</v>
      </c>
      <c r="AQ281" s="81">
        <v>4</v>
      </c>
      <c r="AR281" s="81"/>
      <c r="AS281" s="81"/>
      <c r="AT281" s="81"/>
      <c r="AU281" s="81"/>
      <c r="AV281" s="81"/>
      <c r="AW281" s="81"/>
      <c r="AX281" s="82">
        <v>13</v>
      </c>
      <c r="AY281" s="83">
        <v>1393</v>
      </c>
      <c r="AZ281" s="181">
        <v>1.4999999999999999E-2</v>
      </c>
      <c r="BA281" s="84">
        <v>8.9999999999999993E-3</v>
      </c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463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77">
        <v>44244</v>
      </c>
      <c r="D282" s="74">
        <v>376</v>
      </c>
      <c r="E282" s="74">
        <v>438</v>
      </c>
      <c r="F282" s="74">
        <v>3</v>
      </c>
      <c r="G282" s="75" t="s">
        <v>178</v>
      </c>
      <c r="H282" s="76" t="s">
        <v>179</v>
      </c>
      <c r="I282" s="76" t="s">
        <v>452</v>
      </c>
      <c r="J282" s="76">
        <v>3</v>
      </c>
      <c r="K282" s="76">
        <v>2</v>
      </c>
      <c r="L282" s="178">
        <v>336</v>
      </c>
      <c r="M282" s="179">
        <v>316.17599999999999</v>
      </c>
      <c r="N282" s="180">
        <v>359.85599999999999</v>
      </c>
      <c r="O282" s="111"/>
      <c r="P282" s="111"/>
      <c r="Q282" s="111"/>
      <c r="R282" s="111"/>
      <c r="S282" s="111"/>
      <c r="T282" s="77"/>
      <c r="U282" s="77"/>
      <c r="V282" s="111"/>
      <c r="W282" s="111">
        <v>351</v>
      </c>
      <c r="X282" s="111">
        <v>339</v>
      </c>
      <c r="Y282" s="111">
        <v>340</v>
      </c>
      <c r="Z282" s="111">
        <v>340</v>
      </c>
      <c r="AA282" s="77"/>
      <c r="AB282" s="77">
        <v>160</v>
      </c>
      <c r="AC282" s="111"/>
      <c r="AD282" s="111"/>
      <c r="AE282" s="111"/>
      <c r="AF282" s="111"/>
      <c r="AG282" s="111"/>
      <c r="AH282" s="77"/>
      <c r="AI282" s="77"/>
      <c r="AJ282" s="78">
        <v>342.5</v>
      </c>
      <c r="AK282" s="79">
        <v>67</v>
      </c>
      <c r="AL282" s="80">
        <v>161</v>
      </c>
      <c r="AM282" s="77">
        <v>68</v>
      </c>
      <c r="AN282" s="77">
        <v>160</v>
      </c>
      <c r="AO282" s="81">
        <v>6</v>
      </c>
      <c r="AP282" s="81">
        <v>4</v>
      </c>
      <c r="AQ282" s="81">
        <v>5</v>
      </c>
      <c r="AR282" s="81"/>
      <c r="AS282" s="81"/>
      <c r="AT282" s="81"/>
      <c r="AU282" s="81"/>
      <c r="AV282" s="81"/>
      <c r="AW282" s="81"/>
      <c r="AX282" s="82">
        <v>15</v>
      </c>
      <c r="AY282" s="83">
        <v>15</v>
      </c>
      <c r="AZ282" s="181">
        <v>1.4999999999999999E-2</v>
      </c>
      <c r="BA282" s="84">
        <v>1</v>
      </c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453</v>
      </c>
      <c r="BH282" s="85" t="s">
        <v>454</v>
      </c>
      <c r="BI282" s="85" t="s">
        <v>457</v>
      </c>
      <c r="BJ282" s="85" t="s">
        <v>458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77">
        <v>44244</v>
      </c>
      <c r="D283" s="74">
        <v>421</v>
      </c>
      <c r="E283" s="74">
        <v>667</v>
      </c>
      <c r="F283" s="74">
        <v>3</v>
      </c>
      <c r="G283" s="75" t="s">
        <v>214</v>
      </c>
      <c r="H283" s="76" t="s">
        <v>215</v>
      </c>
      <c r="I283" s="76" t="s">
        <v>452</v>
      </c>
      <c r="J283" s="76">
        <v>1</v>
      </c>
      <c r="K283" s="76">
        <v>4</v>
      </c>
      <c r="L283" s="178">
        <v>1630.2</v>
      </c>
      <c r="M283" s="179">
        <v>1534.0182</v>
      </c>
      <c r="N283" s="180">
        <v>1745.9441999999999</v>
      </c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>
        <v>20</v>
      </c>
      <c r="AL283" s="80">
        <v>180</v>
      </c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>
        <v>240</v>
      </c>
      <c r="AZ283" s="181">
        <v>1.4999999999999999E-2</v>
      </c>
      <c r="BA283" s="84"/>
      <c r="BB283" s="83"/>
      <c r="BC283" s="83"/>
      <c r="BD283" s="83">
        <v>0.1</v>
      </c>
      <c r="BE283" s="83"/>
      <c r="BF283" s="83"/>
      <c r="BG283" s="28" t="s">
        <v>453</v>
      </c>
      <c r="BH283" s="85" t="s">
        <v>454</v>
      </c>
      <c r="BI283" s="85"/>
      <c r="BJ283" s="85" t="s">
        <v>458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77">
        <v>44244</v>
      </c>
      <c r="D284" s="74">
        <v>1</v>
      </c>
      <c r="E284" s="74">
        <v>1</v>
      </c>
      <c r="F284" s="74">
        <v>4</v>
      </c>
      <c r="G284" s="75" t="s">
        <v>190</v>
      </c>
      <c r="H284" s="76" t="s">
        <v>191</v>
      </c>
      <c r="I284" s="76" t="s">
        <v>452</v>
      </c>
      <c r="J284" s="76">
        <v>3</v>
      </c>
      <c r="K284" s="76">
        <v>2</v>
      </c>
      <c r="L284" s="178">
        <v>111</v>
      </c>
      <c r="M284" s="179">
        <v>103.23</v>
      </c>
      <c r="N284" s="180">
        <v>118.77</v>
      </c>
      <c r="O284" s="111"/>
      <c r="P284" s="111"/>
      <c r="Q284" s="111"/>
      <c r="R284" s="111"/>
      <c r="S284" s="111">
        <v>106</v>
      </c>
      <c r="T284" s="77"/>
      <c r="U284" s="77">
        <v>92</v>
      </c>
      <c r="V284" s="111">
        <v>112</v>
      </c>
      <c r="W284" s="111">
        <v>115</v>
      </c>
      <c r="X284" s="111">
        <v>107</v>
      </c>
      <c r="Y284" s="111">
        <v>112</v>
      </c>
      <c r="Z284" s="111">
        <v>108</v>
      </c>
      <c r="AA284" s="77">
        <v>97</v>
      </c>
      <c r="AB284" s="77">
        <v>95</v>
      </c>
      <c r="AC284" s="111"/>
      <c r="AD284" s="111"/>
      <c r="AE284" s="111"/>
      <c r="AF284" s="111"/>
      <c r="AG284" s="111"/>
      <c r="AH284" s="77"/>
      <c r="AI284" s="77"/>
      <c r="AJ284" s="78">
        <v>110</v>
      </c>
      <c r="AK284" s="79">
        <v>108</v>
      </c>
      <c r="AL284" s="80">
        <v>100</v>
      </c>
      <c r="AM284" s="77">
        <v>114</v>
      </c>
      <c r="AN284" s="77">
        <v>95</v>
      </c>
      <c r="AO284" s="81">
        <v>11</v>
      </c>
      <c r="AP284" s="81">
        <v>2</v>
      </c>
      <c r="AQ284" s="81">
        <v>5</v>
      </c>
      <c r="AR284" s="81"/>
      <c r="AS284" s="81"/>
      <c r="AT284" s="81"/>
      <c r="AU284" s="81"/>
      <c r="AV284" s="81"/>
      <c r="AW284" s="81"/>
      <c r="AX284" s="82">
        <v>18</v>
      </c>
      <c r="AY284" s="83">
        <v>1074</v>
      </c>
      <c r="AZ284" s="181">
        <v>1.4999999999999999E-2</v>
      </c>
      <c r="BA284" s="84">
        <v>1.7000000000000001E-2</v>
      </c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483</v>
      </c>
      <c r="BH284" s="85" t="s">
        <v>483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77">
        <v>44244</v>
      </c>
      <c r="D285" s="74">
        <v>1</v>
      </c>
      <c r="E285" s="74">
        <v>2</v>
      </c>
      <c r="F285" s="74">
        <v>4</v>
      </c>
      <c r="G285" s="75" t="s">
        <v>193</v>
      </c>
      <c r="H285" s="76" t="s">
        <v>194</v>
      </c>
      <c r="I285" s="76" t="s">
        <v>452</v>
      </c>
      <c r="J285" s="76">
        <v>3</v>
      </c>
      <c r="K285" s="76">
        <v>2</v>
      </c>
      <c r="L285" s="178">
        <v>113</v>
      </c>
      <c r="M285" s="179">
        <v>105.09</v>
      </c>
      <c r="N285" s="180">
        <v>120.91</v>
      </c>
      <c r="O285" s="111"/>
      <c r="P285" s="111"/>
      <c r="Q285" s="111"/>
      <c r="R285" s="111"/>
      <c r="S285" s="111">
        <v>118</v>
      </c>
      <c r="T285" s="77"/>
      <c r="U285" s="77">
        <v>92</v>
      </c>
      <c r="V285" s="111">
        <v>119</v>
      </c>
      <c r="W285" s="111">
        <v>122</v>
      </c>
      <c r="X285" s="111">
        <v>112</v>
      </c>
      <c r="Y285" s="111">
        <v>117</v>
      </c>
      <c r="Z285" s="111">
        <v>112</v>
      </c>
      <c r="AA285" s="77">
        <v>97</v>
      </c>
      <c r="AB285" s="77">
        <v>95</v>
      </c>
      <c r="AC285" s="111"/>
      <c r="AD285" s="111"/>
      <c r="AE285" s="111"/>
      <c r="AF285" s="111"/>
      <c r="AG285" s="111"/>
      <c r="AH285" s="77"/>
      <c r="AI285" s="77"/>
      <c r="AJ285" s="78">
        <v>116.7</v>
      </c>
      <c r="AK285" s="79">
        <v>108</v>
      </c>
      <c r="AL285" s="80">
        <v>100</v>
      </c>
      <c r="AM285" s="77">
        <v>114</v>
      </c>
      <c r="AN285" s="77">
        <v>95</v>
      </c>
      <c r="AO285" s="81">
        <v>6</v>
      </c>
      <c r="AP285" s="81">
        <v>8</v>
      </c>
      <c r="AQ285" s="81">
        <v>10</v>
      </c>
      <c r="AR285" s="81"/>
      <c r="AS285" s="81"/>
      <c r="AT285" s="81"/>
      <c r="AU285" s="81"/>
      <c r="AV285" s="81"/>
      <c r="AW285" s="81"/>
      <c r="AX285" s="82">
        <v>24</v>
      </c>
      <c r="AY285" s="83">
        <v>1116</v>
      </c>
      <c r="AZ285" s="181">
        <v>1.4999999999999999E-2</v>
      </c>
      <c r="BA285" s="84">
        <v>2.1999999999999999E-2</v>
      </c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483</v>
      </c>
      <c r="BH285" s="85" t="s">
        <v>483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77">
        <v>44244</v>
      </c>
      <c r="D286" s="74">
        <v>395</v>
      </c>
      <c r="E286" s="74">
        <v>607</v>
      </c>
      <c r="F286" s="74">
        <v>4</v>
      </c>
      <c r="G286" s="75" t="s">
        <v>226</v>
      </c>
      <c r="H286" s="76" t="s">
        <v>227</v>
      </c>
      <c r="I286" s="76" t="s">
        <v>452</v>
      </c>
      <c r="J286" s="76">
        <v>3</v>
      </c>
      <c r="K286" s="76">
        <v>3</v>
      </c>
      <c r="L286" s="178">
        <v>120</v>
      </c>
      <c r="M286" s="179">
        <v>111.6</v>
      </c>
      <c r="N286" s="180">
        <v>128.4</v>
      </c>
      <c r="O286" s="111">
        <v>123</v>
      </c>
      <c r="P286" s="111">
        <v>125</v>
      </c>
      <c r="Q286" s="111">
        <v>133</v>
      </c>
      <c r="R286" s="111"/>
      <c r="S286" s="111"/>
      <c r="T286" s="77">
        <v>110</v>
      </c>
      <c r="U286" s="77">
        <v>100</v>
      </c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>
        <v>127</v>
      </c>
      <c r="AK286" s="79">
        <v>90</v>
      </c>
      <c r="AL286" s="80">
        <v>120</v>
      </c>
      <c r="AM286" s="77">
        <v>103</v>
      </c>
      <c r="AN286" s="77">
        <v>105</v>
      </c>
      <c r="AO286" s="81">
        <v>3</v>
      </c>
      <c r="AP286" s="81"/>
      <c r="AQ286" s="81">
        <v>1</v>
      </c>
      <c r="AR286" s="81"/>
      <c r="AS286" s="81"/>
      <c r="AT286" s="81"/>
      <c r="AU286" s="81"/>
      <c r="AV286" s="81"/>
      <c r="AW286" s="81"/>
      <c r="AX286" s="82">
        <v>4</v>
      </c>
      <c r="AY286" s="83">
        <v>4</v>
      </c>
      <c r="AZ286" s="181">
        <v>1.4999999999999999E-2</v>
      </c>
      <c r="BA286" s="84">
        <v>1</v>
      </c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517</v>
      </c>
      <c r="BH286" s="85" t="s">
        <v>517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77">
        <v>44244</v>
      </c>
      <c r="D287" s="74">
        <v>395</v>
      </c>
      <c r="E287" s="74">
        <v>608</v>
      </c>
      <c r="F287" s="74">
        <v>4</v>
      </c>
      <c r="G287" s="75" t="s">
        <v>229</v>
      </c>
      <c r="H287" s="76" t="s">
        <v>230</v>
      </c>
      <c r="I287" s="76" t="s">
        <v>452</v>
      </c>
      <c r="J287" s="76">
        <v>3</v>
      </c>
      <c r="K287" s="76">
        <v>3</v>
      </c>
      <c r="L287" s="178">
        <v>110</v>
      </c>
      <c r="M287" s="179">
        <v>102.3</v>
      </c>
      <c r="N287" s="180">
        <v>117.7</v>
      </c>
      <c r="O287" s="111">
        <v>106</v>
      </c>
      <c r="P287" s="111">
        <v>109</v>
      </c>
      <c r="Q287" s="111">
        <v>100</v>
      </c>
      <c r="R287" s="111"/>
      <c r="S287" s="111"/>
      <c r="T287" s="77">
        <v>110</v>
      </c>
      <c r="U287" s="77">
        <v>100</v>
      </c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>
        <v>105</v>
      </c>
      <c r="AK287" s="79">
        <v>90</v>
      </c>
      <c r="AL287" s="80">
        <v>120</v>
      </c>
      <c r="AM287" s="77">
        <v>103</v>
      </c>
      <c r="AN287" s="77">
        <v>105</v>
      </c>
      <c r="AO287" s="81">
        <v>2</v>
      </c>
      <c r="AP287" s="81"/>
      <c r="AQ287" s="81">
        <v>2</v>
      </c>
      <c r="AR287" s="81"/>
      <c r="AS287" s="81"/>
      <c r="AT287" s="81"/>
      <c r="AU287" s="81"/>
      <c r="AV287" s="81"/>
      <c r="AW287" s="81"/>
      <c r="AX287" s="82">
        <v>4</v>
      </c>
      <c r="AY287" s="83">
        <v>4</v>
      </c>
      <c r="AZ287" s="181">
        <v>1.4999999999999999E-2</v>
      </c>
      <c r="BA287" s="84">
        <v>1</v>
      </c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517</v>
      </c>
      <c r="BH287" s="85" t="s">
        <v>517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77">
        <v>44244</v>
      </c>
      <c r="D288" s="74">
        <v>395</v>
      </c>
      <c r="E288" s="74">
        <v>609</v>
      </c>
      <c r="F288" s="74">
        <v>4</v>
      </c>
      <c r="G288" s="75" t="s">
        <v>232</v>
      </c>
      <c r="H288" s="76" t="s">
        <v>233</v>
      </c>
      <c r="I288" s="76" t="s">
        <v>452</v>
      </c>
      <c r="J288" s="76">
        <v>3</v>
      </c>
      <c r="K288" s="76">
        <v>3</v>
      </c>
      <c r="L288" s="178">
        <v>50</v>
      </c>
      <c r="M288" s="179">
        <v>46.5</v>
      </c>
      <c r="N288" s="180">
        <v>53.5</v>
      </c>
      <c r="O288" s="111">
        <v>51</v>
      </c>
      <c r="P288" s="111">
        <v>50</v>
      </c>
      <c r="Q288" s="111">
        <v>56</v>
      </c>
      <c r="R288" s="111"/>
      <c r="S288" s="111"/>
      <c r="T288" s="77">
        <v>110</v>
      </c>
      <c r="U288" s="77">
        <v>100</v>
      </c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>
        <v>52.3</v>
      </c>
      <c r="AK288" s="79">
        <v>90</v>
      </c>
      <c r="AL288" s="80">
        <v>120</v>
      </c>
      <c r="AM288" s="77">
        <v>103</v>
      </c>
      <c r="AN288" s="77">
        <v>105</v>
      </c>
      <c r="AO288" s="81">
        <v>2</v>
      </c>
      <c r="AP288" s="81"/>
      <c r="AQ288" s="81">
        <v>1</v>
      </c>
      <c r="AR288" s="81"/>
      <c r="AS288" s="81"/>
      <c r="AT288" s="81"/>
      <c r="AU288" s="81"/>
      <c r="AV288" s="81"/>
      <c r="AW288" s="81"/>
      <c r="AX288" s="82">
        <v>3</v>
      </c>
      <c r="AY288" s="83">
        <v>3</v>
      </c>
      <c r="AZ288" s="181">
        <v>1.4999999999999999E-2</v>
      </c>
      <c r="BA288" s="84">
        <v>1</v>
      </c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517</v>
      </c>
      <c r="BH288" s="85" t="s">
        <v>517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77">
        <v>44244</v>
      </c>
      <c r="D289" s="74">
        <v>47</v>
      </c>
      <c r="E289" s="74">
        <v>122</v>
      </c>
      <c r="F289" s="74">
        <v>5</v>
      </c>
      <c r="G289" s="75" t="s">
        <v>272</v>
      </c>
      <c r="H289" s="76" t="s">
        <v>273</v>
      </c>
      <c r="I289" s="76" t="s">
        <v>459</v>
      </c>
      <c r="J289" s="76">
        <v>2</v>
      </c>
      <c r="K289" s="76">
        <v>1</v>
      </c>
      <c r="L289" s="178">
        <v>280</v>
      </c>
      <c r="M289" s="179">
        <v>267.39999999999998</v>
      </c>
      <c r="N289" s="180">
        <v>292.60000000000002</v>
      </c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>
        <v>63</v>
      </c>
      <c r="AL289" s="80">
        <v>115</v>
      </c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>
        <v>300</v>
      </c>
      <c r="AZ289" s="181">
        <v>1.4999999999999999E-2</v>
      </c>
      <c r="BA289" s="84"/>
      <c r="BB289" s="83"/>
      <c r="BC289" s="83"/>
      <c r="BD289" s="83">
        <v>1.1000000000000001</v>
      </c>
      <c r="BE289" s="83"/>
      <c r="BF289" s="83"/>
      <c r="BG289" s="28" t="s">
        <v>453</v>
      </c>
      <c r="BH289" s="85" t="s">
        <v>454</v>
      </c>
      <c r="BI289" s="85" t="s">
        <v>467</v>
      </c>
      <c r="BJ289" s="85" t="s">
        <v>461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77">
        <v>44244</v>
      </c>
      <c r="D290" s="74">
        <v>418</v>
      </c>
      <c r="E290" s="74">
        <v>662</v>
      </c>
      <c r="F290" s="74">
        <v>5</v>
      </c>
      <c r="G290" s="75" t="s">
        <v>196</v>
      </c>
      <c r="H290" s="76" t="s">
        <v>197</v>
      </c>
      <c r="I290" s="76" t="s">
        <v>514</v>
      </c>
      <c r="J290" s="76">
        <v>1</v>
      </c>
      <c r="K290" s="76">
        <v>4</v>
      </c>
      <c r="L290" s="178">
        <v>386</v>
      </c>
      <c r="M290" s="179">
        <v>355.12</v>
      </c>
      <c r="N290" s="180">
        <v>416.88</v>
      </c>
      <c r="O290" s="111">
        <v>500</v>
      </c>
      <c r="P290" s="111">
        <v>445</v>
      </c>
      <c r="Q290" s="111">
        <v>400</v>
      </c>
      <c r="R290" s="111">
        <v>450</v>
      </c>
      <c r="S290" s="111">
        <v>409</v>
      </c>
      <c r="T290" s="77">
        <v>163</v>
      </c>
      <c r="U290" s="77">
        <v>160</v>
      </c>
      <c r="V290" s="111">
        <v>401</v>
      </c>
      <c r="W290" s="111">
        <v>389</v>
      </c>
      <c r="X290" s="111">
        <v>402</v>
      </c>
      <c r="Y290" s="111">
        <v>392</v>
      </c>
      <c r="Z290" s="111">
        <v>405</v>
      </c>
      <c r="AA290" s="77">
        <v>159</v>
      </c>
      <c r="AB290" s="77">
        <v>159</v>
      </c>
      <c r="AC290" s="111"/>
      <c r="AD290" s="111"/>
      <c r="AE290" s="111"/>
      <c r="AF290" s="111"/>
      <c r="AG290" s="111"/>
      <c r="AH290" s="77"/>
      <c r="AI290" s="77"/>
      <c r="AJ290" s="78">
        <v>419.3</v>
      </c>
      <c r="AK290" s="79">
        <v>20</v>
      </c>
      <c r="AL290" s="80">
        <v>180</v>
      </c>
      <c r="AM290" s="77">
        <v>22</v>
      </c>
      <c r="AN290" s="77">
        <v>160</v>
      </c>
      <c r="AO290" s="81">
        <v>10</v>
      </c>
      <c r="AP290" s="81">
        <v>4</v>
      </c>
      <c r="AQ290" s="81">
        <v>5</v>
      </c>
      <c r="AR290" s="81"/>
      <c r="AS290" s="81"/>
      <c r="AT290" s="81"/>
      <c r="AU290" s="81"/>
      <c r="AV290" s="81"/>
      <c r="AW290" s="81"/>
      <c r="AX290" s="82">
        <v>19</v>
      </c>
      <c r="AY290" s="83">
        <v>283</v>
      </c>
      <c r="AZ290" s="181">
        <v>1.4999999999999999E-2</v>
      </c>
      <c r="BA290" s="84">
        <v>6.7000000000000004E-2</v>
      </c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492</v>
      </c>
      <c r="BH290" s="85" t="s">
        <v>493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77">
        <v>44244</v>
      </c>
      <c r="D291" s="74">
        <v>418</v>
      </c>
      <c r="E291" s="74">
        <v>663</v>
      </c>
      <c r="F291" s="74">
        <v>5</v>
      </c>
      <c r="G291" s="75" t="s">
        <v>199</v>
      </c>
      <c r="H291" s="76" t="s">
        <v>200</v>
      </c>
      <c r="I291" s="76" t="s">
        <v>514</v>
      </c>
      <c r="J291" s="76">
        <v>1</v>
      </c>
      <c r="K291" s="76">
        <v>4</v>
      </c>
      <c r="L291" s="178">
        <v>341</v>
      </c>
      <c r="M291" s="179">
        <v>313.72000000000003</v>
      </c>
      <c r="N291" s="180">
        <v>368.28</v>
      </c>
      <c r="O291" s="111">
        <v>452</v>
      </c>
      <c r="P291" s="111">
        <v>360</v>
      </c>
      <c r="Q291" s="111">
        <v>385</v>
      </c>
      <c r="R291" s="111">
        <v>390</v>
      </c>
      <c r="S291" s="111">
        <v>375</v>
      </c>
      <c r="T291" s="77">
        <v>163</v>
      </c>
      <c r="U291" s="77">
        <v>160</v>
      </c>
      <c r="V291" s="111">
        <v>342</v>
      </c>
      <c r="W291" s="111">
        <v>357</v>
      </c>
      <c r="X291" s="111">
        <v>347</v>
      </c>
      <c r="Y291" s="111">
        <v>351</v>
      </c>
      <c r="Z291" s="111">
        <v>348</v>
      </c>
      <c r="AA291" s="77">
        <v>159</v>
      </c>
      <c r="AB291" s="77">
        <v>159</v>
      </c>
      <c r="AC291" s="111"/>
      <c r="AD291" s="111"/>
      <c r="AE291" s="111"/>
      <c r="AF291" s="111"/>
      <c r="AG291" s="111"/>
      <c r="AH291" s="77"/>
      <c r="AI291" s="77"/>
      <c r="AJ291" s="78">
        <v>370.7</v>
      </c>
      <c r="AK291" s="79">
        <v>20</v>
      </c>
      <c r="AL291" s="80">
        <v>180</v>
      </c>
      <c r="AM291" s="77">
        <v>22</v>
      </c>
      <c r="AN291" s="77">
        <v>160</v>
      </c>
      <c r="AO291" s="81">
        <v>8</v>
      </c>
      <c r="AP291" s="81">
        <v>4</v>
      </c>
      <c r="AQ291" s="81">
        <v>9</v>
      </c>
      <c r="AR291" s="81"/>
      <c r="AS291" s="81"/>
      <c r="AT291" s="81"/>
      <c r="AU291" s="81"/>
      <c r="AV291" s="81"/>
      <c r="AW291" s="81"/>
      <c r="AX291" s="82">
        <v>21</v>
      </c>
      <c r="AY291" s="83">
        <v>285</v>
      </c>
      <c r="AZ291" s="181">
        <v>1.4999999999999999E-2</v>
      </c>
      <c r="BA291" s="84">
        <v>7.3999999999999996E-2</v>
      </c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492</v>
      </c>
      <c r="BH291" s="85" t="s">
        <v>493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77">
        <v>44244</v>
      </c>
      <c r="D292" s="74">
        <v>418</v>
      </c>
      <c r="E292" s="74">
        <v>664</v>
      </c>
      <c r="F292" s="74">
        <v>5</v>
      </c>
      <c r="G292" s="75" t="s">
        <v>202</v>
      </c>
      <c r="H292" s="76" t="s">
        <v>203</v>
      </c>
      <c r="I292" s="76" t="s">
        <v>514</v>
      </c>
      <c r="J292" s="76">
        <v>1</v>
      </c>
      <c r="K292" s="76">
        <v>4</v>
      </c>
      <c r="L292" s="178">
        <v>110</v>
      </c>
      <c r="M292" s="179">
        <v>101.2</v>
      </c>
      <c r="N292" s="180">
        <v>118.8</v>
      </c>
      <c r="O292" s="111">
        <v>128</v>
      </c>
      <c r="P292" s="111">
        <v>113</v>
      </c>
      <c r="Q292" s="111">
        <v>119</v>
      </c>
      <c r="R292" s="111">
        <v>125</v>
      </c>
      <c r="S292" s="111">
        <v>119</v>
      </c>
      <c r="T292" s="77">
        <v>163</v>
      </c>
      <c r="U292" s="77">
        <v>160</v>
      </c>
      <c r="V292" s="111">
        <v>111</v>
      </c>
      <c r="W292" s="111">
        <v>108</v>
      </c>
      <c r="X292" s="111">
        <v>111</v>
      </c>
      <c r="Y292" s="111">
        <v>116</v>
      </c>
      <c r="Z292" s="111">
        <v>109</v>
      </c>
      <c r="AA292" s="77">
        <v>159</v>
      </c>
      <c r="AB292" s="77">
        <v>159</v>
      </c>
      <c r="AC292" s="111"/>
      <c r="AD292" s="111"/>
      <c r="AE292" s="111"/>
      <c r="AF292" s="111"/>
      <c r="AG292" s="111"/>
      <c r="AH292" s="77"/>
      <c r="AI292" s="77"/>
      <c r="AJ292" s="78">
        <v>115.9</v>
      </c>
      <c r="AK292" s="79">
        <v>20</v>
      </c>
      <c r="AL292" s="80">
        <v>180</v>
      </c>
      <c r="AM292" s="77">
        <v>22</v>
      </c>
      <c r="AN292" s="77">
        <v>160</v>
      </c>
      <c r="AO292" s="81">
        <v>12</v>
      </c>
      <c r="AP292" s="81">
        <v>11</v>
      </c>
      <c r="AQ292" s="81">
        <v>6</v>
      </c>
      <c r="AR292" s="81"/>
      <c r="AS292" s="81"/>
      <c r="AT292" s="81"/>
      <c r="AU292" s="81"/>
      <c r="AV292" s="81"/>
      <c r="AW292" s="81"/>
      <c r="AX292" s="82">
        <v>29</v>
      </c>
      <c r="AY292" s="83">
        <v>293</v>
      </c>
      <c r="AZ292" s="181">
        <v>1.4999999999999999E-2</v>
      </c>
      <c r="BA292" s="84">
        <v>9.9000000000000005E-2</v>
      </c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492</v>
      </c>
      <c r="BH292" s="85" t="s">
        <v>493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77">
        <v>44244</v>
      </c>
      <c r="D293" s="74">
        <v>418</v>
      </c>
      <c r="E293" s="74">
        <v>665</v>
      </c>
      <c r="F293" s="74">
        <v>5</v>
      </c>
      <c r="G293" s="75" t="s">
        <v>205</v>
      </c>
      <c r="H293" s="76" t="s">
        <v>206</v>
      </c>
      <c r="I293" s="76" t="s">
        <v>514</v>
      </c>
      <c r="J293" s="76">
        <v>1</v>
      </c>
      <c r="K293" s="76">
        <v>4</v>
      </c>
      <c r="L293" s="178">
        <v>110</v>
      </c>
      <c r="M293" s="179">
        <v>101.2</v>
      </c>
      <c r="N293" s="180">
        <v>118.8</v>
      </c>
      <c r="O293" s="111">
        <v>133</v>
      </c>
      <c r="P293" s="111">
        <v>117</v>
      </c>
      <c r="Q293" s="111">
        <v>109</v>
      </c>
      <c r="R293" s="111">
        <v>128</v>
      </c>
      <c r="S293" s="111">
        <v>123</v>
      </c>
      <c r="T293" s="77">
        <v>163</v>
      </c>
      <c r="U293" s="77">
        <v>160</v>
      </c>
      <c r="V293" s="111">
        <v>110</v>
      </c>
      <c r="W293" s="111">
        <v>105</v>
      </c>
      <c r="X293" s="111">
        <v>106</v>
      </c>
      <c r="Y293" s="111">
        <v>118</v>
      </c>
      <c r="Z293" s="111">
        <v>113</v>
      </c>
      <c r="AA293" s="77">
        <v>159</v>
      </c>
      <c r="AB293" s="77">
        <v>159</v>
      </c>
      <c r="AC293" s="111"/>
      <c r="AD293" s="111"/>
      <c r="AE293" s="111"/>
      <c r="AF293" s="111"/>
      <c r="AG293" s="111"/>
      <c r="AH293" s="77"/>
      <c r="AI293" s="77"/>
      <c r="AJ293" s="78">
        <v>116.2</v>
      </c>
      <c r="AK293" s="79">
        <v>20</v>
      </c>
      <c r="AL293" s="80">
        <v>180</v>
      </c>
      <c r="AM293" s="77">
        <v>22</v>
      </c>
      <c r="AN293" s="77">
        <v>160</v>
      </c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81">
        <v>1.4999999999999999E-2</v>
      </c>
      <c r="BA293" s="84"/>
      <c r="BB293" s="83"/>
      <c r="BC293" s="83"/>
      <c r="BD293" s="83"/>
      <c r="BE293" s="83"/>
      <c r="BF293" s="83"/>
      <c r="BG293" s="28" t="s">
        <v>492</v>
      </c>
      <c r="BH293" s="85" t="s">
        <v>493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77">
        <v>44244</v>
      </c>
      <c r="D294" s="74">
        <v>423</v>
      </c>
      <c r="E294" s="74">
        <v>669</v>
      </c>
      <c r="F294" s="74">
        <v>6</v>
      </c>
      <c r="G294" s="75" t="s">
        <v>217</v>
      </c>
      <c r="H294" s="76" t="s">
        <v>218</v>
      </c>
      <c r="I294" s="76" t="s">
        <v>452</v>
      </c>
      <c r="J294" s="76">
        <v>2</v>
      </c>
      <c r="K294" s="76">
        <v>2</v>
      </c>
      <c r="L294" s="178">
        <v>954</v>
      </c>
      <c r="M294" s="179">
        <v>897.71400000000006</v>
      </c>
      <c r="N294" s="180">
        <v>1021.734</v>
      </c>
      <c r="O294" s="111">
        <v>1075</v>
      </c>
      <c r="P294" s="111">
        <v>998</v>
      </c>
      <c r="Q294" s="111">
        <v>973</v>
      </c>
      <c r="R294" s="111">
        <v>889</v>
      </c>
      <c r="S294" s="111"/>
      <c r="T294" s="77">
        <v>179</v>
      </c>
      <c r="U294" s="77">
        <v>179</v>
      </c>
      <c r="V294" s="111"/>
      <c r="W294" s="111"/>
      <c r="X294" s="111">
        <v>1047</v>
      </c>
      <c r="Y294" s="111">
        <v>955</v>
      </c>
      <c r="Z294" s="111">
        <v>979</v>
      </c>
      <c r="AA294" s="77"/>
      <c r="AB294" s="77">
        <v>181</v>
      </c>
      <c r="AC294" s="111"/>
      <c r="AD294" s="111"/>
      <c r="AE294" s="111"/>
      <c r="AF294" s="111"/>
      <c r="AG294" s="111"/>
      <c r="AH294" s="77"/>
      <c r="AI294" s="77"/>
      <c r="AJ294" s="78">
        <v>988</v>
      </c>
      <c r="AK294" s="79">
        <v>40</v>
      </c>
      <c r="AL294" s="80">
        <v>180</v>
      </c>
      <c r="AM294" s="77">
        <v>40</v>
      </c>
      <c r="AN294" s="77">
        <v>180</v>
      </c>
      <c r="AO294" s="81">
        <v>9</v>
      </c>
      <c r="AP294" s="81">
        <v>6</v>
      </c>
      <c r="AQ294" s="81">
        <v>11</v>
      </c>
      <c r="AR294" s="81"/>
      <c r="AS294" s="81"/>
      <c r="AT294" s="81"/>
      <c r="AU294" s="81"/>
      <c r="AV294" s="81"/>
      <c r="AW294" s="81"/>
      <c r="AX294" s="82">
        <v>26</v>
      </c>
      <c r="AY294" s="83">
        <v>554</v>
      </c>
      <c r="AZ294" s="181">
        <v>1.4999999999999999E-2</v>
      </c>
      <c r="BA294" s="84">
        <v>4.7E-2</v>
      </c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453</v>
      </c>
      <c r="BH294" s="85" t="s">
        <v>454</v>
      </c>
      <c r="BI294" s="85" t="s">
        <v>519</v>
      </c>
      <c r="BJ294" s="85" t="s">
        <v>458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77">
        <v>44244</v>
      </c>
      <c r="D295" s="74">
        <v>143</v>
      </c>
      <c r="E295" s="74">
        <v>281</v>
      </c>
      <c r="F295" s="74">
        <v>7</v>
      </c>
      <c r="G295" s="75" t="s">
        <v>420</v>
      </c>
      <c r="H295" s="76" t="s">
        <v>421</v>
      </c>
      <c r="I295" s="76" t="s">
        <v>452</v>
      </c>
      <c r="J295" s="76">
        <v>4</v>
      </c>
      <c r="K295" s="76">
        <v>2</v>
      </c>
      <c r="L295" s="178">
        <v>285</v>
      </c>
      <c r="M295" s="179">
        <v>265.05</v>
      </c>
      <c r="N295" s="180">
        <v>304.95</v>
      </c>
      <c r="O295" s="111"/>
      <c r="P295" s="111"/>
      <c r="Q295" s="111"/>
      <c r="R295" s="111"/>
      <c r="S295" s="111"/>
      <c r="T295" s="77"/>
      <c r="U295" s="77"/>
      <c r="V295" s="111"/>
      <c r="W295" s="111"/>
      <c r="X295" s="111">
        <v>380</v>
      </c>
      <c r="Y295" s="111">
        <v>300</v>
      </c>
      <c r="Z295" s="111">
        <v>292</v>
      </c>
      <c r="AA295" s="77"/>
      <c r="AB295" s="77">
        <v>130</v>
      </c>
      <c r="AC295" s="111"/>
      <c r="AD295" s="111"/>
      <c r="AE295" s="111"/>
      <c r="AF295" s="111"/>
      <c r="AG295" s="111"/>
      <c r="AH295" s="77"/>
      <c r="AI295" s="77"/>
      <c r="AJ295" s="78">
        <v>324</v>
      </c>
      <c r="AK295" s="79">
        <v>120</v>
      </c>
      <c r="AL295" s="80">
        <v>120</v>
      </c>
      <c r="AM295" s="77">
        <v>111</v>
      </c>
      <c r="AN295" s="77">
        <v>130</v>
      </c>
      <c r="AO295" s="81">
        <v>2</v>
      </c>
      <c r="AP295" s="81">
        <v>3</v>
      </c>
      <c r="AQ295" s="81">
        <v>6</v>
      </c>
      <c r="AR295" s="81"/>
      <c r="AS295" s="81"/>
      <c r="AT295" s="81"/>
      <c r="AU295" s="81"/>
      <c r="AV295" s="81"/>
      <c r="AW295" s="81"/>
      <c r="AX295" s="82">
        <v>11</v>
      </c>
      <c r="AY295" s="83">
        <v>703</v>
      </c>
      <c r="AZ295" s="181">
        <v>1.4999999999999999E-2</v>
      </c>
      <c r="BA295" s="84">
        <v>1.6E-2</v>
      </c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463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77">
        <v>44244</v>
      </c>
      <c r="D296" s="74">
        <v>153</v>
      </c>
      <c r="E296" s="74">
        <v>422</v>
      </c>
      <c r="F296" s="74">
        <v>7</v>
      </c>
      <c r="G296" s="75" t="s">
        <v>238</v>
      </c>
      <c r="H296" s="76" t="s">
        <v>239</v>
      </c>
      <c r="I296" s="76" t="s">
        <v>452</v>
      </c>
      <c r="J296" s="76">
        <v>2</v>
      </c>
      <c r="K296" s="76">
        <v>3</v>
      </c>
      <c r="L296" s="178">
        <v>910</v>
      </c>
      <c r="M296" s="179">
        <v>846.3</v>
      </c>
      <c r="N296" s="180">
        <v>973.7</v>
      </c>
      <c r="O296" s="111">
        <v>931</v>
      </c>
      <c r="P296" s="111"/>
      <c r="Q296" s="111"/>
      <c r="R296" s="111"/>
      <c r="S296" s="111"/>
      <c r="T296" s="77">
        <v>159</v>
      </c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>
        <v>931</v>
      </c>
      <c r="AK296" s="79">
        <v>40</v>
      </c>
      <c r="AL296" s="80">
        <v>180</v>
      </c>
      <c r="AM296" s="77">
        <v>45</v>
      </c>
      <c r="AN296" s="77">
        <v>159</v>
      </c>
      <c r="AO296" s="81">
        <v>1</v>
      </c>
      <c r="AP296" s="81"/>
      <c r="AQ296" s="81">
        <v>1</v>
      </c>
      <c r="AR296" s="81"/>
      <c r="AS296" s="81"/>
      <c r="AT296" s="81"/>
      <c r="AU296" s="81"/>
      <c r="AV296" s="81"/>
      <c r="AW296" s="81"/>
      <c r="AX296" s="82">
        <v>2</v>
      </c>
      <c r="AY296" s="83">
        <v>326</v>
      </c>
      <c r="AZ296" s="181">
        <v>1.4999999999999999E-2</v>
      </c>
      <c r="BA296" s="84">
        <v>6.0000000000000001E-3</v>
      </c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516</v>
      </c>
      <c r="BH296" s="85" t="s">
        <v>516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77">
        <v>44244</v>
      </c>
      <c r="D297" s="74">
        <v>422</v>
      </c>
      <c r="E297" s="74">
        <v>668</v>
      </c>
      <c r="F297" s="74">
        <v>7</v>
      </c>
      <c r="G297" s="75" t="s">
        <v>208</v>
      </c>
      <c r="H297" s="76" t="s">
        <v>209</v>
      </c>
      <c r="I297" s="76" t="s">
        <v>452</v>
      </c>
      <c r="J297" s="76">
        <v>2</v>
      </c>
      <c r="K297" s="76">
        <v>1</v>
      </c>
      <c r="L297" s="178">
        <v>103</v>
      </c>
      <c r="M297" s="179">
        <v>96.923000000000002</v>
      </c>
      <c r="N297" s="180">
        <v>110.313</v>
      </c>
      <c r="O297" s="111"/>
      <c r="P297" s="111"/>
      <c r="Q297" s="111">
        <v>106</v>
      </c>
      <c r="R297" s="111">
        <v>100</v>
      </c>
      <c r="S297" s="111">
        <v>106</v>
      </c>
      <c r="T297" s="77"/>
      <c r="U297" s="77">
        <v>92</v>
      </c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>
        <v>104</v>
      </c>
      <c r="AK297" s="79">
        <v>103</v>
      </c>
      <c r="AL297" s="80">
        <v>70</v>
      </c>
      <c r="AM297" s="77">
        <v>117</v>
      </c>
      <c r="AN297" s="77">
        <v>92</v>
      </c>
      <c r="AO297" s="81">
        <v>10</v>
      </c>
      <c r="AP297" s="81">
        <v>2</v>
      </c>
      <c r="AQ297" s="81">
        <v>12</v>
      </c>
      <c r="AR297" s="81"/>
      <c r="AS297" s="81"/>
      <c r="AT297" s="81"/>
      <c r="AU297" s="81"/>
      <c r="AV297" s="81"/>
      <c r="AW297" s="81"/>
      <c r="AX297" s="82">
        <v>24</v>
      </c>
      <c r="AY297" s="83">
        <v>744</v>
      </c>
      <c r="AZ297" s="181">
        <v>1.4999999999999999E-2</v>
      </c>
      <c r="BA297" s="84">
        <v>3.2000000000000001E-2</v>
      </c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453</v>
      </c>
      <c r="BH297" s="85" t="s">
        <v>454</v>
      </c>
      <c r="BI297" s="85" t="s">
        <v>520</v>
      </c>
      <c r="BJ297" s="85" t="s">
        <v>458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77">
        <v>44244</v>
      </c>
      <c r="D298" s="74">
        <v>29</v>
      </c>
      <c r="E298" s="74">
        <v>81</v>
      </c>
      <c r="F298" s="74">
        <v>8</v>
      </c>
      <c r="G298" s="75" t="s">
        <v>235</v>
      </c>
      <c r="H298" s="76" t="s">
        <v>236</v>
      </c>
      <c r="I298" s="76" t="s">
        <v>452</v>
      </c>
      <c r="J298" s="76">
        <v>2</v>
      </c>
      <c r="K298" s="76">
        <v>3</v>
      </c>
      <c r="L298" s="178">
        <v>388</v>
      </c>
      <c r="M298" s="179">
        <v>360.84</v>
      </c>
      <c r="N298" s="180">
        <v>415.16</v>
      </c>
      <c r="O298" s="111">
        <v>372</v>
      </c>
      <c r="P298" s="111">
        <v>381</v>
      </c>
      <c r="Q298" s="111">
        <v>388</v>
      </c>
      <c r="R298" s="111">
        <v>375</v>
      </c>
      <c r="S298" s="111">
        <v>400</v>
      </c>
      <c r="T298" s="77">
        <v>121</v>
      </c>
      <c r="U298" s="77">
        <v>121</v>
      </c>
      <c r="V298" s="111">
        <v>482</v>
      </c>
      <c r="W298" s="111">
        <v>395</v>
      </c>
      <c r="X298" s="111">
        <v>408</v>
      </c>
      <c r="Y298" s="111">
        <v>356</v>
      </c>
      <c r="Z298" s="111">
        <v>385</v>
      </c>
      <c r="AA298" s="77">
        <v>121</v>
      </c>
      <c r="AB298" s="77">
        <v>120</v>
      </c>
      <c r="AC298" s="111"/>
      <c r="AD298" s="111"/>
      <c r="AE298" s="111"/>
      <c r="AF298" s="111"/>
      <c r="AG298" s="111"/>
      <c r="AH298" s="77"/>
      <c r="AI298" s="77"/>
      <c r="AJ298" s="78">
        <v>394.2</v>
      </c>
      <c r="AK298" s="79">
        <v>60</v>
      </c>
      <c r="AL298" s="80">
        <v>120</v>
      </c>
      <c r="AM298" s="77">
        <v>60</v>
      </c>
      <c r="AN298" s="77">
        <v>121</v>
      </c>
      <c r="AO298" s="81">
        <v>8</v>
      </c>
      <c r="AP298" s="81">
        <v>6</v>
      </c>
      <c r="AQ298" s="81">
        <v>4</v>
      </c>
      <c r="AR298" s="81"/>
      <c r="AS298" s="81"/>
      <c r="AT298" s="81"/>
      <c r="AU298" s="81"/>
      <c r="AV298" s="81"/>
      <c r="AW298" s="81"/>
      <c r="AX298" s="82">
        <v>18</v>
      </c>
      <c r="AY298" s="83">
        <v>1278</v>
      </c>
      <c r="AZ298" s="181">
        <v>1.4999999999999999E-2</v>
      </c>
      <c r="BA298" s="84">
        <v>1.4E-2</v>
      </c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468</v>
      </c>
      <c r="BH298" s="85" t="s">
        <v>479</v>
      </c>
      <c r="BI298" s="85" t="s">
        <v>518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77">
        <v>44244</v>
      </c>
      <c r="D299" s="74">
        <v>259</v>
      </c>
      <c r="E299" s="74">
        <v>183</v>
      </c>
      <c r="F299" s="74">
        <v>25</v>
      </c>
      <c r="G299" s="75" t="s">
        <v>257</v>
      </c>
      <c r="H299" s="76" t="s">
        <v>258</v>
      </c>
      <c r="I299" s="76" t="s">
        <v>484</v>
      </c>
      <c r="J299" s="76">
        <v>12</v>
      </c>
      <c r="K299" s="76">
        <v>1</v>
      </c>
      <c r="L299" s="178">
        <v>3</v>
      </c>
      <c r="M299" s="179">
        <v>2.79</v>
      </c>
      <c r="N299" s="180">
        <v>3.21</v>
      </c>
      <c r="O299" s="111">
        <v>2</v>
      </c>
      <c r="P299" s="111">
        <v>3</v>
      </c>
      <c r="Q299" s="111">
        <v>3</v>
      </c>
      <c r="R299" s="111">
        <v>3</v>
      </c>
      <c r="S299" s="111">
        <v>4</v>
      </c>
      <c r="T299" s="77">
        <v>100</v>
      </c>
      <c r="U299" s="77">
        <v>95</v>
      </c>
      <c r="V299" s="111">
        <v>3</v>
      </c>
      <c r="W299" s="111">
        <v>3</v>
      </c>
      <c r="X299" s="111">
        <v>3</v>
      </c>
      <c r="Y299" s="111">
        <v>3</v>
      </c>
      <c r="Z299" s="111">
        <v>3</v>
      </c>
      <c r="AA299" s="77">
        <v>101</v>
      </c>
      <c r="AB299" s="77">
        <v>101</v>
      </c>
      <c r="AC299" s="111"/>
      <c r="AD299" s="111"/>
      <c r="AE299" s="111"/>
      <c r="AF299" s="111"/>
      <c r="AG299" s="111"/>
      <c r="AH299" s="77"/>
      <c r="AI299" s="77"/>
      <c r="AJ299" s="78">
        <v>2.9</v>
      </c>
      <c r="AK299" s="79">
        <v>508</v>
      </c>
      <c r="AL299" s="80">
        <v>85</v>
      </c>
      <c r="AM299" s="77">
        <v>435</v>
      </c>
      <c r="AN299" s="77">
        <v>99</v>
      </c>
      <c r="AO299" s="81">
        <v>16</v>
      </c>
      <c r="AP299" s="81">
        <v>12</v>
      </c>
      <c r="AQ299" s="81">
        <v>20</v>
      </c>
      <c r="AR299" s="81"/>
      <c r="AS299" s="81"/>
      <c r="AT299" s="81"/>
      <c r="AU299" s="81"/>
      <c r="AV299" s="81"/>
      <c r="AW299" s="81"/>
      <c r="AX299" s="82">
        <v>48</v>
      </c>
      <c r="AY299" s="83">
        <v>7048</v>
      </c>
      <c r="AZ299" s="181">
        <v>0.02</v>
      </c>
      <c r="BA299" s="84">
        <v>7.0000000000000001E-3</v>
      </c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483</v>
      </c>
      <c r="BH299" s="85" t="s">
        <v>483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77">
        <v>44244</v>
      </c>
      <c r="D300" s="74">
        <v>123</v>
      </c>
      <c r="E300" s="74">
        <v>645</v>
      </c>
      <c r="F300" s="74">
        <v>34</v>
      </c>
      <c r="G300" s="75" t="s">
        <v>278</v>
      </c>
      <c r="H300" s="76" t="s">
        <v>279</v>
      </c>
      <c r="I300" s="76" t="s">
        <v>512</v>
      </c>
      <c r="J300" s="76">
        <v>4</v>
      </c>
      <c r="K300" s="76">
        <v>1</v>
      </c>
      <c r="L300" s="178">
        <v>133</v>
      </c>
      <c r="M300" s="179">
        <v>123.69</v>
      </c>
      <c r="N300" s="180">
        <v>142.31</v>
      </c>
      <c r="O300" s="111">
        <v>165</v>
      </c>
      <c r="P300" s="111"/>
      <c r="Q300" s="111"/>
      <c r="R300" s="111"/>
      <c r="S300" s="111"/>
      <c r="T300" s="77">
        <v>241</v>
      </c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>
        <v>165</v>
      </c>
      <c r="AK300" s="79">
        <v>80</v>
      </c>
      <c r="AL300" s="80">
        <v>180</v>
      </c>
      <c r="AM300" s="77">
        <v>60</v>
      </c>
      <c r="AN300" s="77">
        <v>241</v>
      </c>
      <c r="AO300" s="81">
        <v>2</v>
      </c>
      <c r="AP300" s="81"/>
      <c r="AQ300" s="81">
        <v>1</v>
      </c>
      <c r="AR300" s="81"/>
      <c r="AS300" s="81"/>
      <c r="AT300" s="81"/>
      <c r="AU300" s="81"/>
      <c r="AV300" s="81"/>
      <c r="AW300" s="81"/>
      <c r="AX300" s="82">
        <v>3</v>
      </c>
      <c r="AY300" s="83">
        <v>563</v>
      </c>
      <c r="AZ300" s="181">
        <v>0.02</v>
      </c>
      <c r="BA300" s="84">
        <v>5.0000000000000001E-3</v>
      </c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483</v>
      </c>
      <c r="BH300" s="85" t="s">
        <v>483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77">
        <v>44244</v>
      </c>
      <c r="D301" s="74">
        <v>334</v>
      </c>
      <c r="E301" s="74">
        <v>254</v>
      </c>
      <c r="F301" s="74">
        <v>49</v>
      </c>
      <c r="G301" s="75" t="s">
        <v>415</v>
      </c>
      <c r="H301" s="76" t="s">
        <v>164</v>
      </c>
      <c r="I301" s="76" t="s">
        <v>478</v>
      </c>
      <c r="J301" s="76">
        <v>4</v>
      </c>
      <c r="K301" s="76">
        <v>2</v>
      </c>
      <c r="L301" s="178">
        <v>203</v>
      </c>
      <c r="M301" s="179">
        <v>188.79</v>
      </c>
      <c r="N301" s="180">
        <v>217.21</v>
      </c>
      <c r="O301" s="111">
        <v>220</v>
      </c>
      <c r="P301" s="111">
        <v>213</v>
      </c>
      <c r="Q301" s="111">
        <v>209</v>
      </c>
      <c r="R301" s="111">
        <v>212</v>
      </c>
      <c r="S301" s="111">
        <v>200</v>
      </c>
      <c r="T301" s="77">
        <v>142</v>
      </c>
      <c r="U301" s="77">
        <v>138</v>
      </c>
      <c r="V301" s="111">
        <v>202</v>
      </c>
      <c r="W301" s="111">
        <v>193</v>
      </c>
      <c r="X301" s="111">
        <v>208</v>
      </c>
      <c r="Y301" s="111"/>
      <c r="Z301" s="111"/>
      <c r="AA301" s="77">
        <v>136</v>
      </c>
      <c r="AB301" s="77"/>
      <c r="AC301" s="111"/>
      <c r="AD301" s="111"/>
      <c r="AE301" s="111"/>
      <c r="AF301" s="111"/>
      <c r="AG301" s="111"/>
      <c r="AH301" s="77"/>
      <c r="AI301" s="77"/>
      <c r="AJ301" s="78">
        <v>207.1</v>
      </c>
      <c r="AK301" s="79">
        <v>88</v>
      </c>
      <c r="AL301" s="80">
        <v>164</v>
      </c>
      <c r="AM301" s="77">
        <v>104</v>
      </c>
      <c r="AN301" s="77">
        <v>139</v>
      </c>
      <c r="AO301" s="81">
        <v>11</v>
      </c>
      <c r="AP301" s="81">
        <v>11</v>
      </c>
      <c r="AQ301" s="81">
        <v>8</v>
      </c>
      <c r="AR301" s="81"/>
      <c r="AS301" s="81"/>
      <c r="AT301" s="81"/>
      <c r="AU301" s="81"/>
      <c r="AV301" s="81"/>
      <c r="AW301" s="81"/>
      <c r="AX301" s="82">
        <v>30</v>
      </c>
      <c r="AY301" s="83">
        <v>1770</v>
      </c>
      <c r="AZ301" s="181">
        <v>0.02</v>
      </c>
      <c r="BA301" s="84">
        <v>1.7000000000000001E-2</v>
      </c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468</v>
      </c>
      <c r="BH301" s="85" t="s">
        <v>475</v>
      </c>
      <c r="BI301" s="85" t="s">
        <v>482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77">
        <v>44245</v>
      </c>
      <c r="D302" s="74">
        <v>137</v>
      </c>
      <c r="E302" s="74">
        <v>273</v>
      </c>
      <c r="F302" s="74">
        <v>2</v>
      </c>
      <c r="G302" s="75" t="s">
        <v>220</v>
      </c>
      <c r="H302" s="76" t="s">
        <v>221</v>
      </c>
      <c r="I302" s="76" t="s">
        <v>452</v>
      </c>
      <c r="J302" s="76">
        <v>3</v>
      </c>
      <c r="K302" s="76">
        <v>2</v>
      </c>
      <c r="L302" s="178">
        <v>564</v>
      </c>
      <c r="M302" s="179">
        <v>524.52</v>
      </c>
      <c r="N302" s="180">
        <v>603.48</v>
      </c>
      <c r="O302" s="111">
        <v>599</v>
      </c>
      <c r="P302" s="111">
        <v>580</v>
      </c>
      <c r="Q302" s="111">
        <v>583</v>
      </c>
      <c r="R302" s="111">
        <v>580</v>
      </c>
      <c r="S302" s="111">
        <v>574</v>
      </c>
      <c r="T302" s="77">
        <v>148</v>
      </c>
      <c r="U302" s="77">
        <v>148</v>
      </c>
      <c r="V302" s="111">
        <v>581</v>
      </c>
      <c r="W302" s="111">
        <v>589</v>
      </c>
      <c r="X302" s="111">
        <v>598</v>
      </c>
      <c r="Y302" s="111">
        <v>603</v>
      </c>
      <c r="Z302" s="111">
        <v>581</v>
      </c>
      <c r="AA302" s="77">
        <v>154</v>
      </c>
      <c r="AB302" s="77">
        <v>152</v>
      </c>
      <c r="AC302" s="111"/>
      <c r="AD302" s="111"/>
      <c r="AE302" s="111"/>
      <c r="AF302" s="111"/>
      <c r="AG302" s="111"/>
      <c r="AH302" s="77"/>
      <c r="AI302" s="77"/>
      <c r="AJ302" s="78">
        <v>586.79999999999995</v>
      </c>
      <c r="AK302" s="79">
        <v>93</v>
      </c>
      <c r="AL302" s="80">
        <v>116</v>
      </c>
      <c r="AM302" s="77">
        <v>72</v>
      </c>
      <c r="AN302" s="77">
        <v>151</v>
      </c>
      <c r="AO302" s="81">
        <v>3</v>
      </c>
      <c r="AP302" s="81">
        <v>4</v>
      </c>
      <c r="AQ302" s="81">
        <v>5</v>
      </c>
      <c r="AR302" s="81"/>
      <c r="AS302" s="81"/>
      <c r="AT302" s="81"/>
      <c r="AU302" s="81"/>
      <c r="AV302" s="81"/>
      <c r="AW302" s="81"/>
      <c r="AX302" s="82">
        <v>11</v>
      </c>
      <c r="AY302" s="83">
        <v>1553</v>
      </c>
      <c r="AZ302" s="181">
        <v>1.4999999999999999E-2</v>
      </c>
      <c r="BA302" s="84">
        <v>7.0000000000000001E-3</v>
      </c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463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77">
        <v>44245</v>
      </c>
      <c r="D303" s="74">
        <v>376</v>
      </c>
      <c r="E303" s="74">
        <v>438</v>
      </c>
      <c r="F303" s="74">
        <v>3</v>
      </c>
      <c r="G303" s="75" t="s">
        <v>178</v>
      </c>
      <c r="H303" s="76" t="s">
        <v>179</v>
      </c>
      <c r="I303" s="76" t="s">
        <v>452</v>
      </c>
      <c r="J303" s="76">
        <v>3</v>
      </c>
      <c r="K303" s="76">
        <v>2</v>
      </c>
      <c r="L303" s="178">
        <v>336</v>
      </c>
      <c r="M303" s="179">
        <v>316.17599999999999</v>
      </c>
      <c r="N303" s="180">
        <v>359.85599999999999</v>
      </c>
      <c r="O303" s="111">
        <v>354</v>
      </c>
      <c r="P303" s="111">
        <v>348</v>
      </c>
      <c r="Q303" s="111">
        <v>354</v>
      </c>
      <c r="R303" s="111">
        <v>322</v>
      </c>
      <c r="S303" s="111">
        <v>338</v>
      </c>
      <c r="T303" s="77">
        <v>143</v>
      </c>
      <c r="U303" s="77">
        <v>143</v>
      </c>
      <c r="V303" s="111">
        <v>339</v>
      </c>
      <c r="W303" s="111">
        <v>350</v>
      </c>
      <c r="X303" s="111">
        <v>335</v>
      </c>
      <c r="Y303" s="111">
        <v>347</v>
      </c>
      <c r="Z303" s="111">
        <v>339</v>
      </c>
      <c r="AA303" s="77">
        <v>146</v>
      </c>
      <c r="AB303" s="77">
        <v>146</v>
      </c>
      <c r="AC303" s="111"/>
      <c r="AD303" s="111"/>
      <c r="AE303" s="111"/>
      <c r="AF303" s="111"/>
      <c r="AG303" s="111"/>
      <c r="AH303" s="77"/>
      <c r="AI303" s="77"/>
      <c r="AJ303" s="78">
        <v>342.6</v>
      </c>
      <c r="AK303" s="79">
        <v>67</v>
      </c>
      <c r="AL303" s="80">
        <v>161</v>
      </c>
      <c r="AM303" s="77">
        <v>75</v>
      </c>
      <c r="AN303" s="77">
        <v>145</v>
      </c>
      <c r="AO303" s="81">
        <v>5</v>
      </c>
      <c r="AP303" s="81">
        <v>4</v>
      </c>
      <c r="AQ303" s="81">
        <v>5</v>
      </c>
      <c r="AR303" s="81">
        <v>3</v>
      </c>
      <c r="AS303" s="81"/>
      <c r="AT303" s="81"/>
      <c r="AU303" s="81"/>
      <c r="AV303" s="81"/>
      <c r="AW303" s="81"/>
      <c r="AX303" s="82">
        <v>17</v>
      </c>
      <c r="AY303" s="83">
        <v>965</v>
      </c>
      <c r="AZ303" s="181">
        <v>1.4999999999999999E-2</v>
      </c>
      <c r="BA303" s="84">
        <v>1.7999999999999999E-2</v>
      </c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453</v>
      </c>
      <c r="BH303" s="85" t="s">
        <v>454</v>
      </c>
      <c r="BI303" s="85" t="s">
        <v>457</v>
      </c>
      <c r="BJ303" s="85" t="s">
        <v>458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77">
        <v>44245</v>
      </c>
      <c r="D304" s="74">
        <v>1</v>
      </c>
      <c r="E304" s="74">
        <v>1</v>
      </c>
      <c r="F304" s="74">
        <v>4</v>
      </c>
      <c r="G304" s="75" t="s">
        <v>190</v>
      </c>
      <c r="H304" s="76" t="s">
        <v>191</v>
      </c>
      <c r="I304" s="76" t="s">
        <v>452</v>
      </c>
      <c r="J304" s="76">
        <v>3</v>
      </c>
      <c r="K304" s="76">
        <v>2</v>
      </c>
      <c r="L304" s="178">
        <v>111</v>
      </c>
      <c r="M304" s="179">
        <v>103.23</v>
      </c>
      <c r="N304" s="180">
        <v>118.77</v>
      </c>
      <c r="O304" s="111">
        <v>113</v>
      </c>
      <c r="P304" s="111">
        <v>119</v>
      </c>
      <c r="Q304" s="111">
        <v>118</v>
      </c>
      <c r="R304" s="111">
        <v>110</v>
      </c>
      <c r="S304" s="111">
        <v>117</v>
      </c>
      <c r="T304" s="77">
        <v>92</v>
      </c>
      <c r="U304" s="77">
        <v>93</v>
      </c>
      <c r="V304" s="111">
        <v>107</v>
      </c>
      <c r="W304" s="111">
        <v>105</v>
      </c>
      <c r="X304" s="111">
        <v>109</v>
      </c>
      <c r="Y304" s="111">
        <v>116</v>
      </c>
      <c r="Z304" s="111">
        <v>108</v>
      </c>
      <c r="AA304" s="77">
        <v>95</v>
      </c>
      <c r="AB304" s="77">
        <v>95</v>
      </c>
      <c r="AC304" s="111"/>
      <c r="AD304" s="111"/>
      <c r="AE304" s="111"/>
      <c r="AF304" s="111"/>
      <c r="AG304" s="111"/>
      <c r="AH304" s="77"/>
      <c r="AI304" s="77"/>
      <c r="AJ304" s="78">
        <v>112.2</v>
      </c>
      <c r="AK304" s="79">
        <v>108</v>
      </c>
      <c r="AL304" s="80">
        <v>100</v>
      </c>
      <c r="AM304" s="77">
        <v>115</v>
      </c>
      <c r="AN304" s="77">
        <v>94</v>
      </c>
      <c r="AO304" s="81">
        <v>9</v>
      </c>
      <c r="AP304" s="81">
        <v>6</v>
      </c>
      <c r="AQ304" s="81">
        <v>8</v>
      </c>
      <c r="AR304" s="81"/>
      <c r="AS304" s="81"/>
      <c r="AT304" s="81"/>
      <c r="AU304" s="81"/>
      <c r="AV304" s="81"/>
      <c r="AW304" s="81"/>
      <c r="AX304" s="82">
        <v>23</v>
      </c>
      <c r="AY304" s="83">
        <v>2567</v>
      </c>
      <c r="AZ304" s="181">
        <v>1.4999999999999999E-2</v>
      </c>
      <c r="BA304" s="84">
        <v>8.9999999999999993E-3</v>
      </c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483</v>
      </c>
      <c r="BH304" s="85" t="s">
        <v>483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77">
        <v>44245</v>
      </c>
      <c r="D305" s="74">
        <v>1</v>
      </c>
      <c r="E305" s="74">
        <v>2</v>
      </c>
      <c r="F305" s="74">
        <v>4</v>
      </c>
      <c r="G305" s="75" t="s">
        <v>193</v>
      </c>
      <c r="H305" s="76" t="s">
        <v>194</v>
      </c>
      <c r="I305" s="76" t="s">
        <v>452</v>
      </c>
      <c r="J305" s="76">
        <v>3</v>
      </c>
      <c r="K305" s="76">
        <v>2</v>
      </c>
      <c r="L305" s="178">
        <v>113</v>
      </c>
      <c r="M305" s="179">
        <v>105.09</v>
      </c>
      <c r="N305" s="180">
        <v>120.91</v>
      </c>
      <c r="O305" s="111">
        <v>88</v>
      </c>
      <c r="P305" s="111">
        <v>106</v>
      </c>
      <c r="Q305" s="111">
        <v>105</v>
      </c>
      <c r="R305" s="111">
        <v>89</v>
      </c>
      <c r="S305" s="111">
        <v>106</v>
      </c>
      <c r="T305" s="77">
        <v>92</v>
      </c>
      <c r="U305" s="77">
        <v>93</v>
      </c>
      <c r="V305" s="111">
        <v>112</v>
      </c>
      <c r="W305" s="111">
        <v>109</v>
      </c>
      <c r="X305" s="111">
        <v>111</v>
      </c>
      <c r="Y305" s="111">
        <v>121</v>
      </c>
      <c r="Z305" s="111">
        <v>115</v>
      </c>
      <c r="AA305" s="77">
        <v>95</v>
      </c>
      <c r="AB305" s="77">
        <v>95</v>
      </c>
      <c r="AC305" s="111"/>
      <c r="AD305" s="111"/>
      <c r="AE305" s="111"/>
      <c r="AF305" s="111"/>
      <c r="AG305" s="111"/>
      <c r="AH305" s="77"/>
      <c r="AI305" s="77"/>
      <c r="AJ305" s="78">
        <v>106.2</v>
      </c>
      <c r="AK305" s="79">
        <v>108</v>
      </c>
      <c r="AL305" s="80">
        <v>100</v>
      </c>
      <c r="AM305" s="77">
        <v>115</v>
      </c>
      <c r="AN305" s="77">
        <v>94</v>
      </c>
      <c r="AO305" s="81">
        <v>8</v>
      </c>
      <c r="AP305" s="81">
        <v>13</v>
      </c>
      <c r="AQ305" s="81">
        <v>6</v>
      </c>
      <c r="AR305" s="81"/>
      <c r="AS305" s="81"/>
      <c r="AT305" s="81"/>
      <c r="AU305" s="81"/>
      <c r="AV305" s="81"/>
      <c r="AW305" s="81"/>
      <c r="AX305" s="82">
        <v>27</v>
      </c>
      <c r="AY305" s="83">
        <v>2523</v>
      </c>
      <c r="AZ305" s="181">
        <v>1.4999999999999999E-2</v>
      </c>
      <c r="BA305" s="84">
        <v>1.0999999999999999E-2</v>
      </c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483</v>
      </c>
      <c r="BH305" s="85" t="s">
        <v>483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77">
        <v>44245</v>
      </c>
      <c r="D306" s="74">
        <v>135</v>
      </c>
      <c r="E306" s="74">
        <v>271</v>
      </c>
      <c r="F306" s="74">
        <v>5</v>
      </c>
      <c r="G306" s="75" t="s">
        <v>169</v>
      </c>
      <c r="H306" s="76" t="s">
        <v>170</v>
      </c>
      <c r="I306" s="76" t="s">
        <v>452</v>
      </c>
      <c r="J306" s="76">
        <v>4</v>
      </c>
      <c r="K306" s="76">
        <v>2</v>
      </c>
      <c r="L306" s="178">
        <v>161</v>
      </c>
      <c r="M306" s="179">
        <v>149.72999999999999</v>
      </c>
      <c r="N306" s="180">
        <v>172.27</v>
      </c>
      <c r="O306" s="111"/>
      <c r="P306" s="111"/>
      <c r="Q306" s="111"/>
      <c r="R306" s="111"/>
      <c r="S306" s="111"/>
      <c r="T306" s="77"/>
      <c r="U306" s="77"/>
      <c r="V306" s="111">
        <v>162</v>
      </c>
      <c r="W306" s="111">
        <v>163</v>
      </c>
      <c r="X306" s="111">
        <v>168</v>
      </c>
      <c r="Y306" s="111">
        <v>158</v>
      </c>
      <c r="Z306" s="111">
        <v>162</v>
      </c>
      <c r="AA306" s="77">
        <v>102</v>
      </c>
      <c r="AB306" s="77">
        <v>106</v>
      </c>
      <c r="AC306" s="111"/>
      <c r="AD306" s="111"/>
      <c r="AE306" s="111"/>
      <c r="AF306" s="111"/>
      <c r="AG306" s="111"/>
      <c r="AH306" s="77"/>
      <c r="AI306" s="77"/>
      <c r="AJ306" s="78">
        <v>162.6</v>
      </c>
      <c r="AK306" s="79">
        <v>151</v>
      </c>
      <c r="AL306" s="80">
        <v>95</v>
      </c>
      <c r="AM306" s="77">
        <v>138</v>
      </c>
      <c r="AN306" s="77">
        <v>104</v>
      </c>
      <c r="AO306" s="81">
        <v>2</v>
      </c>
      <c r="AP306" s="81">
        <v>3</v>
      </c>
      <c r="AQ306" s="81">
        <v>1</v>
      </c>
      <c r="AR306" s="81"/>
      <c r="AS306" s="81"/>
      <c r="AT306" s="81"/>
      <c r="AU306" s="81"/>
      <c r="AV306" s="81"/>
      <c r="AW306" s="81"/>
      <c r="AX306" s="82">
        <v>6</v>
      </c>
      <c r="AY306" s="83">
        <v>1616</v>
      </c>
      <c r="AZ306" s="181">
        <v>1.4999999999999999E-2</v>
      </c>
      <c r="BA306" s="84">
        <v>4.0000000000000001E-3</v>
      </c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463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77">
        <v>44245</v>
      </c>
      <c r="D307" s="74">
        <v>418</v>
      </c>
      <c r="E307" s="74">
        <v>662</v>
      </c>
      <c r="F307" s="74">
        <v>5</v>
      </c>
      <c r="G307" s="75" t="s">
        <v>196</v>
      </c>
      <c r="H307" s="76" t="s">
        <v>197</v>
      </c>
      <c r="I307" s="76" t="s">
        <v>514</v>
      </c>
      <c r="J307" s="76">
        <v>1</v>
      </c>
      <c r="K307" s="76">
        <v>4</v>
      </c>
      <c r="L307" s="178">
        <v>386</v>
      </c>
      <c r="M307" s="179">
        <v>355.12</v>
      </c>
      <c r="N307" s="180">
        <v>416.88</v>
      </c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>
        <v>20</v>
      </c>
      <c r="AL307" s="80">
        <v>180</v>
      </c>
      <c r="AM307" s="77"/>
      <c r="AN307" s="77"/>
      <c r="AO307" s="81">
        <v>2</v>
      </c>
      <c r="AP307" s="81"/>
      <c r="AQ307" s="81">
        <v>3</v>
      </c>
      <c r="AR307" s="81"/>
      <c r="AS307" s="81"/>
      <c r="AT307" s="81"/>
      <c r="AU307" s="81"/>
      <c r="AV307" s="81"/>
      <c r="AW307" s="81"/>
      <c r="AX307" s="82">
        <v>5</v>
      </c>
      <c r="AY307" s="83">
        <v>413</v>
      </c>
      <c r="AZ307" s="181">
        <v>1.4999999999999999E-2</v>
      </c>
      <c r="BA307" s="84">
        <v>1.2E-2</v>
      </c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492</v>
      </c>
      <c r="BH307" s="85" t="s">
        <v>493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77">
        <v>44245</v>
      </c>
      <c r="D308" s="74">
        <v>418</v>
      </c>
      <c r="E308" s="74">
        <v>663</v>
      </c>
      <c r="F308" s="74">
        <v>5</v>
      </c>
      <c r="G308" s="75" t="s">
        <v>199</v>
      </c>
      <c r="H308" s="76" t="s">
        <v>200</v>
      </c>
      <c r="I308" s="76" t="s">
        <v>514</v>
      </c>
      <c r="J308" s="76">
        <v>1</v>
      </c>
      <c r="K308" s="76">
        <v>4</v>
      </c>
      <c r="L308" s="178">
        <v>341</v>
      </c>
      <c r="M308" s="179">
        <v>313.72000000000003</v>
      </c>
      <c r="N308" s="180">
        <v>368.28</v>
      </c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>
        <v>20</v>
      </c>
      <c r="AL308" s="80">
        <v>180</v>
      </c>
      <c r="AM308" s="77"/>
      <c r="AN308" s="77"/>
      <c r="AO308" s="81">
        <v>2</v>
      </c>
      <c r="AP308" s="81"/>
      <c r="AQ308" s="81">
        <v>3</v>
      </c>
      <c r="AR308" s="81"/>
      <c r="AS308" s="81"/>
      <c r="AT308" s="81"/>
      <c r="AU308" s="81"/>
      <c r="AV308" s="81"/>
      <c r="AW308" s="81"/>
      <c r="AX308" s="82">
        <v>5</v>
      </c>
      <c r="AY308" s="83">
        <v>413</v>
      </c>
      <c r="AZ308" s="181">
        <v>1.4999999999999999E-2</v>
      </c>
      <c r="BA308" s="84">
        <v>1.2E-2</v>
      </c>
      <c r="BB308" s="83">
        <v>1</v>
      </c>
      <c r="BC308" s="83">
        <v>0</v>
      </c>
      <c r="BD308" s="83">
        <v>1.2</v>
      </c>
      <c r="BE308" s="83"/>
      <c r="BF308" s="83"/>
      <c r="BG308" s="28" t="s">
        <v>492</v>
      </c>
      <c r="BH308" s="85" t="s">
        <v>493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77">
        <v>44245</v>
      </c>
      <c r="D309" s="74">
        <v>418</v>
      </c>
      <c r="E309" s="74">
        <v>664</v>
      </c>
      <c r="F309" s="74">
        <v>5</v>
      </c>
      <c r="G309" s="75" t="s">
        <v>202</v>
      </c>
      <c r="H309" s="76" t="s">
        <v>203</v>
      </c>
      <c r="I309" s="76" t="s">
        <v>514</v>
      </c>
      <c r="J309" s="76">
        <v>1</v>
      </c>
      <c r="K309" s="76">
        <v>4</v>
      </c>
      <c r="L309" s="178">
        <v>110</v>
      </c>
      <c r="M309" s="179">
        <v>101.2</v>
      </c>
      <c r="N309" s="180">
        <v>118.8</v>
      </c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>
        <v>20</v>
      </c>
      <c r="AL309" s="80">
        <v>180</v>
      </c>
      <c r="AM309" s="77"/>
      <c r="AN309" s="77"/>
      <c r="AO309" s="81"/>
      <c r="AP309" s="81"/>
      <c r="AQ309" s="81"/>
      <c r="AR309" s="81"/>
      <c r="AS309" s="81">
        <v>6</v>
      </c>
      <c r="AT309" s="81"/>
      <c r="AU309" s="81"/>
      <c r="AV309" s="81"/>
      <c r="AW309" s="81"/>
      <c r="AX309" s="82">
        <v>6</v>
      </c>
      <c r="AY309" s="83">
        <v>414</v>
      </c>
      <c r="AZ309" s="181">
        <v>1.4999999999999999E-2</v>
      </c>
      <c r="BA309" s="84">
        <v>1.4E-2</v>
      </c>
      <c r="BB309" s="83">
        <v>1</v>
      </c>
      <c r="BC309" s="83">
        <v>0.1</v>
      </c>
      <c r="BD309" s="83">
        <v>3.8</v>
      </c>
      <c r="BE309" s="83"/>
      <c r="BF309" s="83"/>
      <c r="BG309" s="28" t="s">
        <v>492</v>
      </c>
      <c r="BH309" s="85" t="s">
        <v>493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77">
        <v>44245</v>
      </c>
      <c r="D310" s="74">
        <v>420</v>
      </c>
      <c r="E310" s="74">
        <v>666</v>
      </c>
      <c r="F310" s="74">
        <v>5</v>
      </c>
      <c r="G310" s="75" t="s">
        <v>211</v>
      </c>
      <c r="H310" s="76" t="s">
        <v>212</v>
      </c>
      <c r="I310" s="76" t="s">
        <v>452</v>
      </c>
      <c r="J310" s="76">
        <v>3</v>
      </c>
      <c r="K310" s="76">
        <v>2</v>
      </c>
      <c r="L310" s="178">
        <v>484</v>
      </c>
      <c r="M310" s="179">
        <v>455.44400000000002</v>
      </c>
      <c r="N310" s="180">
        <v>518.36400000000003</v>
      </c>
      <c r="O310" s="111"/>
      <c r="P310" s="111"/>
      <c r="Q310" s="111">
        <v>535</v>
      </c>
      <c r="R310" s="111">
        <v>488</v>
      </c>
      <c r="S310" s="111"/>
      <c r="T310" s="77"/>
      <c r="U310" s="77">
        <v>156</v>
      </c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>
        <v>511.5</v>
      </c>
      <c r="AK310" s="79">
        <v>72</v>
      </c>
      <c r="AL310" s="80">
        <v>150</v>
      </c>
      <c r="AM310" s="77">
        <v>69</v>
      </c>
      <c r="AN310" s="77">
        <v>156</v>
      </c>
      <c r="AO310" s="81">
        <v>3</v>
      </c>
      <c r="AP310" s="81"/>
      <c r="AQ310" s="81">
        <v>10</v>
      </c>
      <c r="AR310" s="81"/>
      <c r="AS310" s="81"/>
      <c r="AT310" s="81"/>
      <c r="AU310" s="81"/>
      <c r="AV310" s="81"/>
      <c r="AW310" s="81"/>
      <c r="AX310" s="82">
        <v>13</v>
      </c>
      <c r="AY310" s="83">
        <v>141</v>
      </c>
      <c r="AZ310" s="181">
        <v>1.4999999999999999E-2</v>
      </c>
      <c r="BA310" s="84">
        <v>9.1999999999999998E-2</v>
      </c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453</v>
      </c>
      <c r="BH310" s="85" t="s">
        <v>454</v>
      </c>
      <c r="BI310" s="85" t="s">
        <v>521</v>
      </c>
      <c r="BJ310" s="85" t="s">
        <v>458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77">
        <v>44245</v>
      </c>
      <c r="D311" s="74">
        <v>383</v>
      </c>
      <c r="E311" s="74">
        <v>550</v>
      </c>
      <c r="F311" s="74">
        <v>6</v>
      </c>
      <c r="G311" s="75" t="s">
        <v>187</v>
      </c>
      <c r="H311" s="76" t="s">
        <v>188</v>
      </c>
      <c r="I311" s="76" t="s">
        <v>452</v>
      </c>
      <c r="J311" s="76">
        <v>3</v>
      </c>
      <c r="K311" s="76">
        <v>1</v>
      </c>
      <c r="L311" s="178">
        <v>35</v>
      </c>
      <c r="M311" s="179">
        <v>32.024999999999999</v>
      </c>
      <c r="N311" s="180">
        <v>38.045000000000002</v>
      </c>
      <c r="O311" s="111"/>
      <c r="P311" s="111"/>
      <c r="Q311" s="111"/>
      <c r="R311" s="111"/>
      <c r="S311" s="111"/>
      <c r="T311" s="77"/>
      <c r="U311" s="77"/>
      <c r="V311" s="111">
        <v>35</v>
      </c>
      <c r="W311" s="111">
        <v>35</v>
      </c>
      <c r="X311" s="111">
        <v>34</v>
      </c>
      <c r="Y311" s="111">
        <v>36</v>
      </c>
      <c r="Z311" s="111">
        <v>36</v>
      </c>
      <c r="AA311" s="77">
        <v>91</v>
      </c>
      <c r="AB311" s="77">
        <v>93</v>
      </c>
      <c r="AC311" s="111"/>
      <c r="AD311" s="111"/>
      <c r="AE311" s="111"/>
      <c r="AF311" s="111"/>
      <c r="AG311" s="111"/>
      <c r="AH311" s="77"/>
      <c r="AI311" s="77"/>
      <c r="AJ311" s="78">
        <v>35.200000000000003</v>
      </c>
      <c r="AK311" s="79">
        <v>108</v>
      </c>
      <c r="AL311" s="80">
        <v>100</v>
      </c>
      <c r="AM311" s="77">
        <v>117</v>
      </c>
      <c r="AN311" s="77">
        <v>92</v>
      </c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81">
        <v>1.4999999999999999E-2</v>
      </c>
      <c r="BA311" s="84"/>
      <c r="BB311" s="83"/>
      <c r="BC311" s="83"/>
      <c r="BD311" s="83"/>
      <c r="BE311" s="83"/>
      <c r="BF311" s="83"/>
      <c r="BG311" s="28" t="s">
        <v>453</v>
      </c>
      <c r="BH311" s="85" t="s">
        <v>454</v>
      </c>
      <c r="BI311" s="85" t="s">
        <v>522</v>
      </c>
      <c r="BJ311" s="85" t="s">
        <v>458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77">
        <v>44245</v>
      </c>
      <c r="D312" s="74">
        <v>423</v>
      </c>
      <c r="E312" s="74">
        <v>669</v>
      </c>
      <c r="F312" s="74">
        <v>6</v>
      </c>
      <c r="G312" s="75" t="s">
        <v>217</v>
      </c>
      <c r="H312" s="76" t="s">
        <v>218</v>
      </c>
      <c r="I312" s="76" t="s">
        <v>452</v>
      </c>
      <c r="J312" s="76">
        <v>2</v>
      </c>
      <c r="K312" s="76">
        <v>2</v>
      </c>
      <c r="L312" s="178">
        <v>954</v>
      </c>
      <c r="M312" s="179">
        <v>897.71400000000006</v>
      </c>
      <c r="N312" s="180">
        <v>1021.734</v>
      </c>
      <c r="O312" s="111">
        <v>1075</v>
      </c>
      <c r="P312" s="111">
        <v>998</v>
      </c>
      <c r="Q312" s="111">
        <v>973</v>
      </c>
      <c r="R312" s="111">
        <v>889</v>
      </c>
      <c r="S312" s="111"/>
      <c r="T312" s="77">
        <v>179</v>
      </c>
      <c r="U312" s="77">
        <v>179</v>
      </c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>
        <v>983.8</v>
      </c>
      <c r="AK312" s="79">
        <v>40</v>
      </c>
      <c r="AL312" s="80">
        <v>180</v>
      </c>
      <c r="AM312" s="77">
        <v>40</v>
      </c>
      <c r="AN312" s="77">
        <v>179</v>
      </c>
      <c r="AO312" s="81">
        <v>2</v>
      </c>
      <c r="AP312" s="81"/>
      <c r="AQ312" s="81"/>
      <c r="AR312" s="81"/>
      <c r="AS312" s="81">
        <v>2</v>
      </c>
      <c r="AT312" s="81"/>
      <c r="AU312" s="81"/>
      <c r="AV312" s="81"/>
      <c r="AW312" s="81"/>
      <c r="AX312" s="82">
        <v>4</v>
      </c>
      <c r="AY312" s="83">
        <v>550</v>
      </c>
      <c r="AZ312" s="181">
        <v>1.4999999999999999E-2</v>
      </c>
      <c r="BA312" s="84">
        <v>7.0000000000000001E-3</v>
      </c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453</v>
      </c>
      <c r="BH312" s="85" t="s">
        <v>454</v>
      </c>
      <c r="BI312" s="85" t="s">
        <v>519</v>
      </c>
      <c r="BJ312" s="85" t="s">
        <v>458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77">
        <v>44245</v>
      </c>
      <c r="D313" s="74">
        <v>143</v>
      </c>
      <c r="E313" s="74">
        <v>281</v>
      </c>
      <c r="F313" s="74">
        <v>7</v>
      </c>
      <c r="G313" s="75" t="s">
        <v>420</v>
      </c>
      <c r="H313" s="76" t="s">
        <v>421</v>
      </c>
      <c r="I313" s="76" t="s">
        <v>452</v>
      </c>
      <c r="J313" s="76">
        <v>4</v>
      </c>
      <c r="K313" s="76">
        <v>2</v>
      </c>
      <c r="L313" s="178">
        <v>285</v>
      </c>
      <c r="M313" s="179">
        <v>265.05</v>
      </c>
      <c r="N313" s="180">
        <v>304.95</v>
      </c>
      <c r="O313" s="111">
        <v>300</v>
      </c>
      <c r="P313" s="111">
        <v>295</v>
      </c>
      <c r="Q313" s="111">
        <v>301</v>
      </c>
      <c r="R313" s="111">
        <v>355</v>
      </c>
      <c r="S313" s="111">
        <v>300</v>
      </c>
      <c r="T313" s="77">
        <v>129</v>
      </c>
      <c r="U313" s="77">
        <v>129</v>
      </c>
      <c r="V313" s="111">
        <v>291</v>
      </c>
      <c r="W313" s="111">
        <v>308</v>
      </c>
      <c r="X313" s="111">
        <v>295</v>
      </c>
      <c r="Y313" s="111">
        <v>286</v>
      </c>
      <c r="Z313" s="111">
        <v>293</v>
      </c>
      <c r="AA313" s="77">
        <v>132</v>
      </c>
      <c r="AB313" s="77">
        <v>131</v>
      </c>
      <c r="AC313" s="111"/>
      <c r="AD313" s="111"/>
      <c r="AE313" s="111"/>
      <c r="AF313" s="111"/>
      <c r="AG313" s="111"/>
      <c r="AH313" s="77"/>
      <c r="AI313" s="77"/>
      <c r="AJ313" s="78">
        <v>302.39999999999998</v>
      </c>
      <c r="AK313" s="79">
        <v>120</v>
      </c>
      <c r="AL313" s="80">
        <v>120</v>
      </c>
      <c r="AM313" s="77">
        <v>111</v>
      </c>
      <c r="AN313" s="77">
        <v>130</v>
      </c>
      <c r="AO313" s="81">
        <v>3</v>
      </c>
      <c r="AP313" s="81"/>
      <c r="AQ313" s="81">
        <v>2</v>
      </c>
      <c r="AR313" s="81"/>
      <c r="AS313" s="81">
        <v>1</v>
      </c>
      <c r="AT313" s="81"/>
      <c r="AU313" s="81"/>
      <c r="AV313" s="81"/>
      <c r="AW313" s="81"/>
      <c r="AX313" s="82">
        <v>6</v>
      </c>
      <c r="AY313" s="83">
        <v>2092</v>
      </c>
      <c r="AZ313" s="181">
        <v>1.4999999999999999E-2</v>
      </c>
      <c r="BA313" s="84">
        <v>3.0000000000000001E-3</v>
      </c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463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77">
        <v>44245</v>
      </c>
      <c r="D314" s="74">
        <v>29</v>
      </c>
      <c r="E314" s="74">
        <v>81</v>
      </c>
      <c r="F314" s="74">
        <v>8</v>
      </c>
      <c r="G314" s="75" t="s">
        <v>235</v>
      </c>
      <c r="H314" s="76" t="s">
        <v>236</v>
      </c>
      <c r="I314" s="76" t="s">
        <v>452</v>
      </c>
      <c r="J314" s="76">
        <v>2</v>
      </c>
      <c r="K314" s="76">
        <v>3</v>
      </c>
      <c r="L314" s="178">
        <v>388</v>
      </c>
      <c r="M314" s="179">
        <v>360.84</v>
      </c>
      <c r="N314" s="180">
        <v>415.16</v>
      </c>
      <c r="O314" s="111">
        <v>400</v>
      </c>
      <c r="P314" s="111">
        <v>375</v>
      </c>
      <c r="Q314" s="111">
        <v>379</v>
      </c>
      <c r="R314" s="111">
        <v>391</v>
      </c>
      <c r="S314" s="111">
        <v>397</v>
      </c>
      <c r="T314" s="77">
        <v>121</v>
      </c>
      <c r="U314" s="77">
        <v>123</v>
      </c>
      <c r="V314" s="111">
        <v>389</v>
      </c>
      <c r="W314" s="111">
        <v>410</v>
      </c>
      <c r="X314" s="111">
        <v>395</v>
      </c>
      <c r="Y314" s="111">
        <v>382</v>
      </c>
      <c r="Z314" s="111">
        <v>396</v>
      </c>
      <c r="AA314" s="77">
        <v>121</v>
      </c>
      <c r="AB314" s="77">
        <v>120</v>
      </c>
      <c r="AC314" s="111"/>
      <c r="AD314" s="111"/>
      <c r="AE314" s="111"/>
      <c r="AF314" s="111"/>
      <c r="AG314" s="111"/>
      <c r="AH314" s="77"/>
      <c r="AI314" s="77"/>
      <c r="AJ314" s="78">
        <v>391.4</v>
      </c>
      <c r="AK314" s="79">
        <v>60</v>
      </c>
      <c r="AL314" s="80">
        <v>120</v>
      </c>
      <c r="AM314" s="77">
        <v>59</v>
      </c>
      <c r="AN314" s="77">
        <v>121</v>
      </c>
      <c r="AO314" s="81">
        <v>5</v>
      </c>
      <c r="AP314" s="81">
        <v>4</v>
      </c>
      <c r="AQ314" s="81">
        <v>7</v>
      </c>
      <c r="AR314" s="81"/>
      <c r="AS314" s="81"/>
      <c r="AT314" s="81"/>
      <c r="AU314" s="81"/>
      <c r="AV314" s="81"/>
      <c r="AW314" s="81"/>
      <c r="AX314" s="82">
        <v>16</v>
      </c>
      <c r="AY314" s="83">
        <v>1326</v>
      </c>
      <c r="AZ314" s="181">
        <v>1.4999999999999999E-2</v>
      </c>
      <c r="BA314" s="84">
        <v>1.2E-2</v>
      </c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468</v>
      </c>
      <c r="BH314" s="85" t="s">
        <v>479</v>
      </c>
      <c r="BI314" s="85" t="s">
        <v>518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77">
        <v>44245</v>
      </c>
      <c r="D315" s="74">
        <v>259</v>
      </c>
      <c r="E315" s="74">
        <v>183</v>
      </c>
      <c r="F315" s="74">
        <v>25</v>
      </c>
      <c r="G315" s="75" t="s">
        <v>257</v>
      </c>
      <c r="H315" s="76" t="s">
        <v>258</v>
      </c>
      <c r="I315" s="76" t="s">
        <v>484</v>
      </c>
      <c r="J315" s="76">
        <v>12</v>
      </c>
      <c r="K315" s="76">
        <v>1</v>
      </c>
      <c r="L315" s="178">
        <v>3</v>
      </c>
      <c r="M315" s="179">
        <v>2.79</v>
      </c>
      <c r="N315" s="180">
        <v>3.21</v>
      </c>
      <c r="O315" s="111">
        <v>3</v>
      </c>
      <c r="P315" s="111">
        <v>3</v>
      </c>
      <c r="Q315" s="111">
        <v>3</v>
      </c>
      <c r="R315" s="111">
        <v>3</v>
      </c>
      <c r="S315" s="111">
        <v>3</v>
      </c>
      <c r="T315" s="77">
        <v>85</v>
      </c>
      <c r="U315" s="77">
        <v>86</v>
      </c>
      <c r="V315" s="111">
        <v>3</v>
      </c>
      <c r="W315" s="111">
        <v>3</v>
      </c>
      <c r="X315" s="111">
        <v>3</v>
      </c>
      <c r="Y315" s="111">
        <v>3</v>
      </c>
      <c r="Z315" s="111">
        <v>3</v>
      </c>
      <c r="AA315" s="77">
        <v>101</v>
      </c>
      <c r="AB315" s="77">
        <v>101</v>
      </c>
      <c r="AC315" s="111"/>
      <c r="AD315" s="111"/>
      <c r="AE315" s="111"/>
      <c r="AF315" s="111"/>
      <c r="AG315" s="111"/>
      <c r="AH315" s="77"/>
      <c r="AI315" s="77"/>
      <c r="AJ315" s="78">
        <v>2.9</v>
      </c>
      <c r="AK315" s="79">
        <v>508</v>
      </c>
      <c r="AL315" s="80">
        <v>85</v>
      </c>
      <c r="AM315" s="77">
        <v>463</v>
      </c>
      <c r="AN315" s="77">
        <v>93</v>
      </c>
      <c r="AO315" s="81">
        <v>24</v>
      </c>
      <c r="AP315" s="81">
        <v>6</v>
      </c>
      <c r="AQ315" s="81">
        <v>25</v>
      </c>
      <c r="AR315" s="81"/>
      <c r="AS315" s="81">
        <v>12</v>
      </c>
      <c r="AT315" s="81"/>
      <c r="AU315" s="81"/>
      <c r="AV315" s="81"/>
      <c r="AW315" s="81"/>
      <c r="AX315" s="82">
        <v>67</v>
      </c>
      <c r="AY315" s="83">
        <v>7067</v>
      </c>
      <c r="AZ315" s="181">
        <v>0.02</v>
      </c>
      <c r="BA315" s="84">
        <v>8.9999999999999993E-3</v>
      </c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483</v>
      </c>
      <c r="BH315" s="85" t="s">
        <v>483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77">
        <v>44245</v>
      </c>
      <c r="D316" s="74">
        <v>334</v>
      </c>
      <c r="E316" s="74">
        <v>254</v>
      </c>
      <c r="F316" s="74">
        <v>49</v>
      </c>
      <c r="G316" s="75" t="s">
        <v>415</v>
      </c>
      <c r="H316" s="76" t="s">
        <v>164</v>
      </c>
      <c r="I316" s="76" t="s">
        <v>478</v>
      </c>
      <c r="J316" s="76">
        <v>4</v>
      </c>
      <c r="K316" s="76">
        <v>2</v>
      </c>
      <c r="L316" s="178">
        <v>203</v>
      </c>
      <c r="M316" s="179">
        <v>188.79</v>
      </c>
      <c r="N316" s="180">
        <v>217.21</v>
      </c>
      <c r="O316" s="111">
        <v>200</v>
      </c>
      <c r="P316" s="111">
        <v>210</v>
      </c>
      <c r="Q316" s="111">
        <v>215</v>
      </c>
      <c r="R316" s="111">
        <v>200</v>
      </c>
      <c r="S316" s="111">
        <v>203</v>
      </c>
      <c r="T316" s="77">
        <v>142</v>
      </c>
      <c r="U316" s="77">
        <v>142</v>
      </c>
      <c r="V316" s="111">
        <v>196</v>
      </c>
      <c r="W316" s="111">
        <v>201</v>
      </c>
      <c r="X316" s="111">
        <v>218</v>
      </c>
      <c r="Y316" s="111">
        <v>198</v>
      </c>
      <c r="Z316" s="111">
        <v>202</v>
      </c>
      <c r="AA316" s="77">
        <v>143</v>
      </c>
      <c r="AB316" s="77">
        <v>136</v>
      </c>
      <c r="AC316" s="111"/>
      <c r="AD316" s="111"/>
      <c r="AE316" s="111"/>
      <c r="AF316" s="111"/>
      <c r="AG316" s="111"/>
      <c r="AH316" s="77"/>
      <c r="AI316" s="77"/>
      <c r="AJ316" s="78">
        <v>204.3</v>
      </c>
      <c r="AK316" s="79">
        <v>88</v>
      </c>
      <c r="AL316" s="80">
        <v>164</v>
      </c>
      <c r="AM316" s="77">
        <v>102</v>
      </c>
      <c r="AN316" s="77">
        <v>141</v>
      </c>
      <c r="AO316" s="81">
        <v>6</v>
      </c>
      <c r="AP316" s="81">
        <v>6</v>
      </c>
      <c r="AQ316" s="81">
        <v>8</v>
      </c>
      <c r="AR316" s="81"/>
      <c r="AS316" s="81"/>
      <c r="AT316" s="81"/>
      <c r="AU316" s="81"/>
      <c r="AV316" s="81"/>
      <c r="AW316" s="81"/>
      <c r="AX316" s="82">
        <v>20</v>
      </c>
      <c r="AY316" s="83">
        <v>2120</v>
      </c>
      <c r="AZ316" s="181">
        <v>0.02</v>
      </c>
      <c r="BA316" s="84">
        <v>8.9999999999999993E-3</v>
      </c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468</v>
      </c>
      <c r="BH316" s="85" t="s">
        <v>475</v>
      </c>
      <c r="BI316" s="85" t="s">
        <v>482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77">
        <v>44248</v>
      </c>
      <c r="D317" s="74">
        <v>137</v>
      </c>
      <c r="E317" s="74">
        <v>168</v>
      </c>
      <c r="F317" s="74">
        <v>2</v>
      </c>
      <c r="G317" s="75" t="s">
        <v>184</v>
      </c>
      <c r="H317" s="76" t="s">
        <v>185</v>
      </c>
      <c r="I317" s="76" t="s">
        <v>452</v>
      </c>
      <c r="J317" s="76">
        <v>3</v>
      </c>
      <c r="K317" s="76">
        <v>2</v>
      </c>
      <c r="L317" s="178">
        <v>619</v>
      </c>
      <c r="M317" s="179">
        <v>575.66999999999996</v>
      </c>
      <c r="N317" s="180">
        <v>662.33</v>
      </c>
      <c r="O317" s="111"/>
      <c r="P317" s="111"/>
      <c r="Q317" s="111"/>
      <c r="R317" s="111"/>
      <c r="S317" s="111"/>
      <c r="T317" s="77"/>
      <c r="U317" s="77"/>
      <c r="V317" s="111">
        <v>670</v>
      </c>
      <c r="W317" s="111">
        <v>608</v>
      </c>
      <c r="X317" s="111">
        <v>650</v>
      </c>
      <c r="Y317" s="111">
        <v>635</v>
      </c>
      <c r="Z317" s="111">
        <v>620</v>
      </c>
      <c r="AA317" s="77">
        <v>141</v>
      </c>
      <c r="AB317" s="77">
        <v>145</v>
      </c>
      <c r="AC317" s="111"/>
      <c r="AD317" s="111"/>
      <c r="AE317" s="111"/>
      <c r="AF317" s="111"/>
      <c r="AG317" s="111"/>
      <c r="AH317" s="77"/>
      <c r="AI317" s="77"/>
      <c r="AJ317" s="78">
        <v>636.6</v>
      </c>
      <c r="AK317" s="79">
        <v>90</v>
      </c>
      <c r="AL317" s="80">
        <v>116</v>
      </c>
      <c r="AM317" s="77">
        <v>76</v>
      </c>
      <c r="AN317" s="77">
        <v>143</v>
      </c>
      <c r="AO317" s="81">
        <v>5</v>
      </c>
      <c r="AP317" s="81"/>
      <c r="AQ317" s="81">
        <v>2</v>
      </c>
      <c r="AR317" s="81"/>
      <c r="AS317" s="81"/>
      <c r="AT317" s="81"/>
      <c r="AU317" s="81"/>
      <c r="AV317" s="81"/>
      <c r="AW317" s="81"/>
      <c r="AX317" s="82">
        <v>7</v>
      </c>
      <c r="AY317" s="83">
        <v>517</v>
      </c>
      <c r="AZ317" s="181">
        <v>1.4999999999999999E-2</v>
      </c>
      <c r="BA317" s="84">
        <v>1.4E-2</v>
      </c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463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77">
        <v>44248</v>
      </c>
      <c r="D318" s="74">
        <v>137</v>
      </c>
      <c r="E318" s="74">
        <v>273</v>
      </c>
      <c r="F318" s="74">
        <v>2</v>
      </c>
      <c r="G318" s="75" t="s">
        <v>220</v>
      </c>
      <c r="H318" s="76" t="s">
        <v>221</v>
      </c>
      <c r="I318" s="76" t="s">
        <v>452</v>
      </c>
      <c r="J318" s="76">
        <v>3</v>
      </c>
      <c r="K318" s="76">
        <v>2</v>
      </c>
      <c r="L318" s="178">
        <v>564</v>
      </c>
      <c r="M318" s="179">
        <v>524.52</v>
      </c>
      <c r="N318" s="180">
        <v>603.48</v>
      </c>
      <c r="O318" s="111"/>
      <c r="P318" s="111">
        <v>622</v>
      </c>
      <c r="Q318" s="111">
        <v>550</v>
      </c>
      <c r="R318" s="111">
        <v>582</v>
      </c>
      <c r="S318" s="111">
        <v>571</v>
      </c>
      <c r="T318" s="77">
        <v>144</v>
      </c>
      <c r="U318" s="77">
        <v>141</v>
      </c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>
        <v>581.29999999999995</v>
      </c>
      <c r="AK318" s="79">
        <v>93</v>
      </c>
      <c r="AL318" s="80">
        <v>116</v>
      </c>
      <c r="AM318" s="77">
        <v>76</v>
      </c>
      <c r="AN318" s="77">
        <v>143</v>
      </c>
      <c r="AO318" s="81">
        <v>2</v>
      </c>
      <c r="AP318" s="81">
        <v>2</v>
      </c>
      <c r="AQ318" s="81">
        <v>4</v>
      </c>
      <c r="AR318" s="81"/>
      <c r="AS318" s="81"/>
      <c r="AT318" s="81"/>
      <c r="AU318" s="81"/>
      <c r="AV318" s="81"/>
      <c r="AW318" s="81"/>
      <c r="AX318" s="82">
        <v>8</v>
      </c>
      <c r="AY318" s="83">
        <v>908</v>
      </c>
      <c r="AZ318" s="181">
        <v>1.4999999999999999E-2</v>
      </c>
      <c r="BA318" s="84">
        <v>8.9999999999999993E-3</v>
      </c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463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77">
        <v>44248</v>
      </c>
      <c r="D319" s="74">
        <v>236</v>
      </c>
      <c r="E319" s="74">
        <v>160</v>
      </c>
      <c r="F319" s="74">
        <v>3</v>
      </c>
      <c r="G319" s="75" t="s">
        <v>151</v>
      </c>
      <c r="H319" s="76" t="s">
        <v>152</v>
      </c>
      <c r="I319" s="76" t="s">
        <v>452</v>
      </c>
      <c r="J319" s="76">
        <v>2</v>
      </c>
      <c r="K319" s="76">
        <v>1</v>
      </c>
      <c r="L319" s="178">
        <v>200</v>
      </c>
      <c r="M319" s="179">
        <v>186</v>
      </c>
      <c r="N319" s="180">
        <v>214</v>
      </c>
      <c r="O319" s="111"/>
      <c r="P319" s="111"/>
      <c r="Q319" s="111">
        <v>208</v>
      </c>
      <c r="R319" s="111">
        <v>196</v>
      </c>
      <c r="S319" s="111">
        <v>204</v>
      </c>
      <c r="T319" s="77"/>
      <c r="U319" s="77">
        <v>98</v>
      </c>
      <c r="V319" s="111">
        <v>196</v>
      </c>
      <c r="W319" s="111">
        <v>183</v>
      </c>
      <c r="X319" s="111">
        <v>193</v>
      </c>
      <c r="Y319" s="111">
        <v>200</v>
      </c>
      <c r="Z319" s="111">
        <v>189</v>
      </c>
      <c r="AA319" s="77">
        <v>98</v>
      </c>
      <c r="AB319" s="77">
        <v>95</v>
      </c>
      <c r="AC319" s="111"/>
      <c r="AD319" s="111"/>
      <c r="AE319" s="111"/>
      <c r="AF319" s="111"/>
      <c r="AG319" s="111"/>
      <c r="AH319" s="77"/>
      <c r="AI319" s="77"/>
      <c r="AJ319" s="78">
        <v>196.1</v>
      </c>
      <c r="AK319" s="79">
        <v>76</v>
      </c>
      <c r="AL319" s="80">
        <v>95</v>
      </c>
      <c r="AM319" s="77">
        <v>74</v>
      </c>
      <c r="AN319" s="77">
        <v>97</v>
      </c>
      <c r="AO319" s="81">
        <v>8</v>
      </c>
      <c r="AP319" s="81">
        <v>7</v>
      </c>
      <c r="AQ319" s="81">
        <v>8</v>
      </c>
      <c r="AR319" s="81"/>
      <c r="AS319" s="81"/>
      <c r="AT319" s="81"/>
      <c r="AU319" s="81"/>
      <c r="AV319" s="81"/>
      <c r="AW319" s="81"/>
      <c r="AX319" s="82">
        <v>23</v>
      </c>
      <c r="AY319" s="83">
        <v>1175</v>
      </c>
      <c r="AZ319" s="181">
        <v>1.4999999999999999E-2</v>
      </c>
      <c r="BA319" s="84">
        <v>0.02</v>
      </c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510</v>
      </c>
      <c r="BH319" s="85" t="s">
        <v>510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77">
        <v>44248</v>
      </c>
      <c r="D320" s="74">
        <v>376</v>
      </c>
      <c r="E320" s="74">
        <v>438</v>
      </c>
      <c r="F320" s="74">
        <v>3</v>
      </c>
      <c r="G320" s="75" t="s">
        <v>178</v>
      </c>
      <c r="H320" s="76" t="s">
        <v>179</v>
      </c>
      <c r="I320" s="76" t="s">
        <v>452</v>
      </c>
      <c r="J320" s="76">
        <v>3</v>
      </c>
      <c r="K320" s="76">
        <v>2</v>
      </c>
      <c r="L320" s="178">
        <v>336</v>
      </c>
      <c r="M320" s="179">
        <v>316.17599999999999</v>
      </c>
      <c r="N320" s="180">
        <v>359.85599999999999</v>
      </c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>
        <v>67</v>
      </c>
      <c r="AL320" s="80">
        <v>161</v>
      </c>
      <c r="AM320" s="77"/>
      <c r="AN320" s="77"/>
      <c r="AO320" s="81">
        <v>3</v>
      </c>
      <c r="AP320" s="81">
        <v>2</v>
      </c>
      <c r="AQ320" s="81">
        <v>4</v>
      </c>
      <c r="AR320" s="81"/>
      <c r="AS320" s="81"/>
      <c r="AT320" s="81"/>
      <c r="AU320" s="81"/>
      <c r="AV320" s="81"/>
      <c r="AW320" s="81"/>
      <c r="AX320" s="82">
        <v>9</v>
      </c>
      <c r="AY320" s="83">
        <v>9</v>
      </c>
      <c r="AZ320" s="181">
        <v>1.4999999999999999E-2</v>
      </c>
      <c r="BA320" s="84">
        <v>1</v>
      </c>
      <c r="BB320" s="83"/>
      <c r="BC320" s="83">
        <v>0</v>
      </c>
      <c r="BD320" s="83">
        <v>0</v>
      </c>
      <c r="BE320" s="83"/>
      <c r="BF320" s="83"/>
      <c r="BG320" s="28" t="s">
        <v>453</v>
      </c>
      <c r="BH320" s="85" t="s">
        <v>454</v>
      </c>
      <c r="BI320" s="85" t="s">
        <v>457</v>
      </c>
      <c r="BJ320" s="85" t="s">
        <v>458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77">
        <v>44248</v>
      </c>
      <c r="D321" s="74">
        <v>1</v>
      </c>
      <c r="E321" s="74">
        <v>1</v>
      </c>
      <c r="F321" s="74">
        <v>4</v>
      </c>
      <c r="G321" s="75" t="s">
        <v>190</v>
      </c>
      <c r="H321" s="76" t="s">
        <v>191</v>
      </c>
      <c r="I321" s="76" t="s">
        <v>452</v>
      </c>
      <c r="J321" s="76">
        <v>3</v>
      </c>
      <c r="K321" s="76">
        <v>2</v>
      </c>
      <c r="L321" s="178">
        <v>111</v>
      </c>
      <c r="M321" s="179">
        <v>103.23</v>
      </c>
      <c r="N321" s="180">
        <v>118.77</v>
      </c>
      <c r="O321" s="111"/>
      <c r="P321" s="111">
        <v>110</v>
      </c>
      <c r="Q321" s="111">
        <v>106</v>
      </c>
      <c r="R321" s="111">
        <v>108</v>
      </c>
      <c r="S321" s="111">
        <v>103</v>
      </c>
      <c r="T321" s="77">
        <v>95</v>
      </c>
      <c r="U321" s="77">
        <v>95</v>
      </c>
      <c r="V321" s="111">
        <v>110</v>
      </c>
      <c r="W321" s="111">
        <v>112</v>
      </c>
      <c r="X321" s="111">
        <v>118</v>
      </c>
      <c r="Y321" s="111">
        <v>125</v>
      </c>
      <c r="Z321" s="111">
        <v>117</v>
      </c>
      <c r="AA321" s="77">
        <v>95</v>
      </c>
      <c r="AB321" s="77">
        <v>90</v>
      </c>
      <c r="AC321" s="111"/>
      <c r="AD321" s="111"/>
      <c r="AE321" s="111"/>
      <c r="AF321" s="111"/>
      <c r="AG321" s="111"/>
      <c r="AH321" s="77"/>
      <c r="AI321" s="77"/>
      <c r="AJ321" s="78">
        <v>112.1</v>
      </c>
      <c r="AK321" s="79">
        <v>108</v>
      </c>
      <c r="AL321" s="80">
        <v>100</v>
      </c>
      <c r="AM321" s="77">
        <v>115</v>
      </c>
      <c r="AN321" s="77">
        <v>94</v>
      </c>
      <c r="AO321" s="81">
        <v>12</v>
      </c>
      <c r="AP321" s="81">
        <v>4</v>
      </c>
      <c r="AQ321" s="81">
        <v>4</v>
      </c>
      <c r="AR321" s="81"/>
      <c r="AS321" s="81"/>
      <c r="AT321" s="81"/>
      <c r="AU321" s="81"/>
      <c r="AV321" s="81"/>
      <c r="AW321" s="81"/>
      <c r="AX321" s="82">
        <v>20</v>
      </c>
      <c r="AY321" s="83">
        <v>1956</v>
      </c>
      <c r="AZ321" s="181">
        <v>1.4999999999999999E-2</v>
      </c>
      <c r="BA321" s="84">
        <v>0.01</v>
      </c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483</v>
      </c>
      <c r="BH321" s="85" t="s">
        <v>483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77">
        <v>44248</v>
      </c>
      <c r="D322" s="74">
        <v>1</v>
      </c>
      <c r="E322" s="74">
        <v>2</v>
      </c>
      <c r="F322" s="74">
        <v>4</v>
      </c>
      <c r="G322" s="75" t="s">
        <v>193</v>
      </c>
      <c r="H322" s="76" t="s">
        <v>194</v>
      </c>
      <c r="I322" s="76" t="s">
        <v>452</v>
      </c>
      <c r="J322" s="76">
        <v>3</v>
      </c>
      <c r="K322" s="76">
        <v>2</v>
      </c>
      <c r="L322" s="178">
        <v>113</v>
      </c>
      <c r="M322" s="179">
        <v>105.09</v>
      </c>
      <c r="N322" s="180">
        <v>120.91</v>
      </c>
      <c r="O322" s="111"/>
      <c r="P322" s="111">
        <v>118</v>
      </c>
      <c r="Q322" s="111">
        <v>110</v>
      </c>
      <c r="R322" s="111">
        <v>112</v>
      </c>
      <c r="S322" s="111">
        <v>107</v>
      </c>
      <c r="T322" s="77">
        <v>95</v>
      </c>
      <c r="U322" s="77">
        <v>95</v>
      </c>
      <c r="V322" s="111">
        <v>101</v>
      </c>
      <c r="W322" s="111">
        <v>106</v>
      </c>
      <c r="X322" s="111">
        <v>108</v>
      </c>
      <c r="Y322" s="111">
        <v>111</v>
      </c>
      <c r="Z322" s="111">
        <v>105</v>
      </c>
      <c r="AA322" s="77">
        <v>95</v>
      </c>
      <c r="AB322" s="77">
        <v>90</v>
      </c>
      <c r="AC322" s="111"/>
      <c r="AD322" s="111"/>
      <c r="AE322" s="111"/>
      <c r="AF322" s="111"/>
      <c r="AG322" s="111"/>
      <c r="AH322" s="77"/>
      <c r="AI322" s="77"/>
      <c r="AJ322" s="78">
        <v>108.7</v>
      </c>
      <c r="AK322" s="79">
        <v>108</v>
      </c>
      <c r="AL322" s="80">
        <v>100</v>
      </c>
      <c r="AM322" s="77">
        <v>115</v>
      </c>
      <c r="AN322" s="77">
        <v>94</v>
      </c>
      <c r="AO322" s="81">
        <v>10</v>
      </c>
      <c r="AP322" s="81">
        <v>4</v>
      </c>
      <c r="AQ322" s="81">
        <v>3</v>
      </c>
      <c r="AR322" s="81"/>
      <c r="AS322" s="81"/>
      <c r="AT322" s="81"/>
      <c r="AU322" s="81"/>
      <c r="AV322" s="81"/>
      <c r="AW322" s="81"/>
      <c r="AX322" s="82">
        <v>17</v>
      </c>
      <c r="AY322" s="83">
        <v>2201</v>
      </c>
      <c r="AZ322" s="181">
        <v>1.4999999999999999E-2</v>
      </c>
      <c r="BA322" s="84">
        <v>8.0000000000000002E-3</v>
      </c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483</v>
      </c>
      <c r="BH322" s="85" t="s">
        <v>483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77">
        <v>44248</v>
      </c>
      <c r="D323" s="74">
        <v>47</v>
      </c>
      <c r="E323" s="74">
        <v>122</v>
      </c>
      <c r="F323" s="74">
        <v>5</v>
      </c>
      <c r="G323" s="75" t="s">
        <v>272</v>
      </c>
      <c r="H323" s="76" t="s">
        <v>273</v>
      </c>
      <c r="I323" s="76" t="s">
        <v>459</v>
      </c>
      <c r="J323" s="76">
        <v>2</v>
      </c>
      <c r="K323" s="76">
        <v>1</v>
      </c>
      <c r="L323" s="178">
        <v>280</v>
      </c>
      <c r="M323" s="179">
        <v>267.39999999999998</v>
      </c>
      <c r="N323" s="180">
        <v>292.60000000000002</v>
      </c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>
        <v>63</v>
      </c>
      <c r="AL323" s="80">
        <v>115</v>
      </c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>
        <v>2000</v>
      </c>
      <c r="AZ323" s="181">
        <v>1.4999999999999999E-2</v>
      </c>
      <c r="BA323" s="84"/>
      <c r="BB323" s="83"/>
      <c r="BC323" s="83"/>
      <c r="BD323" s="83">
        <v>7.1</v>
      </c>
      <c r="BE323" s="83"/>
      <c r="BF323" s="83"/>
      <c r="BG323" s="28" t="s">
        <v>453</v>
      </c>
      <c r="BH323" s="85" t="s">
        <v>454</v>
      </c>
      <c r="BI323" s="85" t="s">
        <v>467</v>
      </c>
      <c r="BJ323" s="85" t="s">
        <v>461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77">
        <v>44248</v>
      </c>
      <c r="D324" s="74">
        <v>135</v>
      </c>
      <c r="E324" s="74">
        <v>271</v>
      </c>
      <c r="F324" s="74">
        <v>5</v>
      </c>
      <c r="G324" s="75" t="s">
        <v>169</v>
      </c>
      <c r="H324" s="76" t="s">
        <v>170</v>
      </c>
      <c r="I324" s="76" t="s">
        <v>452</v>
      </c>
      <c r="J324" s="76">
        <v>4</v>
      </c>
      <c r="K324" s="76">
        <v>2</v>
      </c>
      <c r="L324" s="178">
        <v>161</v>
      </c>
      <c r="M324" s="179">
        <v>149.72999999999999</v>
      </c>
      <c r="N324" s="180">
        <v>172.27</v>
      </c>
      <c r="O324" s="111"/>
      <c r="P324" s="111">
        <v>166</v>
      </c>
      <c r="Q324" s="111">
        <v>144</v>
      </c>
      <c r="R324" s="111">
        <v>162</v>
      </c>
      <c r="S324" s="111">
        <v>158</v>
      </c>
      <c r="T324" s="77">
        <v>92</v>
      </c>
      <c r="U324" s="77">
        <v>100</v>
      </c>
      <c r="V324" s="111">
        <v>170</v>
      </c>
      <c r="W324" s="111">
        <v>168</v>
      </c>
      <c r="X324" s="111">
        <v>165</v>
      </c>
      <c r="Y324" s="111">
        <v>173</v>
      </c>
      <c r="Z324" s="111">
        <v>170</v>
      </c>
      <c r="AA324" s="77">
        <v>100</v>
      </c>
      <c r="AB324" s="77">
        <v>106</v>
      </c>
      <c r="AC324" s="111"/>
      <c r="AD324" s="111"/>
      <c r="AE324" s="111"/>
      <c r="AF324" s="111"/>
      <c r="AG324" s="111"/>
      <c r="AH324" s="77"/>
      <c r="AI324" s="77"/>
      <c r="AJ324" s="78">
        <v>164</v>
      </c>
      <c r="AK324" s="79">
        <v>151</v>
      </c>
      <c r="AL324" s="80">
        <v>95</v>
      </c>
      <c r="AM324" s="77">
        <v>145</v>
      </c>
      <c r="AN324" s="77">
        <v>100</v>
      </c>
      <c r="AO324" s="81">
        <v>6</v>
      </c>
      <c r="AP324" s="81">
        <v>2</v>
      </c>
      <c r="AQ324" s="81">
        <v>3</v>
      </c>
      <c r="AR324" s="81"/>
      <c r="AS324" s="81"/>
      <c r="AT324" s="81"/>
      <c r="AU324" s="81"/>
      <c r="AV324" s="81"/>
      <c r="AW324" s="81"/>
      <c r="AX324" s="82">
        <v>11</v>
      </c>
      <c r="AY324" s="83">
        <v>3161</v>
      </c>
      <c r="AZ324" s="181">
        <v>1.4999999999999999E-2</v>
      </c>
      <c r="BA324" s="84">
        <v>3.0000000000000001E-3</v>
      </c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463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77">
        <v>44248</v>
      </c>
      <c r="D325" s="74">
        <v>331</v>
      </c>
      <c r="E325" s="74">
        <v>253</v>
      </c>
      <c r="F325" s="74">
        <v>6</v>
      </c>
      <c r="G325" s="75" t="s">
        <v>163</v>
      </c>
      <c r="H325" s="76" t="s">
        <v>164</v>
      </c>
      <c r="I325" s="76" t="s">
        <v>452</v>
      </c>
      <c r="J325" s="76">
        <v>3</v>
      </c>
      <c r="K325" s="76">
        <v>2</v>
      </c>
      <c r="L325" s="178">
        <v>203</v>
      </c>
      <c r="M325" s="179">
        <v>188.79</v>
      </c>
      <c r="N325" s="180">
        <v>217.21</v>
      </c>
      <c r="O325" s="111"/>
      <c r="P325" s="111"/>
      <c r="Q325" s="111"/>
      <c r="R325" s="111">
        <v>232</v>
      </c>
      <c r="S325" s="111">
        <v>211</v>
      </c>
      <c r="T325" s="77"/>
      <c r="U325" s="77">
        <v>91</v>
      </c>
      <c r="V325" s="111">
        <v>193</v>
      </c>
      <c r="W325" s="111">
        <v>200</v>
      </c>
      <c r="X325" s="111">
        <v>202</v>
      </c>
      <c r="Y325" s="111">
        <v>208</v>
      </c>
      <c r="Z325" s="111">
        <v>201</v>
      </c>
      <c r="AA325" s="77">
        <v>99</v>
      </c>
      <c r="AB325" s="77">
        <v>95</v>
      </c>
      <c r="AC325" s="111"/>
      <c r="AD325" s="111"/>
      <c r="AE325" s="111"/>
      <c r="AF325" s="111"/>
      <c r="AG325" s="111"/>
      <c r="AH325" s="77"/>
      <c r="AI325" s="77"/>
      <c r="AJ325" s="78">
        <v>206.7</v>
      </c>
      <c r="AK325" s="79">
        <v>121</v>
      </c>
      <c r="AL325" s="80">
        <v>89</v>
      </c>
      <c r="AM325" s="77">
        <v>114</v>
      </c>
      <c r="AN325" s="77">
        <v>95</v>
      </c>
      <c r="AO325" s="81">
        <v>6</v>
      </c>
      <c r="AP325" s="81">
        <v>6</v>
      </c>
      <c r="AQ325" s="81">
        <v>7</v>
      </c>
      <c r="AR325" s="81"/>
      <c r="AS325" s="81"/>
      <c r="AT325" s="81"/>
      <c r="AU325" s="81"/>
      <c r="AV325" s="81"/>
      <c r="AW325" s="81"/>
      <c r="AX325" s="82">
        <v>19</v>
      </c>
      <c r="AY325" s="83">
        <v>1459</v>
      </c>
      <c r="AZ325" s="181">
        <v>1.4999999999999999E-2</v>
      </c>
      <c r="BA325" s="84">
        <v>1.2999999999999999E-2</v>
      </c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468</v>
      </c>
      <c r="BH325" s="85" t="s">
        <v>475</v>
      </c>
      <c r="BI325" s="85" t="s">
        <v>482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77">
        <v>44248</v>
      </c>
      <c r="D326" s="74">
        <v>383</v>
      </c>
      <c r="E326" s="74">
        <v>550</v>
      </c>
      <c r="F326" s="74">
        <v>6</v>
      </c>
      <c r="G326" s="75" t="s">
        <v>187</v>
      </c>
      <c r="H326" s="76" t="s">
        <v>188</v>
      </c>
      <c r="I326" s="76" t="s">
        <v>452</v>
      </c>
      <c r="J326" s="76">
        <v>3</v>
      </c>
      <c r="K326" s="76">
        <v>1</v>
      </c>
      <c r="L326" s="178">
        <v>35</v>
      </c>
      <c r="M326" s="179">
        <v>32.024999999999999</v>
      </c>
      <c r="N326" s="180">
        <v>38.045000000000002</v>
      </c>
      <c r="O326" s="111"/>
      <c r="P326" s="111">
        <v>35</v>
      </c>
      <c r="Q326" s="111"/>
      <c r="R326" s="111"/>
      <c r="S326" s="111"/>
      <c r="T326" s="77">
        <v>91</v>
      </c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>
        <v>35</v>
      </c>
      <c r="AK326" s="79">
        <v>108</v>
      </c>
      <c r="AL326" s="80">
        <v>100</v>
      </c>
      <c r="AM326" s="77">
        <v>119</v>
      </c>
      <c r="AN326" s="77">
        <v>91</v>
      </c>
      <c r="AO326" s="81">
        <v>2</v>
      </c>
      <c r="AP326" s="81">
        <v>1</v>
      </c>
      <c r="AQ326" s="81">
        <v>1</v>
      </c>
      <c r="AR326" s="81"/>
      <c r="AS326" s="81"/>
      <c r="AT326" s="81"/>
      <c r="AU326" s="81"/>
      <c r="AV326" s="81"/>
      <c r="AW326" s="81"/>
      <c r="AX326" s="82">
        <v>4</v>
      </c>
      <c r="AY326" s="83">
        <v>4</v>
      </c>
      <c r="AZ326" s="181">
        <v>1.4999999999999999E-2</v>
      </c>
      <c r="BA326" s="84">
        <v>1</v>
      </c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453</v>
      </c>
      <c r="BH326" s="85" t="s">
        <v>454</v>
      </c>
      <c r="BI326" s="85" t="s">
        <v>522</v>
      </c>
      <c r="BJ326" s="85" t="s">
        <v>458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77">
        <v>44248</v>
      </c>
      <c r="D327" s="74">
        <v>143</v>
      </c>
      <c r="E327" s="74">
        <v>281</v>
      </c>
      <c r="F327" s="74">
        <v>7</v>
      </c>
      <c r="G327" s="75" t="s">
        <v>420</v>
      </c>
      <c r="H327" s="76" t="s">
        <v>421</v>
      </c>
      <c r="I327" s="76" t="s">
        <v>452</v>
      </c>
      <c r="J327" s="76">
        <v>4</v>
      </c>
      <c r="K327" s="76">
        <v>2</v>
      </c>
      <c r="L327" s="178">
        <v>285</v>
      </c>
      <c r="M327" s="179">
        <v>265.05</v>
      </c>
      <c r="N327" s="180">
        <v>304.95</v>
      </c>
      <c r="O327" s="111"/>
      <c r="P327" s="111">
        <v>288</v>
      </c>
      <c r="Q327" s="111">
        <v>315</v>
      </c>
      <c r="R327" s="111">
        <v>300</v>
      </c>
      <c r="S327" s="111">
        <v>298</v>
      </c>
      <c r="T327" s="77">
        <v>119</v>
      </c>
      <c r="U327" s="77">
        <v>115</v>
      </c>
      <c r="V327" s="111">
        <v>326</v>
      </c>
      <c r="W327" s="111">
        <v>300</v>
      </c>
      <c r="X327" s="111">
        <v>293</v>
      </c>
      <c r="Y327" s="111">
        <v>301</v>
      </c>
      <c r="Z327" s="111">
        <v>298</v>
      </c>
      <c r="AA327" s="77">
        <v>134</v>
      </c>
      <c r="AB327" s="77">
        <v>125</v>
      </c>
      <c r="AC327" s="111"/>
      <c r="AD327" s="111"/>
      <c r="AE327" s="111"/>
      <c r="AF327" s="111"/>
      <c r="AG327" s="111"/>
      <c r="AH327" s="77"/>
      <c r="AI327" s="77"/>
      <c r="AJ327" s="78">
        <v>302.10000000000002</v>
      </c>
      <c r="AK327" s="79">
        <v>120</v>
      </c>
      <c r="AL327" s="80">
        <v>120</v>
      </c>
      <c r="AM327" s="77">
        <v>117</v>
      </c>
      <c r="AN327" s="77">
        <v>123</v>
      </c>
      <c r="AO327" s="81">
        <v>6</v>
      </c>
      <c r="AP327" s="81">
        <v>3</v>
      </c>
      <c r="AQ327" s="81">
        <v>8</v>
      </c>
      <c r="AR327" s="81"/>
      <c r="AS327" s="81"/>
      <c r="AT327" s="81"/>
      <c r="AU327" s="81"/>
      <c r="AV327" s="81"/>
      <c r="AW327" s="81"/>
      <c r="AX327" s="82">
        <v>16</v>
      </c>
      <c r="AY327" s="83">
        <v>2424</v>
      </c>
      <c r="AZ327" s="181">
        <v>1.4999999999999999E-2</v>
      </c>
      <c r="BA327" s="84">
        <v>7.0000000000000001E-3</v>
      </c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463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77">
        <v>44248</v>
      </c>
      <c r="D328" s="74">
        <v>29</v>
      </c>
      <c r="E328" s="74">
        <v>81</v>
      </c>
      <c r="F328" s="74">
        <v>8</v>
      </c>
      <c r="G328" s="75" t="s">
        <v>235</v>
      </c>
      <c r="H328" s="76" t="s">
        <v>236</v>
      </c>
      <c r="I328" s="76" t="s">
        <v>452</v>
      </c>
      <c r="J328" s="76">
        <v>2</v>
      </c>
      <c r="K328" s="76">
        <v>3</v>
      </c>
      <c r="L328" s="178">
        <v>388</v>
      </c>
      <c r="M328" s="179">
        <v>360.84</v>
      </c>
      <c r="N328" s="180">
        <v>415.16</v>
      </c>
      <c r="O328" s="111"/>
      <c r="P328" s="111">
        <v>389</v>
      </c>
      <c r="Q328" s="111">
        <v>362</v>
      </c>
      <c r="R328" s="111">
        <v>381</v>
      </c>
      <c r="S328" s="111">
        <v>396</v>
      </c>
      <c r="T328" s="77">
        <v>121</v>
      </c>
      <c r="U328" s="77">
        <v>121</v>
      </c>
      <c r="V328" s="111">
        <v>350</v>
      </c>
      <c r="W328" s="111">
        <v>373</v>
      </c>
      <c r="X328" s="111">
        <v>390</v>
      </c>
      <c r="Y328" s="111">
        <v>389</v>
      </c>
      <c r="Z328" s="111">
        <v>375</v>
      </c>
      <c r="AA328" s="77">
        <v>121</v>
      </c>
      <c r="AB328" s="77">
        <v>120</v>
      </c>
      <c r="AC328" s="111"/>
      <c r="AD328" s="111"/>
      <c r="AE328" s="111"/>
      <c r="AF328" s="111"/>
      <c r="AG328" s="111"/>
      <c r="AH328" s="77"/>
      <c r="AI328" s="77"/>
      <c r="AJ328" s="78">
        <v>378.3</v>
      </c>
      <c r="AK328" s="79">
        <v>60</v>
      </c>
      <c r="AL328" s="80">
        <v>120</v>
      </c>
      <c r="AM328" s="77">
        <v>60</v>
      </c>
      <c r="AN328" s="77">
        <v>121</v>
      </c>
      <c r="AO328" s="81">
        <v>7</v>
      </c>
      <c r="AP328" s="81">
        <v>10</v>
      </c>
      <c r="AQ328" s="81">
        <v>6</v>
      </c>
      <c r="AR328" s="81"/>
      <c r="AS328" s="81"/>
      <c r="AT328" s="81"/>
      <c r="AU328" s="81"/>
      <c r="AV328" s="81"/>
      <c r="AW328" s="81"/>
      <c r="AX328" s="82">
        <v>23</v>
      </c>
      <c r="AY328" s="83">
        <v>1323</v>
      </c>
      <c r="AZ328" s="181">
        <v>1.4999999999999999E-2</v>
      </c>
      <c r="BA328" s="84">
        <v>1.7000000000000001E-2</v>
      </c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468</v>
      </c>
      <c r="BH328" s="85" t="s">
        <v>479</v>
      </c>
      <c r="BI328" s="85" t="s">
        <v>518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77">
        <v>44248</v>
      </c>
      <c r="D329" s="74">
        <v>259</v>
      </c>
      <c r="E329" s="74">
        <v>183</v>
      </c>
      <c r="F329" s="74">
        <v>25</v>
      </c>
      <c r="G329" s="75" t="s">
        <v>257</v>
      </c>
      <c r="H329" s="76" t="s">
        <v>258</v>
      </c>
      <c r="I329" s="76" t="s">
        <v>484</v>
      </c>
      <c r="J329" s="76">
        <v>12</v>
      </c>
      <c r="K329" s="76">
        <v>1</v>
      </c>
      <c r="L329" s="178">
        <v>3</v>
      </c>
      <c r="M329" s="179">
        <v>2.79</v>
      </c>
      <c r="N329" s="180">
        <v>3.21</v>
      </c>
      <c r="O329" s="111"/>
      <c r="P329" s="111">
        <v>3</v>
      </c>
      <c r="Q329" s="111">
        <v>3</v>
      </c>
      <c r="R329" s="111">
        <v>3</v>
      </c>
      <c r="S329" s="111">
        <v>3</v>
      </c>
      <c r="T329" s="77">
        <v>101</v>
      </c>
      <c r="U329" s="77">
        <v>101</v>
      </c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>
        <v>3</v>
      </c>
      <c r="AK329" s="79">
        <v>508</v>
      </c>
      <c r="AL329" s="80">
        <v>85</v>
      </c>
      <c r="AM329" s="77">
        <v>428</v>
      </c>
      <c r="AN329" s="77">
        <v>101</v>
      </c>
      <c r="AO329" s="81">
        <v>6</v>
      </c>
      <c r="AP329" s="81">
        <v>8</v>
      </c>
      <c r="AQ329" s="81">
        <v>12</v>
      </c>
      <c r="AR329" s="81"/>
      <c r="AS329" s="81"/>
      <c r="AT329" s="81"/>
      <c r="AU329" s="81"/>
      <c r="AV329" s="81"/>
      <c r="AW329" s="81"/>
      <c r="AX329" s="82">
        <v>26</v>
      </c>
      <c r="AY329" s="83">
        <v>2026</v>
      </c>
      <c r="AZ329" s="181">
        <v>0.02</v>
      </c>
      <c r="BA329" s="84">
        <v>1.2999999999999999E-2</v>
      </c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483</v>
      </c>
      <c r="BH329" s="85" t="s">
        <v>483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77">
        <v>44248</v>
      </c>
      <c r="D330" s="74">
        <v>214</v>
      </c>
      <c r="E330" s="74">
        <v>142</v>
      </c>
      <c r="F330" s="74">
        <v>46</v>
      </c>
      <c r="G330" s="75" t="s">
        <v>181</v>
      </c>
      <c r="H330" s="76" t="s">
        <v>182</v>
      </c>
      <c r="I330" s="76" t="s">
        <v>478</v>
      </c>
      <c r="J330" s="76">
        <v>4</v>
      </c>
      <c r="K330" s="76">
        <v>1</v>
      </c>
      <c r="L330" s="178">
        <v>351</v>
      </c>
      <c r="M330" s="179">
        <v>326.43</v>
      </c>
      <c r="N330" s="180">
        <v>375.57</v>
      </c>
      <c r="O330" s="111"/>
      <c r="P330" s="111"/>
      <c r="Q330" s="111"/>
      <c r="R330" s="111"/>
      <c r="S330" s="111">
        <v>418</v>
      </c>
      <c r="T330" s="77"/>
      <c r="U330" s="77">
        <v>213</v>
      </c>
      <c r="V330" s="111">
        <v>348</v>
      </c>
      <c r="W330" s="111">
        <v>355</v>
      </c>
      <c r="X330" s="111">
        <v>325</v>
      </c>
      <c r="Y330" s="111">
        <v>338</v>
      </c>
      <c r="Z330" s="111">
        <v>345</v>
      </c>
      <c r="AA330" s="77">
        <v>183</v>
      </c>
      <c r="AB330" s="77">
        <v>180</v>
      </c>
      <c r="AC330" s="111"/>
      <c r="AD330" s="111"/>
      <c r="AE330" s="111"/>
      <c r="AF330" s="111"/>
      <c r="AG330" s="111"/>
      <c r="AH330" s="77"/>
      <c r="AI330" s="77"/>
      <c r="AJ330" s="78">
        <v>354.8</v>
      </c>
      <c r="AK330" s="79">
        <v>68</v>
      </c>
      <c r="AL330" s="80">
        <v>212</v>
      </c>
      <c r="AM330" s="77">
        <v>75</v>
      </c>
      <c r="AN330" s="77">
        <v>192</v>
      </c>
      <c r="AO330" s="81">
        <v>12</v>
      </c>
      <c r="AP330" s="81">
        <v>14</v>
      </c>
      <c r="AQ330" s="81">
        <v>13</v>
      </c>
      <c r="AR330" s="81"/>
      <c r="AS330" s="81">
        <v>2</v>
      </c>
      <c r="AT330" s="81"/>
      <c r="AU330" s="81"/>
      <c r="AV330" s="81"/>
      <c r="AW330" s="81"/>
      <c r="AX330" s="82">
        <v>41</v>
      </c>
      <c r="AY330" s="83">
        <v>636</v>
      </c>
      <c r="AZ330" s="181">
        <v>0.02</v>
      </c>
      <c r="BA330" s="84">
        <v>6.4000000000000001E-2</v>
      </c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468</v>
      </c>
      <c r="BH330" s="85" t="s">
        <v>479</v>
      </c>
      <c r="BI330" s="85" t="s">
        <v>523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77">
        <v>44248</v>
      </c>
      <c r="D331" s="74">
        <v>334</v>
      </c>
      <c r="E331" s="74">
        <v>254</v>
      </c>
      <c r="F331" s="74">
        <v>49</v>
      </c>
      <c r="G331" s="75" t="s">
        <v>415</v>
      </c>
      <c r="H331" s="76" t="s">
        <v>164</v>
      </c>
      <c r="I331" s="76" t="s">
        <v>478</v>
      </c>
      <c r="J331" s="76">
        <v>4</v>
      </c>
      <c r="K331" s="76">
        <v>2</v>
      </c>
      <c r="L331" s="178">
        <v>203</v>
      </c>
      <c r="M331" s="179">
        <v>188.79</v>
      </c>
      <c r="N331" s="180">
        <v>217.21</v>
      </c>
      <c r="O331" s="111"/>
      <c r="P331" s="111"/>
      <c r="Q331" s="111">
        <v>196</v>
      </c>
      <c r="R331" s="111">
        <v>208</v>
      </c>
      <c r="S331" s="111">
        <v>212</v>
      </c>
      <c r="T331" s="77"/>
      <c r="U331" s="77">
        <v>142</v>
      </c>
      <c r="V331" s="111">
        <v>206</v>
      </c>
      <c r="W331" s="111">
        <v>198</v>
      </c>
      <c r="X331" s="111">
        <v>211</v>
      </c>
      <c r="Y331" s="111">
        <v>213</v>
      </c>
      <c r="Z331" s="111">
        <v>203</v>
      </c>
      <c r="AA331" s="77">
        <v>135</v>
      </c>
      <c r="AB331" s="77">
        <v>130</v>
      </c>
      <c r="AC331" s="111"/>
      <c r="AD331" s="111"/>
      <c r="AE331" s="111"/>
      <c r="AF331" s="111"/>
      <c r="AG331" s="111"/>
      <c r="AH331" s="77"/>
      <c r="AI331" s="77"/>
      <c r="AJ331" s="78">
        <v>205.9</v>
      </c>
      <c r="AK331" s="79">
        <v>88</v>
      </c>
      <c r="AL331" s="80">
        <v>164</v>
      </c>
      <c r="AM331" s="77">
        <v>106</v>
      </c>
      <c r="AN331" s="77">
        <v>136</v>
      </c>
      <c r="AO331" s="81">
        <v>7</v>
      </c>
      <c r="AP331" s="81">
        <v>4</v>
      </c>
      <c r="AQ331" s="81">
        <v>11</v>
      </c>
      <c r="AR331" s="81"/>
      <c r="AS331" s="81"/>
      <c r="AT331" s="81"/>
      <c r="AU331" s="81"/>
      <c r="AV331" s="81"/>
      <c r="AW331" s="81"/>
      <c r="AX331" s="82">
        <v>22</v>
      </c>
      <c r="AY331" s="83">
        <v>1762</v>
      </c>
      <c r="AZ331" s="181">
        <v>0.02</v>
      </c>
      <c r="BA331" s="84">
        <v>1.2E-2</v>
      </c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468</v>
      </c>
      <c r="BH331" s="85" t="s">
        <v>475</v>
      </c>
      <c r="BI331" s="85" t="s">
        <v>482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77">
        <v>44249</v>
      </c>
      <c r="D332" s="74">
        <v>137</v>
      </c>
      <c r="E332" s="74">
        <v>168</v>
      </c>
      <c r="F332" s="74">
        <v>2</v>
      </c>
      <c r="G332" s="75" t="s">
        <v>184</v>
      </c>
      <c r="H332" s="76" t="s">
        <v>185</v>
      </c>
      <c r="I332" s="76" t="s">
        <v>452</v>
      </c>
      <c r="J332" s="76">
        <v>3</v>
      </c>
      <c r="K332" s="76">
        <v>2</v>
      </c>
      <c r="L332" s="178">
        <v>619</v>
      </c>
      <c r="M332" s="179">
        <v>575.66999999999996</v>
      </c>
      <c r="N332" s="180">
        <v>662.33</v>
      </c>
      <c r="O332" s="111">
        <v>652</v>
      </c>
      <c r="P332" s="111">
        <v>641</v>
      </c>
      <c r="Q332" s="111">
        <v>658</v>
      </c>
      <c r="R332" s="111"/>
      <c r="S332" s="111"/>
      <c r="T332" s="77">
        <v>145</v>
      </c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>
        <v>650.29999999999995</v>
      </c>
      <c r="AK332" s="79">
        <v>90</v>
      </c>
      <c r="AL332" s="80">
        <v>116</v>
      </c>
      <c r="AM332" s="77">
        <v>74</v>
      </c>
      <c r="AN332" s="77">
        <v>145</v>
      </c>
      <c r="AO332" s="81">
        <v>3</v>
      </c>
      <c r="AP332" s="81">
        <v>1</v>
      </c>
      <c r="AQ332" s="81">
        <v>1</v>
      </c>
      <c r="AR332" s="81"/>
      <c r="AS332" s="81"/>
      <c r="AT332" s="81"/>
      <c r="AU332" s="81"/>
      <c r="AV332" s="81"/>
      <c r="AW332" s="81"/>
      <c r="AX332" s="82">
        <v>5</v>
      </c>
      <c r="AY332" s="83">
        <v>569</v>
      </c>
      <c r="AZ332" s="181">
        <v>1.4999999999999999E-2</v>
      </c>
      <c r="BA332" s="84">
        <v>8.9999999999999993E-3</v>
      </c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463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77">
        <v>44249</v>
      </c>
      <c r="D333" s="74">
        <v>182</v>
      </c>
      <c r="E333" s="74">
        <v>331</v>
      </c>
      <c r="F333" s="74">
        <v>2</v>
      </c>
      <c r="G333" s="75" t="s">
        <v>175</v>
      </c>
      <c r="H333" s="76" t="s">
        <v>176</v>
      </c>
      <c r="I333" s="76" t="s">
        <v>452</v>
      </c>
      <c r="J333" s="76">
        <v>4</v>
      </c>
      <c r="K333" s="76">
        <v>2</v>
      </c>
      <c r="L333" s="178">
        <v>325</v>
      </c>
      <c r="M333" s="179">
        <v>305.82499999999999</v>
      </c>
      <c r="N333" s="180">
        <v>348.07499999999999</v>
      </c>
      <c r="O333" s="111"/>
      <c r="P333" s="111"/>
      <c r="Q333" s="111"/>
      <c r="R333" s="111"/>
      <c r="S333" s="111"/>
      <c r="T333" s="77"/>
      <c r="U333" s="77"/>
      <c r="V333" s="111"/>
      <c r="W333" s="111"/>
      <c r="X333" s="111">
        <v>354</v>
      </c>
      <c r="Y333" s="111">
        <v>342</v>
      </c>
      <c r="Z333" s="111">
        <v>333</v>
      </c>
      <c r="AA333" s="77"/>
      <c r="AB333" s="77">
        <v>133</v>
      </c>
      <c r="AC333" s="111"/>
      <c r="AD333" s="111"/>
      <c r="AE333" s="111"/>
      <c r="AF333" s="111"/>
      <c r="AG333" s="111"/>
      <c r="AH333" s="77"/>
      <c r="AI333" s="77"/>
      <c r="AJ333" s="78">
        <v>343</v>
      </c>
      <c r="AK333" s="79">
        <v>110</v>
      </c>
      <c r="AL333" s="80">
        <v>131</v>
      </c>
      <c r="AM333" s="77">
        <v>108</v>
      </c>
      <c r="AN333" s="77">
        <v>133</v>
      </c>
      <c r="AO333" s="81">
        <v>4</v>
      </c>
      <c r="AP333" s="81"/>
      <c r="AQ333" s="81">
        <v>5</v>
      </c>
      <c r="AR333" s="81"/>
      <c r="AS333" s="81"/>
      <c r="AT333" s="81"/>
      <c r="AU333" s="81"/>
      <c r="AV333" s="81"/>
      <c r="AW333" s="81"/>
      <c r="AX333" s="82">
        <v>9</v>
      </c>
      <c r="AY333" s="83">
        <v>69</v>
      </c>
      <c r="AZ333" s="181">
        <v>1.4999999999999999E-2</v>
      </c>
      <c r="BA333" s="84">
        <v>0.13</v>
      </c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453</v>
      </c>
      <c r="BH333" s="85" t="s">
        <v>454</v>
      </c>
      <c r="BI333" s="85" t="s">
        <v>524</v>
      </c>
      <c r="BJ333" s="85" t="s">
        <v>458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77">
        <v>44249</v>
      </c>
      <c r="D334" s="74">
        <v>236</v>
      </c>
      <c r="E334" s="74">
        <v>160</v>
      </c>
      <c r="F334" s="74">
        <v>3</v>
      </c>
      <c r="G334" s="75" t="s">
        <v>151</v>
      </c>
      <c r="H334" s="76" t="s">
        <v>152</v>
      </c>
      <c r="I334" s="76" t="s">
        <v>452</v>
      </c>
      <c r="J334" s="76">
        <v>2</v>
      </c>
      <c r="K334" s="76">
        <v>1</v>
      </c>
      <c r="L334" s="178">
        <v>200</v>
      </c>
      <c r="M334" s="179">
        <v>186</v>
      </c>
      <c r="N334" s="180">
        <v>214</v>
      </c>
      <c r="O334" s="111">
        <v>188</v>
      </c>
      <c r="P334" s="111">
        <v>195</v>
      </c>
      <c r="Q334" s="111">
        <v>208</v>
      </c>
      <c r="R334" s="111">
        <v>192</v>
      </c>
      <c r="S334" s="111">
        <v>185</v>
      </c>
      <c r="T334" s="77">
        <v>98</v>
      </c>
      <c r="U334" s="77">
        <v>95</v>
      </c>
      <c r="V334" s="111">
        <v>185</v>
      </c>
      <c r="W334" s="111">
        <v>200</v>
      </c>
      <c r="X334" s="111"/>
      <c r="Y334" s="111"/>
      <c r="Z334" s="111"/>
      <c r="AA334" s="77">
        <v>98</v>
      </c>
      <c r="AB334" s="77"/>
      <c r="AC334" s="111"/>
      <c r="AD334" s="111"/>
      <c r="AE334" s="111"/>
      <c r="AF334" s="111"/>
      <c r="AG334" s="111"/>
      <c r="AH334" s="77"/>
      <c r="AI334" s="77"/>
      <c r="AJ334" s="78">
        <v>193.3</v>
      </c>
      <c r="AK334" s="79">
        <v>76</v>
      </c>
      <c r="AL334" s="80">
        <v>95</v>
      </c>
      <c r="AM334" s="77">
        <v>74</v>
      </c>
      <c r="AN334" s="77">
        <v>97</v>
      </c>
      <c r="AO334" s="81">
        <v>10</v>
      </c>
      <c r="AP334" s="81">
        <v>2</v>
      </c>
      <c r="AQ334" s="81">
        <v>3</v>
      </c>
      <c r="AR334" s="81"/>
      <c r="AS334" s="81"/>
      <c r="AT334" s="81"/>
      <c r="AU334" s="81"/>
      <c r="AV334" s="81"/>
      <c r="AW334" s="81"/>
      <c r="AX334" s="82">
        <v>15</v>
      </c>
      <c r="AY334" s="83">
        <v>1497</v>
      </c>
      <c r="AZ334" s="181">
        <v>1.4999999999999999E-2</v>
      </c>
      <c r="BA334" s="84">
        <v>0.01</v>
      </c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510</v>
      </c>
      <c r="BH334" s="85" t="s">
        <v>510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77">
        <v>44249</v>
      </c>
      <c r="D335" s="74">
        <v>376</v>
      </c>
      <c r="E335" s="74">
        <v>438</v>
      </c>
      <c r="F335" s="74">
        <v>3</v>
      </c>
      <c r="G335" s="75" t="s">
        <v>178</v>
      </c>
      <c r="H335" s="76" t="s">
        <v>179</v>
      </c>
      <c r="I335" s="76" t="s">
        <v>452</v>
      </c>
      <c r="J335" s="76">
        <v>3</v>
      </c>
      <c r="K335" s="76">
        <v>2</v>
      </c>
      <c r="L335" s="178">
        <v>336</v>
      </c>
      <c r="M335" s="179">
        <v>316.17599999999999</v>
      </c>
      <c r="N335" s="180">
        <v>359.85599999999999</v>
      </c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>
        <v>67</v>
      </c>
      <c r="AL335" s="80">
        <v>161</v>
      </c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>
        <v>864</v>
      </c>
      <c r="AZ335" s="181">
        <v>1.4999999999999999E-2</v>
      </c>
      <c r="BA335" s="84"/>
      <c r="BB335" s="83"/>
      <c r="BC335" s="83"/>
      <c r="BD335" s="83">
        <v>2.6</v>
      </c>
      <c r="BE335" s="83"/>
      <c r="BF335" s="83"/>
      <c r="BG335" s="28" t="s">
        <v>453</v>
      </c>
      <c r="BH335" s="85" t="s">
        <v>454</v>
      </c>
      <c r="BI335" s="85" t="s">
        <v>457</v>
      </c>
      <c r="BJ335" s="85" t="s">
        <v>458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77">
        <v>44249</v>
      </c>
      <c r="D336" s="74">
        <v>1</v>
      </c>
      <c r="E336" s="74">
        <v>1</v>
      </c>
      <c r="F336" s="74">
        <v>4</v>
      </c>
      <c r="G336" s="75" t="s">
        <v>190</v>
      </c>
      <c r="H336" s="76" t="s">
        <v>191</v>
      </c>
      <c r="I336" s="76" t="s">
        <v>452</v>
      </c>
      <c r="J336" s="76">
        <v>3</v>
      </c>
      <c r="K336" s="76">
        <v>2</v>
      </c>
      <c r="L336" s="178">
        <v>111</v>
      </c>
      <c r="M336" s="179">
        <v>103.23</v>
      </c>
      <c r="N336" s="180">
        <v>118.77</v>
      </c>
      <c r="O336" s="111">
        <v>109</v>
      </c>
      <c r="P336" s="111">
        <v>109</v>
      </c>
      <c r="Q336" s="111">
        <v>106</v>
      </c>
      <c r="R336" s="111">
        <v>106</v>
      </c>
      <c r="S336" s="111">
        <v>108</v>
      </c>
      <c r="T336" s="77">
        <v>92</v>
      </c>
      <c r="U336" s="77">
        <v>94</v>
      </c>
      <c r="V336" s="111">
        <v>110</v>
      </c>
      <c r="W336" s="111">
        <v>113</v>
      </c>
      <c r="X336" s="111">
        <v>121</v>
      </c>
      <c r="Y336" s="111">
        <v>114</v>
      </c>
      <c r="Z336" s="111">
        <v>117</v>
      </c>
      <c r="AA336" s="77">
        <v>97</v>
      </c>
      <c r="AB336" s="77">
        <v>100</v>
      </c>
      <c r="AC336" s="111"/>
      <c r="AD336" s="111"/>
      <c r="AE336" s="111"/>
      <c r="AF336" s="111"/>
      <c r="AG336" s="111"/>
      <c r="AH336" s="77"/>
      <c r="AI336" s="77"/>
      <c r="AJ336" s="78">
        <v>111.3</v>
      </c>
      <c r="AK336" s="79">
        <v>108</v>
      </c>
      <c r="AL336" s="80">
        <v>100</v>
      </c>
      <c r="AM336" s="77">
        <v>113</v>
      </c>
      <c r="AN336" s="77">
        <v>96</v>
      </c>
      <c r="AO336" s="81">
        <v>5</v>
      </c>
      <c r="AP336" s="81">
        <v>7</v>
      </c>
      <c r="AQ336" s="81">
        <v>6</v>
      </c>
      <c r="AR336" s="81"/>
      <c r="AS336" s="81"/>
      <c r="AT336" s="81"/>
      <c r="AU336" s="81"/>
      <c r="AV336" s="81"/>
      <c r="AW336" s="81"/>
      <c r="AX336" s="82">
        <v>18</v>
      </c>
      <c r="AY336" s="83">
        <v>2978</v>
      </c>
      <c r="AZ336" s="181">
        <v>1.4999999999999999E-2</v>
      </c>
      <c r="BA336" s="84">
        <v>6.0000000000000001E-3</v>
      </c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483</v>
      </c>
      <c r="BH336" s="85" t="s">
        <v>483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77">
        <v>44249</v>
      </c>
      <c r="D337" s="74">
        <v>1</v>
      </c>
      <c r="E337" s="74">
        <v>2</v>
      </c>
      <c r="F337" s="74">
        <v>4</v>
      </c>
      <c r="G337" s="75" t="s">
        <v>193</v>
      </c>
      <c r="H337" s="76" t="s">
        <v>194</v>
      </c>
      <c r="I337" s="76" t="s">
        <v>452</v>
      </c>
      <c r="J337" s="76">
        <v>3</v>
      </c>
      <c r="K337" s="76">
        <v>2</v>
      </c>
      <c r="L337" s="178">
        <v>113</v>
      </c>
      <c r="M337" s="179">
        <v>105.09</v>
      </c>
      <c r="N337" s="180">
        <v>120.91</v>
      </c>
      <c r="O337" s="111">
        <v>131</v>
      </c>
      <c r="P337" s="111">
        <v>118</v>
      </c>
      <c r="Q337" s="111">
        <v>115</v>
      </c>
      <c r="R337" s="111">
        <v>112</v>
      </c>
      <c r="S337" s="111">
        <v>110</v>
      </c>
      <c r="T337" s="77">
        <v>92</v>
      </c>
      <c r="U337" s="77">
        <v>94</v>
      </c>
      <c r="V337" s="111">
        <v>103</v>
      </c>
      <c r="W337" s="111">
        <v>106</v>
      </c>
      <c r="X337" s="111">
        <v>111</v>
      </c>
      <c r="Y337" s="111">
        <v>109</v>
      </c>
      <c r="Z337" s="111">
        <v>106</v>
      </c>
      <c r="AA337" s="77">
        <v>97</v>
      </c>
      <c r="AB337" s="77">
        <v>100</v>
      </c>
      <c r="AC337" s="111"/>
      <c r="AD337" s="111"/>
      <c r="AE337" s="111"/>
      <c r="AF337" s="111"/>
      <c r="AG337" s="111"/>
      <c r="AH337" s="77"/>
      <c r="AI337" s="77"/>
      <c r="AJ337" s="78">
        <v>112.1</v>
      </c>
      <c r="AK337" s="79">
        <v>108</v>
      </c>
      <c r="AL337" s="80">
        <v>100</v>
      </c>
      <c r="AM337" s="77">
        <v>113</v>
      </c>
      <c r="AN337" s="77">
        <v>96</v>
      </c>
      <c r="AO337" s="81">
        <v>12</v>
      </c>
      <c r="AP337" s="81">
        <v>2</v>
      </c>
      <c r="AQ337" s="81">
        <v>9</v>
      </c>
      <c r="AR337" s="81"/>
      <c r="AS337" s="81"/>
      <c r="AT337" s="81"/>
      <c r="AU337" s="81"/>
      <c r="AV337" s="81"/>
      <c r="AW337" s="81"/>
      <c r="AX337" s="82">
        <v>23</v>
      </c>
      <c r="AY337" s="83">
        <v>2987</v>
      </c>
      <c r="AZ337" s="181">
        <v>1.4999999999999999E-2</v>
      </c>
      <c r="BA337" s="84">
        <v>8.0000000000000002E-3</v>
      </c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483</v>
      </c>
      <c r="BH337" s="85" t="s">
        <v>483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77">
        <v>44249</v>
      </c>
      <c r="D338" s="74">
        <v>395</v>
      </c>
      <c r="E338" s="74">
        <v>607</v>
      </c>
      <c r="F338" s="74">
        <v>4</v>
      </c>
      <c r="G338" s="75" t="s">
        <v>226</v>
      </c>
      <c r="H338" s="76" t="s">
        <v>227</v>
      </c>
      <c r="I338" s="76" t="s">
        <v>452</v>
      </c>
      <c r="J338" s="76">
        <v>3</v>
      </c>
      <c r="K338" s="76">
        <v>3</v>
      </c>
      <c r="L338" s="178">
        <v>120</v>
      </c>
      <c r="M338" s="179">
        <v>111.6</v>
      </c>
      <c r="N338" s="180">
        <v>128.4</v>
      </c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>
        <v>90</v>
      </c>
      <c r="AL338" s="80">
        <v>120</v>
      </c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>
        <v>1728</v>
      </c>
      <c r="AZ338" s="181">
        <v>1.4999999999999999E-2</v>
      </c>
      <c r="BA338" s="84"/>
      <c r="BB338" s="83"/>
      <c r="BC338" s="83"/>
      <c r="BD338" s="83">
        <v>14.4</v>
      </c>
      <c r="BE338" s="83"/>
      <c r="BF338" s="83"/>
      <c r="BG338" s="28" t="s">
        <v>517</v>
      </c>
      <c r="BH338" s="85" t="s">
        <v>517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77">
        <v>44249</v>
      </c>
      <c r="D339" s="74">
        <v>395</v>
      </c>
      <c r="E339" s="74">
        <v>608</v>
      </c>
      <c r="F339" s="74">
        <v>4</v>
      </c>
      <c r="G339" s="75" t="s">
        <v>229</v>
      </c>
      <c r="H339" s="76" t="s">
        <v>230</v>
      </c>
      <c r="I339" s="76" t="s">
        <v>452</v>
      </c>
      <c r="J339" s="76">
        <v>3</v>
      </c>
      <c r="K339" s="76">
        <v>3</v>
      </c>
      <c r="L339" s="178">
        <v>110</v>
      </c>
      <c r="M339" s="179">
        <v>102.3</v>
      </c>
      <c r="N339" s="180">
        <v>117.7</v>
      </c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>
        <v>90</v>
      </c>
      <c r="AL339" s="80">
        <v>120</v>
      </c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>
        <v>1728</v>
      </c>
      <c r="AZ339" s="181">
        <v>1.4999999999999999E-2</v>
      </c>
      <c r="BA339" s="84"/>
      <c r="BB339" s="83"/>
      <c r="BC339" s="83"/>
      <c r="BD339" s="83">
        <v>15.7</v>
      </c>
      <c r="BE339" s="83"/>
      <c r="BF339" s="83"/>
      <c r="BG339" s="28" t="s">
        <v>517</v>
      </c>
      <c r="BH339" s="85" t="s">
        <v>517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77">
        <v>44249</v>
      </c>
      <c r="D340" s="74">
        <v>395</v>
      </c>
      <c r="E340" s="74">
        <v>609</v>
      </c>
      <c r="F340" s="74">
        <v>4</v>
      </c>
      <c r="G340" s="75" t="s">
        <v>232</v>
      </c>
      <c r="H340" s="76" t="s">
        <v>233</v>
      </c>
      <c r="I340" s="76" t="s">
        <v>452</v>
      </c>
      <c r="J340" s="76">
        <v>3</v>
      </c>
      <c r="K340" s="76">
        <v>3</v>
      </c>
      <c r="L340" s="178">
        <v>50</v>
      </c>
      <c r="M340" s="179">
        <v>46.5</v>
      </c>
      <c r="N340" s="180">
        <v>53.5</v>
      </c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>
        <v>90</v>
      </c>
      <c r="AL340" s="80">
        <v>120</v>
      </c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>
        <v>1728</v>
      </c>
      <c r="AZ340" s="181">
        <v>1.4999999999999999E-2</v>
      </c>
      <c r="BA340" s="84"/>
      <c r="BB340" s="83"/>
      <c r="BC340" s="83"/>
      <c r="BD340" s="83">
        <v>34.6</v>
      </c>
      <c r="BE340" s="83"/>
      <c r="BF340" s="83"/>
      <c r="BG340" s="28" t="s">
        <v>517</v>
      </c>
      <c r="BH340" s="85" t="s">
        <v>517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77">
        <v>44249</v>
      </c>
      <c r="D341" s="74">
        <v>135</v>
      </c>
      <c r="E341" s="74">
        <v>271</v>
      </c>
      <c r="F341" s="74">
        <v>5</v>
      </c>
      <c r="G341" s="75" t="s">
        <v>169</v>
      </c>
      <c r="H341" s="76" t="s">
        <v>170</v>
      </c>
      <c r="I341" s="76" t="s">
        <v>452</v>
      </c>
      <c r="J341" s="76">
        <v>4</v>
      </c>
      <c r="K341" s="76">
        <v>2</v>
      </c>
      <c r="L341" s="178">
        <v>161</v>
      </c>
      <c r="M341" s="179">
        <v>149.72999999999999</v>
      </c>
      <c r="N341" s="180">
        <v>172.27</v>
      </c>
      <c r="O341" s="111">
        <v>152</v>
      </c>
      <c r="P341" s="111">
        <v>158</v>
      </c>
      <c r="Q341" s="111">
        <v>163</v>
      </c>
      <c r="R341" s="111">
        <v>166</v>
      </c>
      <c r="S341" s="111">
        <v>175</v>
      </c>
      <c r="T341" s="77">
        <v>94</v>
      </c>
      <c r="U341" s="77">
        <v>94</v>
      </c>
      <c r="V341" s="111">
        <v>165</v>
      </c>
      <c r="W341" s="111">
        <v>168</v>
      </c>
      <c r="X341" s="111"/>
      <c r="Y341" s="111"/>
      <c r="Z341" s="111"/>
      <c r="AA341" s="77">
        <v>94</v>
      </c>
      <c r="AB341" s="77"/>
      <c r="AC341" s="111"/>
      <c r="AD341" s="111"/>
      <c r="AE341" s="111"/>
      <c r="AF341" s="111"/>
      <c r="AG341" s="111"/>
      <c r="AH341" s="77"/>
      <c r="AI341" s="77"/>
      <c r="AJ341" s="78">
        <v>163.9</v>
      </c>
      <c r="AK341" s="79">
        <v>151</v>
      </c>
      <c r="AL341" s="80">
        <v>95</v>
      </c>
      <c r="AM341" s="77">
        <v>153</v>
      </c>
      <c r="AN341" s="77">
        <v>94</v>
      </c>
      <c r="AO341" s="81">
        <v>5</v>
      </c>
      <c r="AP341" s="81">
        <v>1</v>
      </c>
      <c r="AQ341" s="81">
        <v>3</v>
      </c>
      <c r="AR341" s="81"/>
      <c r="AS341" s="81"/>
      <c r="AT341" s="81"/>
      <c r="AU341" s="81"/>
      <c r="AV341" s="81"/>
      <c r="AW341" s="81"/>
      <c r="AX341" s="82">
        <v>9</v>
      </c>
      <c r="AY341" s="83">
        <v>2939</v>
      </c>
      <c r="AZ341" s="181">
        <v>1.4999999999999999E-2</v>
      </c>
      <c r="BA341" s="84">
        <v>3.0000000000000001E-3</v>
      </c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463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77">
        <v>44249</v>
      </c>
      <c r="D342" s="74">
        <v>241</v>
      </c>
      <c r="E342" s="74">
        <v>165</v>
      </c>
      <c r="F342" s="74">
        <v>5</v>
      </c>
      <c r="G342" s="75" t="s">
        <v>154</v>
      </c>
      <c r="H342" s="76" t="s">
        <v>155</v>
      </c>
      <c r="I342" s="76" t="s">
        <v>452</v>
      </c>
      <c r="J342" s="76">
        <v>2</v>
      </c>
      <c r="K342" s="76">
        <v>2</v>
      </c>
      <c r="L342" s="178">
        <v>706</v>
      </c>
      <c r="M342" s="179">
        <v>656.58</v>
      </c>
      <c r="N342" s="180">
        <v>755.42</v>
      </c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>
        <v>745</v>
      </c>
      <c r="AA342" s="77"/>
      <c r="AB342" s="77">
        <v>129</v>
      </c>
      <c r="AC342" s="111"/>
      <c r="AD342" s="111"/>
      <c r="AE342" s="111"/>
      <c r="AF342" s="111"/>
      <c r="AG342" s="111"/>
      <c r="AH342" s="77"/>
      <c r="AI342" s="77"/>
      <c r="AJ342" s="78">
        <v>745</v>
      </c>
      <c r="AK342" s="79">
        <v>60</v>
      </c>
      <c r="AL342" s="80">
        <v>120</v>
      </c>
      <c r="AM342" s="77">
        <v>56</v>
      </c>
      <c r="AN342" s="77">
        <v>129</v>
      </c>
      <c r="AO342" s="81">
        <v>3</v>
      </c>
      <c r="AP342" s="81"/>
      <c r="AQ342" s="81">
        <v>1</v>
      </c>
      <c r="AR342" s="81"/>
      <c r="AS342" s="81"/>
      <c r="AT342" s="81"/>
      <c r="AU342" s="81"/>
      <c r="AV342" s="81"/>
      <c r="AW342" s="81"/>
      <c r="AX342" s="82">
        <v>4</v>
      </c>
      <c r="AY342" s="83">
        <v>4</v>
      </c>
      <c r="AZ342" s="181">
        <v>1.4999999999999999E-2</v>
      </c>
      <c r="BA342" s="84">
        <v>1</v>
      </c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463</v>
      </c>
      <c r="BH342" s="85" t="s">
        <v>463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77">
        <v>44249</v>
      </c>
      <c r="D343" s="74">
        <v>420</v>
      </c>
      <c r="E343" s="74">
        <v>666</v>
      </c>
      <c r="F343" s="74">
        <v>5</v>
      </c>
      <c r="G343" s="75" t="s">
        <v>211</v>
      </c>
      <c r="H343" s="76" t="s">
        <v>212</v>
      </c>
      <c r="I343" s="76" t="s">
        <v>452</v>
      </c>
      <c r="J343" s="76">
        <v>3</v>
      </c>
      <c r="K343" s="76">
        <v>2</v>
      </c>
      <c r="L343" s="178">
        <v>484</v>
      </c>
      <c r="M343" s="179">
        <v>455.44400000000002</v>
      </c>
      <c r="N343" s="180">
        <v>518.36400000000003</v>
      </c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>
        <v>72</v>
      </c>
      <c r="AL343" s="80">
        <v>150</v>
      </c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>
        <v>152</v>
      </c>
      <c r="AZ343" s="181">
        <v>1.4999999999999999E-2</v>
      </c>
      <c r="BA343" s="84"/>
      <c r="BB343" s="83"/>
      <c r="BC343" s="83"/>
      <c r="BD343" s="83">
        <v>0.3</v>
      </c>
      <c r="BE343" s="83"/>
      <c r="BF343" s="83"/>
      <c r="BG343" s="28" t="s">
        <v>453</v>
      </c>
      <c r="BH343" s="85" t="s">
        <v>454</v>
      </c>
      <c r="BI343" s="85" t="s">
        <v>521</v>
      </c>
      <c r="BJ343" s="85" t="s">
        <v>458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77">
        <v>44249</v>
      </c>
      <c r="D344" s="74">
        <v>331</v>
      </c>
      <c r="E344" s="74">
        <v>253</v>
      </c>
      <c r="F344" s="74">
        <v>6</v>
      </c>
      <c r="G344" s="75" t="s">
        <v>163</v>
      </c>
      <c r="H344" s="76" t="s">
        <v>164</v>
      </c>
      <c r="I344" s="76" t="s">
        <v>452</v>
      </c>
      <c r="J344" s="76">
        <v>3</v>
      </c>
      <c r="K344" s="76">
        <v>2</v>
      </c>
      <c r="L344" s="178">
        <v>203</v>
      </c>
      <c r="M344" s="179">
        <v>188.79</v>
      </c>
      <c r="N344" s="180">
        <v>217.21</v>
      </c>
      <c r="O344" s="111">
        <v>189</v>
      </c>
      <c r="P344" s="111">
        <v>196</v>
      </c>
      <c r="Q344" s="111">
        <v>208</v>
      </c>
      <c r="R344" s="111">
        <v>192</v>
      </c>
      <c r="S344" s="111">
        <v>206</v>
      </c>
      <c r="T344" s="77">
        <v>94</v>
      </c>
      <c r="U344" s="77">
        <v>99</v>
      </c>
      <c r="V344" s="111"/>
      <c r="W344" s="111"/>
      <c r="X344" s="111">
        <v>193</v>
      </c>
      <c r="Y344" s="111">
        <v>199</v>
      </c>
      <c r="Z344" s="111">
        <v>202</v>
      </c>
      <c r="AA344" s="77"/>
      <c r="AB344" s="77">
        <v>92</v>
      </c>
      <c r="AC344" s="111"/>
      <c r="AD344" s="111"/>
      <c r="AE344" s="111"/>
      <c r="AF344" s="111"/>
      <c r="AG344" s="111"/>
      <c r="AH344" s="77"/>
      <c r="AI344" s="77"/>
      <c r="AJ344" s="78">
        <v>198.1</v>
      </c>
      <c r="AK344" s="79">
        <v>121</v>
      </c>
      <c r="AL344" s="80">
        <v>89</v>
      </c>
      <c r="AM344" s="77">
        <v>114</v>
      </c>
      <c r="AN344" s="77">
        <v>95</v>
      </c>
      <c r="AO344" s="81">
        <v>6</v>
      </c>
      <c r="AP344" s="81">
        <v>1</v>
      </c>
      <c r="AQ344" s="81">
        <v>4</v>
      </c>
      <c r="AR344" s="81"/>
      <c r="AS344" s="81"/>
      <c r="AT344" s="81"/>
      <c r="AU344" s="81"/>
      <c r="AV344" s="81"/>
      <c r="AW344" s="81"/>
      <c r="AX344" s="82">
        <v>10</v>
      </c>
      <c r="AY344" s="83">
        <v>1930</v>
      </c>
      <c r="AZ344" s="181">
        <v>1.4999999999999999E-2</v>
      </c>
      <c r="BA344" s="84">
        <v>5.0000000000000001E-3</v>
      </c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468</v>
      </c>
      <c r="BH344" s="85" t="s">
        <v>475</v>
      </c>
      <c r="BI344" s="85" t="s">
        <v>482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77">
        <v>44249</v>
      </c>
      <c r="D345" s="74">
        <v>383</v>
      </c>
      <c r="E345" s="74">
        <v>550</v>
      </c>
      <c r="F345" s="74">
        <v>6</v>
      </c>
      <c r="G345" s="75" t="s">
        <v>187</v>
      </c>
      <c r="H345" s="76" t="s">
        <v>188</v>
      </c>
      <c r="I345" s="76" t="s">
        <v>452</v>
      </c>
      <c r="J345" s="76">
        <v>3</v>
      </c>
      <c r="K345" s="76">
        <v>1</v>
      </c>
      <c r="L345" s="178">
        <v>35</v>
      </c>
      <c r="M345" s="179">
        <v>32.024999999999999</v>
      </c>
      <c r="N345" s="180">
        <v>38.045000000000002</v>
      </c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>
        <v>108</v>
      </c>
      <c r="AL345" s="80">
        <v>100</v>
      </c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>
        <v>2040</v>
      </c>
      <c r="AZ345" s="181">
        <v>1.4999999999999999E-2</v>
      </c>
      <c r="BA345" s="84"/>
      <c r="BB345" s="83"/>
      <c r="BC345" s="83"/>
      <c r="BD345" s="83">
        <v>58.3</v>
      </c>
      <c r="BE345" s="83"/>
      <c r="BF345" s="83"/>
      <c r="BG345" s="28" t="s">
        <v>453</v>
      </c>
      <c r="BH345" s="85" t="s">
        <v>454</v>
      </c>
      <c r="BI345" s="85" t="s">
        <v>522</v>
      </c>
      <c r="BJ345" s="85" t="s">
        <v>458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77">
        <v>44249</v>
      </c>
      <c r="D346" s="74">
        <v>142</v>
      </c>
      <c r="E346" s="74">
        <v>280</v>
      </c>
      <c r="F346" s="74">
        <v>7</v>
      </c>
      <c r="G346" s="75" t="s">
        <v>172</v>
      </c>
      <c r="H346" s="76" t="s">
        <v>173</v>
      </c>
      <c r="I346" s="76" t="s">
        <v>452</v>
      </c>
      <c r="J346" s="76">
        <v>3</v>
      </c>
      <c r="K346" s="76">
        <v>2</v>
      </c>
      <c r="L346" s="178">
        <v>323</v>
      </c>
      <c r="M346" s="179">
        <v>300.39</v>
      </c>
      <c r="N346" s="180">
        <v>345.61</v>
      </c>
      <c r="O346" s="111"/>
      <c r="P346" s="111"/>
      <c r="Q346" s="111"/>
      <c r="R346" s="111"/>
      <c r="S346" s="111">
        <v>365</v>
      </c>
      <c r="T346" s="77"/>
      <c r="U346" s="77">
        <v>135</v>
      </c>
      <c r="V346" s="111">
        <v>350</v>
      </c>
      <c r="W346" s="111">
        <v>335</v>
      </c>
      <c r="X346" s="111">
        <v>325</v>
      </c>
      <c r="Y346" s="111">
        <v>340</v>
      </c>
      <c r="Z346" s="111">
        <v>309</v>
      </c>
      <c r="AA346" s="77">
        <v>134</v>
      </c>
      <c r="AB346" s="77">
        <v>141</v>
      </c>
      <c r="AC346" s="111"/>
      <c r="AD346" s="111"/>
      <c r="AE346" s="111"/>
      <c r="AF346" s="111"/>
      <c r="AG346" s="111"/>
      <c r="AH346" s="77"/>
      <c r="AI346" s="77"/>
      <c r="AJ346" s="78">
        <v>337.3</v>
      </c>
      <c r="AK346" s="79">
        <v>105</v>
      </c>
      <c r="AL346" s="80">
        <v>103</v>
      </c>
      <c r="AM346" s="77">
        <v>79</v>
      </c>
      <c r="AN346" s="77">
        <v>137</v>
      </c>
      <c r="AO346" s="81">
        <v>5</v>
      </c>
      <c r="AP346" s="81">
        <v>4</v>
      </c>
      <c r="AQ346" s="81">
        <v>4</v>
      </c>
      <c r="AR346" s="81"/>
      <c r="AS346" s="81"/>
      <c r="AT346" s="81"/>
      <c r="AU346" s="81"/>
      <c r="AV346" s="81"/>
      <c r="AW346" s="81"/>
      <c r="AX346" s="82">
        <v>13</v>
      </c>
      <c r="AY346" s="83">
        <v>1098</v>
      </c>
      <c r="AZ346" s="181">
        <v>1.4999999999999999E-2</v>
      </c>
      <c r="BA346" s="84">
        <v>1.2E-2</v>
      </c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463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77">
        <v>44249</v>
      </c>
      <c r="D347" s="74">
        <v>143</v>
      </c>
      <c r="E347" s="74">
        <v>281</v>
      </c>
      <c r="F347" s="74">
        <v>7</v>
      </c>
      <c r="G347" s="75" t="s">
        <v>420</v>
      </c>
      <c r="H347" s="76" t="s">
        <v>421</v>
      </c>
      <c r="I347" s="76" t="s">
        <v>452</v>
      </c>
      <c r="J347" s="76">
        <v>4</v>
      </c>
      <c r="K347" s="76">
        <v>2</v>
      </c>
      <c r="L347" s="178">
        <v>285</v>
      </c>
      <c r="M347" s="179">
        <v>265.05</v>
      </c>
      <c r="N347" s="180">
        <v>304.95</v>
      </c>
      <c r="O347" s="111">
        <v>305</v>
      </c>
      <c r="P347" s="111">
        <v>292</v>
      </c>
      <c r="Q347" s="111"/>
      <c r="R347" s="111"/>
      <c r="S347" s="111"/>
      <c r="T347" s="77">
        <v>120</v>
      </c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>
        <v>298.5</v>
      </c>
      <c r="AK347" s="79">
        <v>120</v>
      </c>
      <c r="AL347" s="80">
        <v>120</v>
      </c>
      <c r="AM347" s="77">
        <v>120</v>
      </c>
      <c r="AN347" s="77">
        <v>120</v>
      </c>
      <c r="AO347" s="81">
        <v>1</v>
      </c>
      <c r="AP347" s="81">
        <v>2</v>
      </c>
      <c r="AQ347" s="81">
        <v>2</v>
      </c>
      <c r="AR347" s="81"/>
      <c r="AS347" s="81"/>
      <c r="AT347" s="81"/>
      <c r="AU347" s="81"/>
      <c r="AV347" s="81"/>
      <c r="AW347" s="81"/>
      <c r="AX347" s="82">
        <v>5</v>
      </c>
      <c r="AY347" s="83">
        <v>461</v>
      </c>
      <c r="AZ347" s="181">
        <v>1.4999999999999999E-2</v>
      </c>
      <c r="BA347" s="84">
        <v>1.0999999999999999E-2</v>
      </c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463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77">
        <v>44249</v>
      </c>
      <c r="D348" s="74">
        <v>10</v>
      </c>
      <c r="E348" s="74">
        <v>24</v>
      </c>
      <c r="F348" s="74">
        <v>8</v>
      </c>
      <c r="G348" s="75" t="s">
        <v>160</v>
      </c>
      <c r="H348" s="76" t="s">
        <v>161</v>
      </c>
      <c r="I348" s="76" t="s">
        <v>452</v>
      </c>
      <c r="J348" s="76">
        <v>4</v>
      </c>
      <c r="K348" s="76">
        <v>2</v>
      </c>
      <c r="L348" s="178">
        <v>166</v>
      </c>
      <c r="M348" s="179">
        <v>154.38</v>
      </c>
      <c r="N348" s="180">
        <v>177.62</v>
      </c>
      <c r="O348" s="111"/>
      <c r="P348" s="111"/>
      <c r="Q348" s="111"/>
      <c r="R348" s="111">
        <v>162</v>
      </c>
      <c r="S348" s="111">
        <v>158</v>
      </c>
      <c r="T348" s="77"/>
      <c r="U348" s="77">
        <v>100</v>
      </c>
      <c r="V348" s="111">
        <v>163</v>
      </c>
      <c r="W348" s="111">
        <v>158</v>
      </c>
      <c r="X348" s="111">
        <v>156</v>
      </c>
      <c r="Y348" s="111">
        <v>161</v>
      </c>
      <c r="Z348" s="111">
        <v>165</v>
      </c>
      <c r="AA348" s="77">
        <v>110</v>
      </c>
      <c r="AB348" s="77">
        <v>105</v>
      </c>
      <c r="AC348" s="111"/>
      <c r="AD348" s="111"/>
      <c r="AE348" s="111"/>
      <c r="AF348" s="111"/>
      <c r="AG348" s="111"/>
      <c r="AH348" s="77"/>
      <c r="AI348" s="77"/>
      <c r="AJ348" s="78">
        <v>160.4</v>
      </c>
      <c r="AK348" s="79">
        <v>145</v>
      </c>
      <c r="AL348" s="80">
        <v>99</v>
      </c>
      <c r="AM348" s="77">
        <v>137</v>
      </c>
      <c r="AN348" s="77">
        <v>105</v>
      </c>
      <c r="AO348" s="81">
        <v>3</v>
      </c>
      <c r="AP348" s="81"/>
      <c r="AQ348" s="81">
        <v>11</v>
      </c>
      <c r="AR348" s="81"/>
      <c r="AS348" s="81"/>
      <c r="AT348" s="81"/>
      <c r="AU348" s="81"/>
      <c r="AV348" s="81"/>
      <c r="AW348" s="81"/>
      <c r="AX348" s="82">
        <v>14</v>
      </c>
      <c r="AY348" s="83">
        <v>1790</v>
      </c>
      <c r="AZ348" s="181">
        <v>1.4999999999999999E-2</v>
      </c>
      <c r="BA348" s="84">
        <v>8.0000000000000002E-3</v>
      </c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468</v>
      </c>
      <c r="BH348" s="85" t="s">
        <v>469</v>
      </c>
      <c r="BI348" s="85" t="s">
        <v>525</v>
      </c>
      <c r="BJ348" s="85" t="s">
        <v>497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77">
        <v>44249</v>
      </c>
      <c r="D349" s="74">
        <v>10</v>
      </c>
      <c r="E349" s="74">
        <v>25</v>
      </c>
      <c r="F349" s="74">
        <v>8</v>
      </c>
      <c r="G349" s="75" t="s">
        <v>166</v>
      </c>
      <c r="H349" s="76" t="s">
        <v>167</v>
      </c>
      <c r="I349" s="76" t="s">
        <v>452</v>
      </c>
      <c r="J349" s="76">
        <v>4</v>
      </c>
      <c r="K349" s="76">
        <v>2</v>
      </c>
      <c r="L349" s="178">
        <v>162</v>
      </c>
      <c r="M349" s="179">
        <v>150.66</v>
      </c>
      <c r="N349" s="180">
        <v>173.34</v>
      </c>
      <c r="O349" s="111"/>
      <c r="P349" s="111"/>
      <c r="Q349" s="111"/>
      <c r="R349" s="111">
        <v>178</v>
      </c>
      <c r="S349" s="111">
        <v>161</v>
      </c>
      <c r="T349" s="77"/>
      <c r="U349" s="77">
        <v>100</v>
      </c>
      <c r="V349" s="111">
        <v>172</v>
      </c>
      <c r="W349" s="111">
        <v>168</v>
      </c>
      <c r="X349" s="111">
        <v>163</v>
      </c>
      <c r="Y349" s="111">
        <v>172</v>
      </c>
      <c r="Z349" s="111">
        <v>173</v>
      </c>
      <c r="AA349" s="77">
        <v>110</v>
      </c>
      <c r="AB349" s="77">
        <v>105</v>
      </c>
      <c r="AC349" s="111"/>
      <c r="AD349" s="111"/>
      <c r="AE349" s="111"/>
      <c r="AF349" s="111"/>
      <c r="AG349" s="111"/>
      <c r="AH349" s="77"/>
      <c r="AI349" s="77"/>
      <c r="AJ349" s="78">
        <v>169.6</v>
      </c>
      <c r="AK349" s="79">
        <v>145</v>
      </c>
      <c r="AL349" s="80">
        <v>99</v>
      </c>
      <c r="AM349" s="77">
        <v>137</v>
      </c>
      <c r="AN349" s="77">
        <v>105</v>
      </c>
      <c r="AO349" s="81">
        <v>2</v>
      </c>
      <c r="AP349" s="81"/>
      <c r="AQ349" s="81">
        <v>12</v>
      </c>
      <c r="AR349" s="81"/>
      <c r="AS349" s="81"/>
      <c r="AT349" s="81"/>
      <c r="AU349" s="81"/>
      <c r="AV349" s="81"/>
      <c r="AW349" s="81"/>
      <c r="AX349" s="82">
        <v>14</v>
      </c>
      <c r="AY349" s="83">
        <v>1790</v>
      </c>
      <c r="AZ349" s="181">
        <v>1.4999999999999999E-2</v>
      </c>
      <c r="BA349" s="84">
        <v>8.0000000000000002E-3</v>
      </c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468</v>
      </c>
      <c r="BH349" s="85" t="s">
        <v>469</v>
      </c>
      <c r="BI349" s="85" t="s">
        <v>526</v>
      </c>
      <c r="BJ349" s="85" t="s">
        <v>497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77">
        <v>44249</v>
      </c>
      <c r="D350" s="74">
        <v>29</v>
      </c>
      <c r="E350" s="74">
        <v>81</v>
      </c>
      <c r="F350" s="74">
        <v>8</v>
      </c>
      <c r="G350" s="75" t="s">
        <v>235</v>
      </c>
      <c r="H350" s="76" t="s">
        <v>236</v>
      </c>
      <c r="I350" s="76" t="s">
        <v>452</v>
      </c>
      <c r="J350" s="76">
        <v>2</v>
      </c>
      <c r="K350" s="76">
        <v>3</v>
      </c>
      <c r="L350" s="178">
        <v>388</v>
      </c>
      <c r="M350" s="179">
        <v>360.84</v>
      </c>
      <c r="N350" s="180">
        <v>415.16</v>
      </c>
      <c r="O350" s="111">
        <v>432</v>
      </c>
      <c r="P350" s="111">
        <v>398</v>
      </c>
      <c r="Q350" s="111"/>
      <c r="R350" s="111"/>
      <c r="S350" s="111"/>
      <c r="T350" s="77">
        <v>121</v>
      </c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>
        <v>415</v>
      </c>
      <c r="AK350" s="79">
        <v>60</v>
      </c>
      <c r="AL350" s="80">
        <v>120</v>
      </c>
      <c r="AM350" s="77">
        <v>60</v>
      </c>
      <c r="AN350" s="77">
        <v>121</v>
      </c>
      <c r="AO350" s="81">
        <v>2</v>
      </c>
      <c r="AP350" s="81">
        <v>4</v>
      </c>
      <c r="AQ350" s="81">
        <v>4</v>
      </c>
      <c r="AR350" s="81"/>
      <c r="AS350" s="81"/>
      <c r="AT350" s="81"/>
      <c r="AU350" s="81"/>
      <c r="AV350" s="81"/>
      <c r="AW350" s="81"/>
      <c r="AX350" s="82">
        <v>10</v>
      </c>
      <c r="AY350" s="83">
        <v>240</v>
      </c>
      <c r="AZ350" s="181">
        <v>1.4999999999999999E-2</v>
      </c>
      <c r="BA350" s="84">
        <v>4.2000000000000003E-2</v>
      </c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468</v>
      </c>
      <c r="BH350" s="85" t="s">
        <v>479</v>
      </c>
      <c r="BI350" s="85" t="s">
        <v>518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77">
        <v>44249</v>
      </c>
      <c r="D351" s="74">
        <v>259</v>
      </c>
      <c r="E351" s="74">
        <v>183</v>
      </c>
      <c r="F351" s="74">
        <v>25</v>
      </c>
      <c r="G351" s="75" t="s">
        <v>257</v>
      </c>
      <c r="H351" s="76" t="s">
        <v>258</v>
      </c>
      <c r="I351" s="76" t="s">
        <v>484</v>
      </c>
      <c r="J351" s="76">
        <v>12</v>
      </c>
      <c r="K351" s="76">
        <v>1</v>
      </c>
      <c r="L351" s="178">
        <v>3</v>
      </c>
      <c r="M351" s="179">
        <v>2.79</v>
      </c>
      <c r="N351" s="180">
        <v>3.21</v>
      </c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>
        <v>508</v>
      </c>
      <c r="AL351" s="80">
        <v>85</v>
      </c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>
        <v>1000</v>
      </c>
      <c r="AZ351" s="181">
        <v>0.02</v>
      </c>
      <c r="BA351" s="84"/>
      <c r="BB351" s="83"/>
      <c r="BC351" s="83"/>
      <c r="BD351" s="83">
        <v>333.3</v>
      </c>
      <c r="BE351" s="83"/>
      <c r="BF351" s="83"/>
      <c r="BG351" s="28" t="s">
        <v>483</v>
      </c>
      <c r="BH351" s="85" t="s">
        <v>483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77">
        <v>44249</v>
      </c>
      <c r="D352" s="74">
        <v>256</v>
      </c>
      <c r="E352" s="74">
        <v>180</v>
      </c>
      <c r="F352" s="74">
        <v>34</v>
      </c>
      <c r="G352" s="75" t="s">
        <v>157</v>
      </c>
      <c r="H352" s="76" t="s">
        <v>158</v>
      </c>
      <c r="I352" s="76" t="s">
        <v>472</v>
      </c>
      <c r="J352" s="76">
        <v>8</v>
      </c>
      <c r="K352" s="76">
        <v>1</v>
      </c>
      <c r="L352" s="178">
        <v>32</v>
      </c>
      <c r="M352" s="179">
        <v>29.76</v>
      </c>
      <c r="N352" s="180">
        <v>34.24</v>
      </c>
      <c r="O352" s="111"/>
      <c r="P352" s="111"/>
      <c r="Q352" s="111"/>
      <c r="R352" s="111">
        <v>33</v>
      </c>
      <c r="S352" s="111">
        <v>38</v>
      </c>
      <c r="T352" s="77"/>
      <c r="U352" s="77">
        <v>137</v>
      </c>
      <c r="V352" s="111">
        <v>40</v>
      </c>
      <c r="W352" s="111">
        <v>34</v>
      </c>
      <c r="X352" s="111">
        <v>33</v>
      </c>
      <c r="Y352" s="111">
        <v>32</v>
      </c>
      <c r="Z352" s="111">
        <v>31</v>
      </c>
      <c r="AA352" s="77">
        <v>138</v>
      </c>
      <c r="AB352" s="77">
        <v>138</v>
      </c>
      <c r="AC352" s="111"/>
      <c r="AD352" s="111"/>
      <c r="AE352" s="111"/>
      <c r="AF352" s="111"/>
      <c r="AG352" s="111"/>
      <c r="AH352" s="77"/>
      <c r="AI352" s="77"/>
      <c r="AJ352" s="78">
        <v>34.4</v>
      </c>
      <c r="AK352" s="79">
        <v>168</v>
      </c>
      <c r="AL352" s="80">
        <v>171</v>
      </c>
      <c r="AM352" s="77">
        <v>209</v>
      </c>
      <c r="AN352" s="77">
        <v>138</v>
      </c>
      <c r="AO352" s="81">
        <v>10</v>
      </c>
      <c r="AP352" s="81"/>
      <c r="AQ352" s="81">
        <v>27</v>
      </c>
      <c r="AR352" s="81"/>
      <c r="AS352" s="81"/>
      <c r="AT352" s="81"/>
      <c r="AU352" s="81"/>
      <c r="AV352" s="81"/>
      <c r="AW352" s="81"/>
      <c r="AX352" s="82">
        <v>37</v>
      </c>
      <c r="AY352" s="83">
        <v>1437</v>
      </c>
      <c r="AZ352" s="181">
        <v>0.02</v>
      </c>
      <c r="BA352" s="84">
        <v>2.5999999999999999E-2</v>
      </c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468</v>
      </c>
      <c r="BH352" s="85" t="s">
        <v>479</v>
      </c>
      <c r="BI352" s="85" t="s">
        <v>527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77">
        <v>44249</v>
      </c>
      <c r="D353" s="74">
        <v>214</v>
      </c>
      <c r="E353" s="74">
        <v>142</v>
      </c>
      <c r="F353" s="74">
        <v>46</v>
      </c>
      <c r="G353" s="75" t="s">
        <v>181</v>
      </c>
      <c r="H353" s="76" t="s">
        <v>182</v>
      </c>
      <c r="I353" s="76" t="s">
        <v>478</v>
      </c>
      <c r="J353" s="76">
        <v>4</v>
      </c>
      <c r="K353" s="76">
        <v>1</v>
      </c>
      <c r="L353" s="178">
        <v>351</v>
      </c>
      <c r="M353" s="179">
        <v>326.43</v>
      </c>
      <c r="N353" s="180">
        <v>375.57</v>
      </c>
      <c r="O353" s="111">
        <v>312</v>
      </c>
      <c r="P353" s="111">
        <v>352</v>
      </c>
      <c r="Q353" s="111">
        <v>328</v>
      </c>
      <c r="R353" s="111">
        <v>335</v>
      </c>
      <c r="S353" s="111">
        <v>328</v>
      </c>
      <c r="T353" s="77"/>
      <c r="U353" s="77">
        <v>180</v>
      </c>
      <c r="V353" s="111">
        <v>345</v>
      </c>
      <c r="W353" s="111">
        <v>337</v>
      </c>
      <c r="X353" s="111">
        <v>365</v>
      </c>
      <c r="Y353" s="111">
        <v>355</v>
      </c>
      <c r="Z353" s="111">
        <v>348</v>
      </c>
      <c r="AA353" s="77">
        <v>194</v>
      </c>
      <c r="AB353" s="77">
        <v>185</v>
      </c>
      <c r="AC353" s="111"/>
      <c r="AD353" s="111"/>
      <c r="AE353" s="111"/>
      <c r="AF353" s="111"/>
      <c r="AG353" s="111"/>
      <c r="AH353" s="77"/>
      <c r="AI353" s="77"/>
      <c r="AJ353" s="78">
        <v>340.5</v>
      </c>
      <c r="AK353" s="79">
        <v>68</v>
      </c>
      <c r="AL353" s="80">
        <v>212</v>
      </c>
      <c r="AM353" s="77">
        <v>77</v>
      </c>
      <c r="AN353" s="77">
        <v>186</v>
      </c>
      <c r="AO353" s="81">
        <v>8</v>
      </c>
      <c r="AP353" s="81">
        <v>2</v>
      </c>
      <c r="AQ353" s="81">
        <v>6</v>
      </c>
      <c r="AR353" s="81"/>
      <c r="AS353" s="81"/>
      <c r="AT353" s="81"/>
      <c r="AU353" s="81"/>
      <c r="AV353" s="81"/>
      <c r="AW353" s="81"/>
      <c r="AX353" s="82">
        <v>16</v>
      </c>
      <c r="AY353" s="83">
        <v>1696</v>
      </c>
      <c r="AZ353" s="181">
        <v>0.02</v>
      </c>
      <c r="BA353" s="84">
        <v>8.9999999999999993E-3</v>
      </c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468</v>
      </c>
      <c r="BH353" s="85" t="s">
        <v>479</v>
      </c>
      <c r="BI353" s="85" t="s">
        <v>523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77">
        <v>44249</v>
      </c>
      <c r="D354" s="74">
        <v>334</v>
      </c>
      <c r="E354" s="74">
        <v>254</v>
      </c>
      <c r="F354" s="74">
        <v>49</v>
      </c>
      <c r="G354" s="75" t="s">
        <v>415</v>
      </c>
      <c r="H354" s="76" t="s">
        <v>164</v>
      </c>
      <c r="I354" s="76" t="s">
        <v>478</v>
      </c>
      <c r="J354" s="76">
        <v>4</v>
      </c>
      <c r="K354" s="76">
        <v>2</v>
      </c>
      <c r="L354" s="178">
        <v>203</v>
      </c>
      <c r="M354" s="179">
        <v>188.79</v>
      </c>
      <c r="N354" s="180">
        <v>217.21</v>
      </c>
      <c r="O354" s="111">
        <v>213</v>
      </c>
      <c r="P354" s="111">
        <v>207</v>
      </c>
      <c r="Q354" s="111">
        <v>212</v>
      </c>
      <c r="R354" s="111">
        <v>203</v>
      </c>
      <c r="S354" s="111">
        <v>195</v>
      </c>
      <c r="T354" s="77">
        <v>144</v>
      </c>
      <c r="U354" s="77">
        <v>136</v>
      </c>
      <c r="V354" s="111">
        <v>210</v>
      </c>
      <c r="W354" s="111">
        <v>209</v>
      </c>
      <c r="X354" s="111">
        <v>213</v>
      </c>
      <c r="Y354" s="111">
        <v>206</v>
      </c>
      <c r="Z354" s="111">
        <v>200</v>
      </c>
      <c r="AA354" s="77">
        <v>140</v>
      </c>
      <c r="AB354" s="77">
        <v>135</v>
      </c>
      <c r="AC354" s="111"/>
      <c r="AD354" s="111"/>
      <c r="AE354" s="111"/>
      <c r="AF354" s="111"/>
      <c r="AG354" s="111"/>
      <c r="AH354" s="77"/>
      <c r="AI354" s="77"/>
      <c r="AJ354" s="78">
        <v>206.8</v>
      </c>
      <c r="AK354" s="79">
        <v>88</v>
      </c>
      <c r="AL354" s="80">
        <v>164</v>
      </c>
      <c r="AM354" s="77">
        <v>104</v>
      </c>
      <c r="AN354" s="77">
        <v>139</v>
      </c>
      <c r="AO354" s="81">
        <v>8</v>
      </c>
      <c r="AP354" s="81">
        <v>3</v>
      </c>
      <c r="AQ354" s="81">
        <v>6</v>
      </c>
      <c r="AR354" s="81"/>
      <c r="AS354" s="81">
        <v>3</v>
      </c>
      <c r="AT354" s="81"/>
      <c r="AU354" s="81"/>
      <c r="AV354" s="81"/>
      <c r="AW354" s="81"/>
      <c r="AX354" s="82">
        <v>19</v>
      </c>
      <c r="AY354" s="83">
        <v>1879</v>
      </c>
      <c r="AZ354" s="181">
        <v>0.02</v>
      </c>
      <c r="BA354" s="84">
        <v>0.01</v>
      </c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468</v>
      </c>
      <c r="BH354" s="85" t="s">
        <v>475</v>
      </c>
      <c r="BI354" s="85" t="s">
        <v>482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77"/>
      <c r="D355" s="74"/>
      <c r="E355" s="74"/>
      <c r="F355" s="74"/>
      <c r="G355" s="75"/>
      <c r="H355" s="76"/>
      <c r="I355" s="76"/>
      <c r="J355" s="76"/>
      <c r="K355" s="76"/>
      <c r="L355" s="178"/>
      <c r="M355" s="179"/>
      <c r="N355" s="180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8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77"/>
      <c r="D356" s="74"/>
      <c r="E356" s="74"/>
      <c r="F356" s="74"/>
      <c r="G356" s="75"/>
      <c r="H356" s="76"/>
      <c r="I356" s="76"/>
      <c r="J356" s="76"/>
      <c r="K356" s="76"/>
      <c r="L356" s="178"/>
      <c r="M356" s="179"/>
      <c r="N356" s="180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8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77"/>
      <c r="D357" s="74"/>
      <c r="E357" s="74"/>
      <c r="F357" s="74"/>
      <c r="G357" s="75"/>
      <c r="H357" s="76"/>
      <c r="I357" s="76"/>
      <c r="J357" s="76"/>
      <c r="K357" s="76"/>
      <c r="L357" s="178"/>
      <c r="M357" s="179"/>
      <c r="N357" s="180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8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77"/>
      <c r="D358" s="74"/>
      <c r="E358" s="74"/>
      <c r="F358" s="74"/>
      <c r="G358" s="75"/>
      <c r="H358" s="76"/>
      <c r="I358" s="76"/>
      <c r="J358" s="76"/>
      <c r="K358" s="76"/>
      <c r="L358" s="178"/>
      <c r="M358" s="179"/>
      <c r="N358" s="180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8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77"/>
      <c r="D359" s="74"/>
      <c r="E359" s="74"/>
      <c r="F359" s="74"/>
      <c r="G359" s="75"/>
      <c r="H359" s="76"/>
      <c r="I359" s="76"/>
      <c r="J359" s="76"/>
      <c r="K359" s="76"/>
      <c r="L359" s="178"/>
      <c r="M359" s="179"/>
      <c r="N359" s="180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8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77"/>
      <c r="D360" s="74"/>
      <c r="E360" s="74"/>
      <c r="F360" s="74"/>
      <c r="G360" s="75"/>
      <c r="H360" s="76"/>
      <c r="I360" s="76"/>
      <c r="J360" s="76"/>
      <c r="K360" s="76"/>
      <c r="L360" s="178"/>
      <c r="M360" s="179"/>
      <c r="N360" s="180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8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77"/>
      <c r="D361" s="74"/>
      <c r="E361" s="74"/>
      <c r="F361" s="74"/>
      <c r="G361" s="75"/>
      <c r="H361" s="76"/>
      <c r="I361" s="76"/>
      <c r="J361" s="76"/>
      <c r="K361" s="76"/>
      <c r="L361" s="178"/>
      <c r="M361" s="179"/>
      <c r="N361" s="180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8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77"/>
      <c r="D362" s="74"/>
      <c r="E362" s="74"/>
      <c r="F362" s="74"/>
      <c r="G362" s="75"/>
      <c r="H362" s="76"/>
      <c r="I362" s="76"/>
      <c r="J362" s="76"/>
      <c r="K362" s="76"/>
      <c r="L362" s="178"/>
      <c r="M362" s="179"/>
      <c r="N362" s="180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8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77"/>
      <c r="D363" s="74"/>
      <c r="E363" s="74"/>
      <c r="F363" s="74"/>
      <c r="G363" s="75"/>
      <c r="H363" s="76"/>
      <c r="I363" s="76"/>
      <c r="J363" s="76"/>
      <c r="K363" s="76"/>
      <c r="L363" s="178"/>
      <c r="M363" s="179"/>
      <c r="N363" s="180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8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77"/>
      <c r="D364" s="74"/>
      <c r="E364" s="74"/>
      <c r="F364" s="74"/>
      <c r="G364" s="75"/>
      <c r="H364" s="76"/>
      <c r="I364" s="76"/>
      <c r="J364" s="76"/>
      <c r="K364" s="76"/>
      <c r="L364" s="178"/>
      <c r="M364" s="179"/>
      <c r="N364" s="180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8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77"/>
      <c r="D365" s="74"/>
      <c r="E365" s="74"/>
      <c r="F365" s="74"/>
      <c r="G365" s="75"/>
      <c r="H365" s="76"/>
      <c r="I365" s="76"/>
      <c r="J365" s="76"/>
      <c r="K365" s="76"/>
      <c r="L365" s="178"/>
      <c r="M365" s="179"/>
      <c r="N365" s="180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8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77"/>
      <c r="D366" s="74"/>
      <c r="E366" s="74"/>
      <c r="F366" s="74"/>
      <c r="G366" s="75"/>
      <c r="H366" s="76"/>
      <c r="I366" s="76"/>
      <c r="J366" s="76"/>
      <c r="K366" s="76"/>
      <c r="L366" s="178"/>
      <c r="M366" s="179"/>
      <c r="N366" s="180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8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77"/>
      <c r="D367" s="74"/>
      <c r="E367" s="74"/>
      <c r="F367" s="74"/>
      <c r="G367" s="75"/>
      <c r="H367" s="76"/>
      <c r="I367" s="76"/>
      <c r="J367" s="76"/>
      <c r="K367" s="76"/>
      <c r="L367" s="178"/>
      <c r="M367" s="179"/>
      <c r="N367" s="180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8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77"/>
      <c r="D368" s="74"/>
      <c r="E368" s="74"/>
      <c r="F368" s="74"/>
      <c r="G368" s="75"/>
      <c r="H368" s="76"/>
      <c r="I368" s="76"/>
      <c r="J368" s="76"/>
      <c r="K368" s="76"/>
      <c r="L368" s="178"/>
      <c r="M368" s="179"/>
      <c r="N368" s="180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8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77"/>
      <c r="D369" s="74"/>
      <c r="E369" s="74"/>
      <c r="F369" s="74"/>
      <c r="G369" s="75"/>
      <c r="H369" s="76"/>
      <c r="I369" s="76"/>
      <c r="J369" s="76"/>
      <c r="K369" s="76"/>
      <c r="L369" s="178"/>
      <c r="M369" s="179"/>
      <c r="N369" s="180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8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77"/>
      <c r="D370" s="74"/>
      <c r="E370" s="74"/>
      <c r="F370" s="74"/>
      <c r="G370" s="75"/>
      <c r="H370" s="76"/>
      <c r="I370" s="76"/>
      <c r="J370" s="76"/>
      <c r="K370" s="76"/>
      <c r="L370" s="178"/>
      <c r="M370" s="179"/>
      <c r="N370" s="180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8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77"/>
      <c r="D371" s="74"/>
      <c r="E371" s="74"/>
      <c r="F371" s="74"/>
      <c r="G371" s="75"/>
      <c r="H371" s="76"/>
      <c r="I371" s="76"/>
      <c r="J371" s="76"/>
      <c r="K371" s="76"/>
      <c r="L371" s="178"/>
      <c r="M371" s="179"/>
      <c r="N371" s="180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8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77"/>
      <c r="D372" s="74"/>
      <c r="E372" s="74"/>
      <c r="F372" s="74"/>
      <c r="G372" s="75"/>
      <c r="H372" s="76"/>
      <c r="I372" s="76"/>
      <c r="J372" s="76"/>
      <c r="K372" s="76"/>
      <c r="L372" s="178"/>
      <c r="M372" s="179"/>
      <c r="N372" s="180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8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77"/>
      <c r="D373" s="74"/>
      <c r="E373" s="74"/>
      <c r="F373" s="74"/>
      <c r="G373" s="75"/>
      <c r="H373" s="76"/>
      <c r="I373" s="76"/>
      <c r="J373" s="76"/>
      <c r="K373" s="76"/>
      <c r="L373" s="178"/>
      <c r="M373" s="179"/>
      <c r="N373" s="180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8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77"/>
      <c r="D374" s="74"/>
      <c r="E374" s="74"/>
      <c r="F374" s="74"/>
      <c r="G374" s="75"/>
      <c r="H374" s="76"/>
      <c r="I374" s="76"/>
      <c r="J374" s="76"/>
      <c r="K374" s="76"/>
      <c r="L374" s="178"/>
      <c r="M374" s="179"/>
      <c r="N374" s="180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8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77"/>
      <c r="D375" s="74"/>
      <c r="E375" s="74"/>
      <c r="F375" s="74"/>
      <c r="G375" s="75"/>
      <c r="H375" s="76"/>
      <c r="I375" s="76"/>
      <c r="J375" s="76"/>
      <c r="K375" s="76"/>
      <c r="L375" s="178"/>
      <c r="M375" s="179"/>
      <c r="N375" s="180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8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77"/>
      <c r="D376" s="74"/>
      <c r="E376" s="74"/>
      <c r="F376" s="74"/>
      <c r="G376" s="75"/>
      <c r="H376" s="76"/>
      <c r="I376" s="76"/>
      <c r="J376" s="76"/>
      <c r="K376" s="76"/>
      <c r="L376" s="178"/>
      <c r="M376" s="179"/>
      <c r="N376" s="180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8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77"/>
      <c r="D377" s="74"/>
      <c r="E377" s="74"/>
      <c r="F377" s="74"/>
      <c r="G377" s="75"/>
      <c r="H377" s="76"/>
      <c r="I377" s="76"/>
      <c r="J377" s="76"/>
      <c r="K377" s="76"/>
      <c r="L377" s="178"/>
      <c r="M377" s="179"/>
      <c r="N377" s="180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8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77"/>
      <c r="D378" s="74"/>
      <c r="E378" s="74"/>
      <c r="F378" s="74"/>
      <c r="G378" s="75"/>
      <c r="H378" s="76"/>
      <c r="I378" s="76"/>
      <c r="J378" s="76"/>
      <c r="K378" s="76"/>
      <c r="L378" s="178"/>
      <c r="M378" s="179"/>
      <c r="N378" s="180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8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77"/>
      <c r="D379" s="74"/>
      <c r="E379" s="74"/>
      <c r="F379" s="74"/>
      <c r="G379" s="75"/>
      <c r="H379" s="76"/>
      <c r="I379" s="76"/>
      <c r="J379" s="76"/>
      <c r="K379" s="76"/>
      <c r="L379" s="178"/>
      <c r="M379" s="179"/>
      <c r="N379" s="180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8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77"/>
      <c r="D380" s="74"/>
      <c r="E380" s="74"/>
      <c r="F380" s="74"/>
      <c r="G380" s="75"/>
      <c r="H380" s="76"/>
      <c r="I380" s="76"/>
      <c r="J380" s="76"/>
      <c r="K380" s="76"/>
      <c r="L380" s="178"/>
      <c r="M380" s="179"/>
      <c r="N380" s="180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8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77"/>
      <c r="D381" s="74"/>
      <c r="E381" s="74"/>
      <c r="F381" s="74"/>
      <c r="G381" s="75"/>
      <c r="H381" s="76"/>
      <c r="I381" s="76"/>
      <c r="J381" s="76"/>
      <c r="K381" s="76"/>
      <c r="L381" s="178"/>
      <c r="M381" s="179"/>
      <c r="N381" s="180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8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77"/>
      <c r="D382" s="74"/>
      <c r="E382" s="74"/>
      <c r="F382" s="74"/>
      <c r="G382" s="75"/>
      <c r="H382" s="76"/>
      <c r="I382" s="76"/>
      <c r="J382" s="76"/>
      <c r="K382" s="76"/>
      <c r="L382" s="178"/>
      <c r="M382" s="179"/>
      <c r="N382" s="180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8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77"/>
      <c r="D383" s="74"/>
      <c r="E383" s="74"/>
      <c r="F383" s="74"/>
      <c r="G383" s="75"/>
      <c r="H383" s="76"/>
      <c r="I383" s="76"/>
      <c r="J383" s="76"/>
      <c r="K383" s="76"/>
      <c r="L383" s="178"/>
      <c r="M383" s="179"/>
      <c r="N383" s="180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8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77"/>
      <c r="D384" s="74"/>
      <c r="E384" s="74"/>
      <c r="F384" s="74"/>
      <c r="G384" s="75"/>
      <c r="H384" s="76"/>
      <c r="I384" s="76"/>
      <c r="J384" s="76"/>
      <c r="K384" s="76"/>
      <c r="L384" s="178"/>
      <c r="M384" s="179"/>
      <c r="N384" s="180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8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77"/>
      <c r="D385" s="74"/>
      <c r="E385" s="74"/>
      <c r="F385" s="74"/>
      <c r="G385" s="75"/>
      <c r="H385" s="76"/>
      <c r="I385" s="76"/>
      <c r="J385" s="76"/>
      <c r="K385" s="76"/>
      <c r="L385" s="178"/>
      <c r="M385" s="179"/>
      <c r="N385" s="180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8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77"/>
      <c r="D386" s="74"/>
      <c r="E386" s="74"/>
      <c r="F386" s="74"/>
      <c r="G386" s="75"/>
      <c r="H386" s="76"/>
      <c r="I386" s="76"/>
      <c r="J386" s="76"/>
      <c r="K386" s="76"/>
      <c r="L386" s="178"/>
      <c r="M386" s="179"/>
      <c r="N386" s="180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8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77"/>
      <c r="D387" s="74"/>
      <c r="E387" s="74"/>
      <c r="F387" s="74"/>
      <c r="G387" s="75"/>
      <c r="H387" s="76"/>
      <c r="I387" s="76"/>
      <c r="J387" s="76"/>
      <c r="K387" s="76"/>
      <c r="L387" s="178"/>
      <c r="M387" s="179"/>
      <c r="N387" s="180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8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77"/>
      <c r="D388" s="74"/>
      <c r="E388" s="74"/>
      <c r="F388" s="74"/>
      <c r="G388" s="75"/>
      <c r="H388" s="76"/>
      <c r="I388" s="76"/>
      <c r="J388" s="76"/>
      <c r="K388" s="76"/>
      <c r="L388" s="178"/>
      <c r="M388" s="179"/>
      <c r="N388" s="180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8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77"/>
      <c r="D389" s="74"/>
      <c r="E389" s="74"/>
      <c r="F389" s="74"/>
      <c r="G389" s="75"/>
      <c r="H389" s="76"/>
      <c r="I389" s="76"/>
      <c r="J389" s="76"/>
      <c r="K389" s="76"/>
      <c r="L389" s="178"/>
      <c r="M389" s="179"/>
      <c r="N389" s="180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8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77"/>
      <c r="D390" s="74"/>
      <c r="E390" s="74"/>
      <c r="F390" s="74"/>
      <c r="G390" s="75"/>
      <c r="H390" s="76"/>
      <c r="I390" s="76"/>
      <c r="J390" s="76"/>
      <c r="K390" s="76"/>
      <c r="L390" s="178"/>
      <c r="M390" s="179"/>
      <c r="N390" s="180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8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77"/>
      <c r="D391" s="74"/>
      <c r="E391" s="74"/>
      <c r="F391" s="74"/>
      <c r="G391" s="75"/>
      <c r="H391" s="76"/>
      <c r="I391" s="76"/>
      <c r="J391" s="76"/>
      <c r="K391" s="76"/>
      <c r="L391" s="178"/>
      <c r="M391" s="179"/>
      <c r="N391" s="180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8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77"/>
      <c r="D392" s="74"/>
      <c r="E392" s="74"/>
      <c r="F392" s="74"/>
      <c r="G392" s="75"/>
      <c r="H392" s="76"/>
      <c r="I392" s="76"/>
      <c r="J392" s="76"/>
      <c r="K392" s="76"/>
      <c r="L392" s="178"/>
      <c r="M392" s="179"/>
      <c r="N392" s="180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8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77"/>
      <c r="D393" s="74"/>
      <c r="E393" s="74"/>
      <c r="F393" s="74"/>
      <c r="G393" s="75"/>
      <c r="H393" s="76"/>
      <c r="I393" s="76"/>
      <c r="J393" s="76"/>
      <c r="K393" s="76"/>
      <c r="L393" s="178"/>
      <c r="M393" s="179"/>
      <c r="N393" s="180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8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77"/>
      <c r="D394" s="74"/>
      <c r="E394" s="74"/>
      <c r="F394" s="74"/>
      <c r="G394" s="75"/>
      <c r="H394" s="76"/>
      <c r="I394" s="76"/>
      <c r="J394" s="76"/>
      <c r="K394" s="76"/>
      <c r="L394" s="178"/>
      <c r="M394" s="179"/>
      <c r="N394" s="180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8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77"/>
      <c r="D395" s="74"/>
      <c r="E395" s="74"/>
      <c r="F395" s="74"/>
      <c r="G395" s="75"/>
      <c r="H395" s="76"/>
      <c r="I395" s="76"/>
      <c r="J395" s="76"/>
      <c r="K395" s="76"/>
      <c r="L395" s="178"/>
      <c r="M395" s="179"/>
      <c r="N395" s="180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8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77"/>
      <c r="D396" s="74"/>
      <c r="E396" s="74"/>
      <c r="F396" s="74"/>
      <c r="G396" s="75"/>
      <c r="H396" s="76"/>
      <c r="I396" s="76"/>
      <c r="J396" s="76"/>
      <c r="K396" s="76"/>
      <c r="L396" s="178"/>
      <c r="M396" s="179"/>
      <c r="N396" s="180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8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77"/>
      <c r="D397" s="74"/>
      <c r="E397" s="74"/>
      <c r="F397" s="74"/>
      <c r="G397" s="75"/>
      <c r="H397" s="76"/>
      <c r="I397" s="76"/>
      <c r="J397" s="76"/>
      <c r="K397" s="76"/>
      <c r="L397" s="178"/>
      <c r="M397" s="179"/>
      <c r="N397" s="180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8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77"/>
      <c r="D398" s="74"/>
      <c r="E398" s="74"/>
      <c r="F398" s="74"/>
      <c r="G398" s="75"/>
      <c r="H398" s="76"/>
      <c r="I398" s="76"/>
      <c r="J398" s="76"/>
      <c r="K398" s="76"/>
      <c r="L398" s="178"/>
      <c r="M398" s="179"/>
      <c r="N398" s="180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8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77"/>
      <c r="D399" s="74"/>
      <c r="E399" s="74"/>
      <c r="F399" s="74"/>
      <c r="G399" s="75"/>
      <c r="H399" s="76"/>
      <c r="I399" s="76"/>
      <c r="J399" s="76"/>
      <c r="K399" s="76"/>
      <c r="L399" s="178"/>
      <c r="M399" s="179"/>
      <c r="N399" s="180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8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77"/>
      <c r="D400" s="74"/>
      <c r="E400" s="74"/>
      <c r="F400" s="74"/>
      <c r="G400" s="75"/>
      <c r="H400" s="76"/>
      <c r="I400" s="76"/>
      <c r="J400" s="76"/>
      <c r="K400" s="76"/>
      <c r="L400" s="178"/>
      <c r="M400" s="179"/>
      <c r="N400" s="180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8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77"/>
      <c r="D401" s="74"/>
      <c r="E401" s="74"/>
      <c r="F401" s="74"/>
      <c r="G401" s="75"/>
      <c r="H401" s="76"/>
      <c r="I401" s="76"/>
      <c r="J401" s="76"/>
      <c r="K401" s="76"/>
      <c r="L401" s="178"/>
      <c r="M401" s="179"/>
      <c r="N401" s="180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8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77"/>
      <c r="D402" s="74"/>
      <c r="E402" s="74"/>
      <c r="F402" s="74"/>
      <c r="G402" s="75"/>
      <c r="H402" s="76"/>
      <c r="I402" s="76"/>
      <c r="J402" s="76"/>
      <c r="K402" s="76"/>
      <c r="L402" s="178"/>
      <c r="M402" s="179"/>
      <c r="N402" s="180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8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77"/>
      <c r="D403" s="74"/>
      <c r="E403" s="74"/>
      <c r="F403" s="74"/>
      <c r="G403" s="75"/>
      <c r="H403" s="76"/>
      <c r="I403" s="76"/>
      <c r="J403" s="76"/>
      <c r="K403" s="76"/>
      <c r="L403" s="178"/>
      <c r="M403" s="179"/>
      <c r="N403" s="180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8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77"/>
      <c r="D404" s="74"/>
      <c r="E404" s="74"/>
      <c r="F404" s="74"/>
      <c r="G404" s="75"/>
      <c r="H404" s="76"/>
      <c r="I404" s="76"/>
      <c r="J404" s="76"/>
      <c r="K404" s="76"/>
      <c r="L404" s="178"/>
      <c r="M404" s="179"/>
      <c r="N404" s="180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8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77"/>
      <c r="D405" s="74"/>
      <c r="E405" s="74"/>
      <c r="F405" s="74"/>
      <c r="G405" s="75"/>
      <c r="H405" s="76"/>
      <c r="I405" s="76"/>
      <c r="J405" s="76"/>
      <c r="K405" s="76"/>
      <c r="L405" s="178"/>
      <c r="M405" s="179"/>
      <c r="N405" s="180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8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77"/>
      <c r="D406" s="74"/>
      <c r="E406" s="74"/>
      <c r="F406" s="74"/>
      <c r="G406" s="75"/>
      <c r="H406" s="76"/>
      <c r="I406" s="76"/>
      <c r="J406" s="76"/>
      <c r="K406" s="76"/>
      <c r="L406" s="178"/>
      <c r="M406" s="179"/>
      <c r="N406" s="180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8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77"/>
      <c r="D407" s="74"/>
      <c r="E407" s="74"/>
      <c r="F407" s="74"/>
      <c r="G407" s="75"/>
      <c r="H407" s="76"/>
      <c r="I407" s="76"/>
      <c r="J407" s="76"/>
      <c r="K407" s="76"/>
      <c r="L407" s="178"/>
      <c r="M407" s="179"/>
      <c r="N407" s="180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8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77"/>
      <c r="D408" s="74"/>
      <c r="E408" s="74"/>
      <c r="F408" s="74"/>
      <c r="G408" s="75"/>
      <c r="H408" s="76"/>
      <c r="I408" s="76"/>
      <c r="J408" s="76"/>
      <c r="K408" s="76"/>
      <c r="L408" s="178"/>
      <c r="M408" s="179"/>
      <c r="N408" s="180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8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77"/>
      <c r="D409" s="74"/>
      <c r="E409" s="74"/>
      <c r="F409" s="74"/>
      <c r="G409" s="75"/>
      <c r="H409" s="76"/>
      <c r="I409" s="76"/>
      <c r="J409" s="76"/>
      <c r="K409" s="76"/>
      <c r="L409" s="178"/>
      <c r="M409" s="179"/>
      <c r="N409" s="180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8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77"/>
      <c r="D410" s="74"/>
      <c r="E410" s="74"/>
      <c r="F410" s="74"/>
      <c r="G410" s="75"/>
      <c r="H410" s="76"/>
      <c r="I410" s="76"/>
      <c r="J410" s="76"/>
      <c r="K410" s="76"/>
      <c r="L410" s="178"/>
      <c r="M410" s="179"/>
      <c r="N410" s="180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8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77"/>
      <c r="D411" s="74"/>
      <c r="E411" s="74"/>
      <c r="F411" s="74"/>
      <c r="G411" s="75"/>
      <c r="H411" s="76"/>
      <c r="I411" s="76"/>
      <c r="J411" s="76"/>
      <c r="K411" s="76"/>
      <c r="L411" s="178"/>
      <c r="M411" s="179"/>
      <c r="N411" s="180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8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77"/>
      <c r="D412" s="74"/>
      <c r="E412" s="74"/>
      <c r="F412" s="74"/>
      <c r="G412" s="75"/>
      <c r="H412" s="76"/>
      <c r="I412" s="76"/>
      <c r="J412" s="76"/>
      <c r="K412" s="76"/>
      <c r="L412" s="178"/>
      <c r="M412" s="179"/>
      <c r="N412" s="180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8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77"/>
      <c r="D413" s="74"/>
      <c r="E413" s="74"/>
      <c r="F413" s="74"/>
      <c r="G413" s="75"/>
      <c r="H413" s="76"/>
      <c r="I413" s="76"/>
      <c r="J413" s="76"/>
      <c r="K413" s="76"/>
      <c r="L413" s="178"/>
      <c r="M413" s="179"/>
      <c r="N413" s="180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8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77"/>
      <c r="D414" s="74"/>
      <c r="E414" s="74"/>
      <c r="F414" s="74"/>
      <c r="G414" s="75"/>
      <c r="H414" s="76"/>
      <c r="I414" s="76"/>
      <c r="J414" s="76"/>
      <c r="K414" s="76"/>
      <c r="L414" s="178"/>
      <c r="M414" s="179"/>
      <c r="N414" s="180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8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77"/>
      <c r="D415" s="74"/>
      <c r="E415" s="74"/>
      <c r="F415" s="74"/>
      <c r="G415" s="75"/>
      <c r="H415" s="76"/>
      <c r="I415" s="76"/>
      <c r="J415" s="76"/>
      <c r="K415" s="76"/>
      <c r="L415" s="178"/>
      <c r="M415" s="179"/>
      <c r="N415" s="180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8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77"/>
      <c r="D416" s="74"/>
      <c r="E416" s="74"/>
      <c r="F416" s="74"/>
      <c r="G416" s="75"/>
      <c r="H416" s="76"/>
      <c r="I416" s="76"/>
      <c r="J416" s="76"/>
      <c r="K416" s="76"/>
      <c r="L416" s="178"/>
      <c r="M416" s="179"/>
      <c r="N416" s="180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8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77"/>
      <c r="D417" s="74"/>
      <c r="E417" s="74"/>
      <c r="F417" s="74"/>
      <c r="G417" s="75"/>
      <c r="H417" s="76"/>
      <c r="I417" s="76"/>
      <c r="J417" s="76"/>
      <c r="K417" s="76"/>
      <c r="L417" s="178"/>
      <c r="M417" s="179"/>
      <c r="N417" s="180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8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77"/>
      <c r="D418" s="74"/>
      <c r="E418" s="74"/>
      <c r="F418" s="74"/>
      <c r="G418" s="75"/>
      <c r="H418" s="76"/>
      <c r="I418" s="76"/>
      <c r="J418" s="76"/>
      <c r="K418" s="76"/>
      <c r="L418" s="178"/>
      <c r="M418" s="179"/>
      <c r="N418" s="180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8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77"/>
      <c r="D419" s="74"/>
      <c r="E419" s="74"/>
      <c r="F419" s="74"/>
      <c r="G419" s="75"/>
      <c r="H419" s="76"/>
      <c r="I419" s="76"/>
      <c r="J419" s="76"/>
      <c r="K419" s="76"/>
      <c r="L419" s="178"/>
      <c r="M419" s="179"/>
      <c r="N419" s="180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8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77"/>
      <c r="D420" s="74"/>
      <c r="E420" s="74"/>
      <c r="F420" s="74"/>
      <c r="G420" s="75"/>
      <c r="H420" s="76"/>
      <c r="I420" s="76"/>
      <c r="J420" s="76"/>
      <c r="K420" s="76"/>
      <c r="L420" s="178"/>
      <c r="M420" s="179"/>
      <c r="N420" s="180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8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77"/>
      <c r="D421" s="74"/>
      <c r="E421" s="74"/>
      <c r="F421" s="74"/>
      <c r="G421" s="75"/>
      <c r="H421" s="76"/>
      <c r="I421" s="76"/>
      <c r="J421" s="76"/>
      <c r="K421" s="76"/>
      <c r="L421" s="178"/>
      <c r="M421" s="179"/>
      <c r="N421" s="180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8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77"/>
      <c r="D422" s="74"/>
      <c r="E422" s="74"/>
      <c r="F422" s="74"/>
      <c r="G422" s="75"/>
      <c r="H422" s="76"/>
      <c r="I422" s="76"/>
      <c r="J422" s="76"/>
      <c r="K422" s="76"/>
      <c r="L422" s="178"/>
      <c r="M422" s="179"/>
      <c r="N422" s="180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8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77"/>
      <c r="D423" s="74"/>
      <c r="E423" s="74"/>
      <c r="F423" s="74"/>
      <c r="G423" s="75"/>
      <c r="H423" s="76"/>
      <c r="I423" s="76"/>
      <c r="J423" s="76"/>
      <c r="K423" s="76"/>
      <c r="L423" s="178"/>
      <c r="M423" s="179"/>
      <c r="N423" s="180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8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77"/>
      <c r="D424" s="74"/>
      <c r="E424" s="74"/>
      <c r="F424" s="74"/>
      <c r="G424" s="75"/>
      <c r="H424" s="76"/>
      <c r="I424" s="76"/>
      <c r="J424" s="76"/>
      <c r="K424" s="76"/>
      <c r="L424" s="178"/>
      <c r="M424" s="179"/>
      <c r="N424" s="180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8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77"/>
      <c r="D425" s="74"/>
      <c r="E425" s="74"/>
      <c r="F425" s="74"/>
      <c r="G425" s="75"/>
      <c r="H425" s="76"/>
      <c r="I425" s="76"/>
      <c r="J425" s="76"/>
      <c r="K425" s="76"/>
      <c r="L425" s="178"/>
      <c r="M425" s="179"/>
      <c r="N425" s="180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8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77"/>
      <c r="D426" s="74"/>
      <c r="E426" s="74"/>
      <c r="F426" s="74"/>
      <c r="G426" s="75"/>
      <c r="H426" s="76"/>
      <c r="I426" s="76"/>
      <c r="J426" s="76"/>
      <c r="K426" s="76"/>
      <c r="L426" s="178"/>
      <c r="M426" s="179"/>
      <c r="N426" s="180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8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77"/>
      <c r="D427" s="74"/>
      <c r="E427" s="74"/>
      <c r="F427" s="74"/>
      <c r="G427" s="75"/>
      <c r="H427" s="76"/>
      <c r="I427" s="76"/>
      <c r="J427" s="76"/>
      <c r="K427" s="76"/>
      <c r="L427" s="178"/>
      <c r="M427" s="179"/>
      <c r="N427" s="180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8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77"/>
      <c r="D428" s="74"/>
      <c r="E428" s="74"/>
      <c r="F428" s="74"/>
      <c r="G428" s="75"/>
      <c r="H428" s="76"/>
      <c r="I428" s="76"/>
      <c r="J428" s="76"/>
      <c r="K428" s="76"/>
      <c r="L428" s="178"/>
      <c r="M428" s="179"/>
      <c r="N428" s="180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8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77"/>
      <c r="D429" s="74"/>
      <c r="E429" s="74"/>
      <c r="F429" s="74"/>
      <c r="G429" s="75"/>
      <c r="H429" s="76"/>
      <c r="I429" s="76"/>
      <c r="J429" s="76"/>
      <c r="K429" s="76"/>
      <c r="L429" s="178"/>
      <c r="M429" s="179"/>
      <c r="N429" s="180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8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77"/>
      <c r="D430" s="74"/>
      <c r="E430" s="74"/>
      <c r="F430" s="74"/>
      <c r="G430" s="75"/>
      <c r="H430" s="76"/>
      <c r="I430" s="76"/>
      <c r="J430" s="76"/>
      <c r="K430" s="76"/>
      <c r="L430" s="178"/>
      <c r="M430" s="179"/>
      <c r="N430" s="180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8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77"/>
      <c r="D431" s="74"/>
      <c r="E431" s="74"/>
      <c r="F431" s="74"/>
      <c r="G431" s="75"/>
      <c r="H431" s="76"/>
      <c r="I431" s="76"/>
      <c r="J431" s="76"/>
      <c r="K431" s="76"/>
      <c r="L431" s="178"/>
      <c r="M431" s="179"/>
      <c r="N431" s="180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8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77"/>
      <c r="D432" s="74"/>
      <c r="E432" s="74"/>
      <c r="F432" s="74"/>
      <c r="G432" s="75"/>
      <c r="H432" s="76"/>
      <c r="I432" s="76"/>
      <c r="J432" s="76"/>
      <c r="K432" s="76"/>
      <c r="L432" s="178"/>
      <c r="M432" s="179"/>
      <c r="N432" s="180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8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77"/>
      <c r="D433" s="74"/>
      <c r="E433" s="74"/>
      <c r="F433" s="74"/>
      <c r="G433" s="75"/>
      <c r="H433" s="76"/>
      <c r="I433" s="76"/>
      <c r="J433" s="76"/>
      <c r="K433" s="76"/>
      <c r="L433" s="178"/>
      <c r="M433" s="179"/>
      <c r="N433" s="180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8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77"/>
      <c r="D434" s="74"/>
      <c r="E434" s="74"/>
      <c r="F434" s="74"/>
      <c r="G434" s="75"/>
      <c r="H434" s="76"/>
      <c r="I434" s="76"/>
      <c r="J434" s="76"/>
      <c r="K434" s="76"/>
      <c r="L434" s="178"/>
      <c r="M434" s="179"/>
      <c r="N434" s="180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8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77"/>
      <c r="D435" s="74"/>
      <c r="E435" s="74"/>
      <c r="F435" s="74"/>
      <c r="G435" s="75"/>
      <c r="H435" s="76"/>
      <c r="I435" s="76"/>
      <c r="J435" s="76"/>
      <c r="K435" s="76"/>
      <c r="L435" s="178"/>
      <c r="M435" s="179"/>
      <c r="N435" s="180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8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77"/>
      <c r="D436" s="74"/>
      <c r="E436" s="74"/>
      <c r="F436" s="74"/>
      <c r="G436" s="75"/>
      <c r="H436" s="76"/>
      <c r="I436" s="76"/>
      <c r="J436" s="76"/>
      <c r="K436" s="76"/>
      <c r="L436" s="178"/>
      <c r="M436" s="179"/>
      <c r="N436" s="180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8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77"/>
      <c r="D437" s="74"/>
      <c r="E437" s="74"/>
      <c r="F437" s="74"/>
      <c r="G437" s="75"/>
      <c r="H437" s="76"/>
      <c r="I437" s="76"/>
      <c r="J437" s="76"/>
      <c r="K437" s="76"/>
      <c r="L437" s="178"/>
      <c r="M437" s="179"/>
      <c r="N437" s="180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8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77"/>
      <c r="D438" s="74"/>
      <c r="E438" s="74"/>
      <c r="F438" s="74"/>
      <c r="G438" s="75"/>
      <c r="H438" s="76"/>
      <c r="I438" s="76"/>
      <c r="J438" s="76"/>
      <c r="K438" s="76"/>
      <c r="L438" s="178"/>
      <c r="M438" s="179"/>
      <c r="N438" s="180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8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77"/>
      <c r="D439" s="74"/>
      <c r="E439" s="74"/>
      <c r="F439" s="74"/>
      <c r="G439" s="75"/>
      <c r="H439" s="76"/>
      <c r="I439" s="76"/>
      <c r="J439" s="76"/>
      <c r="K439" s="76"/>
      <c r="L439" s="178"/>
      <c r="M439" s="179"/>
      <c r="N439" s="180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8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77"/>
      <c r="D440" s="74"/>
      <c r="E440" s="74"/>
      <c r="F440" s="74"/>
      <c r="G440" s="75"/>
      <c r="H440" s="76"/>
      <c r="I440" s="76"/>
      <c r="J440" s="76"/>
      <c r="K440" s="76"/>
      <c r="L440" s="178"/>
      <c r="M440" s="179"/>
      <c r="N440" s="180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8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77"/>
      <c r="D441" s="74"/>
      <c r="E441" s="74"/>
      <c r="F441" s="74"/>
      <c r="G441" s="75"/>
      <c r="H441" s="76"/>
      <c r="I441" s="76"/>
      <c r="J441" s="76"/>
      <c r="K441" s="76"/>
      <c r="L441" s="178"/>
      <c r="M441" s="179"/>
      <c r="N441" s="180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8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77"/>
      <c r="D442" s="74"/>
      <c r="E442" s="74"/>
      <c r="F442" s="74"/>
      <c r="G442" s="75"/>
      <c r="H442" s="76"/>
      <c r="I442" s="76"/>
      <c r="J442" s="76"/>
      <c r="K442" s="76"/>
      <c r="L442" s="178"/>
      <c r="M442" s="179"/>
      <c r="N442" s="180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8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77"/>
      <c r="D443" s="74"/>
      <c r="E443" s="74"/>
      <c r="F443" s="74"/>
      <c r="G443" s="75"/>
      <c r="H443" s="76"/>
      <c r="I443" s="76"/>
      <c r="J443" s="76"/>
      <c r="K443" s="76"/>
      <c r="L443" s="178"/>
      <c r="M443" s="179"/>
      <c r="N443" s="180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8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77"/>
      <c r="D444" s="74"/>
      <c r="E444" s="74"/>
      <c r="F444" s="74"/>
      <c r="G444" s="75"/>
      <c r="H444" s="76"/>
      <c r="I444" s="76"/>
      <c r="J444" s="76"/>
      <c r="K444" s="76"/>
      <c r="L444" s="178"/>
      <c r="M444" s="179"/>
      <c r="N444" s="180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8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77"/>
      <c r="D445" s="74"/>
      <c r="E445" s="74"/>
      <c r="F445" s="74"/>
      <c r="G445" s="75"/>
      <c r="H445" s="76"/>
      <c r="I445" s="76"/>
      <c r="J445" s="76"/>
      <c r="K445" s="76"/>
      <c r="L445" s="178"/>
      <c r="M445" s="179"/>
      <c r="N445" s="180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8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77"/>
      <c r="D446" s="74"/>
      <c r="E446" s="74"/>
      <c r="F446" s="74"/>
      <c r="G446" s="75"/>
      <c r="H446" s="76"/>
      <c r="I446" s="76"/>
      <c r="J446" s="76"/>
      <c r="K446" s="76"/>
      <c r="L446" s="178"/>
      <c r="M446" s="179"/>
      <c r="N446" s="180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8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77"/>
      <c r="D447" s="74"/>
      <c r="E447" s="74"/>
      <c r="F447" s="74"/>
      <c r="G447" s="75"/>
      <c r="H447" s="76"/>
      <c r="I447" s="76"/>
      <c r="J447" s="76"/>
      <c r="K447" s="76"/>
      <c r="L447" s="178"/>
      <c r="M447" s="179"/>
      <c r="N447" s="180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8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77"/>
      <c r="D448" s="74"/>
      <c r="E448" s="74"/>
      <c r="F448" s="74"/>
      <c r="G448" s="75"/>
      <c r="H448" s="76"/>
      <c r="I448" s="76"/>
      <c r="J448" s="76"/>
      <c r="K448" s="76"/>
      <c r="L448" s="178"/>
      <c r="M448" s="179"/>
      <c r="N448" s="180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8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77"/>
      <c r="D449" s="74"/>
      <c r="E449" s="74"/>
      <c r="F449" s="74"/>
      <c r="G449" s="75"/>
      <c r="H449" s="76"/>
      <c r="I449" s="76"/>
      <c r="J449" s="76"/>
      <c r="K449" s="76"/>
      <c r="L449" s="178"/>
      <c r="M449" s="179"/>
      <c r="N449" s="180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8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77"/>
      <c r="D450" s="74"/>
      <c r="E450" s="74"/>
      <c r="F450" s="74"/>
      <c r="G450" s="75"/>
      <c r="H450" s="76"/>
      <c r="I450" s="76"/>
      <c r="J450" s="76"/>
      <c r="K450" s="76"/>
      <c r="L450" s="178"/>
      <c r="M450" s="179"/>
      <c r="N450" s="180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8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77"/>
      <c r="D451" s="74"/>
      <c r="E451" s="74"/>
      <c r="F451" s="74"/>
      <c r="G451" s="75"/>
      <c r="H451" s="76"/>
      <c r="I451" s="76"/>
      <c r="J451" s="76"/>
      <c r="K451" s="76"/>
      <c r="L451" s="178"/>
      <c r="M451" s="179"/>
      <c r="N451" s="180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8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77"/>
      <c r="D452" s="74"/>
      <c r="E452" s="74"/>
      <c r="F452" s="74"/>
      <c r="G452" s="75"/>
      <c r="H452" s="76"/>
      <c r="I452" s="76"/>
      <c r="J452" s="76"/>
      <c r="K452" s="76"/>
      <c r="L452" s="178"/>
      <c r="M452" s="179"/>
      <c r="N452" s="180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8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77"/>
      <c r="D453" s="74"/>
      <c r="E453" s="74"/>
      <c r="F453" s="74"/>
      <c r="G453" s="75"/>
      <c r="H453" s="76"/>
      <c r="I453" s="76"/>
      <c r="J453" s="76"/>
      <c r="K453" s="76"/>
      <c r="L453" s="178"/>
      <c r="M453" s="179"/>
      <c r="N453" s="180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8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77"/>
      <c r="D454" s="74"/>
      <c r="E454" s="74"/>
      <c r="F454" s="74"/>
      <c r="G454" s="75"/>
      <c r="H454" s="76"/>
      <c r="I454" s="76"/>
      <c r="J454" s="76"/>
      <c r="K454" s="76"/>
      <c r="L454" s="178"/>
      <c r="M454" s="179"/>
      <c r="N454" s="180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8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77"/>
      <c r="D455" s="74"/>
      <c r="E455" s="74"/>
      <c r="F455" s="74"/>
      <c r="G455" s="75"/>
      <c r="H455" s="76"/>
      <c r="I455" s="76"/>
      <c r="J455" s="76"/>
      <c r="K455" s="76"/>
      <c r="L455" s="178"/>
      <c r="M455" s="179"/>
      <c r="N455" s="180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8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77"/>
      <c r="D456" s="74"/>
      <c r="E456" s="74"/>
      <c r="F456" s="74"/>
      <c r="G456" s="75"/>
      <c r="H456" s="76"/>
      <c r="I456" s="76"/>
      <c r="J456" s="76"/>
      <c r="K456" s="76"/>
      <c r="L456" s="178"/>
      <c r="M456" s="179"/>
      <c r="N456" s="180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8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77"/>
      <c r="D457" s="74"/>
      <c r="E457" s="74"/>
      <c r="F457" s="74"/>
      <c r="G457" s="75"/>
      <c r="H457" s="76"/>
      <c r="I457" s="76"/>
      <c r="J457" s="76"/>
      <c r="K457" s="76"/>
      <c r="L457" s="178"/>
      <c r="M457" s="179"/>
      <c r="N457" s="180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8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77"/>
      <c r="D458" s="74"/>
      <c r="E458" s="74"/>
      <c r="F458" s="74"/>
      <c r="G458" s="75"/>
      <c r="H458" s="76"/>
      <c r="I458" s="76"/>
      <c r="J458" s="76"/>
      <c r="K458" s="76"/>
      <c r="L458" s="178"/>
      <c r="M458" s="179"/>
      <c r="N458" s="180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8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77"/>
      <c r="D459" s="74"/>
      <c r="E459" s="74"/>
      <c r="F459" s="74"/>
      <c r="G459" s="75"/>
      <c r="H459" s="76"/>
      <c r="I459" s="76"/>
      <c r="J459" s="76"/>
      <c r="K459" s="76"/>
      <c r="L459" s="178"/>
      <c r="M459" s="179"/>
      <c r="N459" s="180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8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77"/>
      <c r="D460" s="74"/>
      <c r="E460" s="74"/>
      <c r="F460" s="74"/>
      <c r="G460" s="75"/>
      <c r="H460" s="76"/>
      <c r="I460" s="76"/>
      <c r="J460" s="76"/>
      <c r="K460" s="76"/>
      <c r="L460" s="178"/>
      <c r="M460" s="179"/>
      <c r="N460" s="180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8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77"/>
      <c r="D461" s="74"/>
      <c r="E461" s="74"/>
      <c r="F461" s="74"/>
      <c r="G461" s="75"/>
      <c r="H461" s="76"/>
      <c r="I461" s="76"/>
      <c r="J461" s="76"/>
      <c r="K461" s="76"/>
      <c r="L461" s="178"/>
      <c r="M461" s="179"/>
      <c r="N461" s="180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8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77"/>
      <c r="D462" s="74"/>
      <c r="E462" s="74"/>
      <c r="F462" s="74"/>
      <c r="G462" s="75"/>
      <c r="H462" s="76"/>
      <c r="I462" s="76"/>
      <c r="J462" s="76"/>
      <c r="K462" s="76"/>
      <c r="L462" s="178"/>
      <c r="M462" s="179"/>
      <c r="N462" s="180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8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77"/>
      <c r="D463" s="74"/>
      <c r="E463" s="74"/>
      <c r="F463" s="74"/>
      <c r="G463" s="75"/>
      <c r="H463" s="76"/>
      <c r="I463" s="76"/>
      <c r="J463" s="76"/>
      <c r="K463" s="76"/>
      <c r="L463" s="178"/>
      <c r="M463" s="179"/>
      <c r="N463" s="180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8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78"/>
      <c r="M464" s="179"/>
      <c r="N464" s="180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8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78"/>
      <c r="M465" s="179"/>
      <c r="N465" s="180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8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78"/>
      <c r="M466" s="179"/>
      <c r="N466" s="180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8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78"/>
      <c r="M467" s="179"/>
      <c r="N467" s="180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8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78"/>
      <c r="M468" s="179"/>
      <c r="N468" s="180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8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78"/>
      <c r="M469" s="179"/>
      <c r="N469" s="180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8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78"/>
      <c r="M470" s="179"/>
      <c r="N470" s="180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8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78"/>
      <c r="M471" s="179"/>
      <c r="N471" s="180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8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78"/>
      <c r="M472" s="179"/>
      <c r="N472" s="180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8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78"/>
      <c r="M473" s="179"/>
      <c r="N473" s="180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8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78"/>
      <c r="M474" s="179"/>
      <c r="N474" s="180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8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78"/>
      <c r="M475" s="179"/>
      <c r="N475" s="180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8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78"/>
      <c r="M476" s="179"/>
      <c r="N476" s="180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8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78"/>
      <c r="M477" s="179"/>
      <c r="N477" s="180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8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78"/>
      <c r="M478" s="179"/>
      <c r="N478" s="180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8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78"/>
      <c r="M479" s="179"/>
      <c r="N479" s="180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8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78"/>
      <c r="M480" s="179"/>
      <c r="N480" s="180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8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78"/>
      <c r="M481" s="179"/>
      <c r="N481" s="180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8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78"/>
      <c r="M482" s="179"/>
      <c r="N482" s="180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8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78"/>
      <c r="M483" s="179"/>
      <c r="N483" s="180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8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78"/>
      <c r="M484" s="179"/>
      <c r="N484" s="180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8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78"/>
      <c r="M485" s="179"/>
      <c r="N485" s="180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8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78"/>
      <c r="M486" s="179"/>
      <c r="N486" s="180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8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78"/>
      <c r="M487" s="179"/>
      <c r="N487" s="180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8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78"/>
      <c r="M488" s="179"/>
      <c r="N488" s="180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8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78"/>
      <c r="M489" s="179"/>
      <c r="N489" s="180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8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78"/>
      <c r="M490" s="179"/>
      <c r="N490" s="180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8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78"/>
      <c r="M491" s="179"/>
      <c r="N491" s="180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8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78"/>
      <c r="M492" s="179"/>
      <c r="N492" s="180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8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78"/>
      <c r="M493" s="179"/>
      <c r="N493" s="180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8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78"/>
      <c r="M494" s="179"/>
      <c r="N494" s="180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8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78"/>
      <c r="M495" s="179"/>
      <c r="N495" s="180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8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78"/>
      <c r="M496" s="179"/>
      <c r="N496" s="180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8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78"/>
      <c r="M497" s="179"/>
      <c r="N497" s="180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8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78"/>
      <c r="M498" s="179"/>
      <c r="N498" s="180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8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78"/>
      <c r="M499" s="179"/>
      <c r="N499" s="180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8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78"/>
      <c r="M500" s="179"/>
      <c r="N500" s="180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8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78"/>
      <c r="M501" s="179"/>
      <c r="N501" s="180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8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78"/>
      <c r="M502" s="179"/>
      <c r="N502" s="180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8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78"/>
      <c r="M503" s="179"/>
      <c r="N503" s="180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8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78"/>
      <c r="M504" s="179"/>
      <c r="N504" s="180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8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78"/>
      <c r="M505" s="179"/>
      <c r="N505" s="180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8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78"/>
      <c r="M506" s="179"/>
      <c r="N506" s="180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8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78"/>
      <c r="M507" s="179"/>
      <c r="N507" s="180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8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78"/>
      <c r="M508" s="179"/>
      <c r="N508" s="180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8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78"/>
      <c r="M509" s="179"/>
      <c r="N509" s="180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8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78"/>
      <c r="M510" s="179"/>
      <c r="N510" s="180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8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78"/>
      <c r="M511" s="179"/>
      <c r="N511" s="180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8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78"/>
      <c r="M512" s="179"/>
      <c r="N512" s="180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8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78"/>
      <c r="M513" s="179"/>
      <c r="N513" s="180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8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78"/>
      <c r="M514" s="179"/>
      <c r="N514" s="180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8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78"/>
      <c r="M515" s="179"/>
      <c r="N515" s="180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8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78"/>
      <c r="M516" s="179"/>
      <c r="N516" s="180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8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78"/>
      <c r="M517" s="179"/>
      <c r="N517" s="180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8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78"/>
      <c r="M518" s="179"/>
      <c r="N518" s="180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8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78"/>
      <c r="M519" s="179"/>
      <c r="N519" s="180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8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78"/>
      <c r="M520" s="179"/>
      <c r="N520" s="180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8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78"/>
      <c r="M521" s="179"/>
      <c r="N521" s="180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8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78"/>
      <c r="M522" s="179"/>
      <c r="N522" s="180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8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78"/>
      <c r="M523" s="179"/>
      <c r="N523" s="180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8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78"/>
      <c r="M524" s="179"/>
      <c r="N524" s="180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8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78"/>
      <c r="M525" s="179"/>
      <c r="N525" s="180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8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78"/>
      <c r="M526" s="179"/>
      <c r="N526" s="180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8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78"/>
      <c r="M527" s="179"/>
      <c r="N527" s="180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8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78"/>
      <c r="M528" s="179"/>
      <c r="N528" s="180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8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78"/>
      <c r="M529" s="179"/>
      <c r="N529" s="180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8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78"/>
      <c r="M530" s="179"/>
      <c r="N530" s="180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8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78"/>
      <c r="M531" s="179"/>
      <c r="N531" s="180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8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78"/>
      <c r="M532" s="179"/>
      <c r="N532" s="180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8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78"/>
      <c r="M533" s="179"/>
      <c r="N533" s="180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8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78"/>
      <c r="M534" s="179"/>
      <c r="N534" s="180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8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78"/>
      <c r="M535" s="179"/>
      <c r="N535" s="180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8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78"/>
      <c r="M536" s="179"/>
      <c r="N536" s="180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8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78"/>
      <c r="M537" s="179"/>
      <c r="N537" s="180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8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78"/>
      <c r="M538" s="179"/>
      <c r="N538" s="180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8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78"/>
      <c r="M539" s="179"/>
      <c r="N539" s="180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8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78"/>
      <c r="M540" s="179"/>
      <c r="N540" s="180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8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78"/>
      <c r="M541" s="179"/>
      <c r="N541" s="180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8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78"/>
      <c r="M542" s="179"/>
      <c r="N542" s="180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8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78"/>
      <c r="M543" s="179"/>
      <c r="N543" s="180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8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78"/>
      <c r="M544" s="179"/>
      <c r="N544" s="180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8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78"/>
      <c r="M545" s="179"/>
      <c r="N545" s="180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8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78"/>
      <c r="M546" s="179"/>
      <c r="N546" s="180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8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78"/>
      <c r="M547" s="179"/>
      <c r="N547" s="180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8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78"/>
      <c r="M548" s="179"/>
      <c r="N548" s="180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8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78"/>
      <c r="M549" s="179"/>
      <c r="N549" s="180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8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78"/>
      <c r="M550" s="179"/>
      <c r="N550" s="180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8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78"/>
      <c r="M551" s="179"/>
      <c r="N551" s="180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8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78"/>
      <c r="M552" s="179"/>
      <c r="N552" s="180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8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78"/>
      <c r="M553" s="179"/>
      <c r="N553" s="180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8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78"/>
      <c r="M554" s="179"/>
      <c r="N554" s="180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8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78"/>
      <c r="M555" s="179"/>
      <c r="N555" s="180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8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78"/>
      <c r="M556" s="179"/>
      <c r="N556" s="180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8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78"/>
      <c r="M557" s="179"/>
      <c r="N557" s="180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8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78"/>
      <c r="M558" s="179"/>
      <c r="N558" s="180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8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78"/>
      <c r="M559" s="179"/>
      <c r="N559" s="180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8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78"/>
      <c r="M560" s="179"/>
      <c r="N560" s="180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8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78"/>
      <c r="M561" s="179"/>
      <c r="N561" s="180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8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78"/>
      <c r="M562" s="179"/>
      <c r="N562" s="180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8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78"/>
      <c r="M563" s="179"/>
      <c r="N563" s="180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8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78"/>
      <c r="M564" s="179"/>
      <c r="N564" s="180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8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78"/>
      <c r="M565" s="179"/>
      <c r="N565" s="180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8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78"/>
      <c r="M566" s="179"/>
      <c r="N566" s="180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8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78"/>
      <c r="M567" s="179"/>
      <c r="N567" s="180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8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78"/>
      <c r="M568" s="179"/>
      <c r="N568" s="180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8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78"/>
      <c r="M569" s="179"/>
      <c r="N569" s="180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8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78"/>
      <c r="M570" s="179"/>
      <c r="N570" s="180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8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78"/>
      <c r="M571" s="179"/>
      <c r="N571" s="180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8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78"/>
      <c r="M572" s="179"/>
      <c r="N572" s="180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8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78"/>
      <c r="M573" s="179"/>
      <c r="N573" s="180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8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78"/>
      <c r="M574" s="179"/>
      <c r="N574" s="180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8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78"/>
      <c r="M575" s="179"/>
      <c r="N575" s="180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8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78"/>
      <c r="M576" s="179"/>
      <c r="N576" s="180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8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78"/>
      <c r="M577" s="179"/>
      <c r="N577" s="180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8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78"/>
      <c r="M578" s="179"/>
      <c r="N578" s="180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8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78"/>
      <c r="M579" s="179"/>
      <c r="N579" s="180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8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78"/>
      <c r="M580" s="179"/>
      <c r="N580" s="180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8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78"/>
      <c r="M581" s="179"/>
      <c r="N581" s="180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8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78"/>
      <c r="M582" s="179"/>
      <c r="N582" s="180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8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78"/>
      <c r="M583" s="179"/>
      <c r="N583" s="180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8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78"/>
      <c r="M584" s="179"/>
      <c r="N584" s="180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8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78"/>
      <c r="M585" s="179"/>
      <c r="N585" s="180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8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78"/>
      <c r="M586" s="179"/>
      <c r="N586" s="180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8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78"/>
      <c r="M587" s="179"/>
      <c r="N587" s="180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8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78"/>
      <c r="M588" s="179"/>
      <c r="N588" s="180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8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78"/>
      <c r="M589" s="179"/>
      <c r="N589" s="180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8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78"/>
      <c r="M590" s="179"/>
      <c r="N590" s="180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8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78"/>
      <c r="M591" s="179"/>
      <c r="N591" s="180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8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78"/>
      <c r="M592" s="179"/>
      <c r="N592" s="180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8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78"/>
      <c r="M593" s="179"/>
      <c r="N593" s="180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8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78"/>
      <c r="M594" s="179"/>
      <c r="N594" s="180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8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78"/>
      <c r="M595" s="179"/>
      <c r="N595" s="180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8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78"/>
      <c r="M596" s="179"/>
      <c r="N596" s="180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8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78"/>
      <c r="M597" s="179"/>
      <c r="N597" s="180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8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78"/>
      <c r="M598" s="179"/>
      <c r="N598" s="180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8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78"/>
      <c r="M599" s="179"/>
      <c r="N599" s="180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8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78"/>
      <c r="M600" s="179"/>
      <c r="N600" s="180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8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78"/>
      <c r="M601" s="179"/>
      <c r="N601" s="180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8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78"/>
      <c r="M602" s="179"/>
      <c r="N602" s="180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8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78"/>
      <c r="M603" s="179"/>
      <c r="N603" s="180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8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78"/>
      <c r="M604" s="179"/>
      <c r="N604" s="180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8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78"/>
      <c r="M605" s="179"/>
      <c r="N605" s="180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8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78"/>
      <c r="M606" s="179"/>
      <c r="N606" s="180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8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78"/>
      <c r="M607" s="179"/>
      <c r="N607" s="180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8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78"/>
      <c r="M608" s="179"/>
      <c r="N608" s="180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8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78"/>
      <c r="M609" s="179"/>
      <c r="N609" s="180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8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78"/>
      <c r="M610" s="179"/>
      <c r="N610" s="180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8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78"/>
      <c r="M611" s="179"/>
      <c r="N611" s="180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8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78"/>
      <c r="M612" s="179"/>
      <c r="N612" s="180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8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78"/>
      <c r="M613" s="179"/>
      <c r="N613" s="180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8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78"/>
      <c r="M614" s="179"/>
      <c r="N614" s="180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8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78"/>
      <c r="M615" s="179"/>
      <c r="N615" s="180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8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78"/>
      <c r="M616" s="179"/>
      <c r="N616" s="180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8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78"/>
      <c r="M617" s="179"/>
      <c r="N617" s="180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8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78"/>
      <c r="M618" s="179"/>
      <c r="N618" s="180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8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78"/>
      <c r="M619" s="179"/>
      <c r="N619" s="180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8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78"/>
      <c r="M620" s="179"/>
      <c r="N620" s="180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8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78"/>
      <c r="M621" s="179"/>
      <c r="N621" s="180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8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78"/>
      <c r="M622" s="179"/>
      <c r="N622" s="180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8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78"/>
      <c r="M623" s="179"/>
      <c r="N623" s="180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8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78"/>
      <c r="M624" s="179"/>
      <c r="N624" s="180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8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78"/>
      <c r="M625" s="179"/>
      <c r="N625" s="180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8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78"/>
      <c r="M626" s="179"/>
      <c r="N626" s="180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8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78"/>
      <c r="M627" s="179"/>
      <c r="N627" s="180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8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78"/>
      <c r="M628" s="179"/>
      <c r="N628" s="180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8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78"/>
      <c r="M629" s="179"/>
      <c r="N629" s="180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8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78"/>
      <c r="M630" s="179"/>
      <c r="N630" s="180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8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78"/>
      <c r="M631" s="179"/>
      <c r="N631" s="180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8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78"/>
      <c r="M632" s="179"/>
      <c r="N632" s="180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8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78"/>
      <c r="M633" s="179"/>
      <c r="N633" s="180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8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78"/>
      <c r="M634" s="179"/>
      <c r="N634" s="180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8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78"/>
      <c r="M635" s="179"/>
      <c r="N635" s="180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8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78"/>
      <c r="M636" s="179"/>
      <c r="N636" s="180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8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78"/>
      <c r="M637" s="179"/>
      <c r="N637" s="180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8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78"/>
      <c r="M638" s="179"/>
      <c r="N638" s="180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8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78"/>
      <c r="M639" s="179"/>
      <c r="N639" s="180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8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78"/>
      <c r="M640" s="179"/>
      <c r="N640" s="180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8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78"/>
      <c r="M641" s="179"/>
      <c r="N641" s="180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8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78"/>
      <c r="M642" s="179"/>
      <c r="N642" s="180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8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78"/>
      <c r="M643" s="179"/>
      <c r="N643" s="180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8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78"/>
      <c r="M644" s="179"/>
      <c r="N644" s="180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8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78"/>
      <c r="M645" s="179"/>
      <c r="N645" s="180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8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78"/>
      <c r="M646" s="179"/>
      <c r="N646" s="180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8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78"/>
      <c r="M647" s="179"/>
      <c r="N647" s="180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8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78"/>
      <c r="M648" s="179"/>
      <c r="N648" s="180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8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78"/>
      <c r="M649" s="179"/>
      <c r="N649" s="180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8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78"/>
      <c r="M650" s="179"/>
      <c r="N650" s="180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8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78"/>
      <c r="M651" s="179"/>
      <c r="N651" s="180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8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78"/>
      <c r="M652" s="179"/>
      <c r="N652" s="180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8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78"/>
      <c r="M653" s="179"/>
      <c r="N653" s="180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8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78"/>
      <c r="M654" s="179"/>
      <c r="N654" s="180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8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78"/>
      <c r="M655" s="179"/>
      <c r="N655" s="180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8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78"/>
      <c r="M656" s="179"/>
      <c r="N656" s="180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8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B1F43C6A-4DB9-47FF-8B9A-A1EC2D9937D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type="expression" priority="256" stopIfTrue="1">
      <formula>N4=""</formula>
    </cfRule>
    <cfRule type="cellIs" dxfId="270" priority="257" stopIfTrue="1" operator="lessThan">
      <formula>$M4</formula>
    </cfRule>
    <cfRule type="cellIs" dxfId="269" priority="258" stopIfTrue="1" operator="between">
      <formula>$M4</formula>
      <formula>M4</formula>
    </cfRule>
    <cfRule type="cellIs" dxfId="268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267" priority="241" stopIfTrue="1" operator="lessThan">
      <formula>$M4</formula>
    </cfRule>
    <cfRule type="cellIs" dxfId="266" priority="242" stopIfTrue="1" operator="between">
      <formula>$M4</formula>
      <formula>S4</formula>
    </cfRule>
    <cfRule type="cellIs" dxfId="265" priority="243" stopIfTrue="1" operator="greaterThan">
      <formula>$N4</formula>
    </cfRule>
  </conditionalFormatting>
  <conditionalFormatting sqref="AA4:AB4">
    <cfRule type="expression" dxfId="264" priority="218" stopIfTrue="1">
      <formula>AA4&lt;Y4</formula>
    </cfRule>
    <cfRule type="expression" priority="219" stopIfTrue="1">
      <formula>AA4=""</formula>
    </cfRule>
    <cfRule type="expression" dxfId="263" priority="220" stopIfTrue="1">
      <formula>L4=Y4</formula>
    </cfRule>
    <cfRule type="expression" dxfId="262" priority="221" stopIfTrue="1">
      <formula>AA4&gt;Y4*1.05</formula>
    </cfRule>
    <cfRule type="expression" dxfId="261" priority="222" stopIfTrue="1">
      <formula>AA4&lt;Y4</formula>
    </cfRule>
    <cfRule type="expression" priority="223" stopIfTrue="1">
      <formula>AA4=""</formula>
    </cfRule>
    <cfRule type="expression" dxfId="260" priority="224" stopIfTrue="1">
      <formula>L4=Y4</formula>
    </cfRule>
    <cfRule type="expression" dxfId="259" priority="225" stopIfTrue="1">
      <formula>AA4&gt;Y4*1.05</formula>
    </cfRule>
    <cfRule type="expression" priority="236" stopIfTrue="1">
      <formula>AA4=""</formula>
    </cfRule>
    <cfRule type="cellIs" dxfId="258" priority="237" stopIfTrue="1" operator="lessThan">
      <formula>$M4</formula>
    </cfRule>
    <cfRule type="cellIs" dxfId="257" priority="238" stopIfTrue="1" operator="between">
      <formula>$M4</formula>
      <formula>Z4</formula>
    </cfRule>
    <cfRule type="cellIs" dxfId="256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255" priority="231" stopIfTrue="1" operator="lessThan">
      <formula>$M4</formula>
    </cfRule>
    <cfRule type="cellIs" dxfId="254" priority="232" stopIfTrue="1" operator="between">
      <formula>$M4</formula>
      <formula>O4</formula>
    </cfRule>
    <cfRule type="cellIs" dxfId="253" priority="233" stopIfTrue="1" operator="greaterThan">
      <formula>$N4</formula>
    </cfRule>
  </conditionalFormatting>
  <conditionalFormatting sqref="AN4">
    <cfRule type="expression" dxfId="252" priority="206" stopIfTrue="1">
      <formula>AN4&lt;AL4</formula>
    </cfRule>
    <cfRule type="expression" priority="207" stopIfTrue="1">
      <formula>AN4=""</formula>
    </cfRule>
    <cfRule type="expression" dxfId="251" priority="208" stopIfTrue="1">
      <formula>Y4=AL4</formula>
    </cfRule>
    <cfRule type="expression" dxfId="250" priority="209" stopIfTrue="1">
      <formula>AN4&gt;AL4*1.05</formula>
    </cfRule>
    <cfRule type="expression" dxfId="249" priority="210" stopIfTrue="1">
      <formula>AN4&lt;AL4</formula>
    </cfRule>
    <cfRule type="expression" priority="211" stopIfTrue="1">
      <formula>AN4=""</formula>
    </cfRule>
    <cfRule type="expression" dxfId="248" priority="212" stopIfTrue="1">
      <formula>Y4=AL4</formula>
    </cfRule>
    <cfRule type="expression" dxfId="247" priority="213" stopIfTrue="1">
      <formula>AN4&gt;AL4*1.05</formula>
    </cfRule>
  </conditionalFormatting>
  <conditionalFormatting sqref="AH4:AI4">
    <cfRule type="expression" dxfId="246" priority="182" stopIfTrue="1">
      <formula>AH4&lt;AF4</formula>
    </cfRule>
    <cfRule type="expression" priority="183" stopIfTrue="1">
      <formula>AH4=""</formula>
    </cfRule>
    <cfRule type="expression" dxfId="245" priority="184" stopIfTrue="1">
      <formula>S4=AF4</formula>
    </cfRule>
    <cfRule type="expression" dxfId="244" priority="185" stopIfTrue="1">
      <formula>AH4&gt;AF4*1.05</formula>
    </cfRule>
    <cfRule type="expression" dxfId="243" priority="186" stopIfTrue="1">
      <formula>AH4&lt;AF4</formula>
    </cfRule>
    <cfRule type="expression" priority="187" stopIfTrue="1">
      <formula>AH4=""</formula>
    </cfRule>
    <cfRule type="expression" dxfId="242" priority="188" stopIfTrue="1">
      <formula>S4=AF4</formula>
    </cfRule>
    <cfRule type="expression" dxfId="241" priority="189" stopIfTrue="1">
      <formula>AH4&gt;AF4*1.05</formula>
    </cfRule>
    <cfRule type="expression" priority="190" stopIfTrue="1">
      <formula>AH4=""</formula>
    </cfRule>
    <cfRule type="cellIs" dxfId="240" priority="191" stopIfTrue="1" operator="lessThan">
      <formula>$M4</formula>
    </cfRule>
    <cfRule type="cellIs" dxfId="239" priority="192" stopIfTrue="1" operator="between">
      <formula>$M4</formula>
      <formula>AG4</formula>
    </cfRule>
    <cfRule type="cellIs" dxfId="238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237" priority="175" stopIfTrue="1">
      <formula>AM4=$AK4</formula>
    </cfRule>
    <cfRule type="expression" dxfId="236" priority="176" stopIfTrue="1">
      <formula>AM4&lt;$AK4*0.95</formula>
    </cfRule>
    <cfRule type="expression" dxfId="235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234" priority="168" stopIfTrue="1" operator="lessThan">
      <formula>$M4</formula>
    </cfRule>
    <cfRule type="cellIs" dxfId="233" priority="169" stopIfTrue="1" operator="between">
      <formula>$M4</formula>
      <formula>$N4</formula>
    </cfRule>
    <cfRule type="cellIs" dxfId="232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231" priority="164" stopIfTrue="1" operator="lessThan">
      <formula>$M4</formula>
    </cfRule>
    <cfRule type="cellIs" dxfId="230" priority="165" stopIfTrue="1" operator="between">
      <formula>$M4</formula>
      <formula>$N4</formula>
    </cfRule>
    <cfRule type="cellIs" dxfId="229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228" priority="160" stopIfTrue="1" operator="lessThan">
      <formula>$M4</formula>
    </cfRule>
    <cfRule type="cellIs" dxfId="227" priority="161" stopIfTrue="1" operator="between">
      <formula>$M4</formula>
      <formula>$N4</formula>
    </cfRule>
    <cfRule type="cellIs" dxfId="226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225" priority="156" stopIfTrue="1" operator="lessThan">
      <formula>$M4</formula>
    </cfRule>
    <cfRule type="cellIs" dxfId="224" priority="157" stopIfTrue="1" operator="between">
      <formula>$M4</formula>
      <formula>$N4</formula>
    </cfRule>
    <cfRule type="cellIs" dxfId="223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222" priority="152" stopIfTrue="1" operator="lessThan">
      <formula>$M5</formula>
    </cfRule>
    <cfRule type="cellIs" dxfId="221" priority="153" stopIfTrue="1" operator="between">
      <formula>$M5</formula>
      <formula>M5</formula>
    </cfRule>
    <cfRule type="cellIs" dxfId="220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219" priority="144" stopIfTrue="1" operator="lessThan">
      <formula>$M5</formula>
    </cfRule>
    <cfRule type="cellIs" dxfId="218" priority="145" stopIfTrue="1" operator="between">
      <formula>$M5</formula>
      <formula>S5</formula>
    </cfRule>
    <cfRule type="cellIs" dxfId="217" priority="146" stopIfTrue="1" operator="greaterThan">
      <formula>$N5</formula>
    </cfRule>
  </conditionalFormatting>
  <conditionalFormatting sqref="AA5:AB406 AA464:AB631">
    <cfRule type="expression" dxfId="216" priority="121" stopIfTrue="1">
      <formula>AA5&lt;Y5</formula>
    </cfRule>
    <cfRule type="expression" priority="122" stopIfTrue="1">
      <formula>AA5=""</formula>
    </cfRule>
    <cfRule type="expression" dxfId="215" priority="123" stopIfTrue="1">
      <formula>L5=Y5</formula>
    </cfRule>
    <cfRule type="expression" dxfId="214" priority="124" stopIfTrue="1">
      <formula>AA5&gt;Y5*1.05</formula>
    </cfRule>
    <cfRule type="expression" dxfId="213" priority="125" stopIfTrue="1">
      <formula>AA5&lt;Y5</formula>
    </cfRule>
    <cfRule type="expression" priority="126" stopIfTrue="1">
      <formula>AA5=""</formula>
    </cfRule>
    <cfRule type="expression" dxfId="212" priority="127" stopIfTrue="1">
      <formula>L5=Y5</formula>
    </cfRule>
    <cfRule type="expression" dxfId="211" priority="128" stopIfTrue="1">
      <formula>AA5&gt;Y5*1.05</formula>
    </cfRule>
    <cfRule type="expression" priority="139" stopIfTrue="1">
      <formula>AA5=""</formula>
    </cfRule>
    <cfRule type="cellIs" dxfId="210" priority="140" stopIfTrue="1" operator="lessThan">
      <formula>$M5</formula>
    </cfRule>
    <cfRule type="cellIs" dxfId="209" priority="141" stopIfTrue="1" operator="between">
      <formula>$M5</formula>
      <formula>Z5</formula>
    </cfRule>
    <cfRule type="cellIs" dxfId="208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207" priority="134" stopIfTrue="1" operator="lessThan">
      <formula>$M5</formula>
    </cfRule>
    <cfRule type="cellIs" dxfId="206" priority="135" stopIfTrue="1" operator="between">
      <formula>$M5</formula>
      <formula>O5</formula>
    </cfRule>
    <cfRule type="cellIs" dxfId="205" priority="136" stopIfTrue="1" operator="greaterThan">
      <formula>$N5</formula>
    </cfRule>
  </conditionalFormatting>
  <conditionalFormatting sqref="AN5:AN406 AN464:AN631">
    <cfRule type="expression" dxfId="204" priority="113" stopIfTrue="1">
      <formula>AN5&lt;AL5</formula>
    </cfRule>
    <cfRule type="expression" priority="114" stopIfTrue="1">
      <formula>AN5=""</formula>
    </cfRule>
    <cfRule type="expression" dxfId="203" priority="115" stopIfTrue="1">
      <formula>Y5=AL5</formula>
    </cfRule>
    <cfRule type="expression" dxfId="202" priority="116" stopIfTrue="1">
      <formula>AN5&gt;AL5*1.05</formula>
    </cfRule>
    <cfRule type="expression" dxfId="201" priority="117" stopIfTrue="1">
      <formula>AN5&lt;AL5</formula>
    </cfRule>
    <cfRule type="expression" priority="118" stopIfTrue="1">
      <formula>AN5=""</formula>
    </cfRule>
    <cfRule type="expression" dxfId="200" priority="119" stopIfTrue="1">
      <formula>Y5=AL5</formula>
    </cfRule>
    <cfRule type="expression" dxfId="199" priority="120" stopIfTrue="1">
      <formula>AN5&gt;AL5*1.05</formula>
    </cfRule>
  </conditionalFormatting>
  <conditionalFormatting sqref="AH5:AI406 AH464:AI631">
    <cfRule type="expression" dxfId="198" priority="101" stopIfTrue="1">
      <formula>AH5&lt;AF5</formula>
    </cfRule>
    <cfRule type="expression" priority="102" stopIfTrue="1">
      <formula>AH5=""</formula>
    </cfRule>
    <cfRule type="expression" dxfId="197" priority="103" stopIfTrue="1">
      <formula>S5=AF5</formula>
    </cfRule>
    <cfRule type="expression" dxfId="196" priority="104" stopIfTrue="1">
      <formula>AH5&gt;AF5*1.05</formula>
    </cfRule>
    <cfRule type="expression" dxfId="195" priority="105" stopIfTrue="1">
      <formula>AH5&lt;AF5</formula>
    </cfRule>
    <cfRule type="expression" priority="106" stopIfTrue="1">
      <formula>AH5=""</formula>
    </cfRule>
    <cfRule type="expression" dxfId="194" priority="107" stopIfTrue="1">
      <formula>S5=AF5</formula>
    </cfRule>
    <cfRule type="expression" dxfId="193" priority="108" stopIfTrue="1">
      <formula>AH5&gt;AF5*1.05</formula>
    </cfRule>
    <cfRule type="expression" priority="109" stopIfTrue="1">
      <formula>AH5=""</formula>
    </cfRule>
    <cfRule type="cellIs" dxfId="192" priority="110" stopIfTrue="1" operator="lessThan">
      <formula>$M5</formula>
    </cfRule>
    <cfRule type="cellIs" dxfId="191" priority="111" stopIfTrue="1" operator="between">
      <formula>$M5</formula>
      <formula>AG5</formula>
    </cfRule>
    <cfRule type="cellIs" dxfId="190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189" priority="98" stopIfTrue="1">
      <formula>AM5=$AK5</formula>
    </cfRule>
    <cfRule type="expression" dxfId="188" priority="99" stopIfTrue="1">
      <formula>AM5&lt;$AK5*0.95</formula>
    </cfRule>
    <cfRule type="expression" dxfId="187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72" stopIfTrue="1">
      <formula>R4&lt;P4</formula>
    </cfRule>
    <cfRule type="expression" priority="273" stopIfTrue="1">
      <formula>R4=""</formula>
    </cfRule>
    <cfRule type="expression" dxfId="173" priority="274" stopIfTrue="1">
      <formula>A4=P4</formula>
    </cfRule>
    <cfRule type="expression" dxfId="172" priority="275" stopIfTrue="1">
      <formula>R4&gt;P4*1.05</formula>
    </cfRule>
  </conditionalFormatting>
  <conditionalFormatting sqref="AP4:AP406 AP464:AP631">
    <cfRule type="expression" dxfId="171" priority="281" stopIfTrue="1">
      <formula>AP4&lt;$AZ4</formula>
    </cfRule>
    <cfRule type="expression" dxfId="170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169" priority="284" stopIfTrue="1" operator="lessThanOrEqual">
      <formula>AZ4</formula>
    </cfRule>
    <cfRule type="cellIs" dxfId="168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2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hidden="1" customWidth="1"/>
    <col min="7" max="7" width="10.28515625" style="182" hidden="1" customWidth="1"/>
    <col min="8" max="8" width="14.28515625" style="182" hidden="1" customWidth="1"/>
    <col min="9" max="9" width="10.5703125" style="182" hidden="1" customWidth="1"/>
    <col min="10" max="14" width="12.140625" style="163" hidden="1" customWidth="1"/>
    <col min="15" max="23" width="12.140625" style="163" customWidth="1"/>
    <col min="24" max="24" width="12.140625" style="112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84" customWidth="1"/>
    <col min="38" max="38" width="9.140625" style="156" hidden="1" customWidth="1"/>
  </cols>
  <sheetData>
    <row r="1" spans="1:38" ht="15" customHeight="1" x14ac:dyDescent="0.25">
      <c r="G1" s="163" t="s">
        <v>528</v>
      </c>
      <c r="I1" s="163" t="s">
        <v>529</v>
      </c>
      <c r="K1" s="182" t="s">
        <v>530</v>
      </c>
      <c r="L1" s="15">
        <f>$B$3</f>
        <v>2</v>
      </c>
      <c r="M1" s="182" t="s">
        <v>531</v>
      </c>
      <c r="N1" s="15">
        <f>$A$3</f>
        <v>2021</v>
      </c>
      <c r="Y1" s="66" t="s">
        <v>78</v>
      </c>
      <c r="AH1" s="202" t="s">
        <v>674</v>
      </c>
      <c r="AI1" s="85"/>
      <c r="AJ1" s="85"/>
    </row>
    <row r="2" spans="1:38" s="3" customFormat="1" ht="43.5" customHeight="1" x14ac:dyDescent="0.25">
      <c r="A2" s="4" t="s">
        <v>532</v>
      </c>
      <c r="B2" s="4" t="s">
        <v>533</v>
      </c>
      <c r="C2" s="4" t="s">
        <v>427</v>
      </c>
      <c r="D2" s="4" t="s">
        <v>82</v>
      </c>
      <c r="E2" s="4" t="s">
        <v>534</v>
      </c>
      <c r="F2" s="4" t="s">
        <v>535</v>
      </c>
      <c r="G2" s="185" t="s">
        <v>536</v>
      </c>
      <c r="H2" s="185" t="s">
        <v>537</v>
      </c>
      <c r="I2" s="185" t="s">
        <v>538</v>
      </c>
      <c r="J2" s="4" t="s">
        <v>539</v>
      </c>
      <c r="K2" s="4" t="s">
        <v>540</v>
      </c>
      <c r="L2" s="4" t="s">
        <v>541</v>
      </c>
      <c r="M2" s="4" t="s">
        <v>542</v>
      </c>
      <c r="N2" s="4" t="s">
        <v>543</v>
      </c>
      <c r="O2" s="4" t="s">
        <v>544</v>
      </c>
      <c r="P2" s="4" t="s">
        <v>545</v>
      </c>
      <c r="Q2" s="4" t="s">
        <v>546</v>
      </c>
      <c r="R2" s="4" t="s">
        <v>547</v>
      </c>
      <c r="S2" s="4" t="s">
        <v>548</v>
      </c>
      <c r="T2" s="4" t="s">
        <v>549</v>
      </c>
      <c r="U2" s="4" t="s">
        <v>550</v>
      </c>
      <c r="V2" s="4" t="s">
        <v>551</v>
      </c>
      <c r="W2" s="4" t="s">
        <v>552</v>
      </c>
      <c r="X2" s="4" t="s">
        <v>553</v>
      </c>
      <c r="Y2" s="4" t="s">
        <v>554</v>
      </c>
      <c r="Z2" s="4" t="s">
        <v>555</v>
      </c>
      <c r="AA2" s="4" t="s">
        <v>444</v>
      </c>
      <c r="AB2" s="4" t="s">
        <v>445</v>
      </c>
      <c r="AC2" s="4" t="s">
        <v>446</v>
      </c>
      <c r="AD2" s="4" t="s">
        <v>447</v>
      </c>
      <c r="AE2" s="4" t="s">
        <v>556</v>
      </c>
      <c r="AF2" s="4" t="s">
        <v>557</v>
      </c>
      <c r="AG2" s="4" t="s">
        <v>69</v>
      </c>
      <c r="AH2" s="4" t="s">
        <v>558</v>
      </c>
      <c r="AI2" s="4" t="s">
        <v>559</v>
      </c>
      <c r="AJ2" s="4" t="s">
        <v>560</v>
      </c>
      <c r="AK2" s="186" t="s">
        <v>561</v>
      </c>
      <c r="AL2" s="3" t="s">
        <v>562</v>
      </c>
    </row>
    <row r="3" spans="1:38" ht="21" customHeight="1" x14ac:dyDescent="0.35">
      <c r="A3" s="198">
        <v>2021</v>
      </c>
      <c r="B3" s="198">
        <v>2</v>
      </c>
      <c r="C3" s="198">
        <v>383</v>
      </c>
      <c r="D3" s="198">
        <v>550</v>
      </c>
      <c r="E3" s="198"/>
      <c r="F3" s="198"/>
      <c r="G3" s="198"/>
      <c r="H3" s="198"/>
      <c r="I3" s="198"/>
      <c r="J3" s="187"/>
      <c r="K3" s="198"/>
      <c r="L3" s="198"/>
      <c r="M3" s="141"/>
      <c r="N3" s="141"/>
      <c r="O3" s="198"/>
      <c r="P3" s="198"/>
      <c r="Q3" s="198"/>
      <c r="X3" s="198"/>
      <c r="Y3" s="198"/>
      <c r="Z3" s="198"/>
      <c r="AE3" s="198"/>
      <c r="AF3" s="198"/>
      <c r="AG3" s="198"/>
      <c r="AH3" s="28"/>
      <c r="AI3" s="85"/>
      <c r="AJ3" s="85"/>
      <c r="AK3" s="188" t="str">
        <f t="shared" ref="AK3:AK34" si="0">IFERROR(Y3/Z3,"")</f>
        <v/>
      </c>
      <c r="AL3"/>
    </row>
    <row r="4" spans="1:38" ht="21" customHeight="1" x14ac:dyDescent="0.35">
      <c r="A4" s="163">
        <v>2021</v>
      </c>
      <c r="B4" s="163">
        <v>2</v>
      </c>
      <c r="C4" s="163">
        <v>381</v>
      </c>
      <c r="D4" s="163">
        <v>445</v>
      </c>
      <c r="J4" s="187"/>
      <c r="M4" s="141"/>
      <c r="N4" s="141"/>
      <c r="X4" s="183"/>
      <c r="AH4" s="28"/>
      <c r="AI4" s="85"/>
      <c r="AJ4" s="85"/>
      <c r="AK4" s="188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63">
        <v>2021</v>
      </c>
      <c r="B5" s="163">
        <v>2</v>
      </c>
      <c r="C5" s="163">
        <v>405</v>
      </c>
      <c r="D5" s="163">
        <v>621</v>
      </c>
      <c r="J5" s="187"/>
      <c r="M5" s="141"/>
      <c r="N5" s="141"/>
      <c r="AH5" s="28"/>
      <c r="AI5" s="85"/>
      <c r="AJ5" s="85"/>
      <c r="AK5" s="188" t="str">
        <f t="shared" si="0"/>
        <v/>
      </c>
      <c r="AL5">
        <f t="shared" si="1"/>
        <v>1</v>
      </c>
    </row>
    <row r="6" spans="1:38" ht="21" customHeight="1" x14ac:dyDescent="0.35">
      <c r="A6" s="163">
        <v>2021</v>
      </c>
      <c r="B6" s="163">
        <v>2</v>
      </c>
      <c r="C6" s="163">
        <v>381</v>
      </c>
      <c r="D6" s="163">
        <v>448</v>
      </c>
      <c r="J6" s="187"/>
      <c r="M6" s="141"/>
      <c r="N6" s="141"/>
      <c r="AH6" s="28"/>
      <c r="AI6" s="85"/>
      <c r="AJ6" s="85"/>
      <c r="AK6" s="188" t="str">
        <f t="shared" si="0"/>
        <v/>
      </c>
      <c r="AL6">
        <f t="shared" si="1"/>
        <v>1</v>
      </c>
    </row>
    <row r="7" spans="1:38" ht="21" customHeight="1" x14ac:dyDescent="0.35">
      <c r="A7" s="163">
        <v>2021</v>
      </c>
      <c r="B7" s="163">
        <v>2</v>
      </c>
      <c r="C7" s="163">
        <v>407</v>
      </c>
      <c r="D7" s="163">
        <v>629</v>
      </c>
      <c r="J7" s="187"/>
      <c r="M7" s="141"/>
      <c r="N7" s="141"/>
      <c r="AH7" s="28"/>
      <c r="AI7" s="85"/>
      <c r="AJ7" s="85"/>
      <c r="AK7" s="188" t="str">
        <f t="shared" si="0"/>
        <v/>
      </c>
      <c r="AL7">
        <f t="shared" si="1"/>
        <v>1</v>
      </c>
    </row>
    <row r="8" spans="1:38" ht="21" customHeight="1" x14ac:dyDescent="0.35">
      <c r="A8" s="163">
        <v>2021</v>
      </c>
      <c r="B8" s="163">
        <v>2</v>
      </c>
      <c r="C8" s="163">
        <v>243</v>
      </c>
      <c r="D8" s="163">
        <v>167</v>
      </c>
      <c r="J8" s="187"/>
      <c r="M8" s="141"/>
      <c r="N8" s="141"/>
      <c r="AH8" s="28"/>
      <c r="AI8" s="85"/>
      <c r="AJ8" s="85"/>
      <c r="AK8" s="188" t="str">
        <f t="shared" si="0"/>
        <v/>
      </c>
      <c r="AL8">
        <f t="shared" si="1"/>
        <v>1</v>
      </c>
    </row>
    <row r="9" spans="1:38" ht="21" customHeight="1" x14ac:dyDescent="0.35">
      <c r="A9" s="163">
        <v>2021</v>
      </c>
      <c r="B9" s="163">
        <v>2</v>
      </c>
      <c r="C9" s="163">
        <v>377</v>
      </c>
      <c r="D9" s="163">
        <v>439</v>
      </c>
      <c r="J9" s="187"/>
      <c r="M9" s="141"/>
      <c r="N9" s="141"/>
      <c r="AH9" s="28"/>
      <c r="AI9" s="85"/>
      <c r="AJ9" s="85"/>
      <c r="AK9" s="188" t="str">
        <f t="shared" si="0"/>
        <v/>
      </c>
      <c r="AL9">
        <f t="shared" si="1"/>
        <v>1</v>
      </c>
    </row>
    <row r="10" spans="1:38" ht="21" customHeight="1" x14ac:dyDescent="0.35">
      <c r="A10" s="163">
        <v>2021</v>
      </c>
      <c r="B10" s="163">
        <v>2</v>
      </c>
      <c r="C10" s="163">
        <v>165</v>
      </c>
      <c r="D10" s="163">
        <v>306</v>
      </c>
      <c r="J10" s="187"/>
      <c r="M10" s="141"/>
      <c r="N10" s="141"/>
      <c r="AH10" s="28"/>
      <c r="AI10" s="85"/>
      <c r="AJ10" s="85"/>
      <c r="AK10" s="188" t="str">
        <f t="shared" si="0"/>
        <v/>
      </c>
      <c r="AL10">
        <f t="shared" si="1"/>
        <v>1</v>
      </c>
    </row>
    <row r="11" spans="1:38" ht="21" customHeight="1" x14ac:dyDescent="0.35">
      <c r="A11" s="163">
        <v>2021</v>
      </c>
      <c r="B11" s="163">
        <v>2</v>
      </c>
      <c r="C11" s="163">
        <v>381</v>
      </c>
      <c r="D11" s="163">
        <v>446</v>
      </c>
      <c r="J11" s="187"/>
      <c r="M11" s="141"/>
      <c r="N11" s="141"/>
      <c r="AH11" s="28"/>
      <c r="AI11" s="85"/>
      <c r="AJ11" s="85"/>
      <c r="AK11" s="188" t="str">
        <f t="shared" si="0"/>
        <v/>
      </c>
      <c r="AL11">
        <f t="shared" si="1"/>
        <v>1</v>
      </c>
    </row>
    <row r="12" spans="1:38" ht="21" customHeight="1" x14ac:dyDescent="0.35">
      <c r="A12" s="163">
        <v>2021</v>
      </c>
      <c r="B12" s="163">
        <v>2</v>
      </c>
      <c r="C12" s="163">
        <v>123</v>
      </c>
      <c r="D12" s="163">
        <v>645</v>
      </c>
      <c r="J12" s="187"/>
      <c r="M12" s="141"/>
      <c r="N12" s="141"/>
      <c r="AH12" s="28"/>
      <c r="AI12" s="85"/>
      <c r="AJ12" s="85"/>
      <c r="AK12" s="188" t="str">
        <f t="shared" si="0"/>
        <v/>
      </c>
      <c r="AL12">
        <f t="shared" si="1"/>
        <v>1</v>
      </c>
    </row>
    <row r="13" spans="1:38" ht="21" customHeight="1" x14ac:dyDescent="0.35">
      <c r="A13" s="163">
        <v>2021</v>
      </c>
      <c r="B13" s="163">
        <v>2</v>
      </c>
      <c r="C13" s="163">
        <v>406</v>
      </c>
      <c r="D13" s="163">
        <v>623</v>
      </c>
      <c r="J13" s="187"/>
      <c r="M13" s="141"/>
      <c r="N13" s="141"/>
      <c r="AH13" s="28"/>
      <c r="AI13" s="85"/>
      <c r="AJ13" s="85"/>
      <c r="AK13" s="188" t="str">
        <f t="shared" si="0"/>
        <v/>
      </c>
      <c r="AL13">
        <f t="shared" si="1"/>
        <v>1</v>
      </c>
    </row>
    <row r="14" spans="1:38" ht="21" customHeight="1" x14ac:dyDescent="0.35">
      <c r="A14" s="163">
        <v>2021</v>
      </c>
      <c r="B14" s="163">
        <v>2</v>
      </c>
      <c r="C14" s="163">
        <v>415</v>
      </c>
      <c r="D14" s="163">
        <v>655</v>
      </c>
      <c r="J14" s="187"/>
      <c r="M14" s="141"/>
      <c r="N14" s="141"/>
      <c r="AH14" s="28"/>
      <c r="AI14" s="85"/>
      <c r="AJ14" s="85"/>
      <c r="AK14" s="188" t="str">
        <f t="shared" si="0"/>
        <v/>
      </c>
      <c r="AL14">
        <f t="shared" si="1"/>
        <v>1</v>
      </c>
    </row>
    <row r="15" spans="1:38" ht="21" customHeight="1" x14ac:dyDescent="0.35">
      <c r="A15" s="163">
        <v>2021</v>
      </c>
      <c r="B15" s="163">
        <v>2</v>
      </c>
      <c r="C15" s="163">
        <v>34</v>
      </c>
      <c r="D15" s="163">
        <v>100</v>
      </c>
      <c r="J15" s="187"/>
      <c r="M15" s="141"/>
      <c r="N15" s="141"/>
      <c r="AH15" s="28"/>
      <c r="AI15" s="85"/>
      <c r="AJ15" s="85"/>
      <c r="AK15" s="188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7"/>
      <c r="K16"/>
      <c r="L16"/>
      <c r="M16" s="141"/>
      <c r="N16" s="141"/>
      <c r="O16"/>
      <c r="P16"/>
      <c r="Q16"/>
      <c r="S16"/>
      <c r="X16"/>
      <c r="Y16"/>
      <c r="Z16"/>
      <c r="AE16"/>
      <c r="AF16"/>
      <c r="AG16"/>
      <c r="AH16" s="28"/>
      <c r="AI16" s="85"/>
      <c r="AJ16" s="85"/>
      <c r="AK16" s="188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7"/>
      <c r="K17"/>
      <c r="L17"/>
      <c r="M17" s="141"/>
      <c r="N17" s="141"/>
      <c r="O17"/>
      <c r="P17"/>
      <c r="Q17"/>
      <c r="X17"/>
      <c r="Y17"/>
      <c r="Z17"/>
      <c r="AE17"/>
      <c r="AF17"/>
      <c r="AG17"/>
      <c r="AH17" s="28"/>
      <c r="AI17" s="85"/>
      <c r="AJ17" s="85"/>
      <c r="AK17" s="188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7"/>
      <c r="K18"/>
      <c r="L18"/>
      <c r="M18" s="141"/>
      <c r="N18" s="141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88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7"/>
      <c r="K19"/>
      <c r="L19"/>
      <c r="M19" s="141"/>
      <c r="N19" s="141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88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7"/>
      <c r="K20"/>
      <c r="L20"/>
      <c r="M20" s="141"/>
      <c r="N20" s="141"/>
      <c r="O20"/>
      <c r="P20"/>
      <c r="Q20"/>
      <c r="S20"/>
      <c r="X20"/>
      <c r="Y20"/>
      <c r="Z20"/>
      <c r="AE20"/>
      <c r="AF20"/>
      <c r="AG20"/>
      <c r="AH20" s="28"/>
      <c r="AI20" s="85"/>
      <c r="AJ20" s="85"/>
      <c r="AK20" s="188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7"/>
      <c r="K21"/>
      <c r="L21"/>
      <c r="M21" s="141"/>
      <c r="N21" s="141"/>
      <c r="O21"/>
      <c r="P21"/>
      <c r="Q21"/>
      <c r="R21" s="199"/>
      <c r="S21"/>
      <c r="V21" s="199"/>
      <c r="X21"/>
      <c r="Y21"/>
      <c r="Z21"/>
      <c r="AE21"/>
      <c r="AF21"/>
      <c r="AG21"/>
      <c r="AH21" s="28"/>
      <c r="AI21" s="85"/>
      <c r="AJ21" s="85"/>
      <c r="AK21" s="188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7"/>
      <c r="K22"/>
      <c r="L22"/>
      <c r="M22" s="141"/>
      <c r="N22" s="141"/>
      <c r="O22"/>
      <c r="P22"/>
      <c r="Q22"/>
      <c r="X22"/>
      <c r="Y22"/>
      <c r="Z22"/>
      <c r="AE22"/>
      <c r="AF22"/>
      <c r="AG22"/>
      <c r="AH22" s="28"/>
      <c r="AI22" s="85"/>
      <c r="AJ22" s="85"/>
      <c r="AK22" s="188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7"/>
      <c r="K23"/>
      <c r="L23"/>
      <c r="M23" s="141"/>
      <c r="N23" s="141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88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7"/>
      <c r="K24"/>
      <c r="L24"/>
      <c r="M24" s="141"/>
      <c r="N24" s="141"/>
      <c r="O24"/>
      <c r="P24"/>
      <c r="Q24"/>
      <c r="R24"/>
      <c r="S24"/>
      <c r="X24"/>
      <c r="Y24"/>
      <c r="Z24"/>
      <c r="AE24"/>
      <c r="AF24"/>
      <c r="AG24"/>
      <c r="AH24" s="28"/>
      <c r="AI24" s="85"/>
      <c r="AJ24" s="85"/>
      <c r="AK24" s="188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7"/>
      <c r="K25"/>
      <c r="L25"/>
      <c r="M25" s="141"/>
      <c r="N25" s="141"/>
      <c r="O25"/>
      <c r="P25"/>
      <c r="Q25"/>
      <c r="X25"/>
      <c r="Y25"/>
      <c r="Z25"/>
      <c r="AE25"/>
      <c r="AF25"/>
      <c r="AG25"/>
      <c r="AH25" s="28"/>
      <c r="AI25" s="85"/>
      <c r="AJ25" s="85"/>
      <c r="AK25" s="188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7"/>
      <c r="K26"/>
      <c r="L26"/>
      <c r="M26" s="141"/>
      <c r="N26" s="141"/>
      <c r="O26"/>
      <c r="P26"/>
      <c r="Q26"/>
      <c r="S26"/>
      <c r="X26"/>
      <c r="Y26"/>
      <c r="Z26"/>
      <c r="AE26"/>
      <c r="AF26"/>
      <c r="AG26"/>
      <c r="AH26" s="28"/>
      <c r="AI26" s="85"/>
      <c r="AJ26" s="85"/>
      <c r="AK26" s="188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7"/>
      <c r="K27"/>
      <c r="L27"/>
      <c r="M27" s="141"/>
      <c r="N27" s="141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88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7"/>
      <c r="K28"/>
      <c r="L28"/>
      <c r="M28" s="141"/>
      <c r="N28" s="141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88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7"/>
      <c r="K29"/>
      <c r="L29"/>
      <c r="M29" s="141"/>
      <c r="N29" s="141"/>
      <c r="O29"/>
      <c r="P29" s="199"/>
      <c r="Q29"/>
      <c r="S29" s="198"/>
      <c r="X29"/>
      <c r="Y29"/>
      <c r="Z29"/>
      <c r="AE29"/>
      <c r="AF29"/>
      <c r="AG29"/>
      <c r="AH29" s="28"/>
      <c r="AI29" s="85"/>
      <c r="AJ29" s="85"/>
      <c r="AK29" s="188" t="str">
        <f t="shared" si="0"/>
        <v/>
      </c>
      <c r="AL29"/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7"/>
      <c r="K30"/>
      <c r="L30"/>
      <c r="M30" s="141"/>
      <c r="N30" s="141"/>
      <c r="O30"/>
      <c r="P30" s="199"/>
      <c r="Q30"/>
      <c r="S30" s="199"/>
      <c r="X30"/>
      <c r="Y30"/>
      <c r="Z30"/>
      <c r="AE30"/>
      <c r="AF30"/>
      <c r="AG30"/>
      <c r="AH30" s="28"/>
      <c r="AI30" s="85"/>
      <c r="AJ30" s="85"/>
      <c r="AK30" s="188" t="str">
        <f t="shared" si="0"/>
        <v/>
      </c>
      <c r="AL30"/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7"/>
      <c r="K31"/>
      <c r="L31"/>
      <c r="M31" s="141"/>
      <c r="N31" s="141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88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7"/>
      <c r="K32"/>
      <c r="L32"/>
      <c r="M32" s="141"/>
      <c r="N32" s="141"/>
      <c r="O32"/>
      <c r="P32" s="199"/>
      <c r="Q32"/>
      <c r="S32" s="199"/>
      <c r="T32" s="199"/>
      <c r="X32"/>
      <c r="Y32"/>
      <c r="Z32"/>
      <c r="AE32"/>
      <c r="AF32"/>
      <c r="AG32"/>
      <c r="AH32" s="28"/>
      <c r="AI32" s="85"/>
      <c r="AJ32" s="85"/>
      <c r="AK32" s="188" t="str">
        <f t="shared" si="0"/>
        <v/>
      </c>
      <c r="AL32"/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7"/>
      <c r="K33"/>
      <c r="L33"/>
      <c r="M33" s="141"/>
      <c r="N33" s="141"/>
      <c r="O33"/>
      <c r="P33"/>
      <c r="Q33"/>
      <c r="S33"/>
      <c r="X33"/>
      <c r="Y33"/>
      <c r="Z33"/>
      <c r="AE33"/>
      <c r="AF33"/>
      <c r="AG33"/>
      <c r="AH33" s="28"/>
      <c r="AI33" s="85"/>
      <c r="AJ33" s="85"/>
      <c r="AK33" s="188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7"/>
      <c r="K34"/>
      <c r="L34"/>
      <c r="M34" s="141"/>
      <c r="N34" s="141"/>
      <c r="O34"/>
      <c r="P34"/>
      <c r="Q34"/>
      <c r="X34"/>
      <c r="Y34"/>
      <c r="Z34"/>
      <c r="AE34"/>
      <c r="AF34"/>
      <c r="AG34"/>
      <c r="AH34" s="28"/>
      <c r="AI34" s="85"/>
      <c r="AJ34" s="85"/>
      <c r="AK34" s="188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7"/>
      <c r="K35"/>
      <c r="L35"/>
      <c r="M35" s="141"/>
      <c r="N35" s="141"/>
      <c r="O35"/>
      <c r="P35"/>
      <c r="Q35"/>
      <c r="X35"/>
      <c r="Y35"/>
      <c r="Z35"/>
      <c r="AE35"/>
      <c r="AF35"/>
      <c r="AG35"/>
      <c r="AH35" s="28"/>
      <c r="AI35" s="85"/>
      <c r="AJ35" s="85"/>
      <c r="AK35" s="188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7"/>
      <c r="K36"/>
      <c r="L36"/>
      <c r="M36" s="141"/>
      <c r="N36" s="141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88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7"/>
      <c r="K37"/>
      <c r="L37"/>
      <c r="M37" s="141"/>
      <c r="N37" s="141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88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7"/>
      <c r="K38"/>
      <c r="L38"/>
      <c r="M38" s="141"/>
      <c r="N38" s="141"/>
      <c r="O38"/>
      <c r="P38"/>
      <c r="Q38"/>
      <c r="S38"/>
      <c r="X38"/>
      <c r="Y38"/>
      <c r="Z38"/>
      <c r="AE38"/>
      <c r="AF38"/>
      <c r="AG38"/>
      <c r="AH38" s="28"/>
      <c r="AI38" s="85"/>
      <c r="AJ38" s="85"/>
      <c r="AK38" s="188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7"/>
      <c r="K39"/>
      <c r="L39"/>
      <c r="M39" s="141"/>
      <c r="N39" s="141"/>
      <c r="O39"/>
      <c r="Q39"/>
      <c r="X39"/>
      <c r="Y39"/>
      <c r="Z39"/>
      <c r="AE39"/>
      <c r="AF39"/>
      <c r="AG39"/>
      <c r="AH39" s="28"/>
      <c r="AI39" s="85"/>
      <c r="AJ39" s="85"/>
      <c r="AK39" s="188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7"/>
      <c r="K40"/>
      <c r="L40"/>
      <c r="M40" s="141"/>
      <c r="N40" s="141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88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7"/>
      <c r="K41"/>
      <c r="L41"/>
      <c r="M41" s="141"/>
      <c r="N41" s="141"/>
      <c r="O41"/>
      <c r="P41"/>
      <c r="Q41"/>
      <c r="S41"/>
      <c r="X41"/>
      <c r="Y41"/>
      <c r="Z41"/>
      <c r="AE41"/>
      <c r="AF41"/>
      <c r="AG41"/>
      <c r="AH41" s="28"/>
      <c r="AI41" s="85"/>
      <c r="AJ41" s="85"/>
      <c r="AK41" s="188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7"/>
      <c r="K42"/>
      <c r="L42"/>
      <c r="M42" s="141"/>
      <c r="N42" s="141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88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7"/>
      <c r="K43"/>
      <c r="L43"/>
      <c r="M43" s="141"/>
      <c r="N43" s="141"/>
      <c r="O43"/>
      <c r="P43"/>
      <c r="Q43"/>
      <c r="R43" s="199"/>
      <c r="S43" s="199"/>
      <c r="V43" s="199"/>
      <c r="X43"/>
      <c r="Y43"/>
      <c r="Z43"/>
      <c r="AE43"/>
      <c r="AF43"/>
      <c r="AG43"/>
      <c r="AH43" s="28"/>
      <c r="AI43" s="85"/>
      <c r="AJ43" s="85"/>
      <c r="AK43" s="188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7"/>
      <c r="K44"/>
      <c r="L44"/>
      <c r="M44" s="141"/>
      <c r="N44" s="141"/>
      <c r="O44"/>
      <c r="P44"/>
      <c r="Q44"/>
      <c r="R44"/>
      <c r="X44"/>
      <c r="Y44"/>
      <c r="Z44"/>
      <c r="AE44"/>
      <c r="AF44"/>
      <c r="AG44"/>
      <c r="AH44" s="28"/>
      <c r="AI44" s="85"/>
      <c r="AJ44" s="85"/>
      <c r="AK44" s="188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7"/>
      <c r="K45"/>
      <c r="L45"/>
      <c r="M45" s="141"/>
      <c r="N45" s="141"/>
      <c r="O45"/>
      <c r="P45"/>
      <c r="Q45"/>
      <c r="S45"/>
      <c r="X45"/>
      <c r="Y45"/>
      <c r="Z45"/>
      <c r="AE45"/>
      <c r="AF45"/>
      <c r="AG45"/>
      <c r="AH45" s="28"/>
      <c r="AI45" s="85"/>
      <c r="AJ45" s="85"/>
      <c r="AK45" s="188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7"/>
      <c r="K46"/>
      <c r="L46"/>
      <c r="M46" s="141"/>
      <c r="N46" s="141"/>
      <c r="O46"/>
      <c r="P46"/>
      <c r="Q46"/>
      <c r="S46" s="198"/>
      <c r="T46" s="199"/>
      <c r="X46"/>
      <c r="Y46"/>
      <c r="Z46"/>
      <c r="AE46"/>
      <c r="AF46"/>
      <c r="AG46"/>
      <c r="AH46" s="28"/>
      <c r="AI46" s="85"/>
      <c r="AJ46" s="85"/>
      <c r="AK46" s="188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7"/>
      <c r="K47"/>
      <c r="L47"/>
      <c r="M47" s="141"/>
      <c r="N47" s="141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88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7"/>
      <c r="K48"/>
      <c r="L48"/>
      <c r="M48" s="141"/>
      <c r="N48" s="141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88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7"/>
      <c r="K49"/>
      <c r="L49"/>
      <c r="M49" s="141"/>
      <c r="N49" s="141"/>
      <c r="O49"/>
      <c r="P49"/>
      <c r="Q49"/>
      <c r="X49"/>
      <c r="Y49"/>
      <c r="Z49"/>
      <c r="AE49"/>
      <c r="AF49"/>
      <c r="AG49"/>
      <c r="AH49" s="28"/>
      <c r="AI49" s="85"/>
      <c r="AJ49" s="85"/>
      <c r="AK49" s="188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7"/>
      <c r="K50"/>
      <c r="L50"/>
      <c r="M50" s="141"/>
      <c r="N50" s="141"/>
      <c r="O50"/>
      <c r="P50"/>
      <c r="Q50"/>
      <c r="X50"/>
      <c r="Y50"/>
      <c r="Z50"/>
      <c r="AE50"/>
      <c r="AF50"/>
      <c r="AG50"/>
      <c r="AH50" s="28"/>
      <c r="AI50" s="85"/>
      <c r="AJ50" s="85"/>
      <c r="AK50" s="188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7"/>
      <c r="K51"/>
      <c r="L51"/>
      <c r="M51" s="141"/>
      <c r="N51" s="141"/>
      <c r="O51"/>
      <c r="P51"/>
      <c r="Q51"/>
      <c r="R51"/>
      <c r="S51"/>
      <c r="X51"/>
      <c r="Y51"/>
      <c r="Z51"/>
      <c r="AE51"/>
      <c r="AF51"/>
      <c r="AG51"/>
      <c r="AH51" s="28"/>
      <c r="AI51" s="85"/>
      <c r="AJ51" s="85"/>
      <c r="AK51" s="188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7"/>
      <c r="K52"/>
      <c r="L52"/>
      <c r="M52" s="141"/>
      <c r="N52" s="141"/>
      <c r="O52"/>
      <c r="P52"/>
      <c r="Q52"/>
      <c r="X52"/>
      <c r="Y52"/>
      <c r="Z52"/>
      <c r="AE52"/>
      <c r="AF52"/>
      <c r="AG52"/>
      <c r="AH52" s="28"/>
      <c r="AI52" s="85"/>
      <c r="AJ52" s="85"/>
      <c r="AK52" s="188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7"/>
      <c r="K53"/>
      <c r="L53"/>
      <c r="M53" s="141"/>
      <c r="N53" s="141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88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7"/>
      <c r="K54"/>
      <c r="L54"/>
      <c r="M54" s="141"/>
      <c r="N54" s="141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88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7"/>
      <c r="K55"/>
      <c r="L55"/>
      <c r="M55" s="141"/>
      <c r="N55" s="141"/>
      <c r="O55"/>
      <c r="P55"/>
      <c r="Q55"/>
      <c r="S55"/>
      <c r="X55"/>
      <c r="Y55"/>
      <c r="Z55"/>
      <c r="AE55"/>
      <c r="AF55"/>
      <c r="AG55"/>
      <c r="AH55" s="28"/>
      <c r="AI55" s="85"/>
      <c r="AJ55" s="85"/>
      <c r="AK55" s="188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7"/>
      <c r="K56"/>
      <c r="L56"/>
      <c r="M56" s="141"/>
      <c r="N56" s="141"/>
      <c r="O56"/>
      <c r="P56"/>
      <c r="Q56"/>
      <c r="S56"/>
      <c r="X56"/>
      <c r="Y56"/>
      <c r="Z56"/>
      <c r="AE56"/>
      <c r="AF56"/>
      <c r="AG56"/>
      <c r="AH56" s="28"/>
      <c r="AI56" s="85"/>
      <c r="AJ56" s="85"/>
      <c r="AK56" s="188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7"/>
      <c r="K57"/>
      <c r="L57"/>
      <c r="M57" s="141"/>
      <c r="N57" s="141"/>
      <c r="O57"/>
      <c r="P57"/>
      <c r="Q57"/>
      <c r="S57" s="198"/>
      <c r="T57" s="199"/>
      <c r="X57"/>
      <c r="Y57"/>
      <c r="Z57"/>
      <c r="AE57"/>
      <c r="AF57"/>
      <c r="AG57"/>
      <c r="AH57" s="28"/>
      <c r="AI57" s="85"/>
      <c r="AJ57" s="85"/>
      <c r="AK57" s="188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7"/>
      <c r="K58"/>
      <c r="L58"/>
      <c r="M58" s="141"/>
      <c r="N58" s="141"/>
      <c r="O58"/>
      <c r="P58"/>
      <c r="Q58"/>
      <c r="R58"/>
      <c r="S58"/>
      <c r="X58"/>
      <c r="Y58"/>
      <c r="Z58"/>
      <c r="AE58"/>
      <c r="AF58"/>
      <c r="AG58"/>
      <c r="AH58" s="28"/>
      <c r="AI58" s="85"/>
      <c r="AJ58" s="85"/>
      <c r="AK58" s="188" t="str">
        <f t="shared" si="3"/>
        <v/>
      </c>
      <c r="AL58">
        <f t="shared" si="2"/>
        <v>1</v>
      </c>
    </row>
    <row r="59" spans="1:38" ht="21" customHeight="1" x14ac:dyDescent="0.35">
      <c r="A59" s="199">
        <v>2021</v>
      </c>
      <c r="B59" s="199">
        <v>2</v>
      </c>
      <c r="C59" s="199">
        <v>181</v>
      </c>
      <c r="D59" s="199">
        <v>330</v>
      </c>
      <c r="E59" s="199"/>
      <c r="F59" s="199"/>
      <c r="J59" s="187"/>
      <c r="K59" s="199"/>
      <c r="L59" s="199"/>
      <c r="M59" s="141"/>
      <c r="N59" s="141"/>
      <c r="O59" s="199"/>
      <c r="P59" s="199"/>
      <c r="Q59" s="199"/>
      <c r="S59" s="199"/>
      <c r="X59" s="183"/>
      <c r="Y59" s="199"/>
      <c r="Z59" s="199"/>
      <c r="AE59" s="199"/>
      <c r="AF59" s="199"/>
      <c r="AH59" s="28"/>
      <c r="AI59" s="85"/>
      <c r="AJ59" s="85"/>
      <c r="AK59" s="188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7"/>
      <c r="K60"/>
      <c r="L60"/>
      <c r="M60" s="141"/>
      <c r="N60" s="141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88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7"/>
      <c r="K61"/>
      <c r="L61"/>
      <c r="M61" s="141"/>
      <c r="N61" s="141"/>
      <c r="O61"/>
      <c r="P61"/>
      <c r="Q61"/>
      <c r="R61"/>
      <c r="X61"/>
      <c r="Y61"/>
      <c r="Z61"/>
      <c r="AE61"/>
      <c r="AF61"/>
      <c r="AG61"/>
      <c r="AH61" s="28"/>
      <c r="AI61" s="85"/>
      <c r="AJ61" s="85"/>
      <c r="AK61" s="188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7"/>
      <c r="K62"/>
      <c r="L62"/>
      <c r="M62" s="141"/>
      <c r="N62" s="141"/>
      <c r="O62"/>
      <c r="P62"/>
      <c r="Q62"/>
      <c r="R62"/>
      <c r="S62"/>
      <c r="X62"/>
      <c r="Y62"/>
      <c r="Z62"/>
      <c r="AE62"/>
      <c r="AF62"/>
      <c r="AG62"/>
      <c r="AH62" s="28"/>
      <c r="AI62" s="85"/>
      <c r="AJ62" s="85"/>
      <c r="AK62" s="188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7"/>
      <c r="K63"/>
      <c r="L63"/>
      <c r="M63" s="141"/>
      <c r="N63" s="141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88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7"/>
      <c r="K64"/>
      <c r="L64"/>
      <c r="M64" s="141"/>
      <c r="N64" s="141"/>
      <c r="O64"/>
      <c r="P64"/>
      <c r="Q64"/>
      <c r="R64" s="198"/>
      <c r="S64" s="198"/>
      <c r="V64" s="198"/>
      <c r="X64"/>
      <c r="Y64"/>
      <c r="Z64"/>
      <c r="AE64"/>
      <c r="AF64"/>
      <c r="AG64"/>
      <c r="AH64" s="28"/>
      <c r="AI64" s="85"/>
      <c r="AJ64" s="85"/>
      <c r="AK64" s="188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7"/>
      <c r="K65"/>
      <c r="L65"/>
      <c r="M65" s="141"/>
      <c r="N65" s="141"/>
      <c r="O65"/>
      <c r="P65"/>
      <c r="Q65"/>
      <c r="X65"/>
      <c r="Y65"/>
      <c r="Z65"/>
      <c r="AE65"/>
      <c r="AF65"/>
      <c r="AG65"/>
      <c r="AH65" s="28"/>
      <c r="AI65" s="85"/>
      <c r="AJ65" s="85"/>
      <c r="AK65" s="188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7"/>
      <c r="K66"/>
      <c r="L66"/>
      <c r="M66" s="141"/>
      <c r="N66" s="141"/>
      <c r="O66"/>
      <c r="P66"/>
      <c r="Q66"/>
      <c r="R66" s="198"/>
      <c r="S66"/>
      <c r="V66" s="198"/>
      <c r="X66"/>
      <c r="Y66"/>
      <c r="Z66"/>
      <c r="AE66"/>
      <c r="AF66"/>
      <c r="AG66"/>
      <c r="AH66" s="28"/>
      <c r="AI66" s="85"/>
      <c r="AJ66" s="85"/>
      <c r="AK66" s="188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7"/>
      <c r="K67"/>
      <c r="L67"/>
      <c r="M67" s="141"/>
      <c r="N67" s="141"/>
      <c r="O67"/>
      <c r="P67"/>
      <c r="Q67"/>
      <c r="X67"/>
      <c r="Y67"/>
      <c r="Z67"/>
      <c r="AE67"/>
      <c r="AF67"/>
      <c r="AG67"/>
      <c r="AH67" s="28"/>
      <c r="AI67" s="85"/>
      <c r="AJ67" s="85"/>
      <c r="AK67" s="188" t="str">
        <f t="shared" ref="AK67:AK100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7"/>
      <c r="K68"/>
      <c r="L68"/>
      <c r="M68" s="141"/>
      <c r="N68" s="141"/>
      <c r="O68"/>
      <c r="P68"/>
      <c r="Q68"/>
      <c r="S68"/>
      <c r="X68"/>
      <c r="Y68"/>
      <c r="Z68"/>
      <c r="AE68"/>
      <c r="AF68"/>
      <c r="AG68"/>
      <c r="AH68" s="28"/>
      <c r="AI68" s="85"/>
      <c r="AJ68" s="85"/>
      <c r="AK68" s="188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7"/>
      <c r="K69"/>
      <c r="L69"/>
      <c r="M69" s="141"/>
      <c r="N69" s="141"/>
      <c r="O69"/>
      <c r="P69"/>
      <c r="Q69"/>
      <c r="X69"/>
      <c r="Y69"/>
      <c r="Z69"/>
      <c r="AE69"/>
      <c r="AF69"/>
      <c r="AG69"/>
      <c r="AH69" s="28"/>
      <c r="AI69" s="85"/>
      <c r="AJ69" s="85"/>
      <c r="AK69" s="188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7"/>
      <c r="K70"/>
      <c r="L70"/>
      <c r="M70" s="141"/>
      <c r="N70" s="141"/>
      <c r="O70"/>
      <c r="P70"/>
      <c r="Q70"/>
      <c r="X70"/>
      <c r="Y70"/>
      <c r="Z70"/>
      <c r="AE70"/>
      <c r="AF70"/>
      <c r="AG70"/>
      <c r="AH70" s="28"/>
      <c r="AI70" s="85"/>
      <c r="AJ70" s="85"/>
      <c r="AK70" s="188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7"/>
      <c r="K71"/>
      <c r="L71"/>
      <c r="M71" s="141"/>
      <c r="N71" s="141"/>
      <c r="O71"/>
      <c r="P71" s="198"/>
      <c r="Q71"/>
      <c r="T71" s="198"/>
      <c r="X71"/>
      <c r="Y71"/>
      <c r="Z71"/>
      <c r="AE71"/>
      <c r="AF71"/>
      <c r="AG71"/>
      <c r="AH71" s="28"/>
      <c r="AI71" s="85"/>
      <c r="AJ71" s="85"/>
      <c r="AK71" s="188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7"/>
      <c r="K72"/>
      <c r="L72"/>
      <c r="M72" s="141"/>
      <c r="N72" s="141"/>
      <c r="X72"/>
      <c r="AE72"/>
      <c r="AH72" s="28"/>
      <c r="AI72" s="85"/>
      <c r="AJ72" s="85"/>
      <c r="AK72" s="188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7"/>
      <c r="K73"/>
      <c r="L73"/>
      <c r="M73" s="141"/>
      <c r="N73" s="141"/>
      <c r="O73"/>
      <c r="P73"/>
      <c r="Q73"/>
      <c r="X73"/>
      <c r="Y73"/>
      <c r="Z73"/>
      <c r="AE73"/>
      <c r="AF73"/>
      <c r="AG73"/>
      <c r="AH73" s="28"/>
      <c r="AI73" s="85"/>
      <c r="AJ73" s="85"/>
      <c r="AK73" s="188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7"/>
      <c r="K74"/>
      <c r="L74"/>
      <c r="M74" s="141"/>
      <c r="N74" s="141"/>
      <c r="O74"/>
      <c r="P74" s="198"/>
      <c r="Q74"/>
      <c r="R74" s="198"/>
      <c r="S74" s="198"/>
      <c r="X74"/>
      <c r="Y74"/>
      <c r="Z74"/>
      <c r="AE74"/>
      <c r="AF74"/>
      <c r="AG74"/>
      <c r="AH74" s="28"/>
      <c r="AI74" s="85"/>
      <c r="AJ74" s="85"/>
      <c r="AK74" s="188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7"/>
      <c r="K75"/>
      <c r="L75"/>
      <c r="M75" s="141"/>
      <c r="N75" s="141"/>
      <c r="O75" s="198"/>
      <c r="P75" s="198"/>
      <c r="Q75" s="198"/>
      <c r="X75"/>
      <c r="Y75" s="198"/>
      <c r="Z75" s="198"/>
      <c r="AE75"/>
      <c r="AF75" s="198"/>
      <c r="AG75" s="198"/>
      <c r="AH75" s="28"/>
      <c r="AI75" s="85"/>
      <c r="AJ75" s="85"/>
      <c r="AK75" s="188" t="str">
        <f t="shared" si="4"/>
        <v/>
      </c>
      <c r="AL75" s="156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7"/>
      <c r="K76"/>
      <c r="L76"/>
      <c r="M76" s="141"/>
      <c r="N76" s="141"/>
      <c r="O76"/>
      <c r="P76"/>
      <c r="Q76"/>
      <c r="S76" s="198"/>
      <c r="T76"/>
      <c r="X76"/>
      <c r="Y76"/>
      <c r="Z76"/>
      <c r="AE76"/>
      <c r="AF76"/>
      <c r="AG76"/>
      <c r="AH76" s="28"/>
      <c r="AI76" s="85"/>
      <c r="AJ76" s="85"/>
      <c r="AK76" s="188" t="str">
        <f t="shared" si="4"/>
        <v/>
      </c>
      <c r="AL76" s="15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7"/>
      <c r="K77"/>
      <c r="L77"/>
      <c r="M77" s="141"/>
      <c r="N77" s="141"/>
      <c r="O77"/>
      <c r="P77"/>
      <c r="Q77"/>
      <c r="X77"/>
      <c r="Y77"/>
      <c r="Z77"/>
      <c r="AE77"/>
      <c r="AF77"/>
      <c r="AG77"/>
      <c r="AH77" s="28"/>
      <c r="AI77" s="85"/>
      <c r="AJ77" s="85"/>
      <c r="AK77" s="188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7"/>
      <c r="K78"/>
      <c r="L78"/>
      <c r="M78" s="141"/>
      <c r="N78" s="141"/>
      <c r="O78"/>
      <c r="P78"/>
      <c r="Q78"/>
      <c r="S78"/>
      <c r="X78"/>
      <c r="Y78"/>
      <c r="Z78"/>
      <c r="AE78"/>
      <c r="AF78"/>
      <c r="AG78"/>
      <c r="AH78" s="28"/>
      <c r="AI78" s="85"/>
      <c r="AJ78" s="85"/>
      <c r="AK78" s="188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7"/>
      <c r="K79"/>
      <c r="L79"/>
      <c r="M79" s="141"/>
      <c r="N79" s="141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88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7"/>
      <c r="K80"/>
      <c r="L80"/>
      <c r="M80" s="141"/>
      <c r="N80" s="141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88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7"/>
      <c r="K81"/>
      <c r="L81"/>
      <c r="M81" s="141"/>
      <c r="N81" s="141"/>
      <c r="O81"/>
      <c r="P81"/>
      <c r="Q81"/>
      <c r="X81"/>
      <c r="Y81"/>
      <c r="Z81"/>
      <c r="AE81"/>
      <c r="AF81"/>
      <c r="AG81"/>
      <c r="AH81" s="28"/>
      <c r="AI81" s="85"/>
      <c r="AJ81" s="85"/>
      <c r="AK81" s="188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7"/>
      <c r="K82"/>
      <c r="L82"/>
      <c r="M82" s="141"/>
      <c r="N82" s="141"/>
      <c r="O82"/>
      <c r="P82"/>
      <c r="Q82"/>
      <c r="S82"/>
      <c r="X82"/>
      <c r="Y82"/>
      <c r="Z82"/>
      <c r="AE82"/>
      <c r="AF82"/>
      <c r="AG82"/>
      <c r="AH82" s="28"/>
      <c r="AI82" s="85"/>
      <c r="AJ82" s="85"/>
      <c r="AK82" s="188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7"/>
      <c r="K83"/>
      <c r="L83"/>
      <c r="M83" s="141"/>
      <c r="N83" s="141"/>
      <c r="O83"/>
      <c r="P83"/>
      <c r="Q83"/>
      <c r="R83"/>
      <c r="X83"/>
      <c r="Y83"/>
      <c r="Z83"/>
      <c r="AE83"/>
      <c r="AF83"/>
      <c r="AG83"/>
      <c r="AH83" s="28"/>
      <c r="AI83" s="85"/>
      <c r="AJ83" s="85"/>
      <c r="AK83" s="188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7"/>
      <c r="K84"/>
      <c r="L84"/>
      <c r="M84" s="141"/>
      <c r="N84" s="141"/>
      <c r="O84"/>
      <c r="P84"/>
      <c r="Q84"/>
      <c r="X84"/>
      <c r="Y84"/>
      <c r="Z84"/>
      <c r="AE84"/>
      <c r="AF84"/>
      <c r="AG84"/>
      <c r="AH84" s="28"/>
      <c r="AI84" s="85"/>
      <c r="AJ84" s="85"/>
      <c r="AK84" s="188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7"/>
      <c r="K85"/>
      <c r="L85"/>
      <c r="M85" s="141"/>
      <c r="N85" s="141"/>
      <c r="O85"/>
      <c r="P85"/>
      <c r="Q85"/>
      <c r="X85"/>
      <c r="Y85"/>
      <c r="Z85"/>
      <c r="AE85"/>
      <c r="AF85"/>
      <c r="AG85"/>
      <c r="AH85" s="28"/>
      <c r="AI85" s="85"/>
      <c r="AJ85" s="85"/>
      <c r="AK85" s="188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7"/>
      <c r="K86"/>
      <c r="L86"/>
      <c r="M86" s="141"/>
      <c r="N86" s="141"/>
      <c r="O86"/>
      <c r="P86"/>
      <c r="Q86"/>
      <c r="X86"/>
      <c r="Y86"/>
      <c r="Z86"/>
      <c r="AE86"/>
      <c r="AF86"/>
      <c r="AG86"/>
      <c r="AH86" s="28"/>
      <c r="AI86" s="85"/>
      <c r="AJ86" s="85"/>
      <c r="AK86" s="188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7"/>
      <c r="K87"/>
      <c r="L87"/>
      <c r="M87" s="141"/>
      <c r="N87" s="141"/>
      <c r="O87"/>
      <c r="P87"/>
      <c r="Q87"/>
      <c r="S87"/>
      <c r="X87"/>
      <c r="Y87"/>
      <c r="Z87"/>
      <c r="AE87"/>
      <c r="AF87"/>
      <c r="AG87"/>
      <c r="AH87" s="28"/>
      <c r="AI87" s="85"/>
      <c r="AJ87" s="85"/>
      <c r="AK87" s="188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7"/>
      <c r="K88"/>
      <c r="L88"/>
      <c r="M88" s="141"/>
      <c r="N88" s="141"/>
      <c r="O88"/>
      <c r="P88"/>
      <c r="Q88"/>
      <c r="R88"/>
      <c r="X88"/>
      <c r="Y88"/>
      <c r="Z88"/>
      <c r="AE88"/>
      <c r="AF88"/>
      <c r="AG88"/>
      <c r="AH88" s="28"/>
      <c r="AI88" s="85"/>
      <c r="AJ88" s="85"/>
      <c r="AK88" s="188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7"/>
      <c r="K89"/>
      <c r="L89"/>
      <c r="M89" s="141"/>
      <c r="N89" s="141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88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7"/>
      <c r="K90"/>
      <c r="L90"/>
      <c r="M90" s="141"/>
      <c r="N90" s="141"/>
      <c r="O90"/>
      <c r="P90"/>
      <c r="Q90"/>
      <c r="R90" s="199"/>
      <c r="S90" s="199"/>
      <c r="T90" s="198"/>
      <c r="X90"/>
      <c r="Y90"/>
      <c r="Z90"/>
      <c r="AE90"/>
      <c r="AF90"/>
      <c r="AG90"/>
      <c r="AH90" s="28"/>
      <c r="AI90" s="85"/>
      <c r="AJ90" s="85"/>
      <c r="AK90" s="188" t="str">
        <f t="shared" si="4"/>
        <v/>
      </c>
      <c r="AL90" s="156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7"/>
      <c r="K91"/>
      <c r="L91"/>
      <c r="M91" s="141"/>
      <c r="N91" s="141"/>
      <c r="O91"/>
      <c r="P91"/>
      <c r="Q91"/>
      <c r="R91"/>
      <c r="S91"/>
      <c r="T91"/>
      <c r="X91"/>
      <c r="Y91"/>
      <c r="Z91"/>
      <c r="AE91"/>
      <c r="AF91"/>
      <c r="AG91"/>
      <c r="AH91" s="28"/>
      <c r="AI91" s="85"/>
      <c r="AJ91" s="85"/>
      <c r="AK91" s="188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7"/>
      <c r="K92"/>
      <c r="L92"/>
      <c r="M92" s="141"/>
      <c r="N92" s="141"/>
      <c r="O92"/>
      <c r="P92"/>
      <c r="Q92"/>
      <c r="X92"/>
      <c r="Y92"/>
      <c r="Z92"/>
      <c r="AE92"/>
      <c r="AF92"/>
      <c r="AG92"/>
      <c r="AH92" s="28"/>
      <c r="AI92" s="85"/>
      <c r="AJ92" s="85"/>
      <c r="AK92" s="188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7"/>
      <c r="K93"/>
      <c r="L93"/>
      <c r="M93" s="141"/>
      <c r="N93" s="141"/>
      <c r="O93"/>
      <c r="P93"/>
      <c r="Q93"/>
      <c r="X93"/>
      <c r="Y93"/>
      <c r="Z93"/>
      <c r="AE93"/>
      <c r="AF93"/>
      <c r="AG93"/>
      <c r="AH93" s="28"/>
      <c r="AI93" s="85"/>
      <c r="AJ93" s="85"/>
      <c r="AK93" s="188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7"/>
      <c r="K94"/>
      <c r="L94"/>
      <c r="M94" s="141"/>
      <c r="N94" s="141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88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7"/>
      <c r="K95"/>
      <c r="L95"/>
      <c r="M95" s="141"/>
      <c r="N95" s="141"/>
      <c r="O95"/>
      <c r="P95"/>
      <c r="Q95"/>
      <c r="T95" s="198"/>
      <c r="X95"/>
      <c r="Y95"/>
      <c r="Z95"/>
      <c r="AE95"/>
      <c r="AF95"/>
      <c r="AG95"/>
      <c r="AH95" s="28"/>
      <c r="AI95" s="85"/>
      <c r="AJ95" s="85"/>
      <c r="AK95" s="188" t="str">
        <f t="shared" si="4"/>
        <v/>
      </c>
      <c r="AL95" s="156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7"/>
      <c r="K96"/>
      <c r="L96"/>
      <c r="M96" s="141"/>
      <c r="N96" s="141"/>
      <c r="O96"/>
      <c r="P96"/>
      <c r="Q96"/>
      <c r="X96"/>
      <c r="Y96"/>
      <c r="Z96"/>
      <c r="AE96"/>
      <c r="AF96"/>
      <c r="AG96"/>
      <c r="AH96" s="28"/>
      <c r="AI96" s="85"/>
      <c r="AJ96" s="85"/>
      <c r="AK96" s="188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7"/>
      <c r="K97"/>
      <c r="L97"/>
      <c r="M97" s="141"/>
      <c r="N97" s="141"/>
      <c r="O97"/>
      <c r="P97"/>
      <c r="Q97"/>
      <c r="S97"/>
      <c r="X97"/>
      <c r="Y97"/>
      <c r="Z97"/>
      <c r="AE97"/>
      <c r="AF97"/>
      <c r="AG97"/>
      <c r="AH97" s="28"/>
      <c r="AI97" s="85"/>
      <c r="AJ97" s="85"/>
      <c r="AK97" s="188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7"/>
      <c r="K98"/>
      <c r="L98"/>
      <c r="M98" s="141"/>
      <c r="N98" s="141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88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7"/>
      <c r="K99"/>
      <c r="M99" s="141"/>
      <c r="N99" s="141"/>
      <c r="X99"/>
      <c r="Z99"/>
      <c r="AE99"/>
      <c r="AG99"/>
      <c r="AH99" s="28"/>
      <c r="AI99" s="85"/>
      <c r="AJ99" s="85"/>
      <c r="AK99" s="188" t="str">
        <f t="shared" si="4"/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7"/>
      <c r="K100"/>
      <c r="L100"/>
      <c r="M100" s="141"/>
      <c r="N100" s="141"/>
      <c r="O100" s="199"/>
      <c r="Q100" s="199"/>
      <c r="S100" s="199"/>
      <c r="X100"/>
      <c r="Y100" s="199"/>
      <c r="Z100" s="199"/>
      <c r="AE100"/>
      <c r="AF100" s="199"/>
      <c r="AH100" s="28"/>
      <c r="AI100" s="85"/>
      <c r="AJ100" s="85"/>
      <c r="AK100" s="188" t="str">
        <f t="shared" si="4"/>
        <v/>
      </c>
    </row>
    <row r="101" spans="1:37" ht="21" customHeight="1" x14ac:dyDescent="0.35">
      <c r="J101" s="187"/>
      <c r="M101" s="141"/>
      <c r="N101" s="141"/>
      <c r="AH101" s="28"/>
      <c r="AI101" s="85"/>
      <c r="AJ101" s="85"/>
      <c r="AK101" s="188" t="str">
        <f t="shared" ref="AK101:AK135" si="5">IFERROR(Y101/Z101,"")</f>
        <v/>
      </c>
    </row>
    <row r="102" spans="1:37" ht="21" customHeight="1" x14ac:dyDescent="0.35">
      <c r="J102" s="187"/>
      <c r="M102" s="141"/>
      <c r="N102" s="141"/>
      <c r="AH102" s="28"/>
      <c r="AI102" s="85"/>
      <c r="AJ102" s="85"/>
      <c r="AK102" s="188" t="str">
        <f t="shared" si="5"/>
        <v/>
      </c>
    </row>
    <row r="103" spans="1:37" ht="21" customHeight="1" x14ac:dyDescent="0.35">
      <c r="J103" s="187"/>
      <c r="M103" s="141"/>
      <c r="N103" s="141"/>
      <c r="AH103" s="28"/>
      <c r="AI103" s="85"/>
      <c r="AJ103" s="85"/>
      <c r="AK103" s="188" t="str">
        <f t="shared" si="5"/>
        <v/>
      </c>
    </row>
    <row r="104" spans="1:37" ht="21" customHeight="1" x14ac:dyDescent="0.35">
      <c r="J104" s="187"/>
      <c r="M104" s="141"/>
      <c r="N104" s="141"/>
      <c r="AH104" s="28"/>
      <c r="AI104" s="85"/>
      <c r="AJ104" s="85"/>
      <c r="AK104" s="188" t="str">
        <f t="shared" si="5"/>
        <v/>
      </c>
    </row>
    <row r="105" spans="1:37" ht="21" customHeight="1" x14ac:dyDescent="0.35">
      <c r="J105" s="187"/>
      <c r="M105" s="141"/>
      <c r="N105" s="141"/>
      <c r="AH105" s="28"/>
      <c r="AI105" s="85"/>
      <c r="AJ105" s="85"/>
      <c r="AK105" s="188" t="str">
        <f t="shared" si="5"/>
        <v/>
      </c>
    </row>
    <row r="106" spans="1:37" ht="21" customHeight="1" x14ac:dyDescent="0.35">
      <c r="J106" s="187"/>
      <c r="M106" s="141"/>
      <c r="N106" s="141"/>
      <c r="AH106" s="28"/>
      <c r="AI106" s="85"/>
      <c r="AJ106" s="85"/>
      <c r="AK106" s="188" t="str">
        <f t="shared" si="5"/>
        <v/>
      </c>
    </row>
    <row r="107" spans="1:37" ht="21" customHeight="1" x14ac:dyDescent="0.35">
      <c r="J107" s="187"/>
      <c r="M107" s="141"/>
      <c r="N107" s="141"/>
      <c r="AH107" s="28"/>
      <c r="AI107" s="85"/>
      <c r="AJ107" s="85"/>
      <c r="AK107" s="188" t="str">
        <f t="shared" si="5"/>
        <v/>
      </c>
    </row>
    <row r="108" spans="1:37" ht="21" customHeight="1" x14ac:dyDescent="0.35">
      <c r="J108" s="187"/>
      <c r="M108" s="141"/>
      <c r="N108" s="141"/>
      <c r="AH108" s="28"/>
      <c r="AI108" s="85"/>
      <c r="AJ108" s="85"/>
      <c r="AK108" s="188" t="str">
        <f t="shared" si="5"/>
        <v/>
      </c>
    </row>
    <row r="109" spans="1:37" ht="21" customHeight="1" x14ac:dyDescent="0.35">
      <c r="J109" s="187"/>
      <c r="M109" s="141"/>
      <c r="N109" s="141"/>
      <c r="AH109" s="28"/>
      <c r="AI109" s="85"/>
      <c r="AJ109" s="85"/>
      <c r="AK109" s="188" t="str">
        <f t="shared" si="5"/>
        <v/>
      </c>
    </row>
    <row r="110" spans="1:37" ht="21" customHeight="1" x14ac:dyDescent="0.35">
      <c r="J110" s="187"/>
      <c r="M110" s="141"/>
      <c r="N110" s="141"/>
      <c r="AH110" s="28"/>
      <c r="AI110" s="85"/>
      <c r="AJ110" s="85"/>
      <c r="AK110" s="188" t="str">
        <f t="shared" si="5"/>
        <v/>
      </c>
    </row>
    <row r="111" spans="1:37" ht="21" customHeight="1" x14ac:dyDescent="0.35">
      <c r="J111" s="187"/>
      <c r="M111" s="141"/>
      <c r="N111" s="141"/>
      <c r="AH111" s="28"/>
      <c r="AI111" s="85"/>
      <c r="AJ111" s="85"/>
      <c r="AK111" s="188" t="str">
        <f t="shared" si="5"/>
        <v/>
      </c>
    </row>
    <row r="112" spans="1:37" ht="21" customHeight="1" x14ac:dyDescent="0.35">
      <c r="J112" s="187"/>
      <c r="M112" s="141"/>
      <c r="N112" s="141"/>
      <c r="AH112" s="28"/>
      <c r="AI112" s="85"/>
      <c r="AJ112" s="85"/>
      <c r="AK112" s="188" t="str">
        <f t="shared" si="5"/>
        <v/>
      </c>
    </row>
    <row r="113" spans="10:37" ht="21" customHeight="1" x14ac:dyDescent="0.35">
      <c r="J113" s="187"/>
      <c r="M113" s="141"/>
      <c r="N113" s="141"/>
      <c r="AH113" s="28"/>
      <c r="AI113" s="85"/>
      <c r="AJ113" s="85"/>
      <c r="AK113" s="188" t="str">
        <f t="shared" si="5"/>
        <v/>
      </c>
    </row>
    <row r="114" spans="10:37" ht="21" customHeight="1" x14ac:dyDescent="0.35">
      <c r="J114" s="187"/>
      <c r="M114" s="141"/>
      <c r="N114" s="141"/>
      <c r="AH114" s="28"/>
      <c r="AI114" s="85"/>
      <c r="AJ114" s="85"/>
      <c r="AK114" s="188" t="str">
        <f t="shared" si="5"/>
        <v/>
      </c>
    </row>
    <row r="115" spans="10:37" ht="21" customHeight="1" x14ac:dyDescent="0.35">
      <c r="J115" s="187"/>
      <c r="M115" s="141"/>
      <c r="N115" s="141"/>
      <c r="AH115" s="28"/>
      <c r="AI115" s="85"/>
      <c r="AJ115" s="85"/>
      <c r="AK115" s="188" t="str">
        <f t="shared" si="5"/>
        <v/>
      </c>
    </row>
    <row r="116" spans="10:37" ht="21" customHeight="1" x14ac:dyDescent="0.35">
      <c r="J116" s="187"/>
      <c r="M116" s="141"/>
      <c r="N116" s="141"/>
      <c r="AH116" s="28"/>
      <c r="AI116" s="85"/>
      <c r="AJ116" s="85"/>
      <c r="AK116" s="188" t="str">
        <f t="shared" si="5"/>
        <v/>
      </c>
    </row>
    <row r="117" spans="10:37" ht="21" customHeight="1" x14ac:dyDescent="0.35">
      <c r="J117" s="187"/>
      <c r="M117" s="141"/>
      <c r="N117" s="141"/>
      <c r="AH117" s="28"/>
      <c r="AI117" s="85"/>
      <c r="AJ117" s="85"/>
      <c r="AK117" s="188" t="str">
        <f t="shared" si="5"/>
        <v/>
      </c>
    </row>
    <row r="118" spans="10:37" ht="21" customHeight="1" x14ac:dyDescent="0.35">
      <c r="M118" s="141"/>
      <c r="N118" s="141"/>
      <c r="AH118" s="28"/>
      <c r="AI118" s="85"/>
      <c r="AJ118" s="85"/>
      <c r="AK118" s="188" t="str">
        <f t="shared" si="5"/>
        <v/>
      </c>
    </row>
    <row r="119" spans="10:37" ht="21" customHeight="1" x14ac:dyDescent="0.35">
      <c r="M119" s="141"/>
      <c r="N119" s="141"/>
      <c r="AH119" s="28"/>
      <c r="AI119" s="85"/>
      <c r="AJ119" s="85"/>
      <c r="AK119" s="188" t="str">
        <f t="shared" si="5"/>
        <v/>
      </c>
    </row>
    <row r="120" spans="10:37" ht="21" customHeight="1" x14ac:dyDescent="0.35">
      <c r="M120" s="141"/>
      <c r="N120" s="141"/>
      <c r="AH120" s="28"/>
      <c r="AI120" s="85"/>
      <c r="AJ120" s="85"/>
      <c r="AK120" s="188" t="str">
        <f t="shared" si="5"/>
        <v/>
      </c>
    </row>
    <row r="121" spans="10:37" ht="21" customHeight="1" x14ac:dyDescent="0.35">
      <c r="M121" s="141"/>
      <c r="N121" s="141"/>
      <c r="AH121" s="28"/>
      <c r="AI121" s="85"/>
      <c r="AJ121" s="85"/>
      <c r="AK121" s="188" t="str">
        <f t="shared" si="5"/>
        <v/>
      </c>
    </row>
    <row r="122" spans="10:37" ht="21" customHeight="1" x14ac:dyDescent="0.35">
      <c r="M122" s="141"/>
      <c r="N122" s="141"/>
      <c r="AH122" s="28"/>
      <c r="AI122" s="85"/>
      <c r="AJ122" s="85"/>
      <c r="AK122" s="188" t="str">
        <f t="shared" si="5"/>
        <v/>
      </c>
    </row>
    <row r="123" spans="10:37" ht="21" customHeight="1" x14ac:dyDescent="0.35">
      <c r="M123" s="141"/>
      <c r="N123" s="141"/>
      <c r="AH123" s="28"/>
      <c r="AI123" s="85"/>
      <c r="AJ123" s="85"/>
      <c r="AK123" s="188" t="str">
        <f t="shared" si="5"/>
        <v/>
      </c>
    </row>
    <row r="124" spans="10:37" ht="21" customHeight="1" x14ac:dyDescent="0.35">
      <c r="M124" s="141"/>
      <c r="N124" s="141"/>
      <c r="AH124" s="28"/>
      <c r="AI124" s="85"/>
      <c r="AJ124" s="85"/>
      <c r="AK124" s="188" t="str">
        <f t="shared" si="5"/>
        <v/>
      </c>
    </row>
    <row r="125" spans="10:37" ht="21" customHeight="1" x14ac:dyDescent="0.35">
      <c r="M125" s="141"/>
      <c r="N125" s="141"/>
      <c r="AH125" s="28"/>
      <c r="AI125" s="85"/>
      <c r="AJ125" s="85"/>
      <c r="AK125" s="188" t="str">
        <f t="shared" si="5"/>
        <v/>
      </c>
    </row>
    <row r="126" spans="10:37" ht="21" customHeight="1" x14ac:dyDescent="0.35">
      <c r="M126" s="141"/>
      <c r="N126" s="141"/>
      <c r="AH126" s="28"/>
      <c r="AI126" s="85"/>
      <c r="AJ126" s="85"/>
      <c r="AK126" s="188" t="str">
        <f t="shared" si="5"/>
        <v/>
      </c>
    </row>
    <row r="127" spans="10:37" ht="21" customHeight="1" x14ac:dyDescent="0.35">
      <c r="M127" s="141"/>
      <c r="N127" s="141"/>
      <c r="AH127" s="28"/>
      <c r="AI127" s="85"/>
      <c r="AJ127" s="85"/>
      <c r="AK127" s="188" t="str">
        <f t="shared" si="5"/>
        <v/>
      </c>
    </row>
    <row r="128" spans="10:37" ht="21" customHeight="1" x14ac:dyDescent="0.35">
      <c r="M128" s="141"/>
      <c r="N128" s="141"/>
      <c r="AH128" s="28"/>
      <c r="AI128" s="85"/>
      <c r="AJ128" s="85"/>
      <c r="AK128" s="188" t="str">
        <f t="shared" si="5"/>
        <v/>
      </c>
    </row>
    <row r="129" spans="13:37" ht="21" customHeight="1" x14ac:dyDescent="0.35">
      <c r="M129" s="141"/>
      <c r="N129" s="141"/>
      <c r="AH129" s="28"/>
      <c r="AI129" s="85"/>
      <c r="AJ129" s="85"/>
      <c r="AK129" s="188" t="str">
        <f t="shared" si="5"/>
        <v/>
      </c>
    </row>
    <row r="130" spans="13:37" ht="21" customHeight="1" x14ac:dyDescent="0.35">
      <c r="M130" s="141"/>
      <c r="N130" s="141"/>
      <c r="AH130" s="28"/>
      <c r="AI130" s="85"/>
      <c r="AJ130" s="85"/>
      <c r="AK130" s="188" t="str">
        <f t="shared" si="5"/>
        <v/>
      </c>
    </row>
    <row r="131" spans="13:37" ht="21" customHeight="1" x14ac:dyDescent="0.35">
      <c r="M131" s="141"/>
      <c r="N131" s="141"/>
      <c r="AH131" s="28"/>
      <c r="AI131" s="85"/>
      <c r="AJ131" s="85"/>
      <c r="AK131" s="188" t="str">
        <f t="shared" si="5"/>
        <v/>
      </c>
    </row>
    <row r="132" spans="13:37" ht="21" customHeight="1" x14ac:dyDescent="0.35">
      <c r="M132" s="141"/>
      <c r="N132" s="141"/>
      <c r="AH132" s="28"/>
      <c r="AI132" s="85"/>
      <c r="AJ132" s="85"/>
      <c r="AK132" s="188" t="str">
        <f t="shared" si="5"/>
        <v/>
      </c>
    </row>
    <row r="133" spans="13:37" ht="21" customHeight="1" x14ac:dyDescent="0.35">
      <c r="M133" s="141"/>
      <c r="N133" s="141"/>
      <c r="AH133" s="28"/>
      <c r="AI133" s="85"/>
      <c r="AJ133" s="85"/>
      <c r="AK133" s="188" t="str">
        <f t="shared" si="5"/>
        <v/>
      </c>
    </row>
    <row r="134" spans="13:37" ht="21" customHeight="1" x14ac:dyDescent="0.35">
      <c r="M134" s="141"/>
      <c r="N134" s="141"/>
      <c r="AH134" s="28"/>
      <c r="AI134" s="85"/>
      <c r="AJ134" s="85"/>
      <c r="AK134" s="188" t="str">
        <f t="shared" si="5"/>
        <v/>
      </c>
    </row>
    <row r="135" spans="13:37" ht="21" customHeight="1" x14ac:dyDescent="0.35">
      <c r="M135" s="141"/>
      <c r="N135" s="141"/>
      <c r="AH135" s="28"/>
      <c r="AI135" s="85"/>
      <c r="AJ135" s="85"/>
      <c r="AK135" s="188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119EACCF-514E-450A-8E79-DD4B10129324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300-000000000000}"/>
    <hyperlink ref="AH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7.85546875" style="156" hidden="1" customWidth="1"/>
    <col min="5" max="5" width="24.7109375" style="156" bestFit="1" customWidth="1"/>
    <col min="6" max="6" width="15.85546875" style="156" customWidth="1"/>
    <col min="7" max="7" width="20" style="156" bestFit="1" customWidth="1"/>
    <col min="8" max="8" width="5.85546875" style="156" customWidth="1"/>
    <col min="9" max="9" width="7.5703125" style="156" customWidth="1"/>
    <col min="10" max="10" width="12" style="156" customWidth="1"/>
    <col min="11" max="12" width="11" style="156" customWidth="1"/>
    <col min="13" max="13" width="7.140625" style="156" customWidth="1"/>
    <col min="14" max="14" width="6" style="156" customWidth="1"/>
    <col min="16" max="16" width="10.85546875" style="156" customWidth="1"/>
  </cols>
  <sheetData>
    <row r="1" spans="1:17" ht="15.75" customHeight="1" x14ac:dyDescent="0.25">
      <c r="E1" s="20" t="s">
        <v>563</v>
      </c>
      <c r="F1" s="259" t="s">
        <v>564</v>
      </c>
      <c r="G1" s="264"/>
      <c r="H1" s="259">
        <f>output!B3</f>
        <v>2</v>
      </c>
      <c r="I1" s="259" t="s">
        <v>77</v>
      </c>
      <c r="J1" s="259">
        <f>output!A3</f>
        <v>2021</v>
      </c>
      <c r="K1" s="34"/>
      <c r="L1" s="34"/>
      <c r="M1" s="34"/>
      <c r="N1" s="34"/>
      <c r="O1" s="34"/>
      <c r="P1" s="35"/>
      <c r="Q1" s="66" t="s">
        <v>78</v>
      </c>
    </row>
    <row r="2" spans="1:17" ht="15.75" customHeight="1" x14ac:dyDescent="0.25">
      <c r="E2" s="21" t="s">
        <v>565</v>
      </c>
      <c r="F2" s="260"/>
      <c r="G2" s="260"/>
      <c r="H2" s="260"/>
      <c r="I2" s="260"/>
      <c r="J2" s="260"/>
      <c r="K2" s="140"/>
      <c r="L2" s="140"/>
      <c r="M2" s="140"/>
      <c r="N2" s="140"/>
      <c r="O2" s="140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566</v>
      </c>
      <c r="H4">
        <f>COUNTA(output!E3:E200)</f>
        <v>0</v>
      </c>
      <c r="P4" s="12"/>
    </row>
    <row r="5" spans="1:17" ht="23.25" customHeight="1" x14ac:dyDescent="0.25">
      <c r="E5" s="11" t="s">
        <v>567</v>
      </c>
      <c r="H5">
        <f>H4-H6</f>
        <v>0</v>
      </c>
      <c r="P5" s="12"/>
    </row>
    <row r="6" spans="1:17" ht="23.25" customHeight="1" x14ac:dyDescent="0.25">
      <c r="E6" s="11" t="s">
        <v>568</v>
      </c>
      <c r="H6">
        <f>H7+H8</f>
        <v>0</v>
      </c>
      <c r="I6" t="s">
        <v>569</v>
      </c>
      <c r="J6" s="189" t="e">
        <f>H6/H4</f>
        <v>#DIV/0!</v>
      </c>
      <c r="P6" s="12"/>
    </row>
    <row r="7" spans="1:17" x14ac:dyDescent="0.25">
      <c r="E7" s="11" t="s">
        <v>570</v>
      </c>
      <c r="H7">
        <f>COUNTA(E12:E29)</f>
        <v>0</v>
      </c>
      <c r="I7" t="s">
        <v>569</v>
      </c>
      <c r="J7" s="189" t="e">
        <f>H7/H4</f>
        <v>#DIV/0!</v>
      </c>
      <c r="P7" s="12"/>
    </row>
    <row r="8" spans="1:17" x14ac:dyDescent="0.25">
      <c r="E8" s="11" t="s">
        <v>571</v>
      </c>
      <c r="H8">
        <f>COUNTA(E33:E49)</f>
        <v>0</v>
      </c>
      <c r="I8" t="s">
        <v>569</v>
      </c>
      <c r="J8" s="189" t="e">
        <f>H8/H4</f>
        <v>#DIV/0!</v>
      </c>
      <c r="P8" s="12"/>
    </row>
    <row r="9" spans="1:17" ht="15.75" customHeight="1" thickBot="1" x14ac:dyDescent="0.3">
      <c r="E9" s="33" t="s">
        <v>572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61"/>
    </row>
    <row r="10" spans="1:17" ht="15.75" customHeight="1" thickBot="1" x14ac:dyDescent="0.3">
      <c r="E10" s="251" t="s">
        <v>534</v>
      </c>
      <c r="F10" s="253" t="s">
        <v>535</v>
      </c>
      <c r="G10" s="261" t="s">
        <v>573</v>
      </c>
      <c r="H10" s="263" t="s">
        <v>573</v>
      </c>
      <c r="I10" s="227"/>
      <c r="J10" s="248" t="s">
        <v>574</v>
      </c>
      <c r="K10" s="255" t="s">
        <v>575</v>
      </c>
      <c r="L10" s="255" t="s">
        <v>576</v>
      </c>
      <c r="M10" s="250" t="s">
        <v>577</v>
      </c>
      <c r="N10" s="246"/>
      <c r="O10" s="246"/>
      <c r="P10" s="247"/>
    </row>
    <row r="11" spans="1:17" ht="45.75" customHeight="1" thickBot="1" x14ac:dyDescent="0.3">
      <c r="A11" t="s">
        <v>79</v>
      </c>
      <c r="B11" t="s">
        <v>80</v>
      </c>
      <c r="C11" t="s">
        <v>427</v>
      </c>
      <c r="D11" t="s">
        <v>82</v>
      </c>
      <c r="E11" s="252"/>
      <c r="F11" s="254"/>
      <c r="G11" s="262"/>
      <c r="H11" s="32" t="s">
        <v>578</v>
      </c>
      <c r="I11" s="32" t="s">
        <v>579</v>
      </c>
      <c r="J11" s="249"/>
      <c r="K11" s="256"/>
      <c r="L11" s="256"/>
      <c r="M11" s="37" t="s">
        <v>580</v>
      </c>
      <c r="N11" s="38" t="s">
        <v>581</v>
      </c>
      <c r="O11" s="38" t="s">
        <v>582</v>
      </c>
      <c r="P11" s="159" t="s">
        <v>583</v>
      </c>
    </row>
    <row r="12" spans="1:17" x14ac:dyDescent="0.25">
      <c r="E12" s="1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39"/>
    </row>
    <row r="13" spans="1:17" x14ac:dyDescent="0.25">
      <c r="E13" s="1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39"/>
    </row>
    <row r="14" spans="1:17" x14ac:dyDescent="0.25">
      <c r="E14" s="1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39"/>
    </row>
    <row r="15" spans="1:17" x14ac:dyDescent="0.25">
      <c r="E15" s="1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39"/>
    </row>
    <row r="16" spans="1:17" x14ac:dyDescent="0.25">
      <c r="E16" s="1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39"/>
    </row>
    <row r="17" spans="1:16" x14ac:dyDescent="0.25">
      <c r="E17" s="1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39"/>
    </row>
    <row r="18" spans="1:16" x14ac:dyDescent="0.25">
      <c r="E18" s="1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39"/>
    </row>
    <row r="19" spans="1:16" x14ac:dyDescent="0.25">
      <c r="E19" s="1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39"/>
    </row>
    <row r="20" spans="1:16" x14ac:dyDescent="0.25">
      <c r="E20" s="1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39"/>
    </row>
    <row r="21" spans="1:16" x14ac:dyDescent="0.25">
      <c r="E21" s="1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39"/>
    </row>
    <row r="22" spans="1:16" x14ac:dyDescent="0.25">
      <c r="E22" s="1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39"/>
    </row>
    <row r="23" spans="1:16" x14ac:dyDescent="0.25">
      <c r="E23" s="1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39"/>
    </row>
    <row r="24" spans="1:16" x14ac:dyDescent="0.25">
      <c r="E24" s="1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39"/>
    </row>
    <row r="25" spans="1:16" x14ac:dyDescent="0.25">
      <c r="E25" s="1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39"/>
    </row>
    <row r="26" spans="1:16" x14ac:dyDescent="0.25">
      <c r="E26" s="1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39"/>
    </row>
    <row r="27" spans="1:16" x14ac:dyDescent="0.25">
      <c r="E27" s="4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39"/>
    </row>
    <row r="28" spans="1:16" x14ac:dyDescent="0.25">
      <c r="E28" s="4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39"/>
    </row>
    <row r="29" spans="1:16" x14ac:dyDescent="0.25">
      <c r="E29" s="4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39"/>
    </row>
    <row r="30" spans="1:16" ht="15.75" customHeight="1" thickBot="1" x14ac:dyDescent="0.3">
      <c r="E30" s="13" t="s">
        <v>584</v>
      </c>
      <c r="F30" s="163"/>
      <c r="G30" s="163"/>
      <c r="H30" s="163"/>
      <c r="I30" s="163"/>
      <c r="J30" s="163"/>
      <c r="P30" s="12"/>
    </row>
    <row r="31" spans="1:16" ht="15.75" customHeight="1" thickBot="1" x14ac:dyDescent="0.3">
      <c r="E31" s="69"/>
      <c r="F31" s="155"/>
      <c r="G31" s="253" t="s">
        <v>573</v>
      </c>
      <c r="H31" s="263" t="s">
        <v>573</v>
      </c>
      <c r="I31" s="227"/>
      <c r="J31" s="248" t="s">
        <v>574</v>
      </c>
      <c r="K31" s="248" t="s">
        <v>575</v>
      </c>
      <c r="L31" s="257" t="s">
        <v>576</v>
      </c>
      <c r="M31" s="245" t="s">
        <v>577</v>
      </c>
      <c r="N31" s="246"/>
      <c r="O31" s="246"/>
      <c r="P31" s="247"/>
    </row>
    <row r="32" spans="1:16" ht="45.75" customHeight="1" thickBot="1" x14ac:dyDescent="0.3">
      <c r="A32" t="s">
        <v>79</v>
      </c>
      <c r="B32" t="s">
        <v>80</v>
      </c>
      <c r="C32" t="s">
        <v>427</v>
      </c>
      <c r="D32" t="s">
        <v>82</v>
      </c>
      <c r="E32" s="70" t="s">
        <v>534</v>
      </c>
      <c r="F32" s="71" t="s">
        <v>535</v>
      </c>
      <c r="G32" s="254"/>
      <c r="H32" s="32" t="s">
        <v>578</v>
      </c>
      <c r="I32" s="32" t="s">
        <v>579</v>
      </c>
      <c r="J32" s="249"/>
      <c r="K32" s="249"/>
      <c r="L32" s="258"/>
      <c r="M32" s="38" t="s">
        <v>580</v>
      </c>
      <c r="N32" s="38" t="s">
        <v>581</v>
      </c>
      <c r="O32" s="38" t="s">
        <v>582</v>
      </c>
      <c r="P32" s="159" t="s">
        <v>583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63"/>
      <c r="G33" s="163"/>
      <c r="H33" s="163"/>
      <c r="I33" s="163"/>
      <c r="J33" s="163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63"/>
      <c r="G34" s="163"/>
      <c r="H34" s="163"/>
      <c r="I34" s="163"/>
      <c r="J34" s="163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63"/>
      <c r="G35" s="163"/>
      <c r="H35" s="163"/>
      <c r="I35" s="163"/>
      <c r="J35" s="163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63"/>
      <c r="G36" s="163"/>
      <c r="H36" s="163"/>
      <c r="I36" s="163"/>
      <c r="J36" s="163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63"/>
      <c r="G37" s="163"/>
      <c r="H37" s="163"/>
      <c r="I37" s="163"/>
      <c r="J37" s="163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63"/>
      <c r="G38" s="163"/>
      <c r="H38" s="163"/>
      <c r="I38" s="163"/>
      <c r="J38" s="163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63"/>
      <c r="G39" s="163"/>
      <c r="H39" s="163"/>
      <c r="I39" s="163"/>
      <c r="J39" s="163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63"/>
      <c r="G40" s="163"/>
      <c r="H40" s="163"/>
      <c r="I40" s="163"/>
      <c r="J40" s="163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63"/>
      <c r="G41" s="163"/>
      <c r="H41" s="163"/>
      <c r="I41" s="163"/>
      <c r="J41" s="163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63"/>
      <c r="G42" s="163"/>
      <c r="H42" s="163"/>
      <c r="I42" s="163"/>
      <c r="J42" s="163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63"/>
      <c r="G43" s="163"/>
      <c r="H43" s="163"/>
      <c r="I43" s="163"/>
      <c r="J43" s="163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63"/>
      <c r="G44" s="163"/>
      <c r="H44" s="163"/>
      <c r="I44" s="163"/>
      <c r="J44" s="163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6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6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6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6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0"/>
      <c r="F185" s="157"/>
      <c r="G185" s="157"/>
      <c r="H185" s="157"/>
      <c r="I185" s="157"/>
      <c r="J185" s="157"/>
    </row>
  </sheetData>
  <autoFilter ref="A11:Q11" xr:uid="{3D95E9A8-D4F4-4BBE-8A14-9127A6EC2633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30" style="163" customWidth="1"/>
    <col min="5" max="5" width="13.85546875" style="163" customWidth="1"/>
    <col min="6" max="6" width="11.140625" style="163" customWidth="1"/>
    <col min="7" max="7" width="11.28515625" style="163" customWidth="1"/>
    <col min="8" max="8" width="11.42578125" style="163" customWidth="1"/>
    <col min="9" max="10" width="10.5703125" style="163" customWidth="1"/>
    <col min="11" max="11" width="11.140625" style="163" customWidth="1"/>
    <col min="12" max="12" width="6.28515625" style="163" customWidth="1"/>
    <col min="13" max="16" width="6.85546875" style="163" customWidth="1"/>
    <col min="17" max="17" width="10.7109375" style="163" customWidth="1"/>
  </cols>
  <sheetData>
    <row r="1" spans="1:18" ht="15.75" customHeight="1" x14ac:dyDescent="0.25">
      <c r="C1" s="9"/>
      <c r="D1" s="20" t="s">
        <v>563</v>
      </c>
      <c r="E1" s="259" t="s">
        <v>585</v>
      </c>
      <c r="F1" s="259">
        <f>output!B3</f>
        <v>2</v>
      </c>
      <c r="G1" s="259" t="s">
        <v>77</v>
      </c>
      <c r="H1" s="259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78</v>
      </c>
    </row>
    <row r="2" spans="1:18" ht="15.75" customHeight="1" x14ac:dyDescent="0.25">
      <c r="C2" s="11"/>
      <c r="D2" s="21" t="s">
        <v>565</v>
      </c>
      <c r="E2" s="266"/>
      <c r="F2" s="266"/>
      <c r="G2" s="266"/>
      <c r="H2" s="266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5">
      <c r="C3" s="11"/>
      <c r="Q3" s="12"/>
    </row>
    <row r="4" spans="1:18" x14ac:dyDescent="0.25">
      <c r="B4">
        <v>1</v>
      </c>
      <c r="C4" s="265" t="s">
        <v>586</v>
      </c>
      <c r="D4" s="266"/>
      <c r="E4" s="266"/>
      <c r="F4" s="266"/>
      <c r="G4">
        <f>COUNTA(output_molds!D3:D500)</f>
        <v>0</v>
      </c>
      <c r="Q4" s="12"/>
    </row>
    <row r="5" spans="1:18" x14ac:dyDescent="0.25">
      <c r="B5">
        <v>2</v>
      </c>
      <c r="C5" s="265" t="s">
        <v>587</v>
      </c>
      <c r="D5" s="266"/>
      <c r="E5" s="266"/>
      <c r="F5" s="266"/>
      <c r="G5">
        <f>G4-G6</f>
        <v>0</v>
      </c>
      <c r="Q5" s="12"/>
    </row>
    <row r="6" spans="1:18" x14ac:dyDescent="0.25">
      <c r="B6">
        <v>3</v>
      </c>
      <c r="C6" s="265" t="s">
        <v>588</v>
      </c>
      <c r="D6" s="266"/>
      <c r="E6" s="266"/>
      <c r="F6" s="266"/>
      <c r="G6">
        <f>COUNTA(D11:D50)</f>
        <v>0</v>
      </c>
      <c r="Q6" s="12"/>
    </row>
    <row r="7" spans="1:18" x14ac:dyDescent="0.25">
      <c r="B7">
        <v>4</v>
      </c>
      <c r="C7" s="265" t="s">
        <v>589</v>
      </c>
      <c r="D7" s="266"/>
      <c r="E7" s="266"/>
      <c r="F7" s="266"/>
      <c r="G7" s="189" t="e">
        <f>G6/G4</f>
        <v>#DIV/0!</v>
      </c>
      <c r="Q7" s="12"/>
    </row>
    <row r="8" spans="1:18" ht="15.75" customHeight="1" thickBot="1" x14ac:dyDescent="0.3">
      <c r="B8">
        <v>5</v>
      </c>
      <c r="C8" s="265" t="s">
        <v>590</v>
      </c>
      <c r="D8" s="266"/>
      <c r="E8" s="266"/>
      <c r="F8" s="266"/>
      <c r="Q8" s="12"/>
    </row>
    <row r="9" spans="1:18" ht="15.75" customHeight="1" thickBot="1" x14ac:dyDescent="0.3">
      <c r="B9" s="9"/>
      <c r="C9" s="9"/>
      <c r="D9" s="268" t="s">
        <v>591</v>
      </c>
      <c r="E9" s="267" t="s">
        <v>592</v>
      </c>
      <c r="F9" s="267" t="s">
        <v>593</v>
      </c>
      <c r="G9" s="267" t="s">
        <v>542</v>
      </c>
      <c r="H9" s="267" t="s">
        <v>543</v>
      </c>
      <c r="I9" s="245" t="s">
        <v>575</v>
      </c>
      <c r="J9" s="245" t="s">
        <v>576</v>
      </c>
      <c r="K9" s="250" t="s">
        <v>594</v>
      </c>
      <c r="L9" s="246"/>
      <c r="M9" s="246"/>
      <c r="N9" s="246"/>
      <c r="O9" s="246"/>
      <c r="P9" s="246"/>
      <c r="Q9" s="247"/>
    </row>
    <row r="10" spans="1:18" ht="45.75" customHeight="1" thickBot="1" x14ac:dyDescent="0.3">
      <c r="A10" s="8" t="s">
        <v>532</v>
      </c>
      <c r="B10" s="143" t="s">
        <v>533</v>
      </c>
      <c r="C10" s="143" t="s">
        <v>427</v>
      </c>
      <c r="D10" s="252"/>
      <c r="E10" s="254"/>
      <c r="F10" s="254"/>
      <c r="G10" s="254"/>
      <c r="H10" s="254"/>
      <c r="I10" s="256"/>
      <c r="J10" s="256"/>
      <c r="K10" s="145" t="s">
        <v>595</v>
      </c>
      <c r="L10" s="146" t="s">
        <v>581</v>
      </c>
      <c r="M10" s="146" t="s">
        <v>582</v>
      </c>
      <c r="N10" s="144" t="s">
        <v>583</v>
      </c>
      <c r="O10" s="146" t="s">
        <v>596</v>
      </c>
      <c r="P10" s="144" t="s">
        <v>597</v>
      </c>
      <c r="Q10" s="144" t="s">
        <v>69</v>
      </c>
    </row>
    <row r="11" spans="1:18" x14ac:dyDescent="0.25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5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5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5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5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5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5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5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5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5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5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5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5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5">
      <c r="C24" s="49"/>
      <c r="Q24" s="39"/>
    </row>
    <row r="25" spans="1:17" x14ac:dyDescent="0.25">
      <c r="C25" s="49"/>
      <c r="Q25" s="39"/>
    </row>
    <row r="26" spans="1:17" x14ac:dyDescent="0.25">
      <c r="C26" s="49"/>
      <c r="Q26" s="39"/>
    </row>
    <row r="27" spans="1:17" x14ac:dyDescent="0.25">
      <c r="C27" s="49"/>
      <c r="Q27" s="39"/>
    </row>
    <row r="28" spans="1:17" x14ac:dyDescent="0.25">
      <c r="C28" s="49"/>
      <c r="Q28" s="39"/>
    </row>
    <row r="29" spans="1:17" x14ac:dyDescent="0.25">
      <c r="C29" s="49"/>
      <c r="Q29" s="39"/>
    </row>
    <row r="30" spans="1:17" x14ac:dyDescent="0.25">
      <c r="C30" s="49"/>
      <c r="Q30" s="39"/>
    </row>
    <row r="31" spans="1:17" x14ac:dyDescent="0.25">
      <c r="C31" s="49"/>
      <c r="Q31" s="39"/>
    </row>
    <row r="32" spans="1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56" hidden="1" customWidth="1"/>
    <col min="2" max="2" width="14" style="156" hidden="1" customWidth="1"/>
    <col min="3" max="3" width="17.140625" style="156" hidden="1" customWidth="1"/>
    <col min="4" max="4" width="7.85546875" style="156" hidden="1" customWidth="1"/>
    <col min="5" max="5" width="39" style="156" bestFit="1" customWidth="1"/>
    <col min="6" max="6" width="16.42578125" style="156" bestFit="1" customWidth="1"/>
    <col min="7" max="7" width="15.5703125" style="156" bestFit="1" customWidth="1"/>
    <col min="8" max="16" width="12.140625" style="163" hidden="1" customWidth="1"/>
    <col min="17" max="17" width="18.28515625" style="156" customWidth="1"/>
    <col min="18" max="18" width="13.140625" style="156" customWidth="1"/>
    <col min="19" max="19" width="9.7109375" style="156" customWidth="1"/>
    <col min="20" max="20" width="11.28515625" style="156" customWidth="1"/>
    <col min="21" max="21" width="18.85546875" style="156" bestFit="1" customWidth="1"/>
    <col min="22" max="22" width="16.7109375" style="156" bestFit="1" customWidth="1"/>
    <col min="23" max="23" width="20.5703125" style="156" bestFit="1" customWidth="1"/>
    <col min="24" max="24" width="20.42578125" style="156" bestFit="1" customWidth="1"/>
    <col min="25" max="25" width="20.7109375" style="156" bestFit="1" customWidth="1"/>
    <col min="26" max="26" width="23.5703125" style="156" bestFit="1" customWidth="1"/>
    <col min="27" max="27" width="25.28515625" style="156" bestFit="1" customWidth="1"/>
    <col min="28" max="28" width="16.42578125" style="156" bestFit="1" customWidth="1"/>
    <col min="30" max="30" width="0" style="156" hidden="1"/>
  </cols>
  <sheetData>
    <row r="1" spans="1:29" ht="15.75" customHeight="1" x14ac:dyDescent="0.25">
      <c r="E1" s="20" t="s">
        <v>563</v>
      </c>
      <c r="F1" s="259" t="s">
        <v>598</v>
      </c>
      <c r="G1" s="259">
        <f>output!B15</f>
        <v>2</v>
      </c>
      <c r="Q1" s="259" t="s">
        <v>77</v>
      </c>
      <c r="R1" s="259">
        <f>output!A15</f>
        <v>2021</v>
      </c>
      <c r="S1" s="158"/>
      <c r="T1" s="10"/>
      <c r="U1" s="66" t="s">
        <v>78</v>
      </c>
    </row>
    <row r="2" spans="1:29" ht="15.75" customHeight="1" x14ac:dyDescent="0.25">
      <c r="E2" s="21" t="s">
        <v>565</v>
      </c>
      <c r="F2" s="260"/>
      <c r="G2" s="260"/>
      <c r="Q2" s="260"/>
      <c r="R2" s="260"/>
      <c r="T2" s="12"/>
    </row>
    <row r="3" spans="1:29" x14ac:dyDescent="0.25">
      <c r="E3" s="11"/>
      <c r="T3" s="12"/>
    </row>
    <row r="4" spans="1:29" x14ac:dyDescent="0.25">
      <c r="E4" s="11"/>
      <c r="T4" s="12"/>
    </row>
    <row r="5" spans="1:29" x14ac:dyDescent="0.25">
      <c r="E5" s="11" t="s">
        <v>566</v>
      </c>
      <c r="G5">
        <f>COUNTA(output!E3:E200)</f>
        <v>0</v>
      </c>
      <c r="T5" s="12"/>
    </row>
    <row r="6" spans="1:29" x14ac:dyDescent="0.25">
      <c r="E6" s="11" t="s">
        <v>599</v>
      </c>
      <c r="Q6">
        <f>G5-Q7</f>
        <v>0</v>
      </c>
      <c r="R6" t="s">
        <v>569</v>
      </c>
      <c r="T6" s="12"/>
    </row>
    <row r="7" spans="1:29" x14ac:dyDescent="0.25">
      <c r="E7" s="11" t="s">
        <v>600</v>
      </c>
      <c r="Q7">
        <f>COUNTA(E15:E38)</f>
        <v>0</v>
      </c>
      <c r="R7" t="s">
        <v>569</v>
      </c>
      <c r="S7" s="189" t="e">
        <f>Q7/G5</f>
        <v>#DIV/0!</v>
      </c>
      <c r="T7" s="12"/>
    </row>
    <row r="8" spans="1:29" x14ac:dyDescent="0.25">
      <c r="E8" s="11" t="s">
        <v>65</v>
      </c>
      <c r="F8">
        <f>SUM(output!Y3:Y200)</f>
        <v>0</v>
      </c>
      <c r="G8" t="s">
        <v>93</v>
      </c>
      <c r="Q8">
        <f>U8</f>
        <v>0</v>
      </c>
      <c r="R8" t="s">
        <v>561</v>
      </c>
      <c r="S8" s="189" t="e">
        <f>F8/Q8</f>
        <v>#DIV/0!</v>
      </c>
      <c r="T8" s="12"/>
      <c r="U8">
        <f>SUM(output!Z3:Z200)</f>
        <v>0</v>
      </c>
    </row>
    <row r="9" spans="1:29" x14ac:dyDescent="0.25">
      <c r="E9" s="11"/>
      <c r="G9" t="s">
        <v>601</v>
      </c>
      <c r="S9">
        <f>SUM(scrap_type_machines!AB:AB)</f>
        <v>0</v>
      </c>
      <c r="T9" s="12"/>
    </row>
    <row r="10" spans="1:29" x14ac:dyDescent="0.25">
      <c r="G10" t="s">
        <v>602</v>
      </c>
      <c r="S10">
        <f>SUM(scrap_type_machines!Z:Z)</f>
        <v>0</v>
      </c>
      <c r="T10" s="12"/>
    </row>
    <row r="11" spans="1:29" x14ac:dyDescent="0.25">
      <c r="B11" t="s">
        <v>603</v>
      </c>
      <c r="E11" s="11" t="s">
        <v>604</v>
      </c>
      <c r="F11">
        <f>SUM(scrap_machine!W:W)</f>
        <v>0</v>
      </c>
      <c r="G11" t="s">
        <v>605</v>
      </c>
      <c r="S11">
        <f>SUM(scrap_type_machines!Y:Y)</f>
        <v>0</v>
      </c>
      <c r="T11" s="12"/>
    </row>
    <row r="12" spans="1:29" x14ac:dyDescent="0.25">
      <c r="E12" t="s">
        <v>606</v>
      </c>
      <c r="F12">
        <f>SUM(scrap_machine!U:U)</f>
        <v>0</v>
      </c>
      <c r="G12" t="s">
        <v>607</v>
      </c>
      <c r="S12">
        <f>SUM(scrap_type_machines!AA:AA)</f>
        <v>0</v>
      </c>
      <c r="T12" s="12"/>
    </row>
    <row r="13" spans="1:29" ht="15.75" customHeight="1" thickBot="1" x14ac:dyDescent="0.3">
      <c r="E13" s="11" t="s">
        <v>608</v>
      </c>
      <c r="F13" s="157"/>
      <c r="G13" s="190"/>
      <c r="Q13" s="157"/>
      <c r="R13" s="157"/>
      <c r="S13" s="157"/>
      <c r="T13" s="161"/>
    </row>
    <row r="14" spans="1:29" s="168" customFormat="1" ht="33" customHeight="1" x14ac:dyDescent="0.25">
      <c r="E14" s="4" t="s">
        <v>534</v>
      </c>
      <c r="F14" s="4" t="s">
        <v>535</v>
      </c>
      <c r="G14" s="186" t="s">
        <v>609</v>
      </c>
      <c r="H14" s="4" t="s">
        <v>544</v>
      </c>
      <c r="I14" s="4" t="s">
        <v>545</v>
      </c>
      <c r="J14" s="4" t="s">
        <v>546</v>
      </c>
      <c r="K14" s="4" t="s">
        <v>547</v>
      </c>
      <c r="L14" s="4" t="s">
        <v>548</v>
      </c>
      <c r="M14" s="4" t="s">
        <v>549</v>
      </c>
      <c r="N14" s="4" t="s">
        <v>550</v>
      </c>
      <c r="O14" s="4" t="s">
        <v>551</v>
      </c>
      <c r="P14" s="4" t="s">
        <v>552</v>
      </c>
      <c r="Q14" s="4" t="s">
        <v>554</v>
      </c>
      <c r="R14" s="4" t="s">
        <v>555</v>
      </c>
      <c r="S14" s="4" t="s">
        <v>556</v>
      </c>
      <c r="T14" s="191" t="s">
        <v>610</v>
      </c>
      <c r="U14" s="14"/>
      <c r="AC14" s="192"/>
    </row>
    <row r="15" spans="1:29" s="163" customFormat="1" x14ac:dyDescent="0.25">
      <c r="A15"/>
      <c r="B15"/>
      <c r="C15"/>
      <c r="D15"/>
      <c r="E15" s="49"/>
      <c r="F15"/>
      <c r="G15" s="184"/>
      <c r="Q15"/>
      <c r="R15"/>
      <c r="S15"/>
      <c r="T15" s="193"/>
      <c r="U15" s="7"/>
      <c r="AC15" s="184"/>
    </row>
    <row r="16" spans="1:29" s="163" customFormat="1" x14ac:dyDescent="0.25">
      <c r="A16"/>
      <c r="B16"/>
      <c r="C16"/>
      <c r="D16"/>
      <c r="E16" s="49"/>
      <c r="F16"/>
      <c r="G16" s="184"/>
      <c r="Q16"/>
      <c r="R16"/>
      <c r="S16"/>
      <c r="T16" s="193"/>
      <c r="U16" s="7"/>
      <c r="AC16" s="184"/>
    </row>
    <row r="17" spans="1:29" s="163" customFormat="1" x14ac:dyDescent="0.25">
      <c r="A17"/>
      <c r="B17"/>
      <c r="C17"/>
      <c r="D17"/>
      <c r="E17" s="49"/>
      <c r="F17"/>
      <c r="G17" s="184"/>
      <c r="Q17"/>
      <c r="R17"/>
      <c r="S17"/>
      <c r="T17" s="193"/>
      <c r="U17" s="7"/>
      <c r="AC17" s="184"/>
    </row>
    <row r="18" spans="1:29" s="163" customFormat="1" x14ac:dyDescent="0.25">
      <c r="A18"/>
      <c r="B18"/>
      <c r="C18"/>
      <c r="D18"/>
      <c r="E18" s="49"/>
      <c r="F18"/>
      <c r="G18" s="184"/>
      <c r="Q18"/>
      <c r="R18"/>
      <c r="S18"/>
      <c r="T18" s="193"/>
      <c r="U18" s="7"/>
      <c r="AC18" s="184"/>
    </row>
    <row r="19" spans="1:29" s="163" customFormat="1" x14ac:dyDescent="0.25">
      <c r="A19"/>
      <c r="B19"/>
      <c r="C19"/>
      <c r="D19"/>
      <c r="E19" s="49"/>
      <c r="F19"/>
      <c r="G19" s="184"/>
      <c r="Q19"/>
      <c r="R19"/>
      <c r="S19"/>
      <c r="T19" s="193"/>
      <c r="U19" s="7"/>
      <c r="AC19" s="184"/>
    </row>
    <row r="20" spans="1:29" s="163" customFormat="1" x14ac:dyDescent="0.25">
      <c r="A20"/>
      <c r="B20"/>
      <c r="C20"/>
      <c r="D20"/>
      <c r="E20" s="49"/>
      <c r="F20"/>
      <c r="G20" s="184"/>
      <c r="Q20"/>
      <c r="R20"/>
      <c r="S20"/>
      <c r="T20" s="193"/>
      <c r="U20" s="7"/>
      <c r="AC20" s="184"/>
    </row>
    <row r="21" spans="1:29" s="163" customFormat="1" x14ac:dyDescent="0.25">
      <c r="A21"/>
      <c r="B21"/>
      <c r="C21"/>
      <c r="D21"/>
      <c r="E21" s="49"/>
      <c r="F21"/>
      <c r="G21" s="184"/>
      <c r="Q21"/>
      <c r="R21"/>
      <c r="S21"/>
      <c r="T21" s="193"/>
      <c r="U21" s="7"/>
      <c r="AC21" s="184"/>
    </row>
    <row r="22" spans="1:29" s="163" customFormat="1" x14ac:dyDescent="0.25">
      <c r="A22"/>
      <c r="B22"/>
      <c r="C22"/>
      <c r="D22"/>
      <c r="E22" s="49"/>
      <c r="F22"/>
      <c r="G22" s="184"/>
      <c r="Q22"/>
      <c r="R22"/>
      <c r="S22"/>
      <c r="T22" s="193"/>
      <c r="U22" s="7"/>
      <c r="AC22" s="184"/>
    </row>
    <row r="23" spans="1:29" s="163" customFormat="1" x14ac:dyDescent="0.25">
      <c r="A23"/>
      <c r="B23"/>
      <c r="C23"/>
      <c r="D23"/>
      <c r="E23" s="49"/>
      <c r="F23"/>
      <c r="G23" s="184"/>
      <c r="Q23"/>
      <c r="R23"/>
      <c r="S23"/>
      <c r="T23" s="193"/>
      <c r="U23" s="7"/>
      <c r="AC23" s="184"/>
    </row>
    <row r="24" spans="1:29" s="163" customFormat="1" x14ac:dyDescent="0.25">
      <c r="A24"/>
      <c r="B24"/>
      <c r="C24"/>
      <c r="D24"/>
      <c r="E24" s="49"/>
      <c r="F24"/>
      <c r="G24" s="184"/>
      <c r="Q24"/>
      <c r="R24"/>
      <c r="S24"/>
      <c r="T24" s="193"/>
      <c r="U24" s="7"/>
      <c r="AC24" s="184"/>
    </row>
    <row r="25" spans="1:29" s="163" customFormat="1" x14ac:dyDescent="0.25">
      <c r="A25"/>
      <c r="B25"/>
      <c r="C25"/>
      <c r="D25"/>
      <c r="E25" s="49"/>
      <c r="F25"/>
      <c r="G25" s="184"/>
      <c r="Q25"/>
      <c r="R25"/>
      <c r="S25"/>
      <c r="T25" s="193"/>
      <c r="U25" s="7"/>
      <c r="AC25" s="184"/>
    </row>
    <row r="26" spans="1:29" s="163" customFormat="1" x14ac:dyDescent="0.25">
      <c r="A26"/>
      <c r="B26"/>
      <c r="C26"/>
      <c r="D26"/>
      <c r="E26" s="49"/>
      <c r="F26"/>
      <c r="G26" s="184"/>
      <c r="Q26"/>
      <c r="R26"/>
      <c r="S26"/>
      <c r="T26" s="193"/>
      <c r="U26" s="7"/>
      <c r="AC26" s="184"/>
    </row>
    <row r="27" spans="1:29" s="163" customFormat="1" x14ac:dyDescent="0.25">
      <c r="A27"/>
      <c r="B27"/>
      <c r="C27"/>
      <c r="D27"/>
      <c r="E27" s="49"/>
      <c r="F27"/>
      <c r="G27" s="184"/>
      <c r="Q27"/>
      <c r="R27"/>
      <c r="S27"/>
      <c r="T27" s="193"/>
      <c r="U27" s="7"/>
    </row>
    <row r="28" spans="1:29" s="163" customFormat="1" x14ac:dyDescent="0.25">
      <c r="A28"/>
      <c r="B28"/>
      <c r="C28"/>
      <c r="D28"/>
      <c r="E28" s="49"/>
      <c r="F28"/>
      <c r="G28" s="184"/>
      <c r="Q28"/>
      <c r="R28"/>
      <c r="S28"/>
      <c r="T28" s="193"/>
      <c r="U28" s="7"/>
    </row>
    <row r="29" spans="1:29" s="163" customFormat="1" x14ac:dyDescent="0.25">
      <c r="A29"/>
      <c r="B29"/>
      <c r="C29"/>
      <c r="D29"/>
      <c r="E29" s="49"/>
      <c r="F29"/>
      <c r="G29" s="184"/>
      <c r="Q29"/>
      <c r="R29"/>
      <c r="S29"/>
      <c r="T29" s="193"/>
      <c r="U29" s="7"/>
    </row>
    <row r="30" spans="1:29" s="163" customFormat="1" x14ac:dyDescent="0.25">
      <c r="A30"/>
      <c r="B30"/>
      <c r="C30"/>
      <c r="D30"/>
      <c r="E30" s="49"/>
      <c r="F30"/>
      <c r="G30" s="184"/>
      <c r="Q30"/>
      <c r="R30"/>
      <c r="S30"/>
      <c r="T30" s="193"/>
      <c r="U30" s="7"/>
    </row>
    <row r="31" spans="1:29" s="163" customFormat="1" x14ac:dyDescent="0.25">
      <c r="A31"/>
      <c r="B31"/>
      <c r="C31"/>
      <c r="D31"/>
      <c r="E31" s="49"/>
      <c r="F31"/>
      <c r="G31" s="184"/>
      <c r="Q31"/>
      <c r="R31"/>
      <c r="S31"/>
      <c r="T31" s="193"/>
      <c r="U31" s="7"/>
    </row>
    <row r="32" spans="1:29" s="163" customFormat="1" x14ac:dyDescent="0.25">
      <c r="A32"/>
      <c r="B32"/>
      <c r="C32"/>
      <c r="D32"/>
      <c r="E32" s="49"/>
      <c r="F32"/>
      <c r="G32" s="184"/>
      <c r="Q32"/>
      <c r="R32"/>
      <c r="S32"/>
      <c r="T32" s="193"/>
      <c r="U32" s="7"/>
    </row>
    <row r="33" spans="1:21" s="163" customFormat="1" x14ac:dyDescent="0.25">
      <c r="A33"/>
      <c r="B33"/>
      <c r="C33"/>
      <c r="D33"/>
      <c r="E33" s="49"/>
      <c r="F33"/>
      <c r="G33" s="184"/>
      <c r="Q33"/>
      <c r="R33"/>
      <c r="S33"/>
      <c r="T33" s="193"/>
      <c r="U33" s="7"/>
    </row>
    <row r="34" spans="1:21" s="163" customFormat="1" x14ac:dyDescent="0.25">
      <c r="A34"/>
      <c r="B34"/>
      <c r="C34"/>
      <c r="D34"/>
      <c r="E34" s="49"/>
      <c r="F34"/>
      <c r="G34" s="184"/>
      <c r="Q34"/>
      <c r="R34"/>
      <c r="S34"/>
      <c r="T34" s="193"/>
      <c r="U34" s="7"/>
    </row>
    <row r="35" spans="1:21" s="163" customFormat="1" x14ac:dyDescent="0.25">
      <c r="A35"/>
      <c r="B35"/>
      <c r="C35"/>
      <c r="D35"/>
      <c r="E35" s="49"/>
      <c r="F35"/>
      <c r="G35" s="184"/>
      <c r="Q35"/>
      <c r="R35"/>
      <c r="S35"/>
      <c r="T35" s="193"/>
      <c r="U35" s="7"/>
    </row>
    <row r="36" spans="1:21" s="163" customFormat="1" x14ac:dyDescent="0.25">
      <c r="A36"/>
      <c r="B36"/>
      <c r="C36"/>
      <c r="D36"/>
      <c r="E36" s="49"/>
      <c r="F36"/>
      <c r="G36" s="184"/>
      <c r="Q36"/>
      <c r="R36"/>
      <c r="S36"/>
      <c r="T36" s="193"/>
      <c r="U36" s="7"/>
    </row>
    <row r="37" spans="1:21" s="163" customFormat="1" x14ac:dyDescent="0.25">
      <c r="A37"/>
      <c r="B37"/>
      <c r="C37"/>
      <c r="D37"/>
      <c r="E37" s="49"/>
      <c r="F37"/>
      <c r="G37" s="184"/>
      <c r="Q37"/>
      <c r="R37"/>
      <c r="S37"/>
      <c r="T37" s="193"/>
      <c r="U37" s="7"/>
    </row>
    <row r="38" spans="1:21" s="163" customFormat="1" x14ac:dyDescent="0.25">
      <c r="A38"/>
      <c r="B38"/>
      <c r="C38"/>
      <c r="D38"/>
      <c r="E38" s="49"/>
      <c r="F38"/>
      <c r="G38" s="184"/>
      <c r="Q38"/>
      <c r="R38"/>
      <c r="S38"/>
      <c r="T38" s="193"/>
      <c r="U38" s="7"/>
    </row>
    <row r="39" spans="1:21" x14ac:dyDescent="0.25">
      <c r="A39"/>
      <c r="B39"/>
      <c r="C39"/>
      <c r="D39"/>
      <c r="E39" s="11"/>
      <c r="F39"/>
      <c r="G39"/>
      <c r="H39"/>
      <c r="I39"/>
      <c r="J39"/>
      <c r="Q39"/>
      <c r="R39"/>
      <c r="S39"/>
      <c r="T39" s="193"/>
    </row>
    <row r="40" spans="1:21" x14ac:dyDescent="0.25">
      <c r="A40"/>
      <c r="B40"/>
      <c r="C40"/>
      <c r="D40"/>
      <c r="E40" s="11"/>
      <c r="F40"/>
      <c r="G40"/>
      <c r="H40"/>
      <c r="I40"/>
      <c r="J40"/>
      <c r="Q40"/>
      <c r="R40"/>
      <c r="S40"/>
      <c r="T40" s="193"/>
    </row>
    <row r="41" spans="1:21" x14ac:dyDescent="0.25">
      <c r="A41"/>
      <c r="B41"/>
      <c r="C41"/>
      <c r="D41"/>
      <c r="E41" s="11"/>
      <c r="F41"/>
      <c r="G41"/>
      <c r="H41"/>
      <c r="I41"/>
      <c r="J41"/>
      <c r="Q41"/>
      <c r="R41"/>
      <c r="S41"/>
      <c r="T41" s="193"/>
    </row>
    <row r="42" spans="1:21" x14ac:dyDescent="0.25">
      <c r="A42"/>
      <c r="B42"/>
      <c r="C42"/>
      <c r="D42"/>
      <c r="E42" s="11"/>
      <c r="F42"/>
      <c r="G42"/>
      <c r="H42"/>
      <c r="I42"/>
      <c r="J42"/>
      <c r="Q42"/>
      <c r="R42"/>
      <c r="S42"/>
      <c r="T42" s="193"/>
    </row>
    <row r="43" spans="1:21" x14ac:dyDescent="0.25">
      <c r="A43"/>
      <c r="B43"/>
      <c r="C43"/>
      <c r="D43"/>
      <c r="E43" s="11"/>
      <c r="F43"/>
      <c r="G43"/>
      <c r="H43"/>
      <c r="I43"/>
      <c r="J43"/>
      <c r="Q43"/>
      <c r="R43"/>
      <c r="S43"/>
      <c r="T43" s="193"/>
    </row>
    <row r="44" spans="1:21" x14ac:dyDescent="0.25">
      <c r="A44"/>
      <c r="B44"/>
      <c r="C44"/>
      <c r="D44"/>
      <c r="E44" s="11"/>
      <c r="F44"/>
      <c r="G44"/>
      <c r="H44"/>
      <c r="I44"/>
      <c r="J44"/>
      <c r="Q44"/>
      <c r="R44"/>
      <c r="S44"/>
      <c r="T44" s="193"/>
    </row>
    <row r="45" spans="1:21" x14ac:dyDescent="0.25">
      <c r="A45"/>
      <c r="B45"/>
      <c r="C45"/>
      <c r="D45"/>
      <c r="E45" s="11"/>
      <c r="F45"/>
      <c r="G45"/>
      <c r="H45"/>
      <c r="I45"/>
      <c r="J45"/>
      <c r="Q45"/>
      <c r="R45"/>
      <c r="S45"/>
      <c r="T45" s="193"/>
    </row>
    <row r="46" spans="1:21" x14ac:dyDescent="0.25">
      <c r="A46"/>
      <c r="B46"/>
      <c r="C46"/>
      <c r="D46"/>
      <c r="E46" s="11"/>
      <c r="F46"/>
      <c r="G46"/>
      <c r="H46"/>
      <c r="I46"/>
      <c r="J46"/>
      <c r="Q46"/>
      <c r="R46"/>
      <c r="S46"/>
      <c r="T46" s="193"/>
    </row>
    <row r="47" spans="1:21" x14ac:dyDescent="0.25">
      <c r="A47"/>
      <c r="B47"/>
      <c r="C47"/>
      <c r="D47"/>
      <c r="E47" s="11"/>
      <c r="F47"/>
      <c r="G47"/>
      <c r="H47"/>
      <c r="I47"/>
      <c r="J47"/>
      <c r="Q47"/>
      <c r="R47"/>
      <c r="S47"/>
      <c r="T47" s="193"/>
    </row>
    <row r="48" spans="1:21" x14ac:dyDescent="0.25">
      <c r="A48"/>
      <c r="B48"/>
      <c r="C48"/>
      <c r="D48"/>
      <c r="E48" s="11"/>
      <c r="F48"/>
      <c r="G48"/>
      <c r="H48"/>
      <c r="J48"/>
      <c r="Q48"/>
      <c r="R48"/>
      <c r="S48"/>
      <c r="T48" s="193"/>
    </row>
    <row r="49" spans="1:20" x14ac:dyDescent="0.25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3"/>
    </row>
    <row r="50" spans="1:20" x14ac:dyDescent="0.25">
      <c r="A50"/>
      <c r="B50"/>
      <c r="C50"/>
      <c r="D50"/>
      <c r="E50" s="11"/>
      <c r="F50"/>
      <c r="G50"/>
      <c r="H50"/>
      <c r="I50"/>
      <c r="J50"/>
      <c r="Q50"/>
      <c r="R50"/>
      <c r="S50"/>
      <c r="T50" s="193"/>
    </row>
    <row r="51" spans="1:20" x14ac:dyDescent="0.25">
      <c r="A51"/>
      <c r="B51"/>
      <c r="C51"/>
      <c r="D51"/>
      <c r="E51" s="11"/>
      <c r="F51"/>
      <c r="G51"/>
      <c r="H51"/>
      <c r="I51"/>
      <c r="J51"/>
      <c r="Q51"/>
      <c r="R51"/>
      <c r="S51"/>
      <c r="T51" s="193"/>
    </row>
    <row r="52" spans="1:20" x14ac:dyDescent="0.25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5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5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5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5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5">
      <c r="E57" s="11"/>
      <c r="T57" s="12"/>
    </row>
    <row r="58" spans="1:20" x14ac:dyDescent="0.25">
      <c r="E58" s="11"/>
      <c r="T58" s="12"/>
    </row>
    <row r="59" spans="1:20" x14ac:dyDescent="0.25">
      <c r="E59" s="11"/>
      <c r="T59" s="12"/>
    </row>
    <row r="60" spans="1:20" x14ac:dyDescent="0.25">
      <c r="E60" s="11"/>
      <c r="T60" s="12"/>
    </row>
    <row r="61" spans="1:20" x14ac:dyDescent="0.25">
      <c r="E61" s="11"/>
      <c r="T61" s="12"/>
    </row>
    <row r="62" spans="1:20" x14ac:dyDescent="0.25">
      <c r="E62" s="11"/>
      <c r="T62" s="12"/>
    </row>
    <row r="63" spans="1:20" x14ac:dyDescent="0.25">
      <c r="E63" s="11"/>
      <c r="T63" s="12"/>
    </row>
    <row r="64" spans="1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0"/>
      <c r="F72" s="157"/>
      <c r="G72" s="157"/>
      <c r="Q72" s="157"/>
      <c r="R72" s="157"/>
      <c r="S72" s="157"/>
      <c r="T72" s="16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A2" sqref="A2:XFD2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customWidth="1"/>
    <col min="4" max="15" width="11.28515625" style="168" hidden="1" customWidth="1"/>
    <col min="16" max="21" width="11.28515625" style="168" customWidth="1"/>
  </cols>
  <sheetData>
    <row r="1" spans="1:30" x14ac:dyDescent="0.25">
      <c r="C1" s="163" t="s">
        <v>528</v>
      </c>
      <c r="P1" s="163" t="s">
        <v>611</v>
      </c>
      <c r="Q1" s="168" t="s">
        <v>530</v>
      </c>
      <c r="R1" s="168">
        <f>B3</f>
        <v>0</v>
      </c>
      <c r="S1" s="168" t="s">
        <v>77</v>
      </c>
      <c r="T1" s="168">
        <f>A3</f>
        <v>0</v>
      </c>
      <c r="W1" s="168"/>
      <c r="X1" s="66" t="s">
        <v>78</v>
      </c>
      <c r="Y1" s="168"/>
      <c r="Z1" s="168"/>
      <c r="AA1" s="168"/>
      <c r="AB1" s="168"/>
      <c r="AC1" s="168"/>
      <c r="AD1" s="168"/>
    </row>
    <row r="2" spans="1:30" ht="45" customHeight="1" x14ac:dyDescent="0.25">
      <c r="A2" s="5" t="s">
        <v>79</v>
      </c>
      <c r="B2" s="5" t="s">
        <v>80</v>
      </c>
      <c r="C2" s="5" t="s">
        <v>612</v>
      </c>
      <c r="D2" s="4" t="s">
        <v>613</v>
      </c>
      <c r="E2" s="4" t="s">
        <v>614</v>
      </c>
      <c r="F2" s="4" t="s">
        <v>615</v>
      </c>
      <c r="G2" s="4" t="s">
        <v>544</v>
      </c>
      <c r="H2" s="4" t="s">
        <v>545</v>
      </c>
      <c r="I2" s="4" t="s">
        <v>546</v>
      </c>
      <c r="J2" s="4" t="s">
        <v>547</v>
      </c>
      <c r="K2" s="4" t="s">
        <v>548</v>
      </c>
      <c r="L2" s="4" t="s">
        <v>549</v>
      </c>
      <c r="M2" s="4" t="s">
        <v>550</v>
      </c>
      <c r="N2" s="4" t="s">
        <v>551</v>
      </c>
      <c r="O2" s="4" t="s">
        <v>552</v>
      </c>
      <c r="P2" s="4" t="s">
        <v>554</v>
      </c>
      <c r="Q2" s="4" t="s">
        <v>616</v>
      </c>
      <c r="R2" s="4" t="s">
        <v>444</v>
      </c>
      <c r="S2" s="4" t="s">
        <v>445</v>
      </c>
      <c r="T2" s="4" t="s">
        <v>446</v>
      </c>
      <c r="U2" s="4" t="s">
        <v>447</v>
      </c>
      <c r="V2" s="4" t="s">
        <v>557</v>
      </c>
      <c r="W2" s="17" t="s">
        <v>561</v>
      </c>
    </row>
    <row r="3" spans="1:30" ht="15" customHeight="1" x14ac:dyDescent="0.25">
      <c r="A3"/>
      <c r="B3"/>
      <c r="C3" s="194"/>
      <c r="D3"/>
      <c r="E3"/>
      <c r="F3"/>
      <c r="G3"/>
      <c r="H3"/>
      <c r="I3"/>
      <c r="J3"/>
      <c r="K3"/>
      <c r="P3"/>
      <c r="Q3"/>
      <c r="R3"/>
      <c r="S3"/>
      <c r="T3"/>
      <c r="U3"/>
      <c r="W3" s="192"/>
    </row>
    <row r="4" spans="1:30" x14ac:dyDescent="0.25">
      <c r="A4"/>
      <c r="B4"/>
      <c r="C4" s="194"/>
      <c r="D4"/>
      <c r="E4"/>
      <c r="F4"/>
      <c r="G4"/>
      <c r="H4"/>
      <c r="I4"/>
      <c r="J4"/>
      <c r="K4"/>
      <c r="P4"/>
      <c r="Q4"/>
      <c r="R4"/>
      <c r="S4"/>
      <c r="T4"/>
      <c r="U4"/>
      <c r="W4" s="192"/>
    </row>
    <row r="5" spans="1:30" x14ac:dyDescent="0.25">
      <c r="A5"/>
      <c r="B5"/>
      <c r="C5" s="194"/>
      <c r="D5"/>
      <c r="E5"/>
      <c r="F5"/>
      <c r="G5"/>
      <c r="H5"/>
      <c r="I5"/>
      <c r="K5"/>
      <c r="L5"/>
      <c r="P5"/>
      <c r="Q5"/>
      <c r="R5"/>
      <c r="S5"/>
      <c r="T5"/>
      <c r="U5"/>
      <c r="W5" s="192"/>
    </row>
    <row r="6" spans="1:30" x14ac:dyDescent="0.25">
      <c r="A6"/>
      <c r="B6"/>
      <c r="C6" s="194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2"/>
    </row>
    <row r="7" spans="1:30" x14ac:dyDescent="0.25">
      <c r="A7"/>
      <c r="B7"/>
      <c r="C7" s="194"/>
      <c r="D7"/>
      <c r="E7"/>
      <c r="F7"/>
      <c r="G7"/>
      <c r="H7"/>
      <c r="I7"/>
      <c r="J7"/>
      <c r="K7"/>
      <c r="P7"/>
      <c r="Q7"/>
      <c r="R7"/>
      <c r="S7"/>
      <c r="T7"/>
      <c r="U7"/>
      <c r="W7" s="192"/>
    </row>
    <row r="8" spans="1:30" x14ac:dyDescent="0.25">
      <c r="A8"/>
      <c r="B8"/>
      <c r="C8" s="194"/>
      <c r="D8"/>
      <c r="E8"/>
      <c r="F8"/>
      <c r="G8"/>
      <c r="H8"/>
      <c r="I8"/>
      <c r="K8"/>
      <c r="P8"/>
      <c r="Q8"/>
      <c r="R8"/>
      <c r="S8"/>
      <c r="T8"/>
      <c r="U8"/>
      <c r="W8" s="192"/>
    </row>
    <row r="9" spans="1:30" x14ac:dyDescent="0.25">
      <c r="A9"/>
      <c r="B9"/>
      <c r="C9" s="194"/>
      <c r="D9"/>
      <c r="E9"/>
      <c r="F9"/>
      <c r="G9"/>
      <c r="H9"/>
      <c r="I9"/>
      <c r="K9"/>
      <c r="L9"/>
      <c r="P9"/>
      <c r="Q9"/>
      <c r="R9"/>
      <c r="S9"/>
      <c r="T9"/>
      <c r="U9"/>
      <c r="W9" s="192"/>
    </row>
    <row r="10" spans="1:30" x14ac:dyDescent="0.25">
      <c r="A10"/>
      <c r="B10"/>
      <c r="C10" s="194"/>
      <c r="D10"/>
      <c r="E10"/>
      <c r="F10"/>
      <c r="G10"/>
      <c r="H10"/>
      <c r="I10"/>
      <c r="L10"/>
      <c r="P10"/>
      <c r="Q10"/>
      <c r="R10"/>
      <c r="S10"/>
      <c r="T10"/>
      <c r="U10"/>
      <c r="W10" s="192"/>
    </row>
    <row r="11" spans="1:30" x14ac:dyDescent="0.25">
      <c r="A11"/>
      <c r="B11"/>
      <c r="C11" s="194"/>
      <c r="D11"/>
      <c r="E11"/>
      <c r="F11"/>
      <c r="G11"/>
      <c r="H11"/>
      <c r="I11"/>
      <c r="K11"/>
      <c r="P11"/>
      <c r="Q11"/>
      <c r="R11"/>
      <c r="S11"/>
      <c r="T11"/>
      <c r="U11"/>
      <c r="W11" s="192"/>
    </row>
    <row r="12" spans="1:30" x14ac:dyDescent="0.25">
      <c r="A12"/>
      <c r="B12"/>
      <c r="C12" s="194"/>
      <c r="D12"/>
      <c r="E12"/>
      <c r="F12"/>
      <c r="G12"/>
      <c r="H12"/>
      <c r="I12"/>
      <c r="P12"/>
      <c r="Q12"/>
      <c r="R12"/>
      <c r="S12"/>
      <c r="T12"/>
      <c r="U12"/>
      <c r="W12" s="192"/>
    </row>
    <row r="13" spans="1:30" x14ac:dyDescent="0.25">
      <c r="A13"/>
      <c r="B13"/>
      <c r="C13" s="194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2"/>
    </row>
    <row r="14" spans="1:30" x14ac:dyDescent="0.25">
      <c r="A14"/>
      <c r="B14"/>
      <c r="C14" s="194"/>
      <c r="D14"/>
      <c r="E14"/>
      <c r="F14"/>
      <c r="G14"/>
      <c r="H14"/>
      <c r="I14"/>
      <c r="K14"/>
      <c r="P14"/>
      <c r="Q14"/>
      <c r="R14"/>
      <c r="S14"/>
      <c r="T14"/>
      <c r="U14"/>
      <c r="W14" s="192"/>
    </row>
    <row r="15" spans="1:30" x14ac:dyDescent="0.25">
      <c r="A15"/>
      <c r="B15"/>
      <c r="C15" s="194"/>
      <c r="D15"/>
      <c r="E15"/>
      <c r="F15"/>
      <c r="G15"/>
      <c r="H15"/>
      <c r="I15"/>
      <c r="P15"/>
      <c r="Q15"/>
      <c r="R15"/>
      <c r="S15"/>
      <c r="T15"/>
      <c r="U15"/>
      <c r="W15" s="192"/>
    </row>
    <row r="16" spans="1:30" x14ac:dyDescent="0.25">
      <c r="A16"/>
      <c r="B16"/>
      <c r="C16" s="194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2"/>
    </row>
    <row r="17" spans="1:23" x14ac:dyDescent="0.25">
      <c r="A17"/>
      <c r="B17"/>
      <c r="C17" s="194"/>
      <c r="D17"/>
      <c r="E17"/>
      <c r="F17"/>
      <c r="G17"/>
      <c r="H17"/>
      <c r="I17"/>
      <c r="K17"/>
      <c r="P17"/>
      <c r="Q17"/>
      <c r="R17"/>
      <c r="S17"/>
      <c r="T17"/>
      <c r="U17"/>
      <c r="W17" s="192"/>
    </row>
    <row r="18" spans="1:23" x14ac:dyDescent="0.25">
      <c r="A18"/>
      <c r="B18"/>
      <c r="C18" s="194"/>
      <c r="D18"/>
      <c r="E18"/>
      <c r="F18"/>
      <c r="G18"/>
      <c r="H18"/>
      <c r="I18"/>
      <c r="K18"/>
      <c r="P18"/>
      <c r="Q18"/>
      <c r="R18"/>
      <c r="S18"/>
      <c r="T18"/>
      <c r="U18"/>
      <c r="W18" s="192"/>
    </row>
    <row r="19" spans="1:23" x14ac:dyDescent="0.25">
      <c r="A19"/>
      <c r="B19"/>
      <c r="C19" s="194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2"/>
    </row>
    <row r="20" spans="1:23" x14ac:dyDescent="0.25">
      <c r="A20"/>
      <c r="B20"/>
      <c r="C20" s="194"/>
      <c r="D20"/>
      <c r="E20"/>
      <c r="F20"/>
      <c r="G20"/>
      <c r="H20"/>
      <c r="I20"/>
      <c r="K20"/>
      <c r="P20"/>
      <c r="Q20"/>
      <c r="R20"/>
      <c r="S20"/>
      <c r="T20"/>
      <c r="U20"/>
      <c r="W20" s="192"/>
    </row>
    <row r="21" spans="1:23" x14ac:dyDescent="0.25">
      <c r="A21"/>
      <c r="B21"/>
      <c r="C21" s="194"/>
      <c r="D21"/>
      <c r="E21"/>
      <c r="F21"/>
      <c r="G21"/>
      <c r="H21"/>
      <c r="I21"/>
      <c r="K21"/>
      <c r="P21"/>
      <c r="Q21"/>
      <c r="R21"/>
      <c r="S21"/>
      <c r="T21"/>
      <c r="U21"/>
      <c r="W21" s="192"/>
    </row>
    <row r="22" spans="1:23" x14ac:dyDescent="0.25">
      <c r="W22" s="192"/>
    </row>
    <row r="23" spans="1:23" x14ac:dyDescent="0.25">
      <c r="W23" s="192"/>
    </row>
    <row r="24" spans="1:23" x14ac:dyDescent="0.25">
      <c r="W24" s="192"/>
    </row>
    <row r="25" spans="1:23" x14ac:dyDescent="0.25">
      <c r="W25" s="192"/>
    </row>
    <row r="26" spans="1:23" x14ac:dyDescent="0.25">
      <c r="W26" s="192"/>
    </row>
    <row r="27" spans="1:23" x14ac:dyDescent="0.25">
      <c r="W27" s="192"/>
    </row>
    <row r="28" spans="1:23" x14ac:dyDescent="0.25">
      <c r="W28" s="192"/>
    </row>
    <row r="29" spans="1:23" x14ac:dyDescent="0.25">
      <c r="W29" s="192"/>
    </row>
    <row r="30" spans="1:23" x14ac:dyDescent="0.25">
      <c r="W30" s="192"/>
    </row>
    <row r="31" spans="1:23" x14ac:dyDescent="0.25">
      <c r="W31" s="192"/>
    </row>
    <row r="32" spans="1:23" x14ac:dyDescent="0.25">
      <c r="W32" s="192"/>
    </row>
    <row r="33" spans="23:23" x14ac:dyDescent="0.25">
      <c r="W33" s="192"/>
    </row>
    <row r="34" spans="23:23" x14ac:dyDescent="0.25">
      <c r="W34" s="192"/>
    </row>
    <row r="35" spans="23:23" x14ac:dyDescent="0.25">
      <c r="W35" s="192"/>
    </row>
    <row r="36" spans="23:23" x14ac:dyDescent="0.25">
      <c r="W36" s="192"/>
    </row>
    <row r="37" spans="23:23" x14ac:dyDescent="0.25">
      <c r="W37" s="192"/>
    </row>
    <row r="38" spans="23:23" x14ac:dyDescent="0.25">
      <c r="W38" s="192"/>
    </row>
    <row r="39" spans="23:23" x14ac:dyDescent="0.25">
      <c r="W39" s="192"/>
    </row>
    <row r="40" spans="23:23" x14ac:dyDescent="0.25">
      <c r="W40" s="192"/>
    </row>
    <row r="41" spans="23:23" x14ac:dyDescent="0.25">
      <c r="W41" s="192"/>
    </row>
    <row r="42" spans="23:23" x14ac:dyDescent="0.25">
      <c r="W42" s="192"/>
    </row>
    <row r="43" spans="23:23" x14ac:dyDescent="0.25">
      <c r="W43" s="192"/>
    </row>
    <row r="44" spans="23:23" x14ac:dyDescent="0.25">
      <c r="W44" s="192"/>
    </row>
    <row r="45" spans="23:23" x14ac:dyDescent="0.25">
      <c r="W45" s="192"/>
    </row>
    <row r="46" spans="23:23" x14ac:dyDescent="0.25">
      <c r="W46" s="192"/>
    </row>
    <row r="47" spans="23:23" x14ac:dyDescent="0.25">
      <c r="W47" s="192"/>
    </row>
    <row r="48" spans="23:23" x14ac:dyDescent="0.25">
      <c r="W48" s="192"/>
    </row>
    <row r="49" spans="23:23" x14ac:dyDescent="0.25">
      <c r="W49" s="192"/>
    </row>
    <row r="50" spans="23:23" x14ac:dyDescent="0.25">
      <c r="W50" s="192"/>
    </row>
    <row r="51" spans="23:23" x14ac:dyDescent="0.25">
      <c r="W51" s="192"/>
    </row>
    <row r="52" spans="23:23" x14ac:dyDescent="0.25">
      <c r="W52" s="192"/>
    </row>
    <row r="53" spans="23:23" x14ac:dyDescent="0.25">
      <c r="W53" s="192"/>
    </row>
    <row r="54" spans="23:23" x14ac:dyDescent="0.25">
      <c r="W54" s="192"/>
    </row>
    <row r="55" spans="23:23" x14ac:dyDescent="0.25">
      <c r="W55" s="192"/>
    </row>
    <row r="56" spans="23:23" x14ac:dyDescent="0.25">
      <c r="W56" s="192"/>
    </row>
    <row r="57" spans="23:23" x14ac:dyDescent="0.25">
      <c r="W57" s="192"/>
    </row>
    <row r="58" spans="23:23" x14ac:dyDescent="0.25">
      <c r="W58" s="192"/>
    </row>
    <row r="59" spans="23:23" x14ac:dyDescent="0.25">
      <c r="W59" s="192"/>
    </row>
    <row r="60" spans="23:23" x14ac:dyDescent="0.25">
      <c r="W60" s="192"/>
    </row>
    <row r="61" spans="23:23" x14ac:dyDescent="0.25">
      <c r="W61" s="192"/>
    </row>
    <row r="62" spans="23:23" x14ac:dyDescent="0.25">
      <c r="W62" s="192"/>
    </row>
    <row r="63" spans="23:23" x14ac:dyDescent="0.25">
      <c r="W63" s="192"/>
    </row>
    <row r="64" spans="23:23" x14ac:dyDescent="0.25">
      <c r="W64" s="192"/>
    </row>
    <row r="65" spans="23:23" x14ac:dyDescent="0.25">
      <c r="W65" s="192"/>
    </row>
    <row r="66" spans="23:23" x14ac:dyDescent="0.25">
      <c r="W66" s="192"/>
    </row>
    <row r="67" spans="23:23" x14ac:dyDescent="0.25">
      <c r="W67" s="192"/>
    </row>
    <row r="68" spans="23:23" x14ac:dyDescent="0.25">
      <c r="W68" s="192"/>
    </row>
    <row r="69" spans="23:23" x14ac:dyDescent="0.25">
      <c r="W69" s="192"/>
    </row>
    <row r="70" spans="23:23" x14ac:dyDescent="0.25">
      <c r="W70" s="192"/>
    </row>
    <row r="71" spans="23:23" x14ac:dyDescent="0.25">
      <c r="W71" s="192"/>
    </row>
    <row r="72" spans="23:23" x14ac:dyDescent="0.25">
      <c r="W72" s="192"/>
    </row>
    <row r="73" spans="23:23" x14ac:dyDescent="0.25">
      <c r="W73" s="192"/>
    </row>
    <row r="74" spans="23:23" x14ac:dyDescent="0.25">
      <c r="W74" s="192"/>
    </row>
    <row r="75" spans="23:23" x14ac:dyDescent="0.25">
      <c r="W75" s="192"/>
    </row>
    <row r="76" spans="23:23" x14ac:dyDescent="0.25">
      <c r="W76" s="192" t="str">
        <f t="shared" ref="W76:W98" si="0">IFERROR(P76/Q76,"")</f>
        <v/>
      </c>
    </row>
    <row r="77" spans="23:23" x14ac:dyDescent="0.25">
      <c r="W77" s="192" t="str">
        <f t="shared" si="0"/>
        <v/>
      </c>
    </row>
    <row r="78" spans="23:23" x14ac:dyDescent="0.25">
      <c r="W78" s="192" t="str">
        <f t="shared" si="0"/>
        <v/>
      </c>
    </row>
    <row r="79" spans="23:23" x14ac:dyDescent="0.25">
      <c r="W79" s="192" t="str">
        <f t="shared" si="0"/>
        <v/>
      </c>
    </row>
    <row r="80" spans="23:23" x14ac:dyDescent="0.25">
      <c r="W80" s="192" t="str">
        <f t="shared" si="0"/>
        <v/>
      </c>
    </row>
    <row r="81" spans="23:23" x14ac:dyDescent="0.25">
      <c r="W81" s="192" t="str">
        <f t="shared" si="0"/>
        <v/>
      </c>
    </row>
    <row r="82" spans="23:23" x14ac:dyDescent="0.25">
      <c r="W82" s="192" t="str">
        <f t="shared" si="0"/>
        <v/>
      </c>
    </row>
    <row r="83" spans="23:23" x14ac:dyDescent="0.25">
      <c r="W83" s="192" t="str">
        <f t="shared" si="0"/>
        <v/>
      </c>
    </row>
    <row r="84" spans="23:23" x14ac:dyDescent="0.25">
      <c r="W84" s="192" t="str">
        <f t="shared" si="0"/>
        <v/>
      </c>
    </row>
    <row r="85" spans="23:23" x14ac:dyDescent="0.25">
      <c r="W85" s="192" t="str">
        <f t="shared" si="0"/>
        <v/>
      </c>
    </row>
    <row r="86" spans="23:23" x14ac:dyDescent="0.25">
      <c r="W86" s="192" t="str">
        <f t="shared" si="0"/>
        <v/>
      </c>
    </row>
    <row r="87" spans="23:23" x14ac:dyDescent="0.25">
      <c r="W87" s="192" t="str">
        <f t="shared" si="0"/>
        <v/>
      </c>
    </row>
    <row r="88" spans="23:23" x14ac:dyDescent="0.25">
      <c r="W88" s="192" t="str">
        <f t="shared" si="0"/>
        <v/>
      </c>
    </row>
    <row r="89" spans="23:23" x14ac:dyDescent="0.25">
      <c r="W89" s="192" t="str">
        <f t="shared" si="0"/>
        <v/>
      </c>
    </row>
    <row r="90" spans="23:23" x14ac:dyDescent="0.25">
      <c r="W90" s="192" t="str">
        <f t="shared" si="0"/>
        <v/>
      </c>
    </row>
    <row r="91" spans="23:23" x14ac:dyDescent="0.25">
      <c r="W91" s="192" t="str">
        <f t="shared" si="0"/>
        <v/>
      </c>
    </row>
    <row r="92" spans="23:23" x14ac:dyDescent="0.25">
      <c r="W92" s="192" t="str">
        <f t="shared" si="0"/>
        <v/>
      </c>
    </row>
    <row r="93" spans="23:23" x14ac:dyDescent="0.25">
      <c r="W93" s="192" t="str">
        <f t="shared" si="0"/>
        <v/>
      </c>
    </row>
    <row r="94" spans="23:23" x14ac:dyDescent="0.25">
      <c r="W94" s="192" t="str">
        <f t="shared" si="0"/>
        <v/>
      </c>
    </row>
    <row r="95" spans="23:23" x14ac:dyDescent="0.25">
      <c r="W95" s="192" t="str">
        <f t="shared" si="0"/>
        <v/>
      </c>
    </row>
    <row r="96" spans="23:23" x14ac:dyDescent="0.25">
      <c r="W96" s="192" t="str">
        <f t="shared" si="0"/>
        <v/>
      </c>
    </row>
    <row r="97" spans="23:23" x14ac:dyDescent="0.25">
      <c r="W97" s="192" t="str">
        <f t="shared" si="0"/>
        <v/>
      </c>
    </row>
    <row r="98" spans="23:23" x14ac:dyDescent="0.25">
      <c r="W98" s="192" t="str">
        <f t="shared" si="0"/>
        <v/>
      </c>
    </row>
    <row r="99" spans="23:23" x14ac:dyDescent="0.25">
      <c r="W99" s="192" t="str">
        <f t="shared" ref="W99:W119" si="1">IFERROR(P99/Q99,"")</f>
        <v/>
      </c>
    </row>
    <row r="100" spans="23:23" x14ac:dyDescent="0.25">
      <c r="W100" s="192" t="str">
        <f t="shared" si="1"/>
        <v/>
      </c>
    </row>
    <row r="101" spans="23:23" x14ac:dyDescent="0.25">
      <c r="W101" s="192" t="str">
        <f t="shared" si="1"/>
        <v/>
      </c>
    </row>
    <row r="102" spans="23:23" x14ac:dyDescent="0.25">
      <c r="W102" s="192" t="str">
        <f t="shared" si="1"/>
        <v/>
      </c>
    </row>
    <row r="103" spans="23:23" x14ac:dyDescent="0.25">
      <c r="W103" s="192" t="str">
        <f t="shared" si="1"/>
        <v/>
      </c>
    </row>
    <row r="104" spans="23:23" x14ac:dyDescent="0.25">
      <c r="W104" s="192" t="str">
        <f t="shared" si="1"/>
        <v/>
      </c>
    </row>
    <row r="105" spans="23:23" x14ac:dyDescent="0.25">
      <c r="W105" s="192" t="str">
        <f t="shared" si="1"/>
        <v/>
      </c>
    </row>
    <row r="106" spans="23:23" x14ac:dyDescent="0.25">
      <c r="W106" s="192" t="str">
        <f t="shared" si="1"/>
        <v/>
      </c>
    </row>
    <row r="107" spans="23:23" x14ac:dyDescent="0.25">
      <c r="W107" s="192" t="str">
        <f t="shared" si="1"/>
        <v/>
      </c>
    </row>
    <row r="108" spans="23:23" x14ac:dyDescent="0.25">
      <c r="W108" s="192" t="str">
        <f t="shared" si="1"/>
        <v/>
      </c>
    </row>
    <row r="109" spans="23:23" x14ac:dyDescent="0.25">
      <c r="W109" s="192" t="str">
        <f t="shared" si="1"/>
        <v/>
      </c>
    </row>
    <row r="110" spans="23:23" x14ac:dyDescent="0.25">
      <c r="W110" s="192" t="str">
        <f t="shared" si="1"/>
        <v/>
      </c>
    </row>
    <row r="111" spans="23:23" x14ac:dyDescent="0.25">
      <c r="W111" s="192" t="str">
        <f t="shared" si="1"/>
        <v/>
      </c>
    </row>
    <row r="112" spans="23:23" x14ac:dyDescent="0.25">
      <c r="W112" s="192" t="str">
        <f t="shared" si="1"/>
        <v/>
      </c>
    </row>
    <row r="113" spans="23:23" x14ac:dyDescent="0.25">
      <c r="W113" s="192" t="str">
        <f t="shared" si="1"/>
        <v/>
      </c>
    </row>
    <row r="114" spans="23:23" x14ac:dyDescent="0.25">
      <c r="W114" s="192" t="str">
        <f t="shared" si="1"/>
        <v/>
      </c>
    </row>
    <row r="115" spans="23:23" x14ac:dyDescent="0.25">
      <c r="W115" s="192" t="str">
        <f t="shared" si="1"/>
        <v/>
      </c>
    </row>
    <row r="116" spans="23:23" x14ac:dyDescent="0.25">
      <c r="W116" s="192" t="str">
        <f t="shared" si="1"/>
        <v/>
      </c>
    </row>
    <row r="117" spans="23:23" x14ac:dyDescent="0.25">
      <c r="W117" s="192" t="str">
        <f t="shared" si="1"/>
        <v/>
      </c>
    </row>
    <row r="118" spans="23:23" x14ac:dyDescent="0.25">
      <c r="W118" s="192" t="str">
        <f t="shared" si="1"/>
        <v/>
      </c>
    </row>
    <row r="119" spans="23:23" x14ac:dyDescent="0.25">
      <c r="W119" s="192" t="str">
        <f t="shared" si="1"/>
        <v/>
      </c>
    </row>
    <row r="120" spans="23:23" x14ac:dyDescent="0.25">
      <c r="W120" s="189"/>
    </row>
    <row r="121" spans="23:23" x14ac:dyDescent="0.25">
      <c r="W121" s="189"/>
    </row>
    <row r="122" spans="23:23" x14ac:dyDescent="0.25">
      <c r="W122" s="189"/>
    </row>
    <row r="123" spans="23:23" x14ac:dyDescent="0.25">
      <c r="W123" s="189"/>
    </row>
    <row r="124" spans="23:23" x14ac:dyDescent="0.25">
      <c r="W124" s="189"/>
    </row>
    <row r="125" spans="23:23" x14ac:dyDescent="0.25">
      <c r="W125" s="189"/>
    </row>
  </sheetData>
  <autoFilter ref="A2:AD2" xr:uid="{AA44FCAF-E943-4662-8BAF-06E577494E7F}"/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index</vt:lpstr>
      <vt:lpstr>dashboard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2021-03-04T10:37:59Z</dcterms:modified>
</cp:coreProperties>
</file>