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E70196B-B410-4C3C-9E51-BB4E5B63D72F}" xr6:coauthVersionLast="45" xr6:coauthVersionMax="45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H14" i="1"/>
  <c r="B14" i="1"/>
  <c r="C13" i="1"/>
  <c r="C14" i="1" s="1"/>
  <c r="D13" i="1"/>
  <c r="D14" i="1" s="1"/>
  <c r="E13" i="1"/>
  <c r="E14" i="1" s="1"/>
  <c r="F13" i="1"/>
  <c r="F14" i="1" s="1"/>
  <c r="G13" i="1"/>
  <c r="G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B1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4" i="1"/>
  <c r="C18" i="1" l="1"/>
  <c r="B18" i="1"/>
  <c r="K32" i="1" l="1"/>
  <c r="K33" i="1" s="1"/>
  <c r="O30" i="1"/>
  <c r="O31" i="1" s="1"/>
  <c r="O32" i="1" s="1"/>
  <c r="O33" i="1" s="1"/>
  <c r="N30" i="1"/>
  <c r="N31" i="1" s="1"/>
  <c r="N32" i="1" s="1"/>
  <c r="N33" i="1" s="1"/>
  <c r="M30" i="1"/>
  <c r="M31" i="1" s="1"/>
  <c r="M32" i="1" s="1"/>
  <c r="M33" i="1" s="1"/>
  <c r="L30" i="1"/>
  <c r="L31" i="1" s="1"/>
  <c r="L32" i="1" s="1"/>
  <c r="L33" i="1" s="1"/>
  <c r="K30" i="1"/>
  <c r="K31" i="1" s="1"/>
  <c r="J30" i="1"/>
  <c r="J31" i="1" s="1"/>
  <c r="J32" i="1" s="1"/>
  <c r="J33" i="1" s="1"/>
  <c r="I30" i="1"/>
  <c r="I31" i="1" s="1"/>
  <c r="I32" i="1" s="1"/>
  <c r="I33" i="1" s="1"/>
  <c r="H30" i="1"/>
  <c r="H31" i="1" s="1"/>
  <c r="H32" i="1" s="1"/>
  <c r="H33" i="1" s="1"/>
  <c r="G30" i="1"/>
  <c r="G31" i="1" s="1"/>
  <c r="G32" i="1" s="1"/>
  <c r="G33" i="1" s="1"/>
  <c r="F30" i="1"/>
  <c r="F31" i="1" s="1"/>
  <c r="F32" i="1" s="1"/>
  <c r="F33" i="1" s="1"/>
  <c r="E30" i="1"/>
  <c r="E31" i="1" s="1"/>
  <c r="E32" i="1" s="1"/>
  <c r="E33" i="1" s="1"/>
  <c r="D30" i="1"/>
  <c r="D31" i="1" s="1"/>
  <c r="D32" i="1" s="1"/>
  <c r="D33" i="1" s="1"/>
  <c r="C30" i="1"/>
  <c r="C31" i="1" s="1"/>
  <c r="C32" i="1" s="1"/>
  <c r="C33" i="1" s="1"/>
  <c r="B30" i="1"/>
  <c r="B31" i="1" s="1"/>
  <c r="B32" i="1" s="1"/>
  <c r="B33" i="1" s="1"/>
  <c r="B3" i="1"/>
  <c r="C3" i="1"/>
  <c r="D3" i="1"/>
  <c r="E3" i="1"/>
  <c r="F3" i="1"/>
  <c r="G3" i="1"/>
  <c r="I3" i="1"/>
  <c r="J3" i="1"/>
  <c r="K3" i="1"/>
  <c r="L3" i="1"/>
  <c r="M3" i="1"/>
  <c r="N3" i="1"/>
  <c r="O3" i="1"/>
  <c r="B10" i="1"/>
  <c r="B11" i="1" s="1"/>
  <c r="B12" i="1" s="1"/>
  <c r="C9" i="1"/>
  <c r="C10" i="1" s="1"/>
  <c r="C11" i="1" s="1"/>
  <c r="C12" i="1" s="1"/>
  <c r="D9" i="1"/>
  <c r="D10" i="1" s="1"/>
  <c r="D11" i="1" s="1"/>
  <c r="D12" i="1" s="1"/>
  <c r="E9" i="1"/>
  <c r="E10" i="1" s="1"/>
  <c r="E11" i="1" s="1"/>
  <c r="E12" i="1" s="1"/>
  <c r="F9" i="1"/>
  <c r="F10" i="1" s="1"/>
  <c r="F11" i="1" s="1"/>
  <c r="F12" i="1" s="1"/>
  <c r="G9" i="1"/>
  <c r="G10" i="1" s="1"/>
  <c r="G11" i="1" s="1"/>
  <c r="G12" i="1" s="1"/>
  <c r="H9" i="1"/>
  <c r="H10" i="1" s="1"/>
  <c r="H11" i="1" s="1"/>
  <c r="H12" i="1" s="1"/>
  <c r="I9" i="1"/>
  <c r="I10" i="1" s="1"/>
  <c r="I11" i="1" s="1"/>
  <c r="I12" i="1" s="1"/>
  <c r="J9" i="1"/>
  <c r="J10" i="1" s="1"/>
  <c r="J11" i="1" s="1"/>
  <c r="J12" i="1" s="1"/>
  <c r="K9" i="1"/>
  <c r="K10" i="1" s="1"/>
  <c r="K11" i="1" s="1"/>
  <c r="K12" i="1" s="1"/>
  <c r="L9" i="1"/>
  <c r="L10" i="1" s="1"/>
  <c r="L11" i="1" s="1"/>
  <c r="L12" i="1" s="1"/>
  <c r="M9" i="1"/>
  <c r="M10" i="1" s="1"/>
  <c r="M11" i="1" s="1"/>
  <c r="M12" i="1" s="1"/>
  <c r="N9" i="1"/>
  <c r="N10" i="1" s="1"/>
  <c r="N11" i="1" s="1"/>
  <c r="N12" i="1" s="1"/>
  <c r="O9" i="1"/>
  <c r="O10" i="1" s="1"/>
  <c r="O11" i="1" s="1"/>
  <c r="O12" i="1" s="1"/>
  <c r="B9" i="1"/>
  <c r="H3" i="1"/>
</calcChain>
</file>

<file path=xl/sharedStrings.xml><?xml version="1.0" encoding="utf-8"?>
<sst xmlns="http://schemas.openxmlformats.org/spreadsheetml/2006/main" count="31" uniqueCount="18">
  <si>
    <t>Δt（ms）</t>
    <phoneticPr fontId="2" type="noConversion"/>
  </si>
  <si>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</si>
  <si>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r>
      <t xml:space="preserve">U R </t>
    </r>
    <r>
      <rPr>
        <b/>
        <sz val="8"/>
        <color theme="1"/>
        <rFont val="微软雅黑"/>
        <family val="2"/>
        <charset val="134"/>
      </rPr>
      <t>(mV)</t>
    </r>
  </si>
  <si>
    <r>
      <t>I</t>
    </r>
    <r>
      <rPr>
        <b/>
        <sz val="8"/>
        <color theme="1"/>
        <rFont val="微软雅黑"/>
        <family val="2"/>
        <charset val="134"/>
      </rPr>
      <t>(mA)</t>
    </r>
  </si>
  <si>
    <t>Δφ(°)</t>
    <phoneticPr fontId="2" type="noConversion"/>
  </si>
  <si>
    <t>T(ms)</t>
    <phoneticPr fontId="2" type="noConversion"/>
  </si>
  <si>
    <t>Δt/T</t>
    <phoneticPr fontId="2" type="noConversion"/>
  </si>
  <si>
    <t>理论计算(f0)</t>
    <phoneticPr fontId="2" type="noConversion"/>
  </si>
  <si>
    <t>品质因数(10)</t>
    <phoneticPr fontId="2" type="noConversion"/>
  </si>
  <si>
    <t>品质因数(100)</t>
    <phoneticPr fontId="2" type="noConversion"/>
  </si>
  <si>
    <t>Δφ(rad)</t>
    <phoneticPr fontId="2" type="noConversion"/>
  </si>
  <si>
    <t>ω</t>
    <phoneticPr fontId="2" type="noConversion"/>
  </si>
  <si>
    <t>ω0</t>
    <phoneticPr fontId="2" type="noConversion"/>
  </si>
  <si>
    <t>ω/ω0</t>
    <phoneticPr fontId="2" type="noConversion"/>
  </si>
  <si>
    <t>I/I0</t>
    <phoneticPr fontId="2" type="noConversion"/>
  </si>
  <si>
    <t>I01</t>
    <phoneticPr fontId="2" type="noConversion"/>
  </si>
  <si>
    <t>I02</t>
    <phoneticPr fontId="2" type="noConversion"/>
  </si>
  <si>
    <t>R=100Ω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</si>
</sst>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i/>
      <sz val="8"/>
      <color rgb="FFFF0000"/>
      <name val="微软雅黑"/>
      <family val="2"/>
      <charset val="134"/>
    </font>
    <font>
      <sz val="8"/>
      <color rgb="FFFF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8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I15" sqref="I15"/>
    </sheetView>
  </sheetViews>
  <sheetFormatPr defaultColWidth="9" defaultRowHeight="14" x14ac:dyDescent="0.3"/>
  <cols>
    <col min="1" max="1" width="9" style="1"/>
    <col min="2" max="2" width="11" style="1" bestFit="1" customWidth="1"/>
    <col min="3" max="3" width="10.9140625" style="1" bestFit="1" customWidth="1"/>
    <col min="4" max="4" width="9.9140625" style="1" bestFit="1" customWidth="1"/>
    <col min="5" max="7" width="10.9140625" style="1" bestFit="1" customWidth="1"/>
    <col min="8" max="8" width="9.9140625" style="1" bestFit="1" customWidth="1"/>
    <col min="9" max="9" width="10.9140625" style="1" bestFit="1" customWidth="1"/>
    <col min="10" max="10" width="9.9140625" style="1" bestFit="1" customWidth="1"/>
    <col min="11" max="15" width="10.9140625" style="1" bestFit="1" customWidth="1"/>
    <col min="16" max="16384" width="9" style="1"/>
  </cols>
  <sheetData>
    <row r="1" spans="1:15" x14ac:dyDescent="0.3">
      <c r="A1" s="7" t="s">
        <v>1</v>
      </c>
      <c r="B1" s="8">
        <v>100</v>
      </c>
      <c r="C1" s="8">
        <v>300</v>
      </c>
      <c r="D1" s="8">
        <v>500</v>
      </c>
      <c r="E1" s="8">
        <v>700</v>
      </c>
      <c r="F1" s="8">
        <v>710</v>
      </c>
      <c r="G1" s="8">
        <v>720</v>
      </c>
      <c r="H1" s="13">
        <v>724</v>
      </c>
      <c r="I1" s="8">
        <v>730</v>
      </c>
      <c r="J1" s="8">
        <v>750</v>
      </c>
      <c r="K1" s="8">
        <v>800</v>
      </c>
      <c r="L1" s="8">
        <v>1000</v>
      </c>
      <c r="M1" s="8">
        <v>1300</v>
      </c>
      <c r="N1" s="8">
        <v>1600</v>
      </c>
      <c r="O1" s="9">
        <v>2000</v>
      </c>
    </row>
    <row r="2" spans="1:15" x14ac:dyDescent="0.3">
      <c r="A2" s="10" t="s">
        <v>2</v>
      </c>
      <c r="B2" s="2">
        <v>9.2926000000000002</v>
      </c>
      <c r="C2" s="2">
        <v>32.787100000000002</v>
      </c>
      <c r="D2" s="2">
        <v>83.667000000000002</v>
      </c>
      <c r="E2" s="2">
        <v>283.916</v>
      </c>
      <c r="F2" s="2">
        <v>292.01900000000001</v>
      </c>
      <c r="G2" s="2">
        <v>295.82</v>
      </c>
      <c r="H2" s="6">
        <v>297.471</v>
      </c>
      <c r="I2" s="2">
        <v>295.13</v>
      </c>
      <c r="J2" s="2">
        <v>282.22800000000001</v>
      </c>
      <c r="K2" s="2">
        <v>219.96</v>
      </c>
      <c r="L2" s="2">
        <v>94.967100000000002</v>
      </c>
      <c r="M2" s="2">
        <v>52.380699999999997</v>
      </c>
      <c r="N2" s="2">
        <v>37.213799999999999</v>
      </c>
      <c r="O2" s="3">
        <v>27.325500000000002</v>
      </c>
    </row>
    <row r="3" spans="1:15" ht="14.5" thickBot="1" x14ac:dyDescent="0.35">
      <c r="A3" s="15" t="s">
        <v>3</v>
      </c>
      <c r="B3" s="4">
        <f t="shared" ref="B3:G3" si="0">B2/10</f>
        <v>0.92925999999999997</v>
      </c>
      <c r="C3" s="4">
        <f t="shared" si="0"/>
        <v>3.2787100000000002</v>
      </c>
      <c r="D3" s="4">
        <f t="shared" si="0"/>
        <v>8.3666999999999998</v>
      </c>
      <c r="E3" s="4">
        <f t="shared" si="0"/>
        <v>28.3916</v>
      </c>
      <c r="F3" s="4">
        <f t="shared" si="0"/>
        <v>29.201900000000002</v>
      </c>
      <c r="G3" s="4">
        <f t="shared" si="0"/>
        <v>29.582000000000001</v>
      </c>
      <c r="H3" s="14">
        <f>H2/10</f>
        <v>29.7471</v>
      </c>
      <c r="I3" s="4">
        <f t="shared" ref="I3:O3" si="1">I2/10</f>
        <v>29.512999999999998</v>
      </c>
      <c r="J3" s="4">
        <f t="shared" si="1"/>
        <v>28.222799999999999</v>
      </c>
      <c r="K3" s="4">
        <f t="shared" si="1"/>
        <v>21.996000000000002</v>
      </c>
      <c r="L3" s="4">
        <f t="shared" si="1"/>
        <v>9.4967100000000002</v>
      </c>
      <c r="M3" s="4">
        <f t="shared" si="1"/>
        <v>5.2380699999999996</v>
      </c>
      <c r="N3" s="4">
        <f t="shared" si="1"/>
        <v>3.7213799999999999</v>
      </c>
      <c r="O3" s="5">
        <f t="shared" si="1"/>
        <v>2.7325500000000003</v>
      </c>
    </row>
    <row r="4" spans="1:15" x14ac:dyDescent="0.3">
      <c r="A4" s="22" t="s">
        <v>14</v>
      </c>
      <c r="B4" s="18">
        <f>B3/29.7471</f>
        <v>3.12386753666744E-2</v>
      </c>
      <c r="C4" s="18">
        <f t="shared" ref="C4:O4" si="2">C3/29.7471</f>
        <v>0.110219483579912</v>
      </c>
      <c r="D4" s="18">
        <f t="shared" si="2"/>
        <v>0.28126103048700546</v>
      </c>
      <c r="E4" s="18">
        <f t="shared" si="2"/>
        <v>0.95443253291917529</v>
      </c>
      <c r="F4" s="18">
        <f t="shared" si="2"/>
        <v>0.98167216300076321</v>
      </c>
      <c r="G4" s="18">
        <f t="shared" si="2"/>
        <v>0.99444987914788341</v>
      </c>
      <c r="H4" s="18">
        <f t="shared" si="2"/>
        <v>1</v>
      </c>
      <c r="I4" s="18">
        <f t="shared" si="2"/>
        <v>0.99213032530902168</v>
      </c>
      <c r="J4" s="18">
        <f t="shared" si="2"/>
        <v>0.94875803019453997</v>
      </c>
      <c r="K4" s="18">
        <f t="shared" si="2"/>
        <v>0.73943342376231636</v>
      </c>
      <c r="L4" s="18">
        <f t="shared" si="2"/>
        <v>0.31924826285587504</v>
      </c>
      <c r="M4" s="18">
        <f t="shared" si="2"/>
        <v>0.17608674459022894</v>
      </c>
      <c r="N4" s="18">
        <f t="shared" si="2"/>
        <v>0.12510059804148976</v>
      </c>
      <c r="O4" s="18">
        <f t="shared" si="2"/>
        <v>9.185937452726485E-2</v>
      </c>
    </row>
    <row r="5" spans="1:15" x14ac:dyDescent="0.3">
      <c r="A5" s="16"/>
      <c r="B5" s="17"/>
      <c r="C5" s="17"/>
      <c r="D5" s="17"/>
      <c r="E5" s="17"/>
      <c r="F5" s="17"/>
      <c r="G5" s="17"/>
      <c r="H5" s="18"/>
      <c r="I5" s="17"/>
      <c r="J5" s="17"/>
      <c r="K5" s="17"/>
      <c r="L5" s="17"/>
      <c r="M5" s="17"/>
      <c r="N5" s="17"/>
      <c r="O5" s="17"/>
    </row>
    <row r="6" spans="1:15" ht="14.5" thickBot="1" x14ac:dyDescent="0.35">
      <c r="A6" s="16"/>
      <c r="B6" s="17"/>
      <c r="C6" s="17"/>
      <c r="D6" s="17"/>
      <c r="E6" s="17"/>
      <c r="F6" s="17"/>
      <c r="G6" s="17"/>
      <c r="H6" s="18"/>
      <c r="I6" s="17"/>
      <c r="J6" s="17"/>
      <c r="K6" s="17"/>
      <c r="L6" s="17"/>
      <c r="M6" s="17"/>
      <c r="N6" s="17"/>
      <c r="O6" s="17"/>
    </row>
    <row r="7" spans="1:15" x14ac:dyDescent="0.3">
      <c r="A7" s="7" t="s">
        <v>1</v>
      </c>
      <c r="B7" s="8">
        <v>100</v>
      </c>
      <c r="C7" s="8">
        <v>300</v>
      </c>
      <c r="D7" s="8">
        <v>500</v>
      </c>
      <c r="E7" s="8">
        <v>700</v>
      </c>
      <c r="F7" s="8">
        <v>710</v>
      </c>
      <c r="G7" s="8">
        <v>720</v>
      </c>
      <c r="H7" s="13">
        <v>724</v>
      </c>
      <c r="I7" s="8">
        <v>730</v>
      </c>
      <c r="J7" s="8">
        <v>750</v>
      </c>
      <c r="K7" s="8">
        <v>800</v>
      </c>
      <c r="L7" s="8">
        <v>1000</v>
      </c>
      <c r="M7" s="8">
        <v>1300</v>
      </c>
      <c r="N7" s="8">
        <v>1600</v>
      </c>
      <c r="O7" s="9">
        <v>2000</v>
      </c>
    </row>
    <row r="8" spans="1:15" x14ac:dyDescent="0.3">
      <c r="A8" s="11" t="s">
        <v>0</v>
      </c>
      <c r="B8" s="2">
        <v>-2.46</v>
      </c>
      <c r="C8" s="2">
        <v>-0.8</v>
      </c>
      <c r="D8" s="2">
        <v>-0.46</v>
      </c>
      <c r="E8" s="2">
        <v>-0.12</v>
      </c>
      <c r="F8" s="2">
        <v>-7.0000000000000007E-2</v>
      </c>
      <c r="G8" s="2">
        <v>-0.02</v>
      </c>
      <c r="H8" s="2">
        <v>0</v>
      </c>
      <c r="I8" s="2">
        <v>2.5000000000000001E-2</v>
      </c>
      <c r="J8" s="2">
        <v>0.12</v>
      </c>
      <c r="K8" s="2">
        <v>0.20499999999999999</v>
      </c>
      <c r="L8" s="2">
        <v>0.22500000000000001</v>
      </c>
      <c r="M8" s="2">
        <v>0.18</v>
      </c>
      <c r="N8" s="2">
        <v>0.15</v>
      </c>
      <c r="O8" s="3">
        <v>0.122</v>
      </c>
    </row>
    <row r="9" spans="1:15" x14ac:dyDescent="0.3">
      <c r="A9" s="11" t="s">
        <v>5</v>
      </c>
      <c r="B9" s="2">
        <f>1/B1*1000</f>
        <v>10</v>
      </c>
      <c r="C9" s="2">
        <f t="shared" ref="C9:O9" si="3">1/C1*1000</f>
        <v>3.3333333333333335</v>
      </c>
      <c r="D9" s="2">
        <f t="shared" si="3"/>
        <v>2</v>
      </c>
      <c r="E9" s="2">
        <f t="shared" si="3"/>
        <v>1.4285714285714286</v>
      </c>
      <c r="F9" s="2">
        <f t="shared" si="3"/>
        <v>1.4084507042253522</v>
      </c>
      <c r="G9" s="2">
        <f t="shared" si="3"/>
        <v>1.3888888888888888</v>
      </c>
      <c r="H9" s="2">
        <f t="shared" si="3"/>
        <v>1.3812154696132597</v>
      </c>
      <c r="I9" s="2">
        <f t="shared" si="3"/>
        <v>1.3698630136986301</v>
      </c>
      <c r="J9" s="2">
        <f t="shared" si="3"/>
        <v>1.3333333333333333</v>
      </c>
      <c r="K9" s="2">
        <f t="shared" si="3"/>
        <v>1.25</v>
      </c>
      <c r="L9" s="2">
        <f t="shared" si="3"/>
        <v>1</v>
      </c>
      <c r="M9" s="2">
        <f t="shared" si="3"/>
        <v>0.76923076923076927</v>
      </c>
      <c r="N9" s="2">
        <f t="shared" si="3"/>
        <v>0.625</v>
      </c>
      <c r="O9" s="3">
        <f t="shared" si="3"/>
        <v>0.5</v>
      </c>
    </row>
    <row r="10" spans="1:15" x14ac:dyDescent="0.3">
      <c r="A10" s="11" t="s">
        <v>6</v>
      </c>
      <c r="B10" s="2">
        <f>B8/B9</f>
        <v>-0.246</v>
      </c>
      <c r="C10" s="2">
        <f t="shared" ref="C10:O10" si="4">C8/C9</f>
        <v>-0.24</v>
      </c>
      <c r="D10" s="2">
        <f t="shared" si="4"/>
        <v>-0.23</v>
      </c>
      <c r="E10" s="2">
        <f t="shared" si="4"/>
        <v>-8.3999999999999991E-2</v>
      </c>
      <c r="F10" s="2">
        <f t="shared" si="4"/>
        <v>-4.9700000000000001E-2</v>
      </c>
      <c r="G10" s="2">
        <f t="shared" si="4"/>
        <v>-1.4400000000000001E-2</v>
      </c>
      <c r="H10" s="2">
        <f t="shared" si="4"/>
        <v>0</v>
      </c>
      <c r="I10" s="2">
        <f t="shared" si="4"/>
        <v>1.8250000000000002E-2</v>
      </c>
      <c r="J10" s="2">
        <f t="shared" si="4"/>
        <v>0.09</v>
      </c>
      <c r="K10" s="2">
        <f t="shared" si="4"/>
        <v>0.16399999999999998</v>
      </c>
      <c r="L10" s="2">
        <f t="shared" si="4"/>
        <v>0.22500000000000001</v>
      </c>
      <c r="M10" s="2">
        <f t="shared" si="4"/>
        <v>0.23399999999999999</v>
      </c>
      <c r="N10" s="2">
        <f t="shared" si="4"/>
        <v>0.24</v>
      </c>
      <c r="O10" s="3">
        <f t="shared" si="4"/>
        <v>0.24399999999999999</v>
      </c>
    </row>
    <row r="11" spans="1:15" x14ac:dyDescent="0.3">
      <c r="A11" s="11" t="s">
        <v>4</v>
      </c>
      <c r="B11" s="2">
        <f>B10*360</f>
        <v>-88.56</v>
      </c>
      <c r="C11" s="2">
        <f t="shared" ref="C11:O11" si="5">C10*360</f>
        <v>-86.399999999999991</v>
      </c>
      <c r="D11" s="2">
        <f t="shared" si="5"/>
        <v>-82.8</v>
      </c>
      <c r="E11" s="2">
        <f t="shared" si="5"/>
        <v>-30.24</v>
      </c>
      <c r="F11" s="2">
        <f t="shared" si="5"/>
        <v>-17.891999999999999</v>
      </c>
      <c r="G11" s="2">
        <f t="shared" si="5"/>
        <v>-5.1840000000000002</v>
      </c>
      <c r="H11" s="2">
        <f t="shared" si="5"/>
        <v>0</v>
      </c>
      <c r="I11" s="2">
        <f t="shared" si="5"/>
        <v>6.5700000000000012</v>
      </c>
      <c r="J11" s="2">
        <f t="shared" si="5"/>
        <v>32.4</v>
      </c>
      <c r="K11" s="2">
        <f t="shared" si="5"/>
        <v>59.039999999999992</v>
      </c>
      <c r="L11" s="2">
        <f t="shared" si="5"/>
        <v>81</v>
      </c>
      <c r="M11" s="2">
        <f t="shared" si="5"/>
        <v>84.24</v>
      </c>
      <c r="N11" s="2">
        <f t="shared" si="5"/>
        <v>86.399999999999991</v>
      </c>
      <c r="O11" s="3">
        <f t="shared" si="5"/>
        <v>87.84</v>
      </c>
    </row>
    <row r="12" spans="1:15" ht="14.5" thickBot="1" x14ac:dyDescent="0.35">
      <c r="A12" s="12" t="s">
        <v>10</v>
      </c>
      <c r="B12" s="4">
        <f>B11/180*PI()</f>
        <v>-1.5456635855661782</v>
      </c>
      <c r="C12" s="4">
        <f t="shared" ref="C12:O12" si="6">C11/180*PI()</f>
        <v>-1.5079644737231004</v>
      </c>
      <c r="D12" s="4">
        <f t="shared" si="6"/>
        <v>-1.4451326206513047</v>
      </c>
      <c r="E12" s="4">
        <f t="shared" si="6"/>
        <v>-0.52778756580308517</v>
      </c>
      <c r="F12" s="4">
        <f t="shared" si="6"/>
        <v>-0.31227430976682546</v>
      </c>
      <c r="G12" s="4">
        <f t="shared" si="6"/>
        <v>-9.0477868423386038E-2</v>
      </c>
      <c r="H12" s="4">
        <f t="shared" si="6"/>
        <v>0</v>
      </c>
      <c r="I12" s="4">
        <f t="shared" si="6"/>
        <v>0.11466813185602746</v>
      </c>
      <c r="J12" s="4">
        <f t="shared" si="6"/>
        <v>0.56548667764616278</v>
      </c>
      <c r="K12" s="4">
        <f t="shared" si="6"/>
        <v>1.030442390377452</v>
      </c>
      <c r="L12" s="4">
        <f t="shared" si="6"/>
        <v>1.4137166941154069</v>
      </c>
      <c r="M12" s="4">
        <f t="shared" si="6"/>
        <v>1.470265361880023</v>
      </c>
      <c r="N12" s="4">
        <f t="shared" si="6"/>
        <v>1.5079644737231004</v>
      </c>
      <c r="O12" s="5">
        <f t="shared" si="6"/>
        <v>1.5330972149518192</v>
      </c>
    </row>
    <row r="13" spans="1:15" ht="14.5" thickBot="1" x14ac:dyDescent="0.35">
      <c r="A13" s="12" t="s">
        <v>11</v>
      </c>
      <c r="B13" s="1">
        <f>2*PI()*B7</f>
        <v>628.31853071795865</v>
      </c>
      <c r="C13" s="1">
        <f t="shared" ref="C13:O13" si="7">2*PI()*C7</f>
        <v>1884.9555921538758</v>
      </c>
      <c r="D13" s="1">
        <f t="shared" si="7"/>
        <v>3141.5926535897929</v>
      </c>
      <c r="E13" s="1">
        <f t="shared" si="7"/>
        <v>4398.22971502571</v>
      </c>
      <c r="F13" s="1">
        <f t="shared" si="7"/>
        <v>4461.0615680975061</v>
      </c>
      <c r="G13" s="1">
        <f t="shared" si="7"/>
        <v>4523.8934211693022</v>
      </c>
      <c r="H13" s="1">
        <v>4549.0261623980205</v>
      </c>
      <c r="I13" s="1">
        <f t="shared" si="7"/>
        <v>4586.7252742410983</v>
      </c>
      <c r="J13" s="1">
        <f t="shared" si="7"/>
        <v>4712.3889803846896</v>
      </c>
      <c r="K13" s="1">
        <f t="shared" si="7"/>
        <v>5026.5482457436692</v>
      </c>
      <c r="L13" s="1">
        <f t="shared" si="7"/>
        <v>6283.1853071795858</v>
      </c>
      <c r="M13" s="1">
        <f t="shared" si="7"/>
        <v>8168.1408993334617</v>
      </c>
      <c r="N13" s="1">
        <f t="shared" si="7"/>
        <v>10053.096491487338</v>
      </c>
      <c r="O13" s="1">
        <f t="shared" si="7"/>
        <v>12566.370614359172</v>
      </c>
    </row>
    <row r="14" spans="1:15" ht="14.5" thickBot="1" x14ac:dyDescent="0.35">
      <c r="A14" s="21" t="s">
        <v>13</v>
      </c>
      <c r="B14" s="19">
        <f>B13/4549.02616239802</f>
        <v>0.138121546961326</v>
      </c>
      <c r="C14" s="19">
        <f t="shared" ref="C14:O14" si="8">C13/4549.02616239802</f>
        <v>0.41436464088397795</v>
      </c>
      <c r="D14" s="19">
        <f t="shared" si="8"/>
        <v>0.69060773480662996</v>
      </c>
      <c r="E14" s="19">
        <f t="shared" si="8"/>
        <v>0.96685082872928185</v>
      </c>
      <c r="F14" s="19">
        <f t="shared" si="8"/>
        <v>0.98066298342541458</v>
      </c>
      <c r="G14" s="19">
        <f t="shared" si="8"/>
        <v>0.9944751381215472</v>
      </c>
      <c r="H14" s="19">
        <f t="shared" si="8"/>
        <v>1.0000000000000002</v>
      </c>
      <c r="I14" s="19">
        <f t="shared" si="8"/>
        <v>1.0082872928176798</v>
      </c>
      <c r="J14" s="19">
        <f t="shared" si="8"/>
        <v>1.0359116022099448</v>
      </c>
      <c r="K14" s="19">
        <f t="shared" si="8"/>
        <v>1.104972375690608</v>
      </c>
      <c r="L14" s="19">
        <f t="shared" si="8"/>
        <v>1.3812154696132599</v>
      </c>
      <c r="M14" s="19">
        <f t="shared" si="8"/>
        <v>1.7955801104972378</v>
      </c>
      <c r="N14" s="19">
        <f t="shared" si="8"/>
        <v>2.209944751381216</v>
      </c>
      <c r="O14" s="19">
        <f t="shared" si="8"/>
        <v>2.7624309392265198</v>
      </c>
    </row>
    <row r="16" spans="1:15" ht="14.5" thickBot="1" x14ac:dyDescent="0.35"/>
    <row r="17" spans="1:15" x14ac:dyDescent="0.3">
      <c r="A17" s="23" t="s">
        <v>7</v>
      </c>
      <c r="B17" s="24" t="s">
        <v>8</v>
      </c>
      <c r="C17" s="24" t="s">
        <v>9</v>
      </c>
      <c r="D17" s="25" t="s">
        <v>12</v>
      </c>
      <c r="E17" s="25" t="s">
        <v>15</v>
      </c>
      <c r="F17" s="26" t="s">
        <v>16</v>
      </c>
    </row>
    <row r="18" spans="1:15" ht="14.5" thickBot="1" x14ac:dyDescent="0.35">
      <c r="A18" s="27">
        <v>711.76199999999994</v>
      </c>
      <c r="B18" s="28">
        <f>0.1*SQRT(200)</f>
        <v>1.4142135623730951</v>
      </c>
      <c r="C18" s="28">
        <f>0.01*SQRT(200)</f>
        <v>0.1414213562373095</v>
      </c>
      <c r="D18" s="29">
        <v>4549.0261623980196</v>
      </c>
      <c r="E18" s="28">
        <v>29.7471</v>
      </c>
      <c r="F18" s="30">
        <v>15.65741</v>
      </c>
    </row>
    <row r="19" spans="1:15" x14ac:dyDescent="0.3">
      <c r="D19" s="20"/>
    </row>
    <row r="20" spans="1:15" x14ac:dyDescent="0.3">
      <c r="D20" s="20"/>
    </row>
    <row r="21" spans="1:15" ht="14.5" thickBot="1" x14ac:dyDescent="0.35">
      <c r="A21" s="1" t="s">
        <v>17</v>
      </c>
    </row>
    <row r="22" spans="1:15" x14ac:dyDescent="0.3">
      <c r="A22" s="7" t="s">
        <v>1</v>
      </c>
      <c r="B22" s="8">
        <v>100</v>
      </c>
      <c r="C22" s="8">
        <v>300</v>
      </c>
      <c r="D22" s="8">
        <v>500</v>
      </c>
      <c r="E22" s="8">
        <v>700</v>
      </c>
      <c r="F22" s="8">
        <v>710</v>
      </c>
      <c r="G22" s="8">
        <v>720</v>
      </c>
      <c r="H22" s="13">
        <v>724</v>
      </c>
      <c r="I22" s="8">
        <v>730</v>
      </c>
      <c r="J22" s="8">
        <v>750</v>
      </c>
      <c r="K22" s="8">
        <v>800</v>
      </c>
      <c r="L22" s="8">
        <v>1000</v>
      </c>
      <c r="M22" s="8">
        <v>1300</v>
      </c>
      <c r="N22" s="8">
        <v>1600</v>
      </c>
      <c r="O22" s="9">
        <v>2000</v>
      </c>
    </row>
    <row r="23" spans="1:15" x14ac:dyDescent="0.3">
      <c r="A23" s="10" t="s">
        <v>2</v>
      </c>
      <c r="B23" s="2">
        <v>91.998099999999994</v>
      </c>
      <c r="C23" s="2">
        <v>320.78899999999999</v>
      </c>
      <c r="D23" s="2">
        <v>758.24400000000003</v>
      </c>
      <c r="E23" s="2">
        <v>1547.0519999999999</v>
      </c>
      <c r="F23" s="2">
        <v>1559.7929999999999</v>
      </c>
      <c r="G23" s="2">
        <v>1565.4190000000001</v>
      </c>
      <c r="H23" s="6">
        <v>1565.741</v>
      </c>
      <c r="I23" s="2">
        <v>1564.2539999999999</v>
      </c>
      <c r="J23" s="2">
        <v>1542.4459999999999</v>
      </c>
      <c r="K23" s="2">
        <v>1409.502</v>
      </c>
      <c r="L23" s="2">
        <v>838.68100000000004</v>
      </c>
      <c r="M23" s="2">
        <v>500.20699999999999</v>
      </c>
      <c r="N23" s="2">
        <v>362.13799999999998</v>
      </c>
      <c r="O23" s="3">
        <v>268.41000000000003</v>
      </c>
    </row>
    <row r="24" spans="1:15" ht="14.5" thickBot="1" x14ac:dyDescent="0.35">
      <c r="A24" s="15" t="s">
        <v>3</v>
      </c>
      <c r="B24" s="4">
        <f>B23/100</f>
        <v>0.91998099999999994</v>
      </c>
      <c r="C24" s="4">
        <f t="shared" ref="C24:O24" si="9">C23/100</f>
        <v>3.2078899999999999</v>
      </c>
      <c r="D24" s="4">
        <f t="shared" si="9"/>
        <v>7.5824400000000001</v>
      </c>
      <c r="E24" s="4">
        <f t="shared" si="9"/>
        <v>15.470519999999999</v>
      </c>
      <c r="F24" s="4">
        <f t="shared" si="9"/>
        <v>15.597929999999998</v>
      </c>
      <c r="G24" s="4">
        <f t="shared" si="9"/>
        <v>15.654190000000002</v>
      </c>
      <c r="H24" s="4">
        <f t="shared" si="9"/>
        <v>15.65741</v>
      </c>
      <c r="I24" s="4">
        <f t="shared" si="9"/>
        <v>15.642539999999999</v>
      </c>
      <c r="J24" s="4">
        <f t="shared" si="9"/>
        <v>15.42446</v>
      </c>
      <c r="K24" s="4">
        <f t="shared" si="9"/>
        <v>14.09502</v>
      </c>
      <c r="L24" s="4">
        <f t="shared" si="9"/>
        <v>8.3868100000000005</v>
      </c>
      <c r="M24" s="4">
        <f t="shared" si="9"/>
        <v>5.0020699999999998</v>
      </c>
      <c r="N24" s="4">
        <f t="shared" si="9"/>
        <v>3.6213799999999998</v>
      </c>
      <c r="O24" s="4">
        <f t="shared" si="9"/>
        <v>2.6841000000000004</v>
      </c>
    </row>
    <row r="25" spans="1:15" x14ac:dyDescent="0.3">
      <c r="A25" s="22" t="s">
        <v>14</v>
      </c>
      <c r="B25" s="17">
        <f>B24/15.65741</f>
        <v>5.8756908071002797E-2</v>
      </c>
      <c r="C25" s="17">
        <f t="shared" ref="C25:O25" si="10">C24/15.65741</f>
        <v>0.20487998973010221</v>
      </c>
      <c r="D25" s="17">
        <f t="shared" si="10"/>
        <v>0.48427166434295327</v>
      </c>
      <c r="E25" s="17">
        <f t="shared" si="10"/>
        <v>0.98806379854650284</v>
      </c>
      <c r="F25" s="17">
        <f t="shared" si="10"/>
        <v>0.99620115970649026</v>
      </c>
      <c r="G25" s="17">
        <f t="shared" si="10"/>
        <v>0.99979434657456123</v>
      </c>
      <c r="H25" s="17">
        <f t="shared" si="10"/>
        <v>1</v>
      </c>
      <c r="I25" s="17">
        <f t="shared" si="10"/>
        <v>0.99905028992662248</v>
      </c>
      <c r="J25" s="17">
        <f t="shared" si="10"/>
        <v>0.9851220604173998</v>
      </c>
      <c r="K25" s="17">
        <f t="shared" si="10"/>
        <v>0.90021402007100793</v>
      </c>
      <c r="L25" s="17">
        <f t="shared" si="10"/>
        <v>0.53564478416289796</v>
      </c>
      <c r="M25" s="17">
        <f t="shared" si="10"/>
        <v>0.31946982291451775</v>
      </c>
      <c r="N25" s="17">
        <f t="shared" si="10"/>
        <v>0.23128857199243041</v>
      </c>
      <c r="O25" s="17">
        <f t="shared" si="10"/>
        <v>0.17142681963364312</v>
      </c>
    </row>
    <row r="26" spans="1:15" x14ac:dyDescent="0.3">
      <c r="A26" s="16"/>
      <c r="B26" s="17"/>
      <c r="C26" s="17"/>
      <c r="D26" s="17"/>
      <c r="E26" s="17"/>
      <c r="F26" s="17"/>
      <c r="G26" s="17"/>
      <c r="H26" s="18"/>
      <c r="I26" s="17"/>
      <c r="J26" s="17"/>
      <c r="K26" s="17"/>
      <c r="L26" s="17"/>
      <c r="M26" s="17"/>
      <c r="N26" s="17"/>
      <c r="O26" s="17"/>
    </row>
    <row r="27" spans="1:15" ht="14.5" thickBot="1" x14ac:dyDescent="0.35">
      <c r="A27" s="16"/>
      <c r="B27" s="17"/>
      <c r="C27" s="17"/>
      <c r="D27" s="17"/>
      <c r="E27" s="17"/>
      <c r="F27" s="17"/>
      <c r="G27" s="17"/>
      <c r="H27" s="18"/>
      <c r="I27" s="17"/>
      <c r="J27" s="17"/>
      <c r="K27" s="17"/>
      <c r="L27" s="17"/>
      <c r="M27" s="17"/>
      <c r="N27" s="17"/>
      <c r="O27" s="17"/>
    </row>
    <row r="28" spans="1:15" x14ac:dyDescent="0.3">
      <c r="A28" s="7" t="s">
        <v>1</v>
      </c>
      <c r="B28" s="8">
        <v>100</v>
      </c>
      <c r="C28" s="8">
        <v>300</v>
      </c>
      <c r="D28" s="8">
        <v>500</v>
      </c>
      <c r="E28" s="8">
        <v>700</v>
      </c>
      <c r="F28" s="8">
        <v>710</v>
      </c>
      <c r="G28" s="8">
        <v>720</v>
      </c>
      <c r="H28" s="13">
        <v>724</v>
      </c>
      <c r="I28" s="8">
        <v>730</v>
      </c>
      <c r="J28" s="8">
        <v>750</v>
      </c>
      <c r="K28" s="8">
        <v>800</v>
      </c>
      <c r="L28" s="8">
        <v>1000</v>
      </c>
      <c r="M28" s="8">
        <v>1300</v>
      </c>
      <c r="N28" s="8">
        <v>1600</v>
      </c>
      <c r="O28" s="9">
        <v>2000</v>
      </c>
    </row>
    <row r="29" spans="1:15" x14ac:dyDescent="0.3">
      <c r="A29" s="11" t="s">
        <v>0</v>
      </c>
      <c r="B29" s="2">
        <v>-2.5</v>
      </c>
      <c r="C29" s="2">
        <v>-0.78</v>
      </c>
      <c r="D29" s="2">
        <v>-0.4</v>
      </c>
      <c r="E29" s="2">
        <v>-0.05</v>
      </c>
      <c r="F29" s="2">
        <v>-0.02</v>
      </c>
      <c r="G29" s="2">
        <v>-5.0000000000000001E-3</v>
      </c>
      <c r="H29" s="2">
        <v>0</v>
      </c>
      <c r="I29" s="2">
        <v>-5.0000000000000001E-3</v>
      </c>
      <c r="J29" s="2">
        <v>0.06</v>
      </c>
      <c r="K29" s="2">
        <v>0.11</v>
      </c>
      <c r="L29" s="2">
        <v>0.185</v>
      </c>
      <c r="M29" s="2">
        <v>0.17</v>
      </c>
      <c r="N29" s="2">
        <v>0.14499999999999999</v>
      </c>
      <c r="O29" s="3">
        <v>0.122</v>
      </c>
    </row>
    <row r="30" spans="1:15" x14ac:dyDescent="0.3">
      <c r="A30" s="11" t="s">
        <v>5</v>
      </c>
      <c r="B30" s="2">
        <f>1/B22*1000</f>
        <v>10</v>
      </c>
      <c r="C30" s="2">
        <f t="shared" ref="C30:O30" si="11">1/C22*1000</f>
        <v>3.3333333333333335</v>
      </c>
      <c r="D30" s="2">
        <f t="shared" si="11"/>
        <v>2</v>
      </c>
      <c r="E30" s="2">
        <f t="shared" si="11"/>
        <v>1.4285714285714286</v>
      </c>
      <c r="F30" s="2">
        <f t="shared" si="11"/>
        <v>1.4084507042253522</v>
      </c>
      <c r="G30" s="2">
        <f t="shared" si="11"/>
        <v>1.3888888888888888</v>
      </c>
      <c r="H30" s="2">
        <f t="shared" si="11"/>
        <v>1.3812154696132597</v>
      </c>
      <c r="I30" s="2">
        <f t="shared" si="11"/>
        <v>1.3698630136986301</v>
      </c>
      <c r="J30" s="2">
        <f t="shared" si="11"/>
        <v>1.3333333333333333</v>
      </c>
      <c r="K30" s="2">
        <f t="shared" si="11"/>
        <v>1.25</v>
      </c>
      <c r="L30" s="2">
        <f t="shared" si="11"/>
        <v>1</v>
      </c>
      <c r="M30" s="2">
        <f t="shared" si="11"/>
        <v>0.76923076923076927</v>
      </c>
      <c r="N30" s="2">
        <f t="shared" si="11"/>
        <v>0.625</v>
      </c>
      <c r="O30" s="3">
        <f t="shared" si="11"/>
        <v>0.5</v>
      </c>
    </row>
    <row r="31" spans="1:15" x14ac:dyDescent="0.3">
      <c r="A31" s="11" t="s">
        <v>6</v>
      </c>
      <c r="B31" s="2">
        <f>B29/B30</f>
        <v>-0.25</v>
      </c>
      <c r="C31" s="2">
        <f t="shared" ref="C31" si="12">C29/C30</f>
        <v>-0.23399999999999999</v>
      </c>
      <c r="D31" s="2">
        <f t="shared" ref="D31" si="13">D29/D30</f>
        <v>-0.2</v>
      </c>
      <c r="E31" s="2">
        <f t="shared" ref="E31" si="14">E29/E30</f>
        <v>-3.5000000000000003E-2</v>
      </c>
      <c r="F31" s="2">
        <f t="shared" ref="F31" si="15">F29/F30</f>
        <v>-1.4199999999999999E-2</v>
      </c>
      <c r="G31" s="2">
        <f t="shared" ref="G31" si="16">G29/G30</f>
        <v>-3.6000000000000003E-3</v>
      </c>
      <c r="H31" s="2">
        <f t="shared" ref="H31" si="17">H29/H30</f>
        <v>0</v>
      </c>
      <c r="I31" s="2">
        <f t="shared" ref="I31" si="18">I29/I30</f>
        <v>-3.6500000000000005E-3</v>
      </c>
      <c r="J31" s="2">
        <f t="shared" ref="J31" si="19">J29/J30</f>
        <v>4.4999999999999998E-2</v>
      </c>
      <c r="K31" s="2">
        <f t="shared" ref="K31" si="20">K29/K30</f>
        <v>8.7999999999999995E-2</v>
      </c>
      <c r="L31" s="2">
        <f t="shared" ref="L31" si="21">L29/L30</f>
        <v>0.185</v>
      </c>
      <c r="M31" s="2">
        <f t="shared" ref="M31" si="22">M29/M30</f>
        <v>0.221</v>
      </c>
      <c r="N31" s="2">
        <f t="shared" ref="N31" si="23">N29/N30</f>
        <v>0.23199999999999998</v>
      </c>
      <c r="O31" s="3">
        <f t="shared" ref="O31" si="24">O29/O30</f>
        <v>0.24399999999999999</v>
      </c>
    </row>
    <row r="32" spans="1:15" x14ac:dyDescent="0.3">
      <c r="A32" s="11" t="s">
        <v>4</v>
      </c>
      <c r="B32" s="2">
        <f>B31*360</f>
        <v>-90</v>
      </c>
      <c r="C32" s="2">
        <f t="shared" ref="C32:O32" si="25">C31*360</f>
        <v>-84.24</v>
      </c>
      <c r="D32" s="2">
        <f t="shared" si="25"/>
        <v>-72</v>
      </c>
      <c r="E32" s="2">
        <f t="shared" si="25"/>
        <v>-12.600000000000001</v>
      </c>
      <c r="F32" s="2">
        <f t="shared" si="25"/>
        <v>-5.1120000000000001</v>
      </c>
      <c r="G32" s="2">
        <f t="shared" si="25"/>
        <v>-1.296</v>
      </c>
      <c r="H32" s="2">
        <f t="shared" si="25"/>
        <v>0</v>
      </c>
      <c r="I32" s="2">
        <f t="shared" si="25"/>
        <v>-1.3140000000000001</v>
      </c>
      <c r="J32" s="2">
        <f t="shared" si="25"/>
        <v>16.2</v>
      </c>
      <c r="K32" s="2">
        <f t="shared" si="25"/>
        <v>31.68</v>
      </c>
      <c r="L32" s="2">
        <f t="shared" si="25"/>
        <v>66.599999999999994</v>
      </c>
      <c r="M32" s="2">
        <f t="shared" si="25"/>
        <v>79.56</v>
      </c>
      <c r="N32" s="2">
        <f t="shared" si="25"/>
        <v>83.52</v>
      </c>
      <c r="O32" s="3">
        <f t="shared" si="25"/>
        <v>87.84</v>
      </c>
    </row>
    <row r="33" spans="1:15" ht="14.5" thickBot="1" x14ac:dyDescent="0.35">
      <c r="A33" s="12" t="s">
        <v>10</v>
      </c>
      <c r="B33" s="4">
        <f>B32/180*PI()</f>
        <v>-1.5707963267948966</v>
      </c>
      <c r="C33" s="4">
        <f t="shared" ref="C33:O33" si="26">C32/180*PI()</f>
        <v>-1.470265361880023</v>
      </c>
      <c r="D33" s="4">
        <f t="shared" si="26"/>
        <v>-1.2566370614359172</v>
      </c>
      <c r="E33" s="4">
        <f t="shared" si="26"/>
        <v>-0.21991148575128555</v>
      </c>
      <c r="F33" s="4">
        <f t="shared" si="26"/>
        <v>-8.9221231361950135E-2</v>
      </c>
      <c r="G33" s="4">
        <f t="shared" si="26"/>
        <v>-2.2619467105846509E-2</v>
      </c>
      <c r="H33" s="4">
        <f t="shared" si="26"/>
        <v>0</v>
      </c>
      <c r="I33" s="4">
        <f t="shared" si="26"/>
        <v>-2.2933626371205489E-2</v>
      </c>
      <c r="J33" s="4">
        <f t="shared" si="26"/>
        <v>0.28274333882308139</v>
      </c>
      <c r="K33" s="4">
        <f t="shared" si="26"/>
        <v>0.5529203070318035</v>
      </c>
      <c r="L33" s="4">
        <f t="shared" si="26"/>
        <v>1.1623892818282235</v>
      </c>
      <c r="M33" s="4">
        <f t="shared" si="26"/>
        <v>1.3885839528866886</v>
      </c>
      <c r="N33" s="4">
        <f t="shared" si="26"/>
        <v>1.4576989912656639</v>
      </c>
      <c r="O33" s="5">
        <f t="shared" si="26"/>
        <v>1.5330972149518192</v>
      </c>
    </row>
    <row r="34" spans="1:15" ht="14.5" thickBot="1" x14ac:dyDescent="0.35">
      <c r="A34" s="12" t="s">
        <v>11</v>
      </c>
      <c r="B34" s="1">
        <f>2*PI()*B28</f>
        <v>628.31853071795865</v>
      </c>
      <c r="C34" s="1">
        <f t="shared" ref="C34:O34" si="27">2*PI()*C28</f>
        <v>1884.9555921538758</v>
      </c>
      <c r="D34" s="1">
        <f t="shared" si="27"/>
        <v>3141.5926535897929</v>
      </c>
      <c r="E34" s="1">
        <f t="shared" si="27"/>
        <v>4398.22971502571</v>
      </c>
      <c r="F34" s="1">
        <f t="shared" si="27"/>
        <v>4461.0615680975061</v>
      </c>
      <c r="G34" s="1">
        <f t="shared" si="27"/>
        <v>4523.8934211693022</v>
      </c>
      <c r="H34" s="1">
        <f t="shared" si="27"/>
        <v>4549.0261623980205</v>
      </c>
      <c r="I34" s="1">
        <f t="shared" si="27"/>
        <v>4586.7252742410983</v>
      </c>
      <c r="J34" s="1">
        <f t="shared" si="27"/>
        <v>4712.3889803846896</v>
      </c>
      <c r="K34" s="1">
        <f t="shared" si="27"/>
        <v>5026.5482457436692</v>
      </c>
      <c r="L34" s="1">
        <f t="shared" si="27"/>
        <v>6283.1853071795858</v>
      </c>
      <c r="M34" s="1">
        <f t="shared" si="27"/>
        <v>8168.1408993334617</v>
      </c>
      <c r="N34" s="1">
        <f t="shared" si="27"/>
        <v>10053.096491487338</v>
      </c>
      <c r="O34" s="1">
        <f t="shared" si="27"/>
        <v>12566.370614359172</v>
      </c>
    </row>
    <row r="35" spans="1:15" ht="14.5" thickBot="1" x14ac:dyDescent="0.35">
      <c r="A35" s="21" t="s">
        <v>13</v>
      </c>
      <c r="B35" s="19">
        <f>B34/4549.02616239802</f>
        <v>0.138121546961326</v>
      </c>
      <c r="C35" s="19">
        <f t="shared" ref="C35" si="28">C34/4549.02616239802</f>
        <v>0.41436464088397795</v>
      </c>
      <c r="D35" s="19">
        <f t="shared" ref="D35" si="29">D34/4549.02616239802</f>
        <v>0.69060773480662996</v>
      </c>
      <c r="E35" s="19">
        <f t="shared" ref="E35" si="30">E34/4549.02616239802</f>
        <v>0.96685082872928185</v>
      </c>
      <c r="F35" s="19">
        <f t="shared" ref="F35" si="31">F34/4549.02616239802</f>
        <v>0.98066298342541458</v>
      </c>
      <c r="G35" s="19">
        <f t="shared" ref="G35" si="32">G34/4549.02616239802</f>
        <v>0.9944751381215472</v>
      </c>
      <c r="H35" s="19">
        <f t="shared" ref="H35" si="33">H34/4549.02616239802</f>
        <v>1.0000000000000002</v>
      </c>
      <c r="I35" s="19">
        <f t="shared" ref="I35" si="34">I34/4549.02616239802</f>
        <v>1.0082872928176798</v>
      </c>
      <c r="J35" s="19">
        <f t="shared" ref="J35" si="35">J34/4549.02616239802</f>
        <v>1.0359116022099448</v>
      </c>
      <c r="K35" s="19">
        <f t="shared" ref="K35" si="36">K34/4549.02616239802</f>
        <v>1.104972375690608</v>
      </c>
      <c r="L35" s="19">
        <f t="shared" ref="L35" si="37">L34/4549.02616239802</f>
        <v>1.3812154696132599</v>
      </c>
      <c r="M35" s="19">
        <f t="shared" ref="M35" si="38">M34/4549.02616239802</f>
        <v>1.7955801104972378</v>
      </c>
      <c r="N35" s="19">
        <f t="shared" ref="N35" si="39">N34/4549.02616239802</f>
        <v>2.209944751381216</v>
      </c>
      <c r="O35" s="19">
        <f t="shared" ref="O35" si="40">O34/4549.02616239802</f>
        <v>2.7624309392265198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2021-01-01T09:32:32Z</dcterms:modified>
</cp:coreProperties>
</file>