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\Documents\code\dmx_interface_dev_board\Project Outputs for DMX Interface DB\BOM\"/>
    </mc:Choice>
  </mc:AlternateContent>
  <xr:revisionPtr revIDLastSave="0" documentId="13_ncr:1_{DA4F24CA-1AB0-491F-BC8E-5AFE07E7EFEC}" xr6:coauthVersionLast="47" xr6:coauthVersionMax="47" xr10:uidLastSave="{00000000-0000-0000-0000-000000000000}"/>
  <bookViews>
    <workbookView xWindow="-110" yWindow="-110" windowWidth="38620" windowHeight="21100" xr2:uid="{0496E74D-6961-43A5-8FD6-31356CF17BEB}"/>
  </bookViews>
  <sheets>
    <sheet name="Active BOM-DMX Interface(Produc" sheetId="1" r:id="rId1"/>
    <sheet name="digikey order" sheetId="2" r:id="rId2"/>
  </sheets>
  <definedNames>
    <definedName name="_xlnm.Print_Titles" localSheetId="0">'Active BOM-DMX Interface(Produc'!$1:$1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E79" i="1"/>
  <c r="E80" i="1"/>
  <c r="E81" i="1"/>
  <c r="E82" i="1"/>
  <c r="E83" i="1"/>
  <c r="C35" i="1"/>
  <c r="C45" i="1"/>
  <c r="C57" i="1"/>
  <c r="C52" i="1"/>
  <c r="C56" i="1"/>
  <c r="C46" i="1"/>
  <c r="C2" i="1"/>
  <c r="C55" i="1"/>
  <c r="C47" i="1"/>
  <c r="C50" i="1"/>
  <c r="C53" i="1"/>
  <c r="C5" i="1"/>
  <c r="C13" i="1"/>
  <c r="C39" i="1"/>
  <c r="C51" i="1"/>
  <c r="C14" i="1"/>
  <c r="C44" i="1"/>
  <c r="C12" i="1"/>
  <c r="C9" i="1"/>
  <c r="C48" i="1"/>
  <c r="C11" i="1"/>
  <c r="C71" i="1"/>
  <c r="C20" i="1"/>
  <c r="C7" i="1"/>
  <c r="C40" i="1"/>
  <c r="C30" i="1"/>
  <c r="C54" i="1"/>
  <c r="C74" i="1"/>
  <c r="C22" i="1"/>
  <c r="C23" i="1"/>
  <c r="C28" i="1"/>
  <c r="C25" i="1"/>
  <c r="C10" i="1"/>
  <c r="C8" i="1"/>
  <c r="C36" i="1"/>
  <c r="C43" i="1"/>
  <c r="C3" i="1"/>
  <c r="C68" i="1"/>
  <c r="C63" i="1"/>
  <c r="C32" i="1"/>
  <c r="C21" i="1"/>
  <c r="C77" i="1"/>
  <c r="C4" i="1"/>
  <c r="C6" i="1"/>
  <c r="C70" i="1"/>
  <c r="C59" i="1"/>
  <c r="C38" i="1"/>
  <c r="C61" i="1"/>
  <c r="C49" i="1"/>
  <c r="C65" i="1"/>
  <c r="C24" i="1"/>
  <c r="C16" i="1"/>
  <c r="C17" i="1"/>
  <c r="C18" i="1"/>
  <c r="C19" i="1"/>
  <c r="C26" i="1"/>
  <c r="C27" i="1"/>
  <c r="C29" i="1"/>
  <c r="C31" i="1"/>
  <c r="C33" i="1"/>
  <c r="C34" i="1"/>
  <c r="C37" i="1"/>
  <c r="C41" i="1"/>
  <c r="C42" i="1"/>
  <c r="C58" i="1"/>
  <c r="C60" i="1"/>
  <c r="C62" i="1"/>
  <c r="C67" i="1"/>
  <c r="C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<sst xmlns="http://schemas.openxmlformats.org/spreadsheetml/2006/main" count="873" uniqueCount="585">
  <si>
    <t>JLCPN</t>
  </si>
  <si>
    <t>Name</t>
  </si>
  <si>
    <t>Description</t>
  </si>
  <si>
    <t>Designator</t>
  </si>
  <si>
    <t>Footprint</t>
  </si>
  <si>
    <t>LibRef</t>
  </si>
  <si>
    <t>Quantity</t>
  </si>
  <si>
    <t>Manufacturer 1</t>
  </si>
  <si>
    <t>Manufacturer Part Number 1</t>
  </si>
  <si>
    <t>Supplier 1</t>
  </si>
  <si>
    <t>Supplier Part Number 1</t>
  </si>
  <si>
    <t>C113803</t>
  </si>
  <si>
    <t>CC0603KRX7R0BB104</t>
  </si>
  <si>
    <t>Ceramic Capacitor, Multilayer, Ceramic, 100V, 10% +Tol, 10% -Tol, X7R, 15% TC, 0.1uF, Surface Mount, 0603</t>
  </si>
  <si>
    <t>C1, C2, C5, C8, C9, C10, C13, C14, C16, C21, C23, C28, C29, C31, C32, C33, C34, C51_HP1, C51_HP2, C51_HP3, C51_HP4, C52, C64_HP1, C64_HP2, C64_HP3, C64_HP4, C100_HP1, C100_HP2, C100_HP3, C100_HP4, C101</t>
  </si>
  <si>
    <t>CAPC1608X10N_0603_MED</t>
  </si>
  <si>
    <t>CMP-001-00102-4</t>
  </si>
  <si>
    <t>Yageo Group</t>
  </si>
  <si>
    <t>Mouser</t>
  </si>
  <si>
    <t>603-CC603KRX7R0BB104</t>
  </si>
  <si>
    <t>REH1020471M050K</t>
  </si>
  <si>
    <t>CAP ALUM 470UF 20% 50V RADIAL TH</t>
  </si>
  <si>
    <t>C3, C4, C6, C7, C19, C20, C25, C26, C72_PWM1, C72_PWM2, C72_PWM3, C72_PWM4</t>
  </si>
  <si>
    <t>CAP_POL_DIAM10_H22_SPACING5</t>
  </si>
  <si>
    <t>CMP-001-00166-1</t>
  </si>
  <si>
    <t>KYOCERA AVX</t>
  </si>
  <si>
    <t>581-REH1020471M050K</t>
  </si>
  <si>
    <t>CGA3E3X7R1H334K080AB</t>
  </si>
  <si>
    <t>Ceramic Capacitor, Multilayer, Ceramic, 50V, 10% +Tol, 10% -Tol, X7R, 15% TC, 0.33uF, Surface Mount, 0603</t>
  </si>
  <si>
    <t>C11</t>
  </si>
  <si>
    <t>CMP-001-00167-2</t>
  </si>
  <si>
    <t>TDK</t>
  </si>
  <si>
    <t>Newark</t>
  </si>
  <si>
    <t>71AH2809</t>
  </si>
  <si>
    <t>TPSB226K010R0500</t>
  </si>
  <si>
    <t>Tantalum Capacitor, Polarized, Tantalum (dry/solid), 10V, 10% +Tol, 10% -Tol, 22uF, Surface Mount, 1210</t>
  </si>
  <si>
    <t>C12</t>
  </si>
  <si>
    <t>CAPCP3528X21N_1210_1411_MED</t>
  </si>
  <si>
    <t>CMP-001-00100-5</t>
  </si>
  <si>
    <t>DigiKey</t>
  </si>
  <si>
    <t>478-5232-1-ND</t>
  </si>
  <si>
    <t>C125847</t>
  </si>
  <si>
    <t>CGA4J3X7R1H225K125AE</t>
  </si>
  <si>
    <t>Ceramic Capacitor, Multilayer, Ceramic, 2.2uF, 50V, 10%, X6S, 0805</t>
  </si>
  <si>
    <t>C15, C22, C80_HP1, C80_HP2, C80_HP3, C80_HP4</t>
  </si>
  <si>
    <t>CAPC2012X14N_0805_MED</t>
  </si>
  <si>
    <t>CMP-001-00170-2</t>
  </si>
  <si>
    <t>84Y5689</t>
  </si>
  <si>
    <t>C59782</t>
  </si>
  <si>
    <t>C1608X7R1C105K080AC</t>
  </si>
  <si>
    <t>Ceramic Capacitor, Multilayer, Ceramic, 16V, 10% +Tol, 10% -Tol, X7R, 15% TC, 1uF, Surface Mount, 0603</t>
  </si>
  <si>
    <t>C17, C42_HP1, C42_HP2, C42_HP3, C42_HP4</t>
  </si>
  <si>
    <t>CMP-001-00121-2</t>
  </si>
  <si>
    <t>810-C1608X7R1C105K</t>
  </si>
  <si>
    <t>C28323</t>
  </si>
  <si>
    <t>CL21B105KBFNNNE</t>
  </si>
  <si>
    <t>Ceramic Capacitor, Multilayer, Ceramic, 1uF, 50V, 10%, XRS, 0805</t>
  </si>
  <si>
    <t>C18, C88_HP1, C88_HP2, C88_HP3, C88_HP4</t>
  </si>
  <si>
    <t>CMP-001-00171-2</t>
  </si>
  <si>
    <t>Samsung Electro-Mechanics</t>
  </si>
  <si>
    <t>1276-1029-1-ND</t>
  </si>
  <si>
    <t>C440198</t>
  </si>
  <si>
    <t>GRM21BR61H106KE43L</t>
  </si>
  <si>
    <t>Ceramic Capacitor, Multilayer, Ceramic, 10uF, 50V, 10%, X6S, 0805</t>
  </si>
  <si>
    <t>C24, C56_HP1, C56_HP2, C56_HP3, C56_HP4, C60_HP1, C60_HP2, C60_HP3, C60_HP4, C68_HP1, C68_HP2, C68_HP3, C68_HP4, C76_HP1, C76_HP2, C76_HP3, C76_HP4, C84_HP1, C84_HP2, C84_HP3, C84_HP4, C92_HP1, C92_HP2, C92_HP3, C92_HP4</t>
  </si>
  <si>
    <t>CMP-001-00169-2</t>
  </si>
  <si>
    <t>Murata</t>
  </si>
  <si>
    <t>81-GRM21BR61H106KE3L</t>
  </si>
  <si>
    <t>C162420</t>
  </si>
  <si>
    <t>GRM21BR61H475KE51L</t>
  </si>
  <si>
    <t>Ceramic Capacitor, Multilayer, Ceramic, 50V, 10% +Tol, 10% -Tol, X5R, 15% TC, 4.7uF, Surface Mount, 0805</t>
  </si>
  <si>
    <t>C27, C30</t>
  </si>
  <si>
    <t>CMP-001-00165-2</t>
  </si>
  <si>
    <t>490-10751-1-ND</t>
  </si>
  <si>
    <t>C2167129</t>
  </si>
  <si>
    <t>C0603C102K5RACTU</t>
  </si>
  <si>
    <t>Ceramic Capacitor, Multilayer, Ceramic, 50V, 10% +Tol, 10% -Tol, X7R, 15% TC, 0.001uF, Surface Mount, 0603</t>
  </si>
  <si>
    <t>C38_HP1, C38_HP2, C38_HP3, C38_HP4, C46_HP1, C46_HP2, C46_HP3, C46_HP4</t>
  </si>
  <si>
    <t>CMP-001-00160-2</t>
  </si>
  <si>
    <t>KEMET</t>
  </si>
  <si>
    <t>RS (Formerly Allied Electronics)</t>
  </si>
  <si>
    <t>70095449</t>
  </si>
  <si>
    <t>C162413</t>
  </si>
  <si>
    <t>GRM21BC81C106KA73L</t>
  </si>
  <si>
    <t>Ceramic Capacitor, Multilayer, Ceramic, 10uF, 16V, 10%, X6S, 0805</t>
  </si>
  <si>
    <t>C47</t>
  </si>
  <si>
    <t>CMP-001-00084-4</t>
  </si>
  <si>
    <t>490-5519-1-ND</t>
  </si>
  <si>
    <t>C126543</t>
  </si>
  <si>
    <t>GCM1885C1H101JA16D</t>
  </si>
  <si>
    <t>Ceramic Capacitor, Multilayer, Ceramic, 50V, 5% Tol X7R, 100pF, Surface Mount, 0603</t>
  </si>
  <si>
    <t>C96_HP1, C96_HP2, C96_HP3, C96_HP4</t>
  </si>
  <si>
    <t>CMP-001-00168-2</t>
  </si>
  <si>
    <t>490-4767-1-ND</t>
  </si>
  <si>
    <t>C148225</t>
  </si>
  <si>
    <t>SMAJ26A</t>
  </si>
  <si>
    <t>Trans Voltage Suppressor Diode, 400W, 26V V(RWM), Unidirectional, 1 Element, Silicon, DO-214AC</t>
  </si>
  <si>
    <t>D1, D2, D7</t>
  </si>
  <si>
    <t>FP-SMAJ-MFG</t>
  </si>
  <si>
    <t>CMP-004-00046-2</t>
  </si>
  <si>
    <t>Littelfuse</t>
  </si>
  <si>
    <t>71336638</t>
  </si>
  <si>
    <t>C3759829</t>
  </si>
  <si>
    <t>PMEG100T030ELPEZ</t>
  </si>
  <si>
    <t>Schottky Rectifier, Single, 100V, 3A Rohs Compliant: Yes |Nexperia PMEG100T030ELPEZ</t>
  </si>
  <si>
    <t>D6_HP1, D6_HP2, D6_HP3, D6_HP4</t>
  </si>
  <si>
    <t>FP-SOT1289B-MFG</t>
  </si>
  <si>
    <t>CMP-004-00051-2</t>
  </si>
  <si>
    <t>Nexperia</t>
  </si>
  <si>
    <t>1727-PMEG100T030ELPEZCT-ND</t>
  </si>
  <si>
    <t>0ZCG0300FF2B</t>
  </si>
  <si>
    <t>PTC Resettable Fuse, 6V, 3A Surface Mount</t>
  </si>
  <si>
    <t>F1</t>
  </si>
  <si>
    <t>FUSE4532X1.55N_1812MED</t>
  </si>
  <si>
    <t>CMP-005-00018-1</t>
  </si>
  <si>
    <t>Bel Fuse</t>
  </si>
  <si>
    <t>Avnet</t>
  </si>
  <si>
    <t>48AC8400</t>
  </si>
  <si>
    <t>0ZCJ0100FF2E</t>
  </si>
  <si>
    <t>PTC Resettable Fuse, 6V, 0.055ohm, Surface Mount</t>
  </si>
  <si>
    <t>F2</t>
  </si>
  <si>
    <t>FUSE3216X04N_1206MED</t>
  </si>
  <si>
    <t>CMP-005-00017-1</t>
  </si>
  <si>
    <t>48AC8418</t>
  </si>
  <si>
    <t>Header 2x1 0.1"</t>
  </si>
  <si>
    <t>Conn Header Vert 2POS 2.54MM</t>
  </si>
  <si>
    <t>J1, J2, J14</t>
  </si>
  <si>
    <t>FP-M20-9990245-MFG</t>
  </si>
  <si>
    <t>CMP-002-00082-2</t>
  </si>
  <si>
    <t>Adam Tech</t>
  </si>
  <si>
    <t>PH1-02-UA</t>
  </si>
  <si>
    <t>Future Electronics</t>
  </si>
  <si>
    <t>6702195</t>
  </si>
  <si>
    <t>Header 6x2 0.1"</t>
  </si>
  <si>
    <t>Board Connector Tall, 12 Contact(s), 2 Row(s), Male, Straight, 0.1 inch Pitch</t>
  </si>
  <si>
    <t>J3, J22</t>
  </si>
  <si>
    <t>HEADER 6x2 0.1 Through hole</t>
  </si>
  <si>
    <t>CMP-002-00221-2</t>
  </si>
  <si>
    <t>Harwin</t>
  </si>
  <si>
    <t>M20-9970646</t>
  </si>
  <si>
    <t>952-3292-ND</t>
  </si>
  <si>
    <t>Header 5x2 0.1"</t>
  </si>
  <si>
    <t>Board Connector Tall, 10 Contact(s), 2 Row(s), Male, Straight, 0.1 inch Pitch</t>
  </si>
  <si>
    <t>J4</t>
  </si>
  <si>
    <t>HEADER 5x2 0.1 Through hole</t>
  </si>
  <si>
    <t>CMP-002-00228-3</t>
  </si>
  <si>
    <t>PH2-10-UA</t>
  </si>
  <si>
    <t>8835613</t>
  </si>
  <si>
    <t>206832-0221</t>
  </si>
  <si>
    <t>Micro-Fit+, Vertial Header, 2 Position 3mm pitch</t>
  </si>
  <si>
    <t>J6, J31</t>
  </si>
  <si>
    <t>206832-0221-Footprint-1</t>
  </si>
  <si>
    <t>CMP-002-00210-4</t>
  </si>
  <si>
    <t>Molex</t>
  </si>
  <si>
    <t>2068320221</t>
  </si>
  <si>
    <t>538-206832-0221</t>
  </si>
  <si>
    <t>Socket 4x2 0.1" RA</t>
  </si>
  <si>
    <t>Board Connector, 8 Contact(s), 2 Row(s), Female, Right Angle, 0.1 inch Pitch, Solder Terminal, Black Insulator, Socket</t>
  </si>
  <si>
    <t>J7, J16</t>
  </si>
  <si>
    <t>CMP-002-00225-3</t>
  </si>
  <si>
    <t>Sullins</t>
  </si>
  <si>
    <t>PPPC042LJBN-RC</t>
  </si>
  <si>
    <t>S5557-ND</t>
  </si>
  <si>
    <t>206832-0801</t>
  </si>
  <si>
    <t>Micro-Fit+, Vertical Header, 8 pin</t>
  </si>
  <si>
    <t>J8, J30, J32</t>
  </si>
  <si>
    <t>206832-0801-Footprint-1</t>
  </si>
  <si>
    <t>CMP-002-00208-6</t>
  </si>
  <si>
    <t>Arrow Electronics</t>
  </si>
  <si>
    <t>Header 4x2 0.1" RA</t>
  </si>
  <si>
    <t>Board Connector, 8 Contact(s), 2 Row(s), Female, Right Angle, 0.1 inch Pitch</t>
  </si>
  <si>
    <t>J9_H, J9_L, J9_S, J17_H, J17_L, J17_S</t>
  </si>
  <si>
    <t>CMP-002-00226-4</t>
  </si>
  <si>
    <t>PH2RA-08-UA</t>
  </si>
  <si>
    <t>212528-0430</t>
  </si>
  <si>
    <t>Micro-Fit+, RA Header, 4 Position, Blue D-Key</t>
  </si>
  <si>
    <t>J10, J13, J18, J20</t>
  </si>
  <si>
    <t>212528-0430-Footprint-1</t>
  </si>
  <si>
    <t>CMP-002-00220-4</t>
  </si>
  <si>
    <t>Heilind Electronics</t>
  </si>
  <si>
    <t>2125280430</t>
  </si>
  <si>
    <t>Socket 5x2 0.1" RA</t>
  </si>
  <si>
    <t>Board Connector, 10 Contact(s), 2 Row(s), Female, Right Angle, 0.1 inch Pitch, Solder Terminal, Black Insulator, Socket</t>
  </si>
  <si>
    <t>J11</t>
  </si>
  <si>
    <t>Socket 5x2 0.1" RA Through Hole</t>
  </si>
  <si>
    <t>CMP-002-00229-3</t>
  </si>
  <si>
    <t>PPTC052LJBN-RC</t>
  </si>
  <si>
    <t>S5519-ND</t>
  </si>
  <si>
    <t>Header 5x2 0.1" RA</t>
  </si>
  <si>
    <t>Board Connector, 10 Contact(s), 2 Row(s), Female, Right Angle, 0.1 inch Pitch</t>
  </si>
  <si>
    <t>J12_H, J12_L, J12_S</t>
  </si>
  <si>
    <t>CMP-002-00230-4</t>
  </si>
  <si>
    <t>PH2RA-10-UA</t>
  </si>
  <si>
    <t>737-PH2RA-10-UA</t>
  </si>
  <si>
    <t>Header 3x2 0.1"</t>
  </si>
  <si>
    <t>Board Connector Tall, 6 Contact(s), 2 Row(s), Male, Straight, 0.1 inch Pitch</t>
  </si>
  <si>
    <t>J19</t>
  </si>
  <si>
    <t>HEADER 3x2 0.1 Through hole</t>
  </si>
  <si>
    <t>CMP-002-00222-3</t>
  </si>
  <si>
    <t>PH2-06-UA</t>
  </si>
  <si>
    <t>Header 4x2 0.1"</t>
  </si>
  <si>
    <t>Board Connector, 8 Contact(s), 2 Row(s), Female, 0.1 inch Pitch</t>
  </si>
  <si>
    <t>J21</t>
  </si>
  <si>
    <t>CMP-002-00227-2</t>
  </si>
  <si>
    <t>M20-9980445</t>
  </si>
  <si>
    <t>97K6201</t>
  </si>
  <si>
    <t>Header 3x1 0.1"</t>
  </si>
  <si>
    <t>Conn Header Vert 3POS 2.54MM</t>
  </si>
  <si>
    <t>J29</t>
  </si>
  <si>
    <t>FP-PR20203VBNN-MFG</t>
  </si>
  <si>
    <t>CMP-002-00081-5</t>
  </si>
  <si>
    <t>Amphenol Communications Solutions</t>
  </si>
  <si>
    <t>10129378-903001BLF</t>
  </si>
  <si>
    <t>212528-0800</t>
  </si>
  <si>
    <t>Micro-Fit+ RA Header 8 Position</t>
  </si>
  <si>
    <t>J33</t>
  </si>
  <si>
    <t>212528-0800-Footprint</t>
  </si>
  <si>
    <t>CMP-002-00231-1</t>
  </si>
  <si>
    <t>212528-0600</t>
  </si>
  <si>
    <t>Connector, Micro-Fit+ Right Angle 6ckt Header - Tin | Molex Incorporated 212528-0600</t>
  </si>
  <si>
    <t>J37_PWM1, J37_PWM2, J37_PWM3, J37_PWM4</t>
  </si>
  <si>
    <t>212528-0600-Footprint-1</t>
  </si>
  <si>
    <t>CMP-002-00218-3</t>
  </si>
  <si>
    <t>2125280600</t>
  </si>
  <si>
    <t>Jumper 2 x 1 NO 0.1"</t>
  </si>
  <si>
    <t>JP1, JP22, JP23</t>
  </si>
  <si>
    <t>CMP-002-00086-5</t>
  </si>
  <si>
    <t>Jumper 3 x 1 Bridge 1-2 Solder Bridge</t>
  </si>
  <si>
    <t xml:space="preserve">0603 Solder Bridge Jumper Surface Mount </t>
  </si>
  <si>
    <t>JP2, JP3, JP4, JP5, JP6, JP7, JP8, JP9, JP10, JP11, JP12, JP13, JP15, JP16, JP17, JP18, JP19, JP20, JP21, JP24, JP25, JP26, JP27, JP29, JP30, JP31, JP32, JP33, JP34, JP35, JP36, JP37, JP38</t>
  </si>
  <si>
    <t>Jumper 3 Solder Bridge 1-2 0603</t>
  </si>
  <si>
    <t>CMP-009-00341-2</t>
  </si>
  <si>
    <t>Jumper 3 x 1 Bridge 1-2 0.1"</t>
  </si>
  <si>
    <t>JP14</t>
  </si>
  <si>
    <t>CMP-002-00084-6</t>
  </si>
  <si>
    <t>Jumper 2 x 1 NO 0.1" SMT</t>
  </si>
  <si>
    <t>JP28</t>
  </si>
  <si>
    <t>Jumper 2 x 1 NO 0.1" SMT-Footprint-1</t>
  </si>
  <si>
    <t>CMP-00028-00040-2</t>
  </si>
  <si>
    <t>M20-8890245</t>
  </si>
  <si>
    <t>952-3231-ND</t>
  </si>
  <si>
    <t>SRR6038-180Y</t>
  </si>
  <si>
    <t>General Purpose Inductor, 18uH, 30%, 1 Element, Ferrite-Core, SMD, 2727</t>
  </si>
  <si>
    <t>L1</t>
  </si>
  <si>
    <t>IND_SRR6038-180Y</t>
  </si>
  <si>
    <t>CMP-006-00028-1</t>
  </si>
  <si>
    <t>Bourns</t>
  </si>
  <si>
    <t>78Y5656</t>
  </si>
  <si>
    <t>C1329529</t>
  </si>
  <si>
    <t>SRN5040-100M</t>
  </si>
  <si>
    <t>General Purpose Inductor, 10uH, 20%, 1 Element, Ferrite-Core, SMD, 2020</t>
  </si>
  <si>
    <t>L2</t>
  </si>
  <si>
    <t>FP-SRN5040-MFG</t>
  </si>
  <si>
    <t>CMP-006-00030-2</t>
  </si>
  <si>
    <t>SRN5040-100MCT-ND</t>
  </si>
  <si>
    <t>C2847546</t>
  </si>
  <si>
    <t>SPM6545VT-330M-D</t>
  </si>
  <si>
    <t>General Purpose Inductor, 33uH, 20%, 1 Element, Metal Composite-Core, SMD, 2826</t>
  </si>
  <si>
    <t>L6_HP1, L6_HP2, L6_HP3, L6_HP4</t>
  </si>
  <si>
    <t>SPM6545VT-330M-D-Footprint-1</t>
  </si>
  <si>
    <t>CMP-006-00033-2</t>
  </si>
  <si>
    <t>445-SPM6545VT-330M-DCT-ND</t>
  </si>
  <si>
    <t>C7423316</t>
  </si>
  <si>
    <t>74438336010</t>
  </si>
  <si>
    <t>Inductors, Fixed, WE-MAPI SMD 3020 1.0uH 4.0A 32mOhm | Wurth Elektronik 74438336010</t>
  </si>
  <si>
    <t>L10_HP1, L10_HP2, L10_HP3, L10_HP4</t>
  </si>
  <si>
    <t>WE-MAPI_3020</t>
  </si>
  <si>
    <t>CMP-006-00032-2</t>
  </si>
  <si>
    <t>Wurth Elektronik</t>
  </si>
  <si>
    <t>710-74438336010</t>
  </si>
  <si>
    <t>212528-0400</t>
  </si>
  <si>
    <t>Micro-Fit+, RA Header, 4 Position, Black A-Key</t>
  </si>
  <si>
    <t>LED1, LED2, LED3, LED4</t>
  </si>
  <si>
    <t>212528-0400-Footprint-1</t>
  </si>
  <si>
    <t>CMP-002-00219-3</t>
  </si>
  <si>
    <t>TTI</t>
  </si>
  <si>
    <t>1S7BE_0303S3U</t>
  </si>
  <si>
    <t>ISOLATED MODULE DC DC CONVERTERS</t>
  </si>
  <si>
    <t>PS1</t>
  </si>
  <si>
    <t>CONV_1S7BE_0303S3U</t>
  </si>
  <si>
    <t>CMP-112-000000-3</t>
  </si>
  <si>
    <t>GAPTEC Electronic GmbH &amp; Co. KG</t>
  </si>
  <si>
    <t>3182-1S7BE_0303S3U-ND</t>
  </si>
  <si>
    <t>BUK9880-55A/CUX</t>
  </si>
  <si>
    <t>BUK9880 Series 55 V 7A 73 mOhm N-Channel TrenchMOS Logic Level FET - SC-73</t>
  </si>
  <si>
    <t>Q1</t>
  </si>
  <si>
    <t>SOT230P700X180-4N</t>
  </si>
  <si>
    <t>CMP-013-00051-4</t>
  </si>
  <si>
    <t>771-BUK9880-55A/CUX</t>
  </si>
  <si>
    <t>DMN6075S-7</t>
  </si>
  <si>
    <t>Single N-Channel 60 V 120 mOhm 12.3 nC 0.8 W Silicon Mosfet - SOT-23</t>
  </si>
  <si>
    <t>Q2, Q3</t>
  </si>
  <si>
    <t>FP-SOT23-MFG</t>
  </si>
  <si>
    <t>CMP-013-00052-1</t>
  </si>
  <si>
    <t>Diodes Inc.</t>
  </si>
  <si>
    <t>73928833</t>
  </si>
  <si>
    <t>C100044</t>
  </si>
  <si>
    <t>RC0603FR-070RL</t>
  </si>
  <si>
    <t>RC Series 0603 0.1 W 0 Ohm Jumper Surface Mount Thick Film Chip Resistor</t>
  </si>
  <si>
    <t>R1, R15, R22, R24, R31, R32, R44_HP1, R44_HP2, R44_HP3, R44_HP4, R54_HP1, R54_HP2, R54_HP3, R54_HP4, R56_HP1, R56_HP2, R56_HP3, R56_HP4, R76, R77</t>
  </si>
  <si>
    <t>RESC1608X06N_0603_MED</t>
  </si>
  <si>
    <t>CMP-009-00204-3</t>
  </si>
  <si>
    <t>50Y7761</t>
  </si>
  <si>
    <t>C163504</t>
  </si>
  <si>
    <t>RC0603DR-07100KL</t>
  </si>
  <si>
    <t>Fixed Resistor, Metal Glaze/thick Film, 0.1W, 100000ohm, 75V, 0.5% +/-Tol, 100ppm/Cel, Surface Mount, 0603</t>
  </si>
  <si>
    <t>R2, R21, R23</t>
  </si>
  <si>
    <t>CMP-009-00328-2</t>
  </si>
  <si>
    <t>49AK1771</t>
  </si>
  <si>
    <t>C114662</t>
  </si>
  <si>
    <t>RC0603FR-072K2L</t>
  </si>
  <si>
    <t>Fixed Resistor, Metal Glaze/thick Film, 0.1W, 2200ohm, 75V, 1% +/-Tol, 100ppm/Cel, Surface Mount, 0603</t>
  </si>
  <si>
    <t>R3, R4, R5, R6, R14, R26, R27, R28, R29, R78, R79, R80, R81, R82, R83, R84, R85</t>
  </si>
  <si>
    <t>CMP-009-00304-2</t>
  </si>
  <si>
    <t>603-RC0603FR-072K2L</t>
  </si>
  <si>
    <t>C114669</t>
  </si>
  <si>
    <t>RC0603FR-07470RL</t>
  </si>
  <si>
    <t>Fixed Resistor, Metal Glaze/thick Film, 0.1W, 470ohm, 75V, 1% +/-Tol, 100ppm/Cel, Surface Mount, 0603</t>
  </si>
  <si>
    <t>R7, R8, R13</t>
  </si>
  <si>
    <t>CMP-009-00300-2</t>
  </si>
  <si>
    <t>603-RC0603FR-07470RL</t>
  </si>
  <si>
    <t>C105881</t>
  </si>
  <si>
    <t>RC0603FR-07330RL</t>
  </si>
  <si>
    <t>Fixed Resistor, Metal Glaze/thick Film, 0.1W, 330ohm, 75V, 1% +/-Tol, 100ppm/Cel, Surface Mount, 0603</t>
  </si>
  <si>
    <t>R9, R12, R17, R18, R19, R20</t>
  </si>
  <si>
    <t>CMP-009-00302-2</t>
  </si>
  <si>
    <t>98K7391</t>
  </si>
  <si>
    <t>C112310</t>
  </si>
  <si>
    <t>RC0603FR-07680RL</t>
  </si>
  <si>
    <t>Fixed Resistor, Metal Glaze/thick Film, 0.1W, 680ohm, 75V, 1% +/-Tol, 100ppm/Cel, Surface Mount, 0603</t>
  </si>
  <si>
    <t>R10, R11</t>
  </si>
  <si>
    <t>CMP-009-00301-2</t>
  </si>
  <si>
    <t>98K7425</t>
  </si>
  <si>
    <t>C114640</t>
  </si>
  <si>
    <t>RC0603FR-07120RL</t>
  </si>
  <si>
    <t>Res General Purpose Thick Film 0603 120 Ohm 1% 1/10W ±100ppm/°C Molded SMD Paper T/R</t>
  </si>
  <si>
    <t>R16, R57</t>
  </si>
  <si>
    <t>CMP-009-00303-2</t>
  </si>
  <si>
    <t>98K7350</t>
  </si>
  <si>
    <t>C98220</t>
  </si>
  <si>
    <t>RC0603FR-1010KL</t>
  </si>
  <si>
    <t>Fixed Resistor, Metal Glaze/thick Film, 0.1W, 10000ohm, 75V, 1% +/-Tol, 100ppm/Cel, Surface Mount, 0603</t>
  </si>
  <si>
    <t>R25, R30, R66, R75</t>
  </si>
  <si>
    <t>CMP-009-00306-2</t>
  </si>
  <si>
    <t>603-RC0603FR-1010KL</t>
  </si>
  <si>
    <t>C141675</t>
  </si>
  <si>
    <t>RC0603JR-0710ML</t>
  </si>
  <si>
    <t>Fixed Resistor, Metal Glaze/thick Film, 0.1W, 10Mohm, 75V, 1% +/-Tol, 100ppm/Cel, Surface Mount, 0603</t>
  </si>
  <si>
    <t>R42_HP1, R42_HP2, R42_HP3, R42_HP4, R43_HP1, R43_HP2, R43_HP3, R43_HP4</t>
  </si>
  <si>
    <t>CMP-009-00338-2</t>
  </si>
  <si>
    <t>311-10MGRCT-ND</t>
  </si>
  <si>
    <t>C105588</t>
  </si>
  <si>
    <t>RC0603FR-07100RL</t>
  </si>
  <si>
    <t>Fixed Resistor, Metal Glaze/thick Film, 0.1W, 100ohm, 75V, 1% +/-Tol, 100ppm/Cel, Surface Mount, 0603</t>
  </si>
  <si>
    <t>R55_HP1, R55_HP2, R55_HP3, R55_HP4</t>
  </si>
  <si>
    <t>CMP-009-00319-2</t>
  </si>
  <si>
    <t>98K7334</t>
  </si>
  <si>
    <t>C309535</t>
  </si>
  <si>
    <t>CRG2512-FZ-R200E-1</t>
  </si>
  <si>
    <t>Res Metal Strip 2512 0.2 Ohm 1% 1W ±50ppm/°C Sulfur Resistant Pad SMD T/R Automotive AEC-Q200</t>
  </si>
  <si>
    <t>R70_HP1, R70_HP2, R70_HP3, R70_HP4</t>
  </si>
  <si>
    <t>RESC640320X70_CRG2512_MFG</t>
  </si>
  <si>
    <t>CMP-009-00340-2</t>
  </si>
  <si>
    <t>57AK7392</t>
  </si>
  <si>
    <t>C114622</t>
  </si>
  <si>
    <t>RC0603FR-13470KL</t>
  </si>
  <si>
    <t>Fixed Resistor, Metal Glaze/thick Film, 0.1W, 470Kohm, 75V, 1% +/-Tol, 100ppm/Cel, Surface Mount, 0603</t>
  </si>
  <si>
    <t>R74_HP1, R74_HP2, R74_HP3, R74_HP4</t>
  </si>
  <si>
    <t>CMP-009-00339-2</t>
  </si>
  <si>
    <t>13-RC0603FR-13470KLCT-ND</t>
  </si>
  <si>
    <t>SolderBridge0603_On</t>
  </si>
  <si>
    <t>Solder Bridge ON</t>
  </si>
  <si>
    <t>SB1, SB2, SB3, SB4, SB5, SB6, SB7, SB8, SB9</t>
  </si>
  <si>
    <t>SOLDER-BRIDGE_R0603-0R, SOLDER-BRIDGE_R0603-0R-CLOSEMASK</t>
  </si>
  <si>
    <t>CMP-128-000020-6</t>
  </si>
  <si>
    <t>RC0603JR-070RL</t>
  </si>
  <si>
    <t>603-RC0603JR-070RL</t>
  </si>
  <si>
    <t>NUCLEO-H563ZI</t>
  </si>
  <si>
    <t>Dev Nucleo Board, 32Bit, Arm, Cortex-M Rohs Compliant: Yes |Stmicroelectronics NUCLEO-H563ZI</t>
  </si>
  <si>
    <t>U1</t>
  </si>
  <si>
    <t>NUCLEO-H563ZI-Below-Footprint</t>
  </si>
  <si>
    <t>CMP-020-00024-9</t>
  </si>
  <si>
    <t>STMicroelectronics</t>
  </si>
  <si>
    <t>AP74700QW6-7</t>
  </si>
  <si>
    <t>ORController N-Channel Single Automotive AEC-Q100 6-Pin SOT-26 T/R</t>
  </si>
  <si>
    <t>U2, U12, U14</t>
  </si>
  <si>
    <t>SOT95P285X130-6N</t>
  </si>
  <si>
    <t>CMP-004-00052-1</t>
  </si>
  <si>
    <t>621-AP74700QW6-7</t>
  </si>
  <si>
    <t>TLP2368(TPL,E</t>
  </si>
  <si>
    <t>Logic IC Output Optocoupler, 1-Channel, 1-Element, 3750V Isolation, 20MBps</t>
  </si>
  <si>
    <t>U3, U7, U8</t>
  </si>
  <si>
    <t>SOT125P700X220-5N</t>
  </si>
  <si>
    <t>CMP-00026-00002-1</t>
  </si>
  <si>
    <t>Toshiba</t>
  </si>
  <si>
    <t>C3235232</t>
  </si>
  <si>
    <t>THVD1400DR</t>
  </si>
  <si>
    <t>Line Transceiver, 1 Func, 1 Driver, 1 Rcvr, PDSO8</t>
  </si>
  <si>
    <t>U4</t>
  </si>
  <si>
    <t>SOIC127P600X175-8N</t>
  </si>
  <si>
    <t>CMP-015-00028-2</t>
  </si>
  <si>
    <t>Texas Instruments</t>
  </si>
  <si>
    <t>595-THVD1400DR</t>
  </si>
  <si>
    <t>SC0915</t>
  </si>
  <si>
    <t>RP2040 Pico ARM Cortex-M0+ - Microcontroller IC 32-Bit Dual-Core 133MHz</t>
  </si>
  <si>
    <t>U5</t>
  </si>
  <si>
    <t>SC0915-Footprint-NoDEBUG</t>
  </si>
  <si>
    <t>CMP-031-00011-4</t>
  </si>
  <si>
    <t>Raspberry Pi</t>
  </si>
  <si>
    <t>2648-SC0915CT-ND</t>
  </si>
  <si>
    <t>L78M05CDT-TR</t>
  </si>
  <si>
    <t>Fixed Positive Standard Regulator, 5VBIPolar, PSSO2</t>
  </si>
  <si>
    <t>U6</t>
  </si>
  <si>
    <t>L78M05CDT-TR-Footprint-1</t>
  </si>
  <si>
    <t>CMP-019-00076-2</t>
  </si>
  <si>
    <t>511-L78M05CDT-TR</t>
  </si>
  <si>
    <t>LS0504EVT233</t>
  </si>
  <si>
    <t>E-Fuse, LS0504 Series Single Channel 4 A High Side SMT Power Switch - SOT-23-3</t>
  </si>
  <si>
    <t>U9</t>
  </si>
  <si>
    <t>SOT95P280X100-3N</t>
  </si>
  <si>
    <t>CMP-005-00015-4</t>
  </si>
  <si>
    <t>C6931</t>
  </si>
  <si>
    <t>SN74ACT245PWR</t>
  </si>
  <si>
    <t>Bus Transceiver, ACT Series, 1-Func, 8-Bit, True Output, CMOS, PDSO20</t>
  </si>
  <si>
    <t>U10</t>
  </si>
  <si>
    <t>PW0020A_L</t>
  </si>
  <si>
    <t>CMP-016-00027-3</t>
  </si>
  <si>
    <t>R-78K3.3-1.0</t>
  </si>
  <si>
    <t>R-78K-1.0 Series Single Output 3.3 V 1 A Non Isolated DC/DC Converter - SIP-3</t>
  </si>
  <si>
    <t>U11</t>
  </si>
  <si>
    <t>R-78K3.3-1.0-Footprint-1</t>
  </si>
  <si>
    <t>CMP-019-00075-1</t>
  </si>
  <si>
    <t>Recom Power</t>
  </si>
  <si>
    <t>C83836</t>
  </si>
  <si>
    <t>M24C02-RMN6TP</t>
  </si>
  <si>
    <t>M24C02 Series 2 Kb (256 x 8) 1.8 V SMT Serial I²C Bus EEPROM - SOIC-8</t>
  </si>
  <si>
    <t>U13, U15, U21</t>
  </si>
  <si>
    <t>M24C02-RMN6TP-SO8N-IPC_B</t>
  </si>
  <si>
    <t>CMP-019-00078-2</t>
  </si>
  <si>
    <t>26AC2501</t>
  </si>
  <si>
    <t>TPS922051D1DGNR</t>
  </si>
  <si>
    <t>65V, 2A buck LED driver with analog or PWM dimming options 8-HVSSOP -40 to 85</t>
  </si>
  <si>
    <t>U19_HP1, U19_HP2, U19_HP3, U19_HP4</t>
  </si>
  <si>
    <t>TPS92205x_TSOP65P490X110_HS-9N</t>
  </si>
  <si>
    <t>CMP-00024-00009-2</t>
  </si>
  <si>
    <t>296-TPS922051D1DGNRCT-ND</t>
  </si>
  <si>
    <t>C131194</t>
  </si>
  <si>
    <t>TLC59116IPWR</t>
  </si>
  <si>
    <t>LED Driver, 16-Segment, PDSO28</t>
  </si>
  <si>
    <t>U20</t>
  </si>
  <si>
    <t>PW0028A_L</t>
  </si>
  <si>
    <t>CMP-00024-00008-2</t>
  </si>
  <si>
    <t>595-TLC59116IPWR</t>
  </si>
  <si>
    <t>3306P-1-102</t>
  </si>
  <si>
    <t>Trimmer, Cermet, 0.2W, 1000ohm, 100V, 25% +/-Tol, 250ppm/Cel, 1 Turn(s)</t>
  </si>
  <si>
    <t>VR1</t>
  </si>
  <si>
    <t>3306P-1-102-Footprint-1</t>
  </si>
  <si>
    <t>CMP-00028-00042-1</t>
  </si>
  <si>
    <t>2x35 header</t>
  </si>
  <si>
    <t>2x8 header</t>
  </si>
  <si>
    <t>2x10 header</t>
  </si>
  <si>
    <t>2x15 header</t>
  </si>
  <si>
    <t>2x17 header</t>
  </si>
  <si>
    <t>1xN header</t>
  </si>
  <si>
    <t>FH2.54-09-40PZS</t>
  </si>
  <si>
    <t>2x40 cut to 2x35 socket</t>
  </si>
  <si>
    <t>1x40 header long</t>
  </si>
  <si>
    <t>C51353</t>
  </si>
  <si>
    <t>2.54-1*40P21MM</t>
  </si>
  <si>
    <t>HC-PZ254-11.5L-1x40PZ</t>
  </si>
  <si>
    <t>PH2.54-2X8P-H25</t>
  </si>
  <si>
    <t>C42431811</t>
  </si>
  <si>
    <t>C25503141</t>
  </si>
  <si>
    <t>2541WV-2x40P</t>
  </si>
  <si>
    <t>2541WV-2x10P</t>
  </si>
  <si>
    <t>C5383109</t>
  </si>
  <si>
    <t>2541WV-2x15P</t>
  </si>
  <si>
    <t>C25503138</t>
  </si>
  <si>
    <t>HC-PZ254-11.5L-2x17PZ</t>
  </si>
  <si>
    <t>C41376108</t>
  </si>
  <si>
    <t>C42460494</t>
  </si>
  <si>
    <t>Alt MFG</t>
  </si>
  <si>
    <t>CD288H1HM471G200T</t>
  </si>
  <si>
    <t>N/A</t>
  </si>
  <si>
    <t>FH-00843</t>
  </si>
  <si>
    <t>C2685127</t>
  </si>
  <si>
    <t>C2936001</t>
  </si>
  <si>
    <t>DW254W-22-08-85</t>
  </si>
  <si>
    <t>C5381661</t>
  </si>
  <si>
    <t>SAME PRICE</t>
  </si>
  <si>
    <t>2541WR-2x05P</t>
  </si>
  <si>
    <t>C5383090</t>
  </si>
  <si>
    <t>2541WR-2x04P</t>
  </si>
  <si>
    <t>C5383089</t>
  </si>
  <si>
    <t>C42431793</t>
  </si>
  <si>
    <t>PZ2.54V-1208P-H25</t>
  </si>
  <si>
    <t>PZ2.54V-1210P-H25</t>
  </si>
  <si>
    <t>C42431802</t>
  </si>
  <si>
    <t>C42431814</t>
  </si>
  <si>
    <t>PZ2.54V-1212P-H25</t>
  </si>
  <si>
    <t>PZ2.54V-1206P-H25</t>
  </si>
  <si>
    <t>C42431792</t>
  </si>
  <si>
    <t>NO ALTERNATE</t>
  </si>
  <si>
    <t>C461186</t>
  </si>
  <si>
    <t>C155242</t>
  </si>
  <si>
    <t>C99487</t>
  </si>
  <si>
    <t>C6807072</t>
  </si>
  <si>
    <t>L78M05CDT-TR(JSM)</t>
  </si>
  <si>
    <t>C5296721</t>
  </si>
  <si>
    <t>HX PZ2.54-1x2P WT</t>
  </si>
  <si>
    <t>C46061675</t>
  </si>
  <si>
    <t>Column1</t>
  </si>
  <si>
    <t>unit price</t>
  </si>
  <si>
    <t>qty</t>
  </si>
  <si>
    <t>mult</t>
  </si>
  <si>
    <t>C42385728</t>
  </si>
  <si>
    <t>TAJA226K010TNJ</t>
  </si>
  <si>
    <t>C1966422</t>
  </si>
  <si>
    <t>CL10B334KB8VPNC</t>
  </si>
  <si>
    <t>C22380013</t>
  </si>
  <si>
    <t>Ordered</t>
  </si>
  <si>
    <t>WM2509060186</t>
  </si>
  <si>
    <t>Amazon</t>
  </si>
  <si>
    <t>Micro-Fit+ Versa Color Receptacle Housing, Dual Row, 4 Circuits, UL 94V-0, Glow-Wire Capable, Blue</t>
  </si>
  <si>
    <t>Micro-Fit+ Receptacle Housing, Dual Row, 6 Circuits, UL 94V-0, Glow-Wire Capable, Black</t>
  </si>
  <si>
    <t>Micro-Fit+ Receptacle Housing, Dual Row, 2 Circuits, UL 94V-0, Glow-Wire Capable, Black</t>
  </si>
  <si>
    <t>Micro-Fit+ Receptacle Housing, Dual Row, 8 Circuits, UL 94V-0, Glow-Wire Capable, Black</t>
  </si>
  <si>
    <t>Micro-Fit+ Terminal Position Assurance (TPA) Retainer, 1 Circuit</t>
  </si>
  <si>
    <t>Micro-Fit+ Terminal Position Assurance (TPA) Retainer, 2 Circuits</t>
  </si>
  <si>
    <t>Micro-Fit+ Terminal Position Assurance (TPA) Retainer, 3 Circuits</t>
  </si>
  <si>
    <t>Micro-Fit+ Terminal Position Assurance (TPA) Retainer, 4 Circuits</t>
  </si>
  <si>
    <t>Micro-Fit+ Crimp Terminal, Female, Tin (Sn) Plating, 18 AWG</t>
  </si>
  <si>
    <t>Micro-Fit+ Crimp Terminal, Female, Tin (Sn) Plating, 24-20 AWG</t>
  </si>
  <si>
    <t>Micro-Fit+ Receptacle Housing, Dual Row, 4 Circuits, UL 94V-0, Glow-Wire Capable, Black</t>
  </si>
  <si>
    <t>‎5923-0ZCG0300FF2BCT-ND‎</t>
  </si>
  <si>
    <t>‎0ZCG0300FF2B‎</t>
  </si>
  <si>
    <t>PTC RESET FUSE 6V 3A 1812</t>
  </si>
  <si>
    <t>Immediate</t>
  </si>
  <si>
    <t>‎5923-0ZCJ0100FF2ECT-ND‎</t>
  </si>
  <si>
    <t>‎0ZCJ0100FF2E‎</t>
  </si>
  <si>
    <t>PTC RESET FUSE 6V 1A 1206</t>
  </si>
  <si>
    <t>‎2057-DML-08-A-H-T-A-ND‎</t>
  </si>
  <si>
    <t>‎DML-08-A-H-T-A‎</t>
  </si>
  <si>
    <t>CONN HEADER R/A 8POS 3MM</t>
  </si>
  <si>
    <t>‎2057-DML-06-A-H-T-A-ND‎</t>
  </si>
  <si>
    <t>‎DML-06-A-H-T-A‎</t>
  </si>
  <si>
    <t>CONN HEADER R/A 6POS 3MM</t>
  </si>
  <si>
    <t>‎2057-DML-08-A-V-T-A-ND‎</t>
  </si>
  <si>
    <t>‎DML-08-A-V-T-A‎</t>
  </si>
  <si>
    <t>CONN HEADER VERT 8POS 3MM</t>
  </si>
  <si>
    <t>‎SRR6038-180YCT-ND‎</t>
  </si>
  <si>
    <t>‎SRR6038-180Y‎</t>
  </si>
  <si>
    <t>FIXED IND 18UH 1.5A 92 MOHM SMD</t>
  </si>
  <si>
    <t>‎G881A04001TEU-ND‎</t>
  </si>
  <si>
    <t>‎G881A04001TEU‎</t>
  </si>
  <si>
    <t>CONN HEADER R/A 4POS 3MM</t>
  </si>
  <si>
    <t>‎3182-1S7BE_0303S3U-ND‎</t>
  </si>
  <si>
    <t>‎1S7BE_0303S3U‎</t>
  </si>
  <si>
    <t>‎945-R-78K3.3-1.0-ND‎</t>
  </si>
  <si>
    <t>‎R-78K3.3-1.0‎</t>
  </si>
  <si>
    <t>1A DC/DC-CONVERTER 'INNOLINE' SI</t>
  </si>
  <si>
    <t>‎296-TPS922051D1DGNRCT-ND‎</t>
  </si>
  <si>
    <t>‎TPS922051D1DGNR‎</t>
  </si>
  <si>
    <t>65V, 2A BUCK LED DRIVER WITH ANA</t>
  </si>
  <si>
    <t>‎18-LS0504EVT233CT-ND‎</t>
  </si>
  <si>
    <t>‎LS0504EVT233‎</t>
  </si>
  <si>
    <t>IC ELECTRONIC FUSE SOT23-3</t>
  </si>
  <si>
    <t>‎G881H0422CEU-ND‎</t>
  </si>
  <si>
    <t>‎G881H0422CEU‎</t>
  </si>
  <si>
    <t>CONN RCPT HSG 4POS 3.00MM</t>
  </si>
  <si>
    <t>‎WM1785-ND‎</t>
  </si>
  <si>
    <t>‎0430250600‎</t>
  </si>
  <si>
    <t>CONN RCPT HSG 6POS 3.00MM</t>
  </si>
  <si>
    <t>‎WM1786-ND‎</t>
  </si>
  <si>
    <t>‎0430250800‎</t>
  </si>
  <si>
    <t>CONN RCPT HSG 8POS 3.00MM</t>
  </si>
  <si>
    <t>‎664-G881C0232CEUCT-ND‎</t>
  </si>
  <si>
    <t>‎G881C0232CEU‎</t>
  </si>
  <si>
    <t>CONN SOCKET 20-30AWG CRIMP TIN</t>
  </si>
  <si>
    <t>‎WM13070CT-ND‎</t>
  </si>
  <si>
    <t>‎0430300038‎</t>
  </si>
  <si>
    <t>CONN SOCKET 18AWG CRIMP TIN</t>
  </si>
  <si>
    <t>‎WM1837CT-ND‎</t>
  </si>
  <si>
    <t>‎0430300001‎</t>
  </si>
  <si>
    <t>CONN SOCKET 20-24AWG CRIMP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</si>
</sst>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i/>
      <sz val="8"/>
      <color rgb="FF7F7F7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2" borderId="2" xfId="0" applyFill="1" applyBorder="1"/>
    <xf numFmtId="0" fontId="3" fillId="0" borderId="0" xfId="2"/>
    <xf numFmtId="0" fontId="3" fillId="0" borderId="1" xfId="2" applyBorder="1"/>
    <xf numFmtId="0" fontId="3" fillId="0" borderId="1" xfId="2" quotePrefix="1" applyBorder="1"/>
    <xf numFmtId="0" fontId="1" fillId="4" borderId="0" xfId="3"/>
    <xf numFmtId="0" fontId="1" fillId="4" borderId="1" xfId="3" applyBorder="1"/>
    <xf numFmtId="0" fontId="1" fillId="4" borderId="1" xfId="3" quotePrefix="1" applyBorder="1"/>
    <xf numFmtId="0" fontId="1" fillId="5" borderId="1" xfId="4" quotePrefix="1" applyBorder="1"/>
    <xf numFmtId="0" fontId="4" fillId="0" borderId="0" xfId="0" applyFont="1"/>
    <xf numFmtId="0" fontId="3" fillId="4" borderId="0" xfId="2" applyFill="1"/>
    <xf numFmtId="0" fontId="3" fillId="0" borderId="0" xfId="2" applyBorder="1"/>
    <xf numFmtId="0" fontId="3" fillId="0" borderId="0" xfId="2" quotePrefix="1" applyBorder="1"/>
    <xf numFmtId="0" fontId="0" fillId="2" borderId="3" xfId="0" applyFill="1" applyBorder="1"/>
    <xf numFmtId="0" fontId="3" fillId="0" borderId="4" xfId="2" applyBorder="1"/>
    <xf numFmtId="0" fontId="4" fillId="6" borderId="4" xfId="0" quotePrefix="1" applyFont="1" applyFill="1" applyBorder="1"/>
    <xf numFmtId="0" fontId="4" fillId="4" borderId="4" xfId="3" applyFont="1" applyBorder="1"/>
    <xf numFmtId="0" fontId="0" fillId="2" borderId="5" xfId="0" applyFill="1" applyBorder="1"/>
    <xf numFmtId="0" fontId="3" fillId="0" borderId="6" xfId="2" quotePrefix="1" applyBorder="1"/>
    <xf numFmtId="0" fontId="0" fillId="0" borderId="6" xfId="0" quotePrefix="1" applyBorder="1"/>
    <xf numFmtId="0" fontId="1" fillId="4" borderId="6" xfId="3" quotePrefix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0" borderId="1" xfId="2" quotePrefix="1" applyBorder="1" applyAlignment="1">
      <alignment horizontal="left"/>
    </xf>
    <xf numFmtId="0" fontId="3" fillId="0" borderId="1" xfId="2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4" borderId="1" xfId="3" quotePrefix="1" applyBorder="1" applyAlignment="1">
      <alignment horizontal="left"/>
    </xf>
    <xf numFmtId="0" fontId="0" fillId="4" borderId="1" xfId="3" quotePrefix="1" applyFont="1" applyBorder="1" applyAlignment="1">
      <alignment horizontal="left"/>
    </xf>
    <xf numFmtId="0" fontId="0" fillId="0" borderId="0" xfId="0" applyAlignment="1">
      <alignment horizontal="left"/>
    </xf>
    <xf numFmtId="0" fontId="4" fillId="6" borderId="1" xfId="0" quotePrefix="1" applyFont="1" applyFill="1" applyBorder="1" applyAlignment="1">
      <alignment horizontal="left"/>
    </xf>
    <xf numFmtId="0" fontId="4" fillId="6" borderId="1" xfId="1" quotePrefix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1" applyFont="1" applyFill="1" applyBorder="1" applyAlignment="1">
      <alignment horizontal="left"/>
    </xf>
    <xf numFmtId="0" fontId="4" fillId="4" borderId="1" xfId="3" applyFont="1" applyBorder="1" applyAlignment="1">
      <alignment horizontal="left"/>
    </xf>
    <xf numFmtId="0" fontId="1" fillId="4" borderId="1" xfId="3" applyBorder="1" applyAlignment="1">
      <alignment horizontal="left"/>
    </xf>
    <xf numFmtId="0" fontId="4" fillId="4" borderId="1" xfId="3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wrapText="1"/>
    </xf>
    <xf numFmtId="0" fontId="3" fillId="0" borderId="1" xfId="2" quotePrefix="1" applyBorder="1" applyAlignment="1">
      <alignment wrapText="1"/>
    </xf>
    <xf numFmtId="0" fontId="3" fillId="0" borderId="1" xfId="2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3" quotePrefix="1" applyBorder="1" applyAlignment="1">
      <alignment wrapText="1"/>
    </xf>
    <xf numFmtId="0" fontId="0" fillId="0" borderId="0" xfId="0" applyAlignment="1">
      <alignment wrapText="1"/>
    </xf>
    <xf numFmtId="0" fontId="4" fillId="4" borderId="4" xfId="3" quotePrefix="1" applyFont="1" applyBorder="1"/>
    <xf numFmtId="0" fontId="4" fillId="6" borderId="0" xfId="0" quotePrefix="1" applyFont="1" applyFill="1" applyBorder="1"/>
    <xf numFmtId="0" fontId="0" fillId="0" borderId="0" xfId="0" applyBorder="1"/>
    <xf numFmtId="0" fontId="5" fillId="2" borderId="1" xfId="0" applyFont="1" applyFill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5" fillId="4" borderId="1" xfId="3" quotePrefix="1" applyFont="1" applyBorder="1" applyAlignment="1">
      <alignment wrapText="1"/>
    </xf>
    <xf numFmtId="0" fontId="6" fillId="0" borderId="1" xfId="2" quotePrefix="1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5">
    <cellStyle name="60% - Accent2" xfId="4" builtinId="36"/>
    <cellStyle name="60% - Accent5" xfId="3" builtinId="48"/>
    <cellStyle name="Explanatory Text" xfId="2" builtinId="53"/>
    <cellStyle name="Good" xfId="1" builtinId="26"/>
    <cellStyle name="Normal" xfId="0" builtinId="0"/>
  </cellStyles>
  <dxfs count="11"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D3D3D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BBF07-850C-4730-8162-18B29AD5B9ED}" name="Table1" displayName="Table1" ref="A1:Q47105" totalsRowShown="0" headerRowDxfId="10" headerRowBorderDxfId="9" tableBorderDxfId="8">
  <autoFilter ref="A1:Q47105" xr:uid="{E93BBF07-850C-4730-8162-18B29AD5B9ED}"/>
  <sortState xmlns:xlrd2="http://schemas.microsoft.com/office/spreadsheetml/2017/richdata2" ref="A2:Q89">
    <sortCondition ref="J1:J47105"/>
  </sortState>
  <tableColumns count="17">
    <tableColumn id="18" xr3:uid="{1F2351BE-C9D1-4875-B8C8-41CFAE808E4A}" name="Ordered" dataDxfId="7"/>
    <tableColumn id="1" xr3:uid="{E2F95F2D-ED8C-4284-A0BB-CAFECD5943D1}" name="JLCPN" dataDxfId="5"/>
    <tableColumn id="14" xr3:uid="{72909DCC-9BA5-4B93-8775-556A135D8FE5}" name="qty" dataDxfId="4">
      <calculatedColumnFormula>Table1[[#This Row],[Quantity]]*Table1[[#This Row],[mult]]</calculatedColumnFormula>
    </tableColumn>
    <tableColumn id="13" xr3:uid="{22946306-62E4-42A2-84A8-AC047EF19FCA}" name="Column1" dataDxfId="3">
      <calculatedColumnFormula>Table1[[#This Row],[Quantity]]</calculatedColumnFormula>
    </tableColumn>
    <tableColumn id="12" xr3:uid="{A1569025-80B8-4B4B-9ECA-CDB87538125C}" name="Alt MFG" dataDxfId="2"/>
    <tableColumn id="16" xr3:uid="{8829530A-CDE9-4B14-8345-DA92E478320C}" name="unit price"/>
    <tableColumn id="2" xr3:uid="{B6E8E2FA-912B-46EC-92BD-41E5B97CD973}" name="Name" dataDxfId="6"/>
    <tableColumn id="3" xr3:uid="{91D2AF53-164F-43C9-ABE9-29476A07B7DE}" name="Description" dataDxfId="0"/>
    <tableColumn id="17" xr3:uid="{45F1ADFB-A9FA-41AE-A096-8B993A3025E0}" name="mult"/>
    <tableColumn id="4" xr3:uid="{4FC37AAD-6777-487F-88F6-FE8EE5C65E84}" name="Designator" dataDxfId="1"/>
    <tableColumn id="5" xr3:uid="{96BE6087-D178-462B-A2CB-198D654515A3}" name="Footprint"/>
    <tableColumn id="6" xr3:uid="{0CCF15C9-8515-4DE0-B706-D45FB48CED18}" name="LibRef"/>
    <tableColumn id="7" xr3:uid="{D884F16A-DA34-4E87-A155-6AC773883264}" name="Quantity"/>
    <tableColumn id="8" xr3:uid="{1606BBAC-2102-4698-A414-C2870213F99F}" name="Manufacturer 1"/>
    <tableColumn id="9" xr3:uid="{8046514B-CF66-4DFB-8058-2EB949FC5184}" name="Manufacturer Part Number 1"/>
    <tableColumn id="10" xr3:uid="{66B05EA5-7AD1-4A7A-91E0-D10765016A3B}" name="Supplier 1"/>
    <tableColumn id="11" xr3:uid="{BE3314D5-7B43-4AAC-A587-5FF1974E936B}" name="Supplier Part Number 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09A2-5306-41E3-9E93-C1173D6165EE}">
  <sheetPr>
    <pageSetUpPr fitToPage="1"/>
  </sheetPr>
  <dimension ref="A1:Q89"/>
  <sheetViews>
    <sheetView tabSelected="1" topLeftCell="E52" workbookViewId="0">
      <selection activeCell="J62" sqref="J62"/>
    </sheetView>
  </sheetViews>
  <sheetFormatPr defaultRowHeight="14.5" x14ac:dyDescent="0.35"/>
  <cols>
    <col min="1" max="1" width="15.81640625" style="12" customWidth="1"/>
    <col min="2" max="2" width="15.81640625" style="41" customWidth="1"/>
    <col min="3" max="3" width="15.81640625" style="32" customWidth="1"/>
    <col min="4" max="4" width="13.7265625" style="32" customWidth="1"/>
    <col min="5" max="5" width="19.7265625" style="32" customWidth="1"/>
    <col min="6" max="6" width="10.6328125" customWidth="1"/>
    <col min="7" max="7" width="31.08984375" style="32" bestFit="1" customWidth="1"/>
    <col min="8" max="8" width="43" style="58" customWidth="1"/>
    <col min="9" max="9" width="3.90625" customWidth="1"/>
    <col min="10" max="10" width="78.6328125" style="48" customWidth="1"/>
    <col min="11" max="13" width="18.81640625" customWidth="1"/>
    <col min="14" max="14" width="15.81640625" customWidth="1"/>
    <col min="15" max="15" width="26.26953125" customWidth="1"/>
    <col min="16" max="16" width="15.81640625" customWidth="1"/>
    <col min="17" max="17" width="27.81640625" customWidth="1"/>
  </cols>
  <sheetData>
    <row r="1" spans="1:17" s="3" customFormat="1" x14ac:dyDescent="0.35">
      <c r="A1" s="16" t="s">
        <v>520</v>
      </c>
      <c r="B1" s="25" t="s">
        <v>0</v>
      </c>
      <c r="C1" s="25" t="s">
        <v>513</v>
      </c>
      <c r="D1" s="25" t="s">
        <v>511</v>
      </c>
      <c r="E1" s="25" t="s">
        <v>481</v>
      </c>
      <c r="F1" s="24" t="s">
        <v>512</v>
      </c>
      <c r="G1" s="25" t="s">
        <v>1</v>
      </c>
      <c r="H1" s="52" t="s">
        <v>2</v>
      </c>
      <c r="I1" s="24" t="s">
        <v>514</v>
      </c>
      <c r="J1" s="42" t="s">
        <v>3</v>
      </c>
      <c r="K1" s="20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ht="43.5" x14ac:dyDescent="0.35">
      <c r="A2" s="18" t="s">
        <v>521</v>
      </c>
      <c r="B2" s="33" t="s">
        <v>11</v>
      </c>
      <c r="C2" s="28">
        <f>Table1[[#This Row],[Quantity]]*Table1[[#This Row],[mult]]</f>
        <v>108.5</v>
      </c>
      <c r="D2" s="28">
        <f>Table1[[#This Row],[Quantity]]</f>
        <v>31</v>
      </c>
      <c r="E2" s="28"/>
      <c r="F2" s="1"/>
      <c r="G2" s="28" t="s">
        <v>12</v>
      </c>
      <c r="H2" s="53" t="s">
        <v>13</v>
      </c>
      <c r="I2" s="11">
        <v>3.5</v>
      </c>
      <c r="J2" s="45" t="s">
        <v>14</v>
      </c>
      <c r="K2" s="22" t="s">
        <v>15</v>
      </c>
      <c r="L2" s="2" t="s">
        <v>16</v>
      </c>
      <c r="M2" s="1">
        <v>31</v>
      </c>
      <c r="N2" s="2" t="s">
        <v>17</v>
      </c>
      <c r="O2" s="2" t="s">
        <v>12</v>
      </c>
      <c r="P2" s="2" t="s">
        <v>18</v>
      </c>
      <c r="Q2" s="2" t="s">
        <v>19</v>
      </c>
    </row>
    <row r="3" spans="1:17" ht="22" x14ac:dyDescent="0.35">
      <c r="A3" s="18" t="s">
        <v>521</v>
      </c>
      <c r="B3" s="34" t="s">
        <v>519</v>
      </c>
      <c r="C3" s="28">
        <f>Table1[[#This Row],[Quantity]]*Table1[[#This Row],[mult]]</f>
        <v>5</v>
      </c>
      <c r="D3" s="28">
        <f>Table1[[#This Row],[Quantity]]</f>
        <v>1</v>
      </c>
      <c r="E3" s="28" t="s">
        <v>518</v>
      </c>
      <c r="F3" s="1"/>
      <c r="G3" s="28" t="s">
        <v>27</v>
      </c>
      <c r="H3" s="53" t="s">
        <v>28</v>
      </c>
      <c r="I3" s="2">
        <v>5</v>
      </c>
      <c r="J3" s="45" t="s">
        <v>29</v>
      </c>
      <c r="K3" s="22" t="s">
        <v>15</v>
      </c>
      <c r="L3" s="2" t="s">
        <v>30</v>
      </c>
      <c r="M3" s="1">
        <v>1</v>
      </c>
      <c r="N3" s="2" t="s">
        <v>31</v>
      </c>
      <c r="O3" s="2" t="s">
        <v>27</v>
      </c>
      <c r="P3" s="2" t="s">
        <v>32</v>
      </c>
      <c r="Q3" s="2" t="s">
        <v>33</v>
      </c>
    </row>
    <row r="4" spans="1:17" ht="22" x14ac:dyDescent="0.35">
      <c r="A4" s="18" t="s">
        <v>521</v>
      </c>
      <c r="B4" s="33" t="s">
        <v>517</v>
      </c>
      <c r="C4" s="28">
        <f>Table1[[#This Row],[Quantity]]*Table1[[#This Row],[mult]]</f>
        <v>5</v>
      </c>
      <c r="D4" s="28">
        <f>Table1[[#This Row],[Quantity]]</f>
        <v>1</v>
      </c>
      <c r="E4" s="28" t="s">
        <v>516</v>
      </c>
      <c r="F4" s="1"/>
      <c r="G4" s="28" t="s">
        <v>34</v>
      </c>
      <c r="H4" s="53" t="s">
        <v>35</v>
      </c>
      <c r="I4" s="2">
        <v>5</v>
      </c>
      <c r="J4" s="45" t="s">
        <v>36</v>
      </c>
      <c r="K4" s="22" t="s">
        <v>37</v>
      </c>
      <c r="L4" s="2" t="s">
        <v>38</v>
      </c>
      <c r="M4" s="1">
        <v>1</v>
      </c>
      <c r="N4" s="2" t="s">
        <v>25</v>
      </c>
      <c r="O4" s="2" t="s">
        <v>34</v>
      </c>
      <c r="P4" s="2" t="s">
        <v>39</v>
      </c>
      <c r="Q4" s="2" t="s">
        <v>40</v>
      </c>
    </row>
    <row r="5" spans="1:17" x14ac:dyDescent="0.35">
      <c r="A5" s="18" t="s">
        <v>521</v>
      </c>
      <c r="B5" s="33" t="s">
        <v>41</v>
      </c>
      <c r="C5" s="28">
        <f>Table1[[#This Row],[Quantity]]*Table1[[#This Row],[mult]]</f>
        <v>12</v>
      </c>
      <c r="D5" s="28">
        <f>Table1[[#This Row],[Quantity]]</f>
        <v>6</v>
      </c>
      <c r="E5" s="28"/>
      <c r="F5" s="1"/>
      <c r="G5" s="28" t="s">
        <v>42</v>
      </c>
      <c r="H5" s="53" t="s">
        <v>43</v>
      </c>
      <c r="I5" s="11">
        <v>2</v>
      </c>
      <c r="J5" s="45" t="s">
        <v>44</v>
      </c>
      <c r="K5" s="22" t="s">
        <v>45</v>
      </c>
      <c r="L5" s="2" t="s">
        <v>46</v>
      </c>
      <c r="M5" s="1">
        <v>6</v>
      </c>
      <c r="N5" s="2" t="s">
        <v>31</v>
      </c>
      <c r="O5" s="2" t="s">
        <v>42</v>
      </c>
      <c r="P5" s="2" t="s">
        <v>32</v>
      </c>
      <c r="Q5" s="2" t="s">
        <v>47</v>
      </c>
    </row>
    <row r="6" spans="1:17" ht="22" x14ac:dyDescent="0.35">
      <c r="A6" s="18" t="s">
        <v>521</v>
      </c>
      <c r="B6" s="33" t="s">
        <v>48</v>
      </c>
      <c r="C6" s="28">
        <f>Table1[[#This Row],[Quantity]]*Table1[[#This Row],[mult]]</f>
        <v>25</v>
      </c>
      <c r="D6" s="28">
        <f>Table1[[#This Row],[Quantity]]</f>
        <v>5</v>
      </c>
      <c r="E6" s="28"/>
      <c r="F6" s="1"/>
      <c r="G6" s="28" t="s">
        <v>49</v>
      </c>
      <c r="H6" s="53" t="s">
        <v>50</v>
      </c>
      <c r="I6" s="2">
        <v>5</v>
      </c>
      <c r="J6" s="45" t="s">
        <v>51</v>
      </c>
      <c r="K6" s="22" t="s">
        <v>15</v>
      </c>
      <c r="L6" s="2" t="s">
        <v>52</v>
      </c>
      <c r="M6" s="1">
        <v>5</v>
      </c>
      <c r="N6" s="2" t="s">
        <v>31</v>
      </c>
      <c r="O6" s="2" t="s">
        <v>49</v>
      </c>
      <c r="P6" s="2" t="s">
        <v>18</v>
      </c>
      <c r="Q6" s="2" t="s">
        <v>53</v>
      </c>
    </row>
    <row r="7" spans="1:17" x14ac:dyDescent="0.35">
      <c r="A7" s="18" t="s">
        <v>521</v>
      </c>
      <c r="B7" s="33" t="s">
        <v>54</v>
      </c>
      <c r="C7" s="28">
        <f>Table1[[#This Row],[Quantity]]*Table1[[#This Row],[mult]]</f>
        <v>25</v>
      </c>
      <c r="D7" s="28">
        <f>Table1[[#This Row],[Quantity]]</f>
        <v>5</v>
      </c>
      <c r="E7" s="28"/>
      <c r="F7" s="1"/>
      <c r="G7" s="28" t="s">
        <v>55</v>
      </c>
      <c r="H7" s="53" t="s">
        <v>56</v>
      </c>
      <c r="I7" s="2">
        <v>5</v>
      </c>
      <c r="J7" s="45" t="s">
        <v>57</v>
      </c>
      <c r="K7" s="22" t="s">
        <v>45</v>
      </c>
      <c r="L7" s="2" t="s">
        <v>58</v>
      </c>
      <c r="M7" s="1">
        <v>5</v>
      </c>
      <c r="N7" s="2" t="s">
        <v>59</v>
      </c>
      <c r="O7" s="2" t="s">
        <v>55</v>
      </c>
      <c r="P7" s="2" t="s">
        <v>39</v>
      </c>
      <c r="Q7" s="2" t="s">
        <v>60</v>
      </c>
    </row>
    <row r="8" spans="1:17" ht="43.5" x14ac:dyDescent="0.35">
      <c r="A8" s="18" t="s">
        <v>521</v>
      </c>
      <c r="B8" s="33" t="s">
        <v>61</v>
      </c>
      <c r="C8" s="28">
        <f>Table1[[#This Row],[Quantity]]*Table1[[#This Row],[mult]]</f>
        <v>50</v>
      </c>
      <c r="D8" s="28">
        <f>Table1[[#This Row],[Quantity]]</f>
        <v>25</v>
      </c>
      <c r="E8" s="28"/>
      <c r="F8" s="1"/>
      <c r="G8" s="28" t="s">
        <v>62</v>
      </c>
      <c r="H8" s="53" t="s">
        <v>63</v>
      </c>
      <c r="I8" s="11">
        <v>2</v>
      </c>
      <c r="J8" s="45" t="s">
        <v>64</v>
      </c>
      <c r="K8" s="22" t="s">
        <v>45</v>
      </c>
      <c r="L8" s="2" t="s">
        <v>65</v>
      </c>
      <c r="M8" s="1">
        <v>25</v>
      </c>
      <c r="N8" s="2" t="s">
        <v>66</v>
      </c>
      <c r="O8" s="2" t="s">
        <v>62</v>
      </c>
      <c r="P8" s="2" t="s">
        <v>18</v>
      </c>
      <c r="Q8" s="2" t="s">
        <v>67</v>
      </c>
    </row>
    <row r="9" spans="1:17" ht="22" x14ac:dyDescent="0.35">
      <c r="A9" s="18" t="s">
        <v>521</v>
      </c>
      <c r="B9" s="33" t="s">
        <v>68</v>
      </c>
      <c r="C9" s="28">
        <f>Table1[[#This Row],[Quantity]]*Table1[[#This Row],[mult]]</f>
        <v>10</v>
      </c>
      <c r="D9" s="28">
        <f>Table1[[#This Row],[Quantity]]</f>
        <v>2</v>
      </c>
      <c r="E9" s="28"/>
      <c r="F9" s="1"/>
      <c r="G9" s="28" t="s">
        <v>69</v>
      </c>
      <c r="H9" s="53" t="s">
        <v>70</v>
      </c>
      <c r="I9" s="2">
        <v>5</v>
      </c>
      <c r="J9" s="45" t="s">
        <v>71</v>
      </c>
      <c r="K9" s="22" t="s">
        <v>45</v>
      </c>
      <c r="L9" s="2" t="s">
        <v>72</v>
      </c>
      <c r="M9" s="1">
        <v>2</v>
      </c>
      <c r="N9" s="2" t="s">
        <v>66</v>
      </c>
      <c r="O9" s="2" t="s">
        <v>69</v>
      </c>
      <c r="P9" s="2" t="s">
        <v>39</v>
      </c>
      <c r="Q9" s="2" t="s">
        <v>73</v>
      </c>
    </row>
    <row r="10" spans="1:17" x14ac:dyDescent="0.35">
      <c r="A10" s="18" t="s">
        <v>521</v>
      </c>
      <c r="B10" s="36" t="s">
        <v>480</v>
      </c>
      <c r="C10" s="29">
        <f>Table1[[#This Row],[Quantity]]*Table1[[#This Row],[mult]]</f>
        <v>60</v>
      </c>
      <c r="D10" s="29">
        <f>Table1[[#This Row],[Quantity]]</f>
        <v>12</v>
      </c>
      <c r="E10" s="29" t="s">
        <v>482</v>
      </c>
      <c r="F10" s="1">
        <v>9.3700000000000006E-2</v>
      </c>
      <c r="G10" s="28" t="s">
        <v>20</v>
      </c>
      <c r="H10" s="53" t="s">
        <v>21</v>
      </c>
      <c r="I10" s="2">
        <v>5</v>
      </c>
      <c r="J10" s="45" t="s">
        <v>22</v>
      </c>
      <c r="K10" s="22" t="s">
        <v>23</v>
      </c>
      <c r="L10" s="2" t="s">
        <v>24</v>
      </c>
      <c r="M10" s="1">
        <v>12</v>
      </c>
      <c r="N10" s="2" t="s">
        <v>25</v>
      </c>
      <c r="O10" s="2" t="s">
        <v>20</v>
      </c>
      <c r="P10" s="2" t="s">
        <v>18</v>
      </c>
      <c r="Q10" s="2" t="s">
        <v>26</v>
      </c>
    </row>
    <row r="11" spans="1:17" ht="22" x14ac:dyDescent="0.35">
      <c r="A11" s="18" t="s">
        <v>521</v>
      </c>
      <c r="B11" s="33" t="s">
        <v>74</v>
      </c>
      <c r="C11" s="28">
        <f>Table1[[#This Row],[Quantity]]*Table1[[#This Row],[mult]]</f>
        <v>40</v>
      </c>
      <c r="D11" s="28">
        <f>Table1[[#This Row],[Quantity]]</f>
        <v>8</v>
      </c>
      <c r="E11" s="28"/>
      <c r="F11" s="1"/>
      <c r="G11" s="28" t="s">
        <v>75</v>
      </c>
      <c r="H11" s="53" t="s">
        <v>76</v>
      </c>
      <c r="I11" s="2">
        <v>5</v>
      </c>
      <c r="J11" s="45" t="s">
        <v>77</v>
      </c>
      <c r="K11" s="22" t="s">
        <v>15</v>
      </c>
      <c r="L11" s="2" t="s">
        <v>78</v>
      </c>
      <c r="M11" s="1">
        <v>8</v>
      </c>
      <c r="N11" s="2" t="s">
        <v>79</v>
      </c>
      <c r="O11" s="2" t="s">
        <v>75</v>
      </c>
      <c r="P11" s="2" t="s">
        <v>80</v>
      </c>
      <c r="Q11" s="2" t="s">
        <v>81</v>
      </c>
    </row>
    <row r="12" spans="1:17" x14ac:dyDescent="0.35">
      <c r="A12" s="18" t="s">
        <v>521</v>
      </c>
      <c r="B12" s="33" t="s">
        <v>82</v>
      </c>
      <c r="C12" s="28">
        <f>Table1[[#This Row],[Quantity]]*Table1[[#This Row],[mult]]</f>
        <v>5</v>
      </c>
      <c r="D12" s="28">
        <f>Table1[[#This Row],[Quantity]]</f>
        <v>1</v>
      </c>
      <c r="E12" s="28"/>
      <c r="F12" s="1"/>
      <c r="G12" s="28" t="s">
        <v>83</v>
      </c>
      <c r="H12" s="53" t="s">
        <v>84</v>
      </c>
      <c r="I12" s="2">
        <v>5</v>
      </c>
      <c r="J12" s="45" t="s">
        <v>85</v>
      </c>
      <c r="K12" s="22" t="s">
        <v>45</v>
      </c>
      <c r="L12" s="2" t="s">
        <v>86</v>
      </c>
      <c r="M12" s="1">
        <v>1</v>
      </c>
      <c r="N12" s="2" t="s">
        <v>66</v>
      </c>
      <c r="O12" s="2" t="s">
        <v>83</v>
      </c>
      <c r="P12" s="2" t="s">
        <v>39</v>
      </c>
      <c r="Q12" s="2" t="s">
        <v>87</v>
      </c>
    </row>
    <row r="13" spans="1:17" ht="22" x14ac:dyDescent="0.35">
      <c r="A13" s="18" t="s">
        <v>521</v>
      </c>
      <c r="B13" s="33" t="s">
        <v>88</v>
      </c>
      <c r="C13" s="28">
        <f>Table1[[#This Row],[Quantity]]*Table1[[#This Row],[mult]]</f>
        <v>4</v>
      </c>
      <c r="D13" s="28">
        <f>Table1[[#This Row],[Quantity]]</f>
        <v>4</v>
      </c>
      <c r="E13" s="28"/>
      <c r="F13" s="1"/>
      <c r="G13" s="28" t="s">
        <v>89</v>
      </c>
      <c r="H13" s="53" t="s">
        <v>90</v>
      </c>
      <c r="I13" s="11">
        <v>1</v>
      </c>
      <c r="J13" s="45" t="s">
        <v>91</v>
      </c>
      <c r="K13" s="22" t="s">
        <v>15</v>
      </c>
      <c r="L13" s="2" t="s">
        <v>92</v>
      </c>
      <c r="M13" s="1">
        <v>4</v>
      </c>
      <c r="N13" s="2" t="s">
        <v>66</v>
      </c>
      <c r="O13" s="2" t="s">
        <v>89</v>
      </c>
      <c r="P13" s="2" t="s">
        <v>39</v>
      </c>
      <c r="Q13" s="2" t="s">
        <v>93</v>
      </c>
    </row>
    <row r="14" spans="1:17" ht="22" x14ac:dyDescent="0.35">
      <c r="A14" s="18" t="s">
        <v>521</v>
      </c>
      <c r="B14" s="33" t="s">
        <v>94</v>
      </c>
      <c r="C14" s="28">
        <f>Table1[[#This Row],[Quantity]]*Table1[[#This Row],[mult]]</f>
        <v>15</v>
      </c>
      <c r="D14" s="28">
        <f>Table1[[#This Row],[Quantity]]</f>
        <v>3</v>
      </c>
      <c r="E14" s="28"/>
      <c r="F14" s="1"/>
      <c r="G14" s="28" t="s">
        <v>95</v>
      </c>
      <c r="H14" s="53" t="s">
        <v>96</v>
      </c>
      <c r="I14" s="2">
        <v>5</v>
      </c>
      <c r="J14" s="45" t="s">
        <v>97</v>
      </c>
      <c r="K14" s="22" t="s">
        <v>98</v>
      </c>
      <c r="L14" s="2" t="s">
        <v>99</v>
      </c>
      <c r="M14" s="1">
        <v>3</v>
      </c>
      <c r="N14" s="2" t="s">
        <v>100</v>
      </c>
      <c r="O14" s="2" t="s">
        <v>95</v>
      </c>
      <c r="P14" s="2" t="s">
        <v>80</v>
      </c>
      <c r="Q14" s="2" t="s">
        <v>101</v>
      </c>
    </row>
    <row r="15" spans="1:17" ht="22" x14ac:dyDescent="0.35">
      <c r="A15" s="18" t="s">
        <v>521</v>
      </c>
      <c r="B15" s="33" t="s">
        <v>102</v>
      </c>
      <c r="C15" s="28">
        <v>5</v>
      </c>
      <c r="D15" s="28">
        <f>Table1[[#This Row],[Quantity]]</f>
        <v>4</v>
      </c>
      <c r="E15" s="28"/>
      <c r="F15" s="1"/>
      <c r="G15" s="28" t="s">
        <v>103</v>
      </c>
      <c r="H15" s="53" t="s">
        <v>104</v>
      </c>
      <c r="I15" s="11">
        <v>1</v>
      </c>
      <c r="J15" s="45" t="s">
        <v>105</v>
      </c>
      <c r="K15" s="22" t="s">
        <v>106</v>
      </c>
      <c r="L15" s="2" t="s">
        <v>107</v>
      </c>
      <c r="M15" s="1">
        <v>4</v>
      </c>
      <c r="N15" s="2" t="s">
        <v>108</v>
      </c>
      <c r="O15" s="2" t="s">
        <v>103</v>
      </c>
      <c r="P15" s="2" t="s">
        <v>39</v>
      </c>
      <c r="Q15" s="2" t="s">
        <v>109</v>
      </c>
    </row>
    <row r="16" spans="1:17" s="8" customFormat="1" x14ac:dyDescent="0.35">
      <c r="A16" s="19"/>
      <c r="B16" s="37"/>
      <c r="C16" s="38">
        <f>Table1[[#This Row],[Quantity]]*Table1[[#This Row],[mult]]</f>
        <v>5</v>
      </c>
      <c r="D16" s="38">
        <f>Table1[[#This Row],[Quantity]]</f>
        <v>1</v>
      </c>
      <c r="E16" s="38" t="s">
        <v>489</v>
      </c>
      <c r="F16" s="9">
        <v>0.21010000000000001</v>
      </c>
      <c r="G16" s="30" t="s">
        <v>110</v>
      </c>
      <c r="H16" s="54" t="s">
        <v>111</v>
      </c>
      <c r="I16" s="2">
        <v>5</v>
      </c>
      <c r="J16" s="47" t="s">
        <v>112</v>
      </c>
      <c r="K16" s="23" t="s">
        <v>113</v>
      </c>
      <c r="L16" s="10" t="s">
        <v>114</v>
      </c>
      <c r="M16" s="9">
        <v>1</v>
      </c>
      <c r="N16" s="10" t="s">
        <v>115</v>
      </c>
      <c r="O16" s="10" t="s">
        <v>110</v>
      </c>
      <c r="P16" s="10" t="s">
        <v>116</v>
      </c>
      <c r="Q16" s="10" t="s">
        <v>117</v>
      </c>
    </row>
    <row r="17" spans="1:17" s="8" customFormat="1" x14ac:dyDescent="0.35">
      <c r="A17" s="19"/>
      <c r="B17" s="37"/>
      <c r="C17" s="38">
        <f>Table1[[#This Row],[Quantity]]*Table1[[#This Row],[mult]]</f>
        <v>5</v>
      </c>
      <c r="D17" s="38">
        <f>Table1[[#This Row],[Quantity]]</f>
        <v>1</v>
      </c>
      <c r="E17" s="38"/>
      <c r="F17" s="9"/>
      <c r="G17" s="30" t="s">
        <v>118</v>
      </c>
      <c r="H17" s="54" t="s">
        <v>119</v>
      </c>
      <c r="I17" s="2">
        <v>5</v>
      </c>
      <c r="J17" s="47" t="s">
        <v>120</v>
      </c>
      <c r="K17" s="23" t="s">
        <v>121</v>
      </c>
      <c r="L17" s="10" t="s">
        <v>122</v>
      </c>
      <c r="M17" s="9">
        <v>1</v>
      </c>
      <c r="N17" s="10" t="s">
        <v>115</v>
      </c>
      <c r="O17" s="10" t="s">
        <v>118</v>
      </c>
      <c r="P17" s="10" t="s">
        <v>116</v>
      </c>
      <c r="Q17" s="10" t="s">
        <v>123</v>
      </c>
    </row>
    <row r="18" spans="1:17" x14ac:dyDescent="0.35">
      <c r="A18" s="17" t="s">
        <v>483</v>
      </c>
      <c r="B18" s="27" t="s">
        <v>483</v>
      </c>
      <c r="C18" s="27">
        <f>Table1[[#This Row],[Quantity]]*Table1[[#This Row],[mult]]</f>
        <v>15</v>
      </c>
      <c r="D18" s="27">
        <f>Table1[[#This Row],[Quantity]]</f>
        <v>3</v>
      </c>
      <c r="E18" s="27"/>
      <c r="F18" s="6"/>
      <c r="G18" s="26" t="s">
        <v>124</v>
      </c>
      <c r="H18" s="55" t="s">
        <v>125</v>
      </c>
      <c r="I18" s="7">
        <v>5</v>
      </c>
      <c r="J18" s="43" t="s">
        <v>126</v>
      </c>
      <c r="K18" s="21" t="s">
        <v>127</v>
      </c>
      <c r="L18" s="7" t="s">
        <v>128</v>
      </c>
      <c r="M18" s="6">
        <v>3</v>
      </c>
      <c r="N18" s="7" t="s">
        <v>129</v>
      </c>
      <c r="O18" s="7" t="s">
        <v>130</v>
      </c>
      <c r="P18" s="7" t="s">
        <v>131</v>
      </c>
      <c r="Q18" s="7" t="s">
        <v>132</v>
      </c>
    </row>
    <row r="19" spans="1:17" s="8" customFormat="1" x14ac:dyDescent="0.35">
      <c r="A19" s="19"/>
      <c r="B19" s="37"/>
      <c r="C19" s="38">
        <f>Table1[[#This Row],[Quantity]]*Table1[[#This Row],[mult]]</f>
        <v>20</v>
      </c>
      <c r="D19" s="38">
        <f>Table1[[#This Row],[Quantity]]</f>
        <v>4</v>
      </c>
      <c r="E19" s="38"/>
      <c r="F19" s="9"/>
      <c r="G19" s="31" t="s">
        <v>174</v>
      </c>
      <c r="H19" s="54" t="s">
        <v>175</v>
      </c>
      <c r="I19" s="2">
        <v>5</v>
      </c>
      <c r="J19" s="47" t="s">
        <v>176</v>
      </c>
      <c r="K19" s="23" t="s">
        <v>177</v>
      </c>
      <c r="L19" s="10" t="s">
        <v>178</v>
      </c>
      <c r="M19" s="9">
        <v>4</v>
      </c>
      <c r="N19" s="10" t="s">
        <v>153</v>
      </c>
      <c r="O19" s="10" t="s">
        <v>174</v>
      </c>
      <c r="P19" s="10" t="s">
        <v>179</v>
      </c>
      <c r="Q19" s="10" t="s">
        <v>180</v>
      </c>
    </row>
    <row r="20" spans="1:17" ht="22" x14ac:dyDescent="0.35">
      <c r="A20" s="18" t="s">
        <v>521</v>
      </c>
      <c r="B20" s="36" t="s">
        <v>485</v>
      </c>
      <c r="C20" s="29">
        <f>Table1[[#This Row],[Quantity]]*Table1[[#This Row],[mult]]</f>
        <v>5</v>
      </c>
      <c r="D20" s="29">
        <f>Table1[[#This Row],[Quantity]]</f>
        <v>1</v>
      </c>
      <c r="E20" s="29" t="s">
        <v>484</v>
      </c>
      <c r="F20" s="1">
        <v>9.5600000000000004E-2</v>
      </c>
      <c r="G20" s="28" t="s">
        <v>181</v>
      </c>
      <c r="H20" s="53" t="s">
        <v>182</v>
      </c>
      <c r="I20" s="2">
        <v>5</v>
      </c>
      <c r="J20" s="45" t="s">
        <v>183</v>
      </c>
      <c r="K20" s="22" t="s">
        <v>184</v>
      </c>
      <c r="L20" s="2" t="s">
        <v>185</v>
      </c>
      <c r="M20" s="1">
        <v>1</v>
      </c>
      <c r="N20" s="2" t="s">
        <v>160</v>
      </c>
      <c r="O20" s="2" t="s">
        <v>186</v>
      </c>
      <c r="P20" s="2" t="s">
        <v>39</v>
      </c>
      <c r="Q20" s="2" t="s">
        <v>187</v>
      </c>
    </row>
    <row r="21" spans="1:17" ht="22" x14ac:dyDescent="0.35">
      <c r="A21" s="18" t="s">
        <v>521</v>
      </c>
      <c r="B21" s="36" t="s">
        <v>491</v>
      </c>
      <c r="C21" s="29">
        <f>Table1[[#This Row],[Quantity]]*Table1[[#This Row],[mult]]</f>
        <v>15</v>
      </c>
      <c r="D21" s="29">
        <f>Table1[[#This Row],[Quantity]]</f>
        <v>3</v>
      </c>
      <c r="E21" s="29" t="s">
        <v>490</v>
      </c>
      <c r="F21" s="1">
        <v>0.04</v>
      </c>
      <c r="G21" s="28" t="s">
        <v>188</v>
      </c>
      <c r="H21" s="53" t="s">
        <v>189</v>
      </c>
      <c r="I21" s="2">
        <v>5</v>
      </c>
      <c r="J21" s="45" t="s">
        <v>190</v>
      </c>
      <c r="K21" s="22" t="s">
        <v>188</v>
      </c>
      <c r="L21" s="2" t="s">
        <v>191</v>
      </c>
      <c r="M21" s="1">
        <v>3</v>
      </c>
      <c r="N21" s="2" t="s">
        <v>129</v>
      </c>
      <c r="O21" s="2" t="s">
        <v>192</v>
      </c>
      <c r="P21" s="2" t="s">
        <v>18</v>
      </c>
      <c r="Q21" s="2" t="s">
        <v>193</v>
      </c>
    </row>
    <row r="22" spans="1:17" ht="22" x14ac:dyDescent="0.35">
      <c r="A22" s="18" t="s">
        <v>521</v>
      </c>
      <c r="B22" s="36" t="s">
        <v>501</v>
      </c>
      <c r="C22" s="29">
        <f>Table1[[#This Row],[Quantity]]*Table1[[#This Row],[mult]]</f>
        <v>5</v>
      </c>
      <c r="D22" s="29">
        <f>Table1[[#This Row],[Quantity]]</f>
        <v>1</v>
      </c>
      <c r="E22" s="29" t="s">
        <v>500</v>
      </c>
      <c r="F22" s="1">
        <v>2.1000000000000001E-2</v>
      </c>
      <c r="G22" s="28" t="s">
        <v>194</v>
      </c>
      <c r="H22" s="53" t="s">
        <v>195</v>
      </c>
      <c r="I22" s="2">
        <v>5</v>
      </c>
      <c r="J22" s="45" t="s">
        <v>196</v>
      </c>
      <c r="K22" s="22" t="s">
        <v>197</v>
      </c>
      <c r="L22" s="2" t="s">
        <v>198</v>
      </c>
      <c r="M22" s="1">
        <v>1</v>
      </c>
      <c r="N22" s="2" t="s">
        <v>129</v>
      </c>
      <c r="O22" s="2" t="s">
        <v>199</v>
      </c>
      <c r="P22" s="2" t="s">
        <v>179</v>
      </c>
      <c r="Q22" s="2" t="s">
        <v>199</v>
      </c>
    </row>
    <row r="23" spans="1:17" x14ac:dyDescent="0.35">
      <c r="A23" s="18" t="s">
        <v>521</v>
      </c>
      <c r="B23" s="36" t="s">
        <v>494</v>
      </c>
      <c r="C23" s="29">
        <f>Table1[[#This Row],[Quantity]]*Table1[[#This Row],[mult]]</f>
        <v>5</v>
      </c>
      <c r="D23" s="29">
        <f>Table1[[#This Row],[Quantity]]</f>
        <v>1</v>
      </c>
      <c r="E23" s="29" t="s">
        <v>495</v>
      </c>
      <c r="F23" s="1">
        <v>1.32E-2</v>
      </c>
      <c r="G23" s="28" t="s">
        <v>200</v>
      </c>
      <c r="H23" s="53" t="s">
        <v>201</v>
      </c>
      <c r="I23" s="2">
        <v>5</v>
      </c>
      <c r="J23" s="45" t="s">
        <v>202</v>
      </c>
      <c r="K23" s="22" t="s">
        <v>200</v>
      </c>
      <c r="L23" s="2" t="s">
        <v>203</v>
      </c>
      <c r="M23" s="1">
        <v>1</v>
      </c>
      <c r="N23" s="2" t="s">
        <v>138</v>
      </c>
      <c r="O23" s="2" t="s">
        <v>204</v>
      </c>
      <c r="P23" s="2" t="s">
        <v>32</v>
      </c>
      <c r="Q23" s="2" t="s">
        <v>205</v>
      </c>
    </row>
    <row r="24" spans="1:17" s="5" customFormat="1" x14ac:dyDescent="0.35">
      <c r="A24" s="17" t="s">
        <v>483</v>
      </c>
      <c r="B24" s="27" t="s">
        <v>483</v>
      </c>
      <c r="C24" s="27">
        <f>Table1[[#This Row],[Quantity]]*Table1[[#This Row],[mult]]</f>
        <v>5</v>
      </c>
      <c r="D24" s="27">
        <f>Table1[[#This Row],[Quantity]]</f>
        <v>1</v>
      </c>
      <c r="E24" s="27"/>
      <c r="F24" s="6"/>
      <c r="G24" s="26" t="s">
        <v>206</v>
      </c>
      <c r="H24" s="55" t="s">
        <v>207</v>
      </c>
      <c r="I24" s="7">
        <v>5</v>
      </c>
      <c r="J24" s="43" t="s">
        <v>208</v>
      </c>
      <c r="K24" s="15" t="s">
        <v>209</v>
      </c>
      <c r="L24" s="15" t="s">
        <v>210</v>
      </c>
      <c r="M24" s="14">
        <v>1</v>
      </c>
      <c r="N24" s="15" t="s">
        <v>211</v>
      </c>
      <c r="O24" s="15" t="s">
        <v>212</v>
      </c>
      <c r="P24" s="15" t="s">
        <v>168</v>
      </c>
      <c r="Q24" s="15" t="s">
        <v>212</v>
      </c>
    </row>
    <row r="25" spans="1:17" ht="22" x14ac:dyDescent="0.35">
      <c r="A25" s="18" t="s">
        <v>521</v>
      </c>
      <c r="B25" s="36" t="s">
        <v>498</v>
      </c>
      <c r="C25" s="29">
        <f>Table1[[#This Row],[Quantity]]*Table1[[#This Row],[mult]]</f>
        <v>10</v>
      </c>
      <c r="D25" s="29">
        <f>Table1[[#This Row],[Quantity]]</f>
        <v>2</v>
      </c>
      <c r="E25" s="29" t="s">
        <v>499</v>
      </c>
      <c r="F25" s="1">
        <v>3.7900000000000003E-2</v>
      </c>
      <c r="G25" s="28" t="s">
        <v>133</v>
      </c>
      <c r="H25" s="53" t="s">
        <v>134</v>
      </c>
      <c r="I25" s="2">
        <v>5</v>
      </c>
      <c r="J25" s="45" t="s">
        <v>135</v>
      </c>
      <c r="K25" s="22" t="s">
        <v>136</v>
      </c>
      <c r="L25" s="2" t="s">
        <v>137</v>
      </c>
      <c r="M25" s="1">
        <v>2</v>
      </c>
      <c r="N25" s="2" t="s">
        <v>138</v>
      </c>
      <c r="O25" s="2" t="s">
        <v>139</v>
      </c>
      <c r="P25" s="2" t="s">
        <v>39</v>
      </c>
      <c r="Q25" s="2" t="s">
        <v>140</v>
      </c>
    </row>
    <row r="26" spans="1:17" s="8" customFormat="1" x14ac:dyDescent="0.35">
      <c r="A26" s="19"/>
      <c r="B26" s="37"/>
      <c r="C26" s="38">
        <f>Table1[[#This Row],[Quantity]]*Table1[[#This Row],[mult]]</f>
        <v>2</v>
      </c>
      <c r="D26" s="38">
        <f>Table1[[#This Row],[Quantity]]</f>
        <v>1</v>
      </c>
      <c r="E26" s="38"/>
      <c r="F26" s="9"/>
      <c r="G26" s="30" t="s">
        <v>213</v>
      </c>
      <c r="H26" s="54" t="s">
        <v>214</v>
      </c>
      <c r="I26" s="2">
        <v>2</v>
      </c>
      <c r="J26" s="47" t="s">
        <v>215</v>
      </c>
      <c r="K26" s="23" t="s">
        <v>216</v>
      </c>
      <c r="L26" s="10" t="s">
        <v>217</v>
      </c>
      <c r="M26" s="9">
        <v>1</v>
      </c>
      <c r="N26" s="10" t="s">
        <v>153</v>
      </c>
      <c r="O26" s="10" t="s">
        <v>213</v>
      </c>
      <c r="P26" s="10" t="s">
        <v>179</v>
      </c>
      <c r="Q26" s="10" t="s">
        <v>213</v>
      </c>
    </row>
    <row r="27" spans="1:17" s="8" customFormat="1" ht="22" x14ac:dyDescent="0.35">
      <c r="A27" s="19"/>
      <c r="B27" s="37"/>
      <c r="C27" s="38">
        <f>Table1[[#This Row],[Quantity]]*Table1[[#This Row],[mult]]</f>
        <v>5</v>
      </c>
      <c r="D27" s="38">
        <f>Table1[[#This Row],[Quantity]]</f>
        <v>4</v>
      </c>
      <c r="E27" s="38"/>
      <c r="F27" s="9"/>
      <c r="G27" s="30" t="s">
        <v>218</v>
      </c>
      <c r="H27" s="54" t="s">
        <v>219</v>
      </c>
      <c r="I27" s="2">
        <v>1.25</v>
      </c>
      <c r="J27" s="47" t="s">
        <v>220</v>
      </c>
      <c r="K27" s="23" t="s">
        <v>221</v>
      </c>
      <c r="L27" s="10" t="s">
        <v>222</v>
      </c>
      <c r="M27" s="9">
        <v>4</v>
      </c>
      <c r="N27" s="10" t="s">
        <v>153</v>
      </c>
      <c r="O27" s="10" t="s">
        <v>218</v>
      </c>
      <c r="P27" s="10" t="s">
        <v>179</v>
      </c>
      <c r="Q27" s="10" t="s">
        <v>223</v>
      </c>
    </row>
    <row r="28" spans="1:17" ht="22" x14ac:dyDescent="0.35">
      <c r="A28" s="18" t="s">
        <v>521</v>
      </c>
      <c r="B28" s="35" t="s">
        <v>497</v>
      </c>
      <c r="C28" s="29">
        <f>Table1[[#This Row],[Quantity]]*Table1[[#This Row],[mult]]</f>
        <v>5</v>
      </c>
      <c r="D28" s="29">
        <f>Table1[[#This Row],[Quantity]]</f>
        <v>1</v>
      </c>
      <c r="E28" s="29" t="s">
        <v>496</v>
      </c>
      <c r="F28" s="1">
        <v>3.1699999999999999E-2</v>
      </c>
      <c r="G28" s="28" t="s">
        <v>141</v>
      </c>
      <c r="H28" s="53" t="s">
        <v>142</v>
      </c>
      <c r="I28" s="2">
        <v>5</v>
      </c>
      <c r="J28" s="45" t="s">
        <v>143</v>
      </c>
      <c r="K28" s="22" t="s">
        <v>144</v>
      </c>
      <c r="L28" s="2" t="s">
        <v>145</v>
      </c>
      <c r="M28" s="1">
        <v>1</v>
      </c>
      <c r="N28" s="2" t="s">
        <v>129</v>
      </c>
      <c r="O28" s="2" t="s">
        <v>146</v>
      </c>
      <c r="P28" s="2" t="s">
        <v>131</v>
      </c>
      <c r="Q28" s="2" t="s">
        <v>147</v>
      </c>
    </row>
    <row r="29" spans="1:17" s="8" customFormat="1" x14ac:dyDescent="0.35">
      <c r="A29" s="19"/>
      <c r="B29" s="37"/>
      <c r="C29" s="38">
        <f>Table1[[#This Row],[Quantity]]*Table1[[#This Row],[mult]]</f>
        <v>3</v>
      </c>
      <c r="D29" s="38">
        <f>Table1[[#This Row],[Quantity]]</f>
        <v>2</v>
      </c>
      <c r="E29" s="38"/>
      <c r="F29" s="9"/>
      <c r="G29" s="30" t="s">
        <v>148</v>
      </c>
      <c r="H29" s="54" t="s">
        <v>149</v>
      </c>
      <c r="I29" s="2">
        <v>1.5</v>
      </c>
      <c r="J29" s="47" t="s">
        <v>150</v>
      </c>
      <c r="K29" s="23" t="s">
        <v>151</v>
      </c>
      <c r="L29" s="10" t="s">
        <v>152</v>
      </c>
      <c r="M29" s="9">
        <v>2</v>
      </c>
      <c r="N29" s="10" t="s">
        <v>153</v>
      </c>
      <c r="O29" s="10" t="s">
        <v>154</v>
      </c>
      <c r="P29" s="10" t="s">
        <v>18</v>
      </c>
      <c r="Q29" s="10" t="s">
        <v>155</v>
      </c>
    </row>
    <row r="30" spans="1:17" ht="22" x14ac:dyDescent="0.35">
      <c r="A30" s="18" t="s">
        <v>521</v>
      </c>
      <c r="B30" s="36" t="s">
        <v>486</v>
      </c>
      <c r="C30" s="29">
        <f>Table1[[#This Row],[Quantity]]*Table1[[#This Row],[mult]]</f>
        <v>10</v>
      </c>
      <c r="D30" s="29">
        <f>Table1[[#This Row],[Quantity]]</f>
        <v>2</v>
      </c>
      <c r="E30" s="29" t="s">
        <v>487</v>
      </c>
      <c r="F30" s="1">
        <v>0.109</v>
      </c>
      <c r="G30" s="28" t="s">
        <v>156</v>
      </c>
      <c r="H30" s="53" t="s">
        <v>157</v>
      </c>
      <c r="I30" s="2">
        <v>5</v>
      </c>
      <c r="J30" s="45" t="s">
        <v>158</v>
      </c>
      <c r="K30" s="22" t="s">
        <v>156</v>
      </c>
      <c r="L30" s="2" t="s">
        <v>159</v>
      </c>
      <c r="M30" s="1">
        <v>2</v>
      </c>
      <c r="N30" s="2" t="s">
        <v>160</v>
      </c>
      <c r="O30" s="2" t="s">
        <v>161</v>
      </c>
      <c r="P30" s="2" t="s">
        <v>39</v>
      </c>
      <c r="Q30" s="2" t="s">
        <v>162</v>
      </c>
    </row>
    <row r="31" spans="1:17" s="8" customFormat="1" x14ac:dyDescent="0.35">
      <c r="A31" s="19"/>
      <c r="B31" s="37"/>
      <c r="C31" s="38">
        <f>Table1[[#This Row],[Quantity]]*Table1[[#This Row],[mult]]</f>
        <v>7</v>
      </c>
      <c r="D31" s="38">
        <f>Table1[[#This Row],[Quantity]]</f>
        <v>3</v>
      </c>
      <c r="E31" s="38"/>
      <c r="F31" s="9"/>
      <c r="G31" s="30" t="s">
        <v>163</v>
      </c>
      <c r="H31" s="54" t="s">
        <v>164</v>
      </c>
      <c r="I31" s="2">
        <f>2+1/3</f>
        <v>2.3333333333333335</v>
      </c>
      <c r="J31" s="47" t="s">
        <v>165</v>
      </c>
      <c r="K31" s="23" t="s">
        <v>166</v>
      </c>
      <c r="L31" s="10" t="s">
        <v>167</v>
      </c>
      <c r="M31" s="9">
        <v>3</v>
      </c>
      <c r="N31" s="10" t="s">
        <v>153</v>
      </c>
      <c r="O31" s="10" t="s">
        <v>163</v>
      </c>
      <c r="P31" s="10" t="s">
        <v>168</v>
      </c>
      <c r="Q31" s="10" t="s">
        <v>163</v>
      </c>
    </row>
    <row r="32" spans="1:17" ht="22" x14ac:dyDescent="0.35">
      <c r="A32" s="18" t="s">
        <v>521</v>
      </c>
      <c r="B32" s="36" t="s">
        <v>493</v>
      </c>
      <c r="C32" s="29">
        <f>Table1[[#This Row],[Quantity]]*Table1[[#This Row],[mult]]</f>
        <v>30</v>
      </c>
      <c r="D32" s="29">
        <f>Table1[[#This Row],[Quantity]]</f>
        <v>6</v>
      </c>
      <c r="E32" s="29" t="s">
        <v>492</v>
      </c>
      <c r="F32" s="1">
        <v>4.36E-2</v>
      </c>
      <c r="G32" s="28" t="s">
        <v>169</v>
      </c>
      <c r="H32" s="53" t="s">
        <v>170</v>
      </c>
      <c r="I32" s="2">
        <v>5</v>
      </c>
      <c r="J32" s="45" t="s">
        <v>171</v>
      </c>
      <c r="K32" s="22" t="s">
        <v>169</v>
      </c>
      <c r="L32" s="2" t="s">
        <v>172</v>
      </c>
      <c r="M32" s="1">
        <v>6</v>
      </c>
      <c r="N32" s="2" t="s">
        <v>129</v>
      </c>
      <c r="O32" s="2" t="s">
        <v>173</v>
      </c>
      <c r="P32" s="2" t="s">
        <v>168</v>
      </c>
      <c r="Q32" s="2" t="s">
        <v>173</v>
      </c>
    </row>
    <row r="33" spans="1:17" s="5" customFormat="1" x14ac:dyDescent="0.35">
      <c r="A33" s="17" t="s">
        <v>483</v>
      </c>
      <c r="B33" s="27" t="s">
        <v>483</v>
      </c>
      <c r="C33" s="27">
        <f>Table1[[#This Row],[Quantity]]*Table1[[#This Row],[mult]]</f>
        <v>15</v>
      </c>
      <c r="D33" s="27">
        <f>Table1[[#This Row],[Quantity]]</f>
        <v>3</v>
      </c>
      <c r="E33" s="27"/>
      <c r="F33" s="6"/>
      <c r="G33" s="26" t="s">
        <v>224</v>
      </c>
      <c r="H33" s="55" t="s">
        <v>224</v>
      </c>
      <c r="I33" s="2">
        <v>5</v>
      </c>
      <c r="J33" s="43" t="s">
        <v>225</v>
      </c>
      <c r="K33" s="21" t="s">
        <v>127</v>
      </c>
      <c r="L33" s="7" t="s">
        <v>226</v>
      </c>
      <c r="M33" s="6">
        <v>3</v>
      </c>
      <c r="N33" s="7" t="s">
        <v>129</v>
      </c>
      <c r="O33" s="7" t="s">
        <v>130</v>
      </c>
      <c r="P33" s="7" t="s">
        <v>131</v>
      </c>
      <c r="Q33" s="7" t="s">
        <v>132</v>
      </c>
    </row>
    <row r="34" spans="1:17" s="5" customFormat="1" x14ac:dyDescent="0.35">
      <c r="A34" s="17" t="s">
        <v>483</v>
      </c>
      <c r="B34" s="27" t="s">
        <v>483</v>
      </c>
      <c r="C34" s="27">
        <f>Table1[[#This Row],[Quantity]]*Table1[[#This Row],[mult]]</f>
        <v>5</v>
      </c>
      <c r="D34" s="27">
        <f>Table1[[#This Row],[Quantity]]</f>
        <v>1</v>
      </c>
      <c r="E34" s="27"/>
      <c r="F34" s="6"/>
      <c r="G34" s="26" t="s">
        <v>232</v>
      </c>
      <c r="H34" s="55" t="s">
        <v>232</v>
      </c>
      <c r="I34" s="2">
        <v>5</v>
      </c>
      <c r="J34" s="43" t="s">
        <v>233</v>
      </c>
      <c r="K34" s="21" t="s">
        <v>209</v>
      </c>
      <c r="L34" s="7" t="s">
        <v>234</v>
      </c>
      <c r="M34" s="6">
        <v>1</v>
      </c>
      <c r="N34" s="7" t="s">
        <v>211</v>
      </c>
      <c r="O34" s="7" t="s">
        <v>212</v>
      </c>
      <c r="P34" s="7" t="s">
        <v>168</v>
      </c>
      <c r="Q34" s="7" t="s">
        <v>212</v>
      </c>
    </row>
    <row r="35" spans="1:17" s="5" customFormat="1" ht="29" x14ac:dyDescent="0.35">
      <c r="A35" s="17" t="s">
        <v>483</v>
      </c>
      <c r="B35" s="27" t="s">
        <v>483</v>
      </c>
      <c r="C35" s="26">
        <f>Table1[[#This Row],[Quantity]]*Table1[[#This Row],[mult]]</f>
        <v>165</v>
      </c>
      <c r="D35" s="26">
        <f>Table1[[#This Row],[Quantity]]</f>
        <v>33</v>
      </c>
      <c r="E35" s="26"/>
      <c r="F35" s="6"/>
      <c r="G35" s="26" t="s">
        <v>227</v>
      </c>
      <c r="H35" s="55" t="s">
        <v>228</v>
      </c>
      <c r="I35" s="7">
        <v>5</v>
      </c>
      <c r="J35" s="43" t="s">
        <v>229</v>
      </c>
      <c r="K35" s="21" t="s">
        <v>230</v>
      </c>
      <c r="L35" s="7" t="s">
        <v>231</v>
      </c>
      <c r="M35" s="6">
        <v>33</v>
      </c>
      <c r="N35" s="6"/>
      <c r="O35" s="6"/>
      <c r="P35" s="6"/>
      <c r="Q35" s="6"/>
    </row>
    <row r="36" spans="1:17" x14ac:dyDescent="0.35">
      <c r="A36" s="18" t="s">
        <v>521</v>
      </c>
      <c r="B36" s="36" t="s">
        <v>510</v>
      </c>
      <c r="C36" s="29">
        <f>Table1[[#This Row],[Quantity]]*Table1[[#This Row],[mult]]</f>
        <v>5</v>
      </c>
      <c r="D36" s="29">
        <f>Table1[[#This Row],[Quantity]]</f>
        <v>1</v>
      </c>
      <c r="E36" s="29" t="s">
        <v>509</v>
      </c>
      <c r="F36" s="1">
        <v>3.1E-2</v>
      </c>
      <c r="G36" s="28" t="s">
        <v>235</v>
      </c>
      <c r="H36" s="53" t="s">
        <v>235</v>
      </c>
      <c r="I36" s="2">
        <v>5</v>
      </c>
      <c r="J36" s="45" t="s">
        <v>236</v>
      </c>
      <c r="K36" s="22" t="s">
        <v>237</v>
      </c>
      <c r="L36" s="2" t="s">
        <v>238</v>
      </c>
      <c r="M36" s="1">
        <v>1</v>
      </c>
      <c r="N36" s="2" t="s">
        <v>138</v>
      </c>
      <c r="O36" s="2" t="s">
        <v>239</v>
      </c>
      <c r="P36" s="2" t="s">
        <v>39</v>
      </c>
      <c r="Q36" s="2" t="s">
        <v>240</v>
      </c>
    </row>
    <row r="37" spans="1:17" s="8" customFormat="1" ht="22" x14ac:dyDescent="0.35">
      <c r="A37" s="19"/>
      <c r="B37" s="37"/>
      <c r="C37" s="38">
        <f>Table1[[#This Row],[Quantity]]*Table1[[#This Row],[mult]]</f>
        <v>5</v>
      </c>
      <c r="D37" s="38">
        <f>Table1[[#This Row],[Quantity]]</f>
        <v>1</v>
      </c>
      <c r="E37" s="38" t="s">
        <v>502</v>
      </c>
      <c r="F37" s="9"/>
      <c r="G37" s="30" t="s">
        <v>241</v>
      </c>
      <c r="H37" s="54" t="s">
        <v>242</v>
      </c>
      <c r="I37" s="2">
        <v>5</v>
      </c>
      <c r="J37" s="47" t="s">
        <v>243</v>
      </c>
      <c r="K37" s="23" t="s">
        <v>244</v>
      </c>
      <c r="L37" s="10" t="s">
        <v>245</v>
      </c>
      <c r="M37" s="9">
        <v>1</v>
      </c>
      <c r="N37" s="10" t="s">
        <v>246</v>
      </c>
      <c r="O37" s="10" t="s">
        <v>241</v>
      </c>
      <c r="P37" s="10" t="s">
        <v>32</v>
      </c>
      <c r="Q37" s="10" t="s">
        <v>247</v>
      </c>
    </row>
    <row r="38" spans="1:17" ht="22" x14ac:dyDescent="0.35">
      <c r="A38" s="18" t="s">
        <v>521</v>
      </c>
      <c r="B38" s="33" t="s">
        <v>262</v>
      </c>
      <c r="C38" s="28">
        <f>Table1[[#This Row],[Quantity]]*Table1[[#This Row],[mult]]</f>
        <v>4</v>
      </c>
      <c r="D38" s="28">
        <f>Table1[[#This Row],[Quantity]]</f>
        <v>4</v>
      </c>
      <c r="E38" s="28"/>
      <c r="F38" s="1"/>
      <c r="G38" s="28" t="s">
        <v>263</v>
      </c>
      <c r="H38" s="53" t="s">
        <v>264</v>
      </c>
      <c r="I38" s="11">
        <v>1</v>
      </c>
      <c r="J38" s="45" t="s">
        <v>265</v>
      </c>
      <c r="K38" s="22" t="s">
        <v>266</v>
      </c>
      <c r="L38" s="2" t="s">
        <v>267</v>
      </c>
      <c r="M38" s="1">
        <v>4</v>
      </c>
      <c r="N38" s="2" t="s">
        <v>268</v>
      </c>
      <c r="O38" s="2" t="s">
        <v>263</v>
      </c>
      <c r="P38" s="2" t="s">
        <v>18</v>
      </c>
      <c r="Q38" s="2" t="s">
        <v>269</v>
      </c>
    </row>
    <row r="39" spans="1:17" ht="22" x14ac:dyDescent="0.35">
      <c r="A39" s="18" t="s">
        <v>521</v>
      </c>
      <c r="B39" s="33" t="s">
        <v>248</v>
      </c>
      <c r="C39" s="28">
        <f>Table1[[#This Row],[Quantity]]*Table1[[#This Row],[mult]]</f>
        <v>5</v>
      </c>
      <c r="D39" s="28">
        <f>Table1[[#This Row],[Quantity]]</f>
        <v>1</v>
      </c>
      <c r="E39" s="28"/>
      <c r="F39" s="1"/>
      <c r="G39" s="28" t="s">
        <v>249</v>
      </c>
      <c r="H39" s="53" t="s">
        <v>250</v>
      </c>
      <c r="I39" s="2">
        <v>5</v>
      </c>
      <c r="J39" s="45" t="s">
        <v>251</v>
      </c>
      <c r="K39" s="22" t="s">
        <v>252</v>
      </c>
      <c r="L39" s="2" t="s">
        <v>253</v>
      </c>
      <c r="M39" s="1">
        <v>1</v>
      </c>
      <c r="N39" s="2" t="s">
        <v>246</v>
      </c>
      <c r="O39" s="2" t="s">
        <v>249</v>
      </c>
      <c r="P39" s="2" t="s">
        <v>39</v>
      </c>
      <c r="Q39" s="2" t="s">
        <v>254</v>
      </c>
    </row>
    <row r="40" spans="1:17" ht="22" x14ac:dyDescent="0.35">
      <c r="A40" s="18" t="s">
        <v>521</v>
      </c>
      <c r="B40" s="33" t="s">
        <v>255</v>
      </c>
      <c r="C40" s="28">
        <f>Table1[[#This Row],[Quantity]]*Table1[[#This Row],[mult]]</f>
        <v>4</v>
      </c>
      <c r="D40" s="28">
        <f>Table1[[#This Row],[Quantity]]</f>
        <v>4</v>
      </c>
      <c r="E40" s="28"/>
      <c r="F40" s="1"/>
      <c r="G40" s="28" t="s">
        <v>256</v>
      </c>
      <c r="H40" s="53" t="s">
        <v>257</v>
      </c>
      <c r="I40" s="11">
        <v>1</v>
      </c>
      <c r="J40" s="45" t="s">
        <v>258</v>
      </c>
      <c r="K40" s="22" t="s">
        <v>259</v>
      </c>
      <c r="L40" s="2" t="s">
        <v>260</v>
      </c>
      <c r="M40" s="1">
        <v>4</v>
      </c>
      <c r="N40" s="2" t="s">
        <v>31</v>
      </c>
      <c r="O40" s="2" t="s">
        <v>256</v>
      </c>
      <c r="P40" s="2" t="s">
        <v>39</v>
      </c>
      <c r="Q40" s="2" t="s">
        <v>261</v>
      </c>
    </row>
    <row r="41" spans="1:17" s="8" customFormat="1" x14ac:dyDescent="0.35">
      <c r="A41" s="19"/>
      <c r="B41" s="37"/>
      <c r="C41" s="38">
        <f>Table1[[#This Row],[Quantity]]*Table1[[#This Row],[mult]]</f>
        <v>20</v>
      </c>
      <c r="D41" s="38">
        <f>Table1[[#This Row],[Quantity]]</f>
        <v>4</v>
      </c>
      <c r="E41" s="38"/>
      <c r="F41" s="9"/>
      <c r="G41" s="31" t="s">
        <v>270</v>
      </c>
      <c r="H41" s="54" t="s">
        <v>271</v>
      </c>
      <c r="I41" s="2">
        <v>5</v>
      </c>
      <c r="J41" s="47" t="s">
        <v>272</v>
      </c>
      <c r="K41" s="23" t="s">
        <v>273</v>
      </c>
      <c r="L41" s="10" t="s">
        <v>274</v>
      </c>
      <c r="M41" s="9">
        <v>4</v>
      </c>
      <c r="N41" s="10" t="s">
        <v>153</v>
      </c>
      <c r="O41" s="10" t="s">
        <v>270</v>
      </c>
      <c r="P41" s="10" t="s">
        <v>275</v>
      </c>
      <c r="Q41" s="10" t="s">
        <v>270</v>
      </c>
    </row>
    <row r="42" spans="1:17" s="8" customFormat="1" x14ac:dyDescent="0.35">
      <c r="A42" s="19"/>
      <c r="B42" s="37"/>
      <c r="C42" s="38">
        <f>Table1[[#This Row],[Quantity]]*Table1[[#This Row],[mult]]</f>
        <v>5</v>
      </c>
      <c r="D42" s="38">
        <f>Table1[[#This Row],[Quantity]]</f>
        <v>1</v>
      </c>
      <c r="E42" s="38"/>
      <c r="F42" s="9"/>
      <c r="G42" s="30" t="s">
        <v>276</v>
      </c>
      <c r="H42" s="54" t="s">
        <v>277</v>
      </c>
      <c r="I42" s="2">
        <v>5</v>
      </c>
      <c r="J42" s="47" t="s">
        <v>278</v>
      </c>
      <c r="K42" s="23" t="s">
        <v>279</v>
      </c>
      <c r="L42" s="10" t="s">
        <v>280</v>
      </c>
      <c r="M42" s="9">
        <v>1</v>
      </c>
      <c r="N42" s="10" t="s">
        <v>281</v>
      </c>
      <c r="O42" s="10" t="s">
        <v>276</v>
      </c>
      <c r="P42" s="10" t="s">
        <v>39</v>
      </c>
      <c r="Q42" s="10" t="s">
        <v>282</v>
      </c>
    </row>
    <row r="43" spans="1:17" ht="22" x14ac:dyDescent="0.35">
      <c r="A43" s="18" t="s">
        <v>521</v>
      </c>
      <c r="B43" s="35" t="s">
        <v>503</v>
      </c>
      <c r="C43" s="29">
        <f>Table1[[#This Row],[Quantity]]*Table1[[#This Row],[mult]]</f>
        <v>5</v>
      </c>
      <c r="D43" s="29">
        <f>Table1[[#This Row],[Quantity]]</f>
        <v>1</v>
      </c>
      <c r="E43" s="29"/>
      <c r="F43" s="1">
        <v>0.39460000000000001</v>
      </c>
      <c r="G43" s="28" t="s">
        <v>283</v>
      </c>
      <c r="H43" s="53" t="s">
        <v>284</v>
      </c>
      <c r="I43" s="2">
        <v>5</v>
      </c>
      <c r="J43" s="45" t="s">
        <v>285</v>
      </c>
      <c r="K43" s="22" t="s">
        <v>286</v>
      </c>
      <c r="L43" s="2" t="s">
        <v>287</v>
      </c>
      <c r="M43" s="1">
        <v>1</v>
      </c>
      <c r="N43" s="2" t="s">
        <v>108</v>
      </c>
      <c r="O43" s="2" t="s">
        <v>283</v>
      </c>
      <c r="P43" s="2" t="s">
        <v>18</v>
      </c>
      <c r="Q43" s="2" t="s">
        <v>288</v>
      </c>
    </row>
    <row r="44" spans="1:17" ht="22" x14ac:dyDescent="0.35">
      <c r="A44" s="18" t="s">
        <v>521</v>
      </c>
      <c r="B44" s="35" t="s">
        <v>504</v>
      </c>
      <c r="C44" s="29">
        <f>Table1[[#This Row],[Quantity]]*Table1[[#This Row],[mult]]</f>
        <v>10</v>
      </c>
      <c r="D44" s="29">
        <f>Table1[[#This Row],[Quantity]]</f>
        <v>2</v>
      </c>
      <c r="E44" s="29"/>
      <c r="F44" s="1">
        <v>7.6899999999999996E-2</v>
      </c>
      <c r="G44" s="28" t="s">
        <v>289</v>
      </c>
      <c r="H44" s="53" t="s">
        <v>290</v>
      </c>
      <c r="I44" s="2">
        <v>5</v>
      </c>
      <c r="J44" s="45" t="s">
        <v>291</v>
      </c>
      <c r="K44" s="22" t="s">
        <v>292</v>
      </c>
      <c r="L44" s="2" t="s">
        <v>293</v>
      </c>
      <c r="M44" s="1">
        <v>2</v>
      </c>
      <c r="N44" s="2" t="s">
        <v>294</v>
      </c>
      <c r="O44" s="2" t="s">
        <v>289</v>
      </c>
      <c r="P44" s="2" t="s">
        <v>80</v>
      </c>
      <c r="Q44" s="2" t="s">
        <v>295</v>
      </c>
    </row>
    <row r="45" spans="1:17" ht="29" x14ac:dyDescent="0.35">
      <c r="A45" s="18" t="s">
        <v>521</v>
      </c>
      <c r="B45" s="33" t="s">
        <v>296</v>
      </c>
      <c r="C45" s="28">
        <f>Table1[[#This Row],[Quantity]]*Table1[[#This Row],[mult]]</f>
        <v>100</v>
      </c>
      <c r="D45" s="28">
        <f>Table1[[#This Row],[Quantity]]</f>
        <v>20</v>
      </c>
      <c r="E45" s="28"/>
      <c r="F45" s="1"/>
      <c r="G45" s="28" t="s">
        <v>297</v>
      </c>
      <c r="H45" s="53" t="s">
        <v>298</v>
      </c>
      <c r="I45" s="2">
        <v>5</v>
      </c>
      <c r="J45" s="45" t="s">
        <v>299</v>
      </c>
      <c r="K45" s="22" t="s">
        <v>300</v>
      </c>
      <c r="L45" s="2" t="s">
        <v>301</v>
      </c>
      <c r="M45" s="1">
        <v>20</v>
      </c>
      <c r="N45" s="2" t="s">
        <v>17</v>
      </c>
      <c r="O45" s="2" t="s">
        <v>297</v>
      </c>
      <c r="P45" s="2" t="s">
        <v>32</v>
      </c>
      <c r="Q45" s="2" t="s">
        <v>302</v>
      </c>
    </row>
    <row r="46" spans="1:17" ht="22" x14ac:dyDescent="0.35">
      <c r="A46" s="18" t="s">
        <v>521</v>
      </c>
      <c r="B46" s="33" t="s">
        <v>327</v>
      </c>
      <c r="C46" s="28">
        <f>Table1[[#This Row],[Quantity]]*Table1[[#This Row],[mult]]</f>
        <v>10</v>
      </c>
      <c r="D46" s="28">
        <f>Table1[[#This Row],[Quantity]]</f>
        <v>2</v>
      </c>
      <c r="E46" s="28"/>
      <c r="F46" s="1"/>
      <c r="G46" s="28" t="s">
        <v>328</v>
      </c>
      <c r="H46" s="53" t="s">
        <v>329</v>
      </c>
      <c r="I46" s="2">
        <v>5</v>
      </c>
      <c r="J46" s="45" t="s">
        <v>330</v>
      </c>
      <c r="K46" s="22" t="s">
        <v>300</v>
      </c>
      <c r="L46" s="2" t="s">
        <v>331</v>
      </c>
      <c r="M46" s="1">
        <v>2</v>
      </c>
      <c r="N46" s="2" t="s">
        <v>17</v>
      </c>
      <c r="O46" s="2" t="s">
        <v>328</v>
      </c>
      <c r="P46" s="2" t="s">
        <v>32</v>
      </c>
      <c r="Q46" s="2" t="s">
        <v>332</v>
      </c>
    </row>
    <row r="47" spans="1:17" ht="22" x14ac:dyDescent="0.35">
      <c r="A47" s="18" t="s">
        <v>521</v>
      </c>
      <c r="B47" s="33" t="s">
        <v>333</v>
      </c>
      <c r="C47" s="28">
        <f>Table1[[#This Row],[Quantity]]*Table1[[#This Row],[mult]]</f>
        <v>10</v>
      </c>
      <c r="D47" s="28">
        <f>Table1[[#This Row],[Quantity]]</f>
        <v>2</v>
      </c>
      <c r="E47" s="28"/>
      <c r="F47" s="1"/>
      <c r="G47" s="28" t="s">
        <v>334</v>
      </c>
      <c r="H47" s="53" t="s">
        <v>335</v>
      </c>
      <c r="I47" s="2">
        <v>5</v>
      </c>
      <c r="J47" s="45" t="s">
        <v>336</v>
      </c>
      <c r="K47" s="22" t="s">
        <v>300</v>
      </c>
      <c r="L47" s="2" t="s">
        <v>337</v>
      </c>
      <c r="M47" s="1">
        <v>2</v>
      </c>
      <c r="N47" s="2" t="s">
        <v>17</v>
      </c>
      <c r="O47" s="2" t="s">
        <v>334</v>
      </c>
      <c r="P47" s="2" t="s">
        <v>32</v>
      </c>
      <c r="Q47" s="2" t="s">
        <v>338</v>
      </c>
    </row>
    <row r="48" spans="1:17" ht="22" x14ac:dyDescent="0.35">
      <c r="A48" s="18" t="s">
        <v>521</v>
      </c>
      <c r="B48" s="33" t="s">
        <v>303</v>
      </c>
      <c r="C48" s="28">
        <f>Table1[[#This Row],[Quantity]]*Table1[[#This Row],[mult]]</f>
        <v>15</v>
      </c>
      <c r="D48" s="28">
        <f>Table1[[#This Row],[Quantity]]</f>
        <v>3</v>
      </c>
      <c r="E48" s="28"/>
      <c r="F48" s="1"/>
      <c r="G48" s="28" t="s">
        <v>304</v>
      </c>
      <c r="H48" s="53" t="s">
        <v>305</v>
      </c>
      <c r="I48" s="2">
        <v>5</v>
      </c>
      <c r="J48" s="45" t="s">
        <v>306</v>
      </c>
      <c r="K48" s="22" t="s">
        <v>300</v>
      </c>
      <c r="L48" s="2" t="s">
        <v>307</v>
      </c>
      <c r="M48" s="1">
        <v>3</v>
      </c>
      <c r="N48" s="2" t="s">
        <v>17</v>
      </c>
      <c r="O48" s="2" t="s">
        <v>304</v>
      </c>
      <c r="P48" s="2" t="s">
        <v>32</v>
      </c>
      <c r="Q48" s="2" t="s">
        <v>308</v>
      </c>
    </row>
    <row r="49" spans="1:17" ht="22" x14ac:dyDescent="0.35">
      <c r="A49" s="18" t="s">
        <v>521</v>
      </c>
      <c r="B49" s="33" t="s">
        <v>339</v>
      </c>
      <c r="C49" s="28">
        <f>Table1[[#This Row],[Quantity]]*Table1[[#This Row],[mult]]</f>
        <v>20</v>
      </c>
      <c r="D49" s="28">
        <f>Table1[[#This Row],[Quantity]]</f>
        <v>4</v>
      </c>
      <c r="E49" s="28"/>
      <c r="F49" s="1"/>
      <c r="G49" s="28" t="s">
        <v>340</v>
      </c>
      <c r="H49" s="53" t="s">
        <v>341</v>
      </c>
      <c r="I49" s="2">
        <v>5</v>
      </c>
      <c r="J49" s="45" t="s">
        <v>342</v>
      </c>
      <c r="K49" s="22" t="s">
        <v>300</v>
      </c>
      <c r="L49" s="2" t="s">
        <v>343</v>
      </c>
      <c r="M49" s="1">
        <v>4</v>
      </c>
      <c r="N49" s="2" t="s">
        <v>17</v>
      </c>
      <c r="O49" s="2" t="s">
        <v>340</v>
      </c>
      <c r="P49" s="2" t="s">
        <v>18</v>
      </c>
      <c r="Q49" s="2" t="s">
        <v>344</v>
      </c>
    </row>
    <row r="50" spans="1:17" ht="22" x14ac:dyDescent="0.35">
      <c r="A50" s="18" t="s">
        <v>521</v>
      </c>
      <c r="B50" s="33" t="s">
        <v>309</v>
      </c>
      <c r="C50" s="28">
        <f>Table1[[#This Row],[Quantity]]*Table1[[#This Row],[mult]]</f>
        <v>85</v>
      </c>
      <c r="D50" s="28">
        <f>Table1[[#This Row],[Quantity]]</f>
        <v>17</v>
      </c>
      <c r="E50" s="28"/>
      <c r="F50" s="1"/>
      <c r="G50" s="28" t="s">
        <v>310</v>
      </c>
      <c r="H50" s="53" t="s">
        <v>311</v>
      </c>
      <c r="I50" s="2">
        <v>5</v>
      </c>
      <c r="J50" s="45" t="s">
        <v>312</v>
      </c>
      <c r="K50" s="22" t="s">
        <v>300</v>
      </c>
      <c r="L50" s="2" t="s">
        <v>313</v>
      </c>
      <c r="M50" s="1">
        <v>17</v>
      </c>
      <c r="N50" s="2" t="s">
        <v>17</v>
      </c>
      <c r="O50" s="2" t="s">
        <v>310</v>
      </c>
      <c r="P50" s="2" t="s">
        <v>18</v>
      </c>
      <c r="Q50" s="2" t="s">
        <v>314</v>
      </c>
    </row>
    <row r="51" spans="1:17" ht="22" x14ac:dyDescent="0.35">
      <c r="A51" s="18" t="s">
        <v>521</v>
      </c>
      <c r="B51" s="33" t="s">
        <v>345</v>
      </c>
      <c r="C51" s="28">
        <f>Table1[[#This Row],[Quantity]]*Table1[[#This Row],[mult]]</f>
        <v>8</v>
      </c>
      <c r="D51" s="28">
        <f>Table1[[#This Row],[Quantity]]</f>
        <v>8</v>
      </c>
      <c r="E51" s="28"/>
      <c r="F51" s="1"/>
      <c r="G51" s="28" t="s">
        <v>346</v>
      </c>
      <c r="H51" s="53" t="s">
        <v>347</v>
      </c>
      <c r="I51" s="11">
        <v>1</v>
      </c>
      <c r="J51" s="45" t="s">
        <v>348</v>
      </c>
      <c r="K51" s="22" t="s">
        <v>300</v>
      </c>
      <c r="L51" s="2" t="s">
        <v>349</v>
      </c>
      <c r="M51" s="1">
        <v>8</v>
      </c>
      <c r="N51" s="2" t="s">
        <v>17</v>
      </c>
      <c r="O51" s="2" t="s">
        <v>346</v>
      </c>
      <c r="P51" s="2" t="s">
        <v>39</v>
      </c>
      <c r="Q51" s="2" t="s">
        <v>350</v>
      </c>
    </row>
    <row r="52" spans="1:17" ht="22" x14ac:dyDescent="0.35">
      <c r="A52" s="18" t="s">
        <v>521</v>
      </c>
      <c r="B52" s="33" t="s">
        <v>351</v>
      </c>
      <c r="C52" s="28">
        <f>Table1[[#This Row],[Quantity]]*Table1[[#This Row],[mult]]</f>
        <v>20</v>
      </c>
      <c r="D52" s="28">
        <f>Table1[[#This Row],[Quantity]]</f>
        <v>4</v>
      </c>
      <c r="E52" s="28"/>
      <c r="F52" s="1"/>
      <c r="G52" s="28" t="s">
        <v>352</v>
      </c>
      <c r="H52" s="53" t="s">
        <v>353</v>
      </c>
      <c r="I52" s="2">
        <v>5</v>
      </c>
      <c r="J52" s="45" t="s">
        <v>354</v>
      </c>
      <c r="K52" s="22" t="s">
        <v>300</v>
      </c>
      <c r="L52" s="2" t="s">
        <v>355</v>
      </c>
      <c r="M52" s="1">
        <v>4</v>
      </c>
      <c r="N52" s="2" t="s">
        <v>17</v>
      </c>
      <c r="O52" s="2" t="s">
        <v>352</v>
      </c>
      <c r="P52" s="2" t="s">
        <v>32</v>
      </c>
      <c r="Q52" s="2" t="s">
        <v>356</v>
      </c>
    </row>
    <row r="53" spans="1:17" ht="22" x14ac:dyDescent="0.35">
      <c r="A53" s="18" t="s">
        <v>521</v>
      </c>
      <c r="B53" s="33" t="s">
        <v>315</v>
      </c>
      <c r="C53" s="28">
        <f>Table1[[#This Row],[Quantity]]*Table1[[#This Row],[mult]]</f>
        <v>15</v>
      </c>
      <c r="D53" s="28">
        <f>Table1[[#This Row],[Quantity]]</f>
        <v>3</v>
      </c>
      <c r="E53" s="28"/>
      <c r="F53" s="1"/>
      <c r="G53" s="28" t="s">
        <v>316</v>
      </c>
      <c r="H53" s="53" t="s">
        <v>317</v>
      </c>
      <c r="I53" s="2">
        <v>5</v>
      </c>
      <c r="J53" s="45" t="s">
        <v>318</v>
      </c>
      <c r="K53" s="22" t="s">
        <v>300</v>
      </c>
      <c r="L53" s="2" t="s">
        <v>319</v>
      </c>
      <c r="M53" s="1">
        <v>3</v>
      </c>
      <c r="N53" s="2" t="s">
        <v>17</v>
      </c>
      <c r="O53" s="2" t="s">
        <v>316</v>
      </c>
      <c r="P53" s="2" t="s">
        <v>18</v>
      </c>
      <c r="Q53" s="2" t="s">
        <v>320</v>
      </c>
    </row>
    <row r="54" spans="1:17" ht="22" x14ac:dyDescent="0.35">
      <c r="A54" s="18" t="s">
        <v>521</v>
      </c>
      <c r="B54" s="33" t="s">
        <v>357</v>
      </c>
      <c r="C54" s="28">
        <f>Table1[[#This Row],[Quantity]]*Table1[[#This Row],[mult]]</f>
        <v>4</v>
      </c>
      <c r="D54" s="28">
        <f>Table1[[#This Row],[Quantity]]</f>
        <v>4</v>
      </c>
      <c r="E54" s="28"/>
      <c r="F54" s="1"/>
      <c r="G54" s="28" t="s">
        <v>358</v>
      </c>
      <c r="H54" s="53" t="s">
        <v>359</v>
      </c>
      <c r="I54" s="11">
        <v>1</v>
      </c>
      <c r="J54" s="45" t="s">
        <v>360</v>
      </c>
      <c r="K54" s="22" t="s">
        <v>361</v>
      </c>
      <c r="L54" s="2" t="s">
        <v>362</v>
      </c>
      <c r="M54" s="1">
        <v>4</v>
      </c>
      <c r="N54" s="2" t="s">
        <v>246</v>
      </c>
      <c r="O54" s="2" t="s">
        <v>358</v>
      </c>
      <c r="P54" s="2" t="s">
        <v>32</v>
      </c>
      <c r="Q54" s="2" t="s">
        <v>363</v>
      </c>
    </row>
    <row r="55" spans="1:17" ht="22" x14ac:dyDescent="0.35">
      <c r="A55" s="18" t="s">
        <v>521</v>
      </c>
      <c r="B55" s="33" t="s">
        <v>364</v>
      </c>
      <c r="C55" s="28">
        <f>Table1[[#This Row],[Quantity]]*Table1[[#This Row],[mult]]</f>
        <v>20</v>
      </c>
      <c r="D55" s="28">
        <f>Table1[[#This Row],[Quantity]]</f>
        <v>4</v>
      </c>
      <c r="E55" s="28"/>
      <c r="F55" s="1"/>
      <c r="G55" s="28" t="s">
        <v>365</v>
      </c>
      <c r="H55" s="53" t="s">
        <v>366</v>
      </c>
      <c r="I55" s="2">
        <v>5</v>
      </c>
      <c r="J55" s="45" t="s">
        <v>367</v>
      </c>
      <c r="K55" s="22" t="s">
        <v>300</v>
      </c>
      <c r="L55" s="2" t="s">
        <v>368</v>
      </c>
      <c r="M55" s="1">
        <v>4</v>
      </c>
      <c r="N55" s="2" t="s">
        <v>17</v>
      </c>
      <c r="O55" s="2" t="s">
        <v>365</v>
      </c>
      <c r="P55" s="2" t="s">
        <v>39</v>
      </c>
      <c r="Q55" s="2" t="s">
        <v>369</v>
      </c>
    </row>
    <row r="56" spans="1:17" ht="22" x14ac:dyDescent="0.35">
      <c r="A56" s="18" t="s">
        <v>521</v>
      </c>
      <c r="B56" s="33" t="s">
        <v>321</v>
      </c>
      <c r="C56" s="28">
        <f>Table1[[#This Row],[Quantity]]*Table1[[#This Row],[mult]]</f>
        <v>30</v>
      </c>
      <c r="D56" s="28">
        <f>Table1[[#This Row],[Quantity]]</f>
        <v>6</v>
      </c>
      <c r="E56" s="28"/>
      <c r="F56" s="1"/>
      <c r="G56" s="28" t="s">
        <v>322</v>
      </c>
      <c r="H56" s="53" t="s">
        <v>323</v>
      </c>
      <c r="I56" s="2">
        <v>5</v>
      </c>
      <c r="J56" s="45" t="s">
        <v>324</v>
      </c>
      <c r="K56" s="22" t="s">
        <v>300</v>
      </c>
      <c r="L56" s="2" t="s">
        <v>325</v>
      </c>
      <c r="M56" s="1">
        <v>6</v>
      </c>
      <c r="N56" s="2" t="s">
        <v>17</v>
      </c>
      <c r="O56" s="2" t="s">
        <v>322</v>
      </c>
      <c r="P56" s="2" t="s">
        <v>32</v>
      </c>
      <c r="Q56" s="2" t="s">
        <v>326</v>
      </c>
    </row>
    <row r="57" spans="1:17" x14ac:dyDescent="0.35">
      <c r="A57" s="18" t="s">
        <v>521</v>
      </c>
      <c r="B57" s="34" t="s">
        <v>296</v>
      </c>
      <c r="C57" s="28">
        <f>Table1[[#This Row],[Quantity]]*Table1[[#This Row],[mult]]</f>
        <v>45</v>
      </c>
      <c r="D57" s="28">
        <f>Table1[[#This Row],[Quantity]]</f>
        <v>9</v>
      </c>
      <c r="E57" s="28"/>
      <c r="F57" s="1">
        <v>1.1000000000000001E-3</v>
      </c>
      <c r="G57" s="28" t="s">
        <v>370</v>
      </c>
      <c r="H57" s="53" t="s">
        <v>371</v>
      </c>
      <c r="I57" s="2">
        <v>5</v>
      </c>
      <c r="J57" s="45" t="s">
        <v>372</v>
      </c>
      <c r="K57" s="22" t="s">
        <v>373</v>
      </c>
      <c r="L57" s="2" t="s">
        <v>374</v>
      </c>
      <c r="M57" s="1">
        <v>9</v>
      </c>
      <c r="N57" s="2" t="s">
        <v>17</v>
      </c>
      <c r="O57" s="2" t="s">
        <v>375</v>
      </c>
      <c r="P57" s="2" t="s">
        <v>18</v>
      </c>
      <c r="Q57" s="2" t="s">
        <v>376</v>
      </c>
    </row>
    <row r="58" spans="1:17" s="8" customFormat="1" ht="22" x14ac:dyDescent="0.35">
      <c r="A58" s="19" t="s">
        <v>483</v>
      </c>
      <c r="B58" s="37"/>
      <c r="C58" s="38">
        <f>Table1[[#This Row],[Quantity]]*Table1[[#This Row],[mult]]</f>
        <v>5</v>
      </c>
      <c r="D58" s="38">
        <f>Table1[[#This Row],[Quantity]]</f>
        <v>1</v>
      </c>
      <c r="E58" s="38" t="s">
        <v>502</v>
      </c>
      <c r="F58" s="9"/>
      <c r="G58" s="30" t="s">
        <v>377</v>
      </c>
      <c r="H58" s="54" t="s">
        <v>378</v>
      </c>
      <c r="I58" s="2">
        <v>5</v>
      </c>
      <c r="J58" s="47" t="s">
        <v>379</v>
      </c>
      <c r="K58" s="23" t="s">
        <v>380</v>
      </c>
      <c r="L58" s="10" t="s">
        <v>381</v>
      </c>
      <c r="M58" s="9">
        <v>1</v>
      </c>
      <c r="N58" s="10" t="s">
        <v>382</v>
      </c>
      <c r="O58" s="10" t="s">
        <v>377</v>
      </c>
      <c r="P58" s="10" t="s">
        <v>116</v>
      </c>
      <c r="Q58" s="10" t="s">
        <v>377</v>
      </c>
    </row>
    <row r="59" spans="1:17" ht="22" x14ac:dyDescent="0.35">
      <c r="A59" s="18" t="s">
        <v>521</v>
      </c>
      <c r="B59" s="34" t="s">
        <v>421</v>
      </c>
      <c r="C59" s="28">
        <f>Table1[[#This Row],[Quantity]]*Table1[[#This Row],[mult]]</f>
        <v>5</v>
      </c>
      <c r="D59" s="28">
        <f>Table1[[#This Row],[Quantity]]</f>
        <v>1</v>
      </c>
      <c r="E59" s="28"/>
      <c r="F59" s="1">
        <v>0.50639999999999996</v>
      </c>
      <c r="G59" s="28" t="s">
        <v>422</v>
      </c>
      <c r="H59" s="53" t="s">
        <v>423</v>
      </c>
      <c r="I59" s="2">
        <v>5</v>
      </c>
      <c r="J59" s="45" t="s">
        <v>424</v>
      </c>
      <c r="K59" s="22" t="s">
        <v>425</v>
      </c>
      <c r="L59" s="2" t="s">
        <v>426</v>
      </c>
      <c r="M59" s="1">
        <v>1</v>
      </c>
      <c r="N59" s="2" t="s">
        <v>401</v>
      </c>
      <c r="O59" s="2" t="s">
        <v>422</v>
      </c>
      <c r="P59" s="2" t="s">
        <v>168</v>
      </c>
      <c r="Q59" s="2" t="s">
        <v>422</v>
      </c>
    </row>
    <row r="60" spans="1:17" s="13" customFormat="1" ht="22" x14ac:dyDescent="0.35">
      <c r="A60" s="19"/>
      <c r="B60" s="37"/>
      <c r="C60" s="38">
        <f>Table1[[#This Row],[Quantity]]*Table1[[#This Row],[mult]]</f>
        <v>5</v>
      </c>
      <c r="D60" s="38">
        <f>Table1[[#This Row],[Quantity]]</f>
        <v>1</v>
      </c>
      <c r="E60" s="38" t="s">
        <v>502</v>
      </c>
      <c r="F60" s="9"/>
      <c r="G60" s="30" t="s">
        <v>427</v>
      </c>
      <c r="H60" s="54" t="s">
        <v>428</v>
      </c>
      <c r="I60" s="2">
        <v>5</v>
      </c>
      <c r="J60" s="47" t="s">
        <v>429</v>
      </c>
      <c r="K60" s="23" t="s">
        <v>430</v>
      </c>
      <c r="L60" s="10" t="s">
        <v>431</v>
      </c>
      <c r="M60" s="9">
        <v>1</v>
      </c>
      <c r="N60" s="10" t="s">
        <v>432</v>
      </c>
      <c r="O60" s="10" t="s">
        <v>427</v>
      </c>
      <c r="P60" s="10" t="s">
        <v>168</v>
      </c>
      <c r="Q60" s="10" t="s">
        <v>427</v>
      </c>
    </row>
    <row r="61" spans="1:17" x14ac:dyDescent="0.35">
      <c r="A61" s="18" t="s">
        <v>521</v>
      </c>
      <c r="B61" s="34" t="s">
        <v>433</v>
      </c>
      <c r="C61" s="28">
        <f>Table1[[#This Row],[Quantity]]*Table1[[#This Row],[mult]]</f>
        <v>15</v>
      </c>
      <c r="D61" s="28">
        <f>Table1[[#This Row],[Quantity]]</f>
        <v>3</v>
      </c>
      <c r="E61" s="28"/>
      <c r="F61" s="1">
        <v>7.1999999999999995E-2</v>
      </c>
      <c r="G61" s="28" t="s">
        <v>434</v>
      </c>
      <c r="H61" s="53" t="s">
        <v>435</v>
      </c>
      <c r="I61" s="2">
        <v>5</v>
      </c>
      <c r="J61" s="45" t="s">
        <v>436</v>
      </c>
      <c r="K61" s="22" t="s">
        <v>437</v>
      </c>
      <c r="L61" s="2" t="s">
        <v>438</v>
      </c>
      <c r="M61" s="1">
        <v>3</v>
      </c>
      <c r="N61" s="2" t="s">
        <v>382</v>
      </c>
      <c r="O61" s="2" t="s">
        <v>434</v>
      </c>
      <c r="P61" s="2" t="s">
        <v>32</v>
      </c>
      <c r="Q61" s="2" t="s">
        <v>439</v>
      </c>
    </row>
    <row r="62" spans="1:17" s="8" customFormat="1" ht="22" x14ac:dyDescent="0.35">
      <c r="A62" s="49"/>
      <c r="B62" s="39"/>
      <c r="C62" s="30">
        <f>Table1[[#This Row],[Quantity]]*Table1[[#This Row],[mult]]</f>
        <v>5</v>
      </c>
      <c r="D62" s="30">
        <f>Table1[[#This Row],[Quantity]]</f>
        <v>4</v>
      </c>
      <c r="E62" s="30"/>
      <c r="F62" s="9"/>
      <c r="G62" s="30" t="s">
        <v>440</v>
      </c>
      <c r="H62" s="54" t="s">
        <v>441</v>
      </c>
      <c r="I62" s="2">
        <v>1.25</v>
      </c>
      <c r="J62" s="47" t="s">
        <v>442</v>
      </c>
      <c r="K62" s="23" t="s">
        <v>443</v>
      </c>
      <c r="L62" s="10" t="s">
        <v>444</v>
      </c>
      <c r="M62" s="9">
        <v>4</v>
      </c>
      <c r="N62" s="10" t="s">
        <v>401</v>
      </c>
      <c r="O62" s="10" t="s">
        <v>440</v>
      </c>
      <c r="P62" s="10" t="s">
        <v>39</v>
      </c>
      <c r="Q62" s="10" t="s">
        <v>445</v>
      </c>
    </row>
    <row r="63" spans="1:17" s="5" customFormat="1" x14ac:dyDescent="0.35">
      <c r="A63" s="18" t="s">
        <v>521</v>
      </c>
      <c r="B63" s="36" t="s">
        <v>488</v>
      </c>
      <c r="C63" s="29">
        <f>Table1[[#This Row],[Quantity]]*Table1[[#This Row],[mult]]</f>
        <v>15</v>
      </c>
      <c r="D63" s="29">
        <f>Table1[[#This Row],[Quantity]]</f>
        <v>3</v>
      </c>
      <c r="E63" s="29"/>
      <c r="F63" s="1">
        <v>0.54669999999999996</v>
      </c>
      <c r="G63" s="28" t="s">
        <v>383</v>
      </c>
      <c r="H63" s="53" t="s">
        <v>384</v>
      </c>
      <c r="I63" s="2">
        <v>5</v>
      </c>
      <c r="J63" s="45" t="s">
        <v>385</v>
      </c>
      <c r="K63" s="22" t="s">
        <v>386</v>
      </c>
      <c r="L63" s="2" t="s">
        <v>387</v>
      </c>
      <c r="M63" s="1">
        <v>3</v>
      </c>
      <c r="N63" s="2" t="s">
        <v>294</v>
      </c>
      <c r="O63" s="2" t="s">
        <v>383</v>
      </c>
      <c r="P63" s="2" t="s">
        <v>18</v>
      </c>
      <c r="Q63" s="2" t="s">
        <v>388</v>
      </c>
    </row>
    <row r="64" spans="1:17" x14ac:dyDescent="0.35">
      <c r="A64" s="18" t="s">
        <v>521</v>
      </c>
      <c r="B64" s="34" t="s">
        <v>446</v>
      </c>
      <c r="C64" s="28">
        <v>4</v>
      </c>
      <c r="D64" s="28">
        <f>Table1[[#This Row],[Quantity]]</f>
        <v>1</v>
      </c>
      <c r="E64" s="28"/>
      <c r="F64" s="1">
        <v>1.2855000000000001</v>
      </c>
      <c r="G64" s="28" t="s">
        <v>447</v>
      </c>
      <c r="H64" s="53" t="s">
        <v>448</v>
      </c>
      <c r="I64" s="2">
        <v>5</v>
      </c>
      <c r="J64" s="45" t="s">
        <v>449</v>
      </c>
      <c r="K64" s="22" t="s">
        <v>450</v>
      </c>
      <c r="L64" s="2" t="s">
        <v>451</v>
      </c>
      <c r="M64" s="1">
        <v>1</v>
      </c>
      <c r="N64" s="2" t="s">
        <v>401</v>
      </c>
      <c r="O64" s="2" t="s">
        <v>447</v>
      </c>
      <c r="P64" s="2" t="s">
        <v>18</v>
      </c>
      <c r="Q64" s="2" t="s">
        <v>452</v>
      </c>
    </row>
    <row r="65" spans="1:17" ht="22" x14ac:dyDescent="0.35">
      <c r="A65" s="18" t="s">
        <v>521</v>
      </c>
      <c r="B65" s="34" t="s">
        <v>505</v>
      </c>
      <c r="C65" s="28">
        <f>Table1[[#This Row],[Quantity]]*Table1[[#This Row],[mult]]</f>
        <v>15</v>
      </c>
      <c r="D65" s="28">
        <f>Table1[[#This Row],[Quantity]]</f>
        <v>3</v>
      </c>
      <c r="E65" s="28"/>
      <c r="F65" s="1">
        <v>0.67179999999999995</v>
      </c>
      <c r="G65" s="28" t="s">
        <v>389</v>
      </c>
      <c r="H65" s="53" t="s">
        <v>390</v>
      </c>
      <c r="I65" s="2">
        <v>5</v>
      </c>
      <c r="J65" s="45" t="s">
        <v>391</v>
      </c>
      <c r="K65" s="22" t="s">
        <v>392</v>
      </c>
      <c r="L65" s="2" t="s">
        <v>393</v>
      </c>
      <c r="M65" s="1">
        <v>3</v>
      </c>
      <c r="N65" s="2" t="s">
        <v>394</v>
      </c>
      <c r="O65" s="2" t="s">
        <v>389</v>
      </c>
      <c r="P65" s="2" t="s">
        <v>168</v>
      </c>
      <c r="Q65" s="2" t="s">
        <v>389</v>
      </c>
    </row>
    <row r="66" spans="1:17" x14ac:dyDescent="0.35">
      <c r="A66" s="18" t="s">
        <v>521</v>
      </c>
      <c r="B66" s="34" t="s">
        <v>395</v>
      </c>
      <c r="C66" s="28">
        <v>10</v>
      </c>
      <c r="D66" s="28">
        <f>Table1[[#This Row],[Quantity]]</f>
        <v>1</v>
      </c>
      <c r="E66" s="28"/>
      <c r="F66" s="1">
        <v>0.2515</v>
      </c>
      <c r="G66" s="28" t="s">
        <v>396</v>
      </c>
      <c r="H66" s="53" t="s">
        <v>397</v>
      </c>
      <c r="I66" s="2">
        <v>5</v>
      </c>
      <c r="J66" s="45" t="s">
        <v>398</v>
      </c>
      <c r="K66" s="22" t="s">
        <v>399</v>
      </c>
      <c r="L66" s="2" t="s">
        <v>400</v>
      </c>
      <c r="M66" s="1">
        <v>1</v>
      </c>
      <c r="N66" s="2" t="s">
        <v>401</v>
      </c>
      <c r="O66" s="2" t="s">
        <v>396</v>
      </c>
      <c r="P66" s="2" t="s">
        <v>18</v>
      </c>
      <c r="Q66" s="2" t="s">
        <v>402</v>
      </c>
    </row>
    <row r="67" spans="1:17" s="8" customFormat="1" ht="22" x14ac:dyDescent="0.35">
      <c r="A67" s="19" t="s">
        <v>522</v>
      </c>
      <c r="B67" s="37"/>
      <c r="C67" s="38">
        <f>Table1[[#This Row],[Quantity]]*Table1[[#This Row],[mult]]</f>
        <v>5</v>
      </c>
      <c r="D67" s="38">
        <f>Table1[[#This Row],[Quantity]]</f>
        <v>1</v>
      </c>
      <c r="E67" s="38"/>
      <c r="F67" s="9"/>
      <c r="G67" s="30" t="s">
        <v>403</v>
      </c>
      <c r="H67" s="54" t="s">
        <v>404</v>
      </c>
      <c r="I67" s="2">
        <v>5</v>
      </c>
      <c r="J67" s="47" t="s">
        <v>405</v>
      </c>
      <c r="K67" s="23" t="s">
        <v>406</v>
      </c>
      <c r="L67" s="10" t="s">
        <v>407</v>
      </c>
      <c r="M67" s="9">
        <v>1</v>
      </c>
      <c r="N67" s="10" t="s">
        <v>408</v>
      </c>
      <c r="O67" s="10" t="s">
        <v>403</v>
      </c>
      <c r="P67" s="10" t="s">
        <v>39</v>
      </c>
      <c r="Q67" s="10" t="s">
        <v>409</v>
      </c>
    </row>
    <row r="68" spans="1:17" x14ac:dyDescent="0.35">
      <c r="A68" s="18" t="s">
        <v>521</v>
      </c>
      <c r="B68" s="34" t="s">
        <v>508</v>
      </c>
      <c r="C68" s="28">
        <f>Table1[[#This Row],[Quantity]]*Table1[[#This Row],[mult]]</f>
        <v>5</v>
      </c>
      <c r="D68" s="28">
        <f>Table1[[#This Row],[Quantity]]</f>
        <v>1</v>
      </c>
      <c r="E68" s="28" t="s">
        <v>507</v>
      </c>
      <c r="F68" s="1">
        <v>5.8000000000000003E-2</v>
      </c>
      <c r="G68" s="28" t="s">
        <v>410</v>
      </c>
      <c r="H68" s="53" t="s">
        <v>411</v>
      </c>
      <c r="I68" s="2">
        <v>5</v>
      </c>
      <c r="J68" s="45" t="s">
        <v>412</v>
      </c>
      <c r="K68" s="22" t="s">
        <v>413</v>
      </c>
      <c r="L68" s="2" t="s">
        <v>414</v>
      </c>
      <c r="M68" s="1">
        <v>1</v>
      </c>
      <c r="N68" s="2" t="s">
        <v>382</v>
      </c>
      <c r="O68" s="2" t="s">
        <v>410</v>
      </c>
      <c r="P68" s="2" t="s">
        <v>18</v>
      </c>
      <c r="Q68" s="2" t="s">
        <v>415</v>
      </c>
    </row>
    <row r="69" spans="1:17" s="8" customFormat="1" ht="22" x14ac:dyDescent="0.35">
      <c r="A69" s="19"/>
      <c r="B69" s="37"/>
      <c r="C69" s="38">
        <f>Table1[[#This Row],[Quantity]]*Table1[[#This Row],[mult]]</f>
        <v>5</v>
      </c>
      <c r="D69" s="38">
        <f>Table1[[#This Row],[Quantity]]</f>
        <v>1</v>
      </c>
      <c r="E69" s="38" t="s">
        <v>502</v>
      </c>
      <c r="F69" s="9"/>
      <c r="G69" s="30" t="s">
        <v>416</v>
      </c>
      <c r="H69" s="54" t="s">
        <v>417</v>
      </c>
      <c r="I69" s="2">
        <v>5</v>
      </c>
      <c r="J69" s="47" t="s">
        <v>418</v>
      </c>
      <c r="K69" s="23" t="s">
        <v>419</v>
      </c>
      <c r="L69" s="10" t="s">
        <v>420</v>
      </c>
      <c r="M69" s="9">
        <v>1</v>
      </c>
      <c r="N69" s="10" t="s">
        <v>100</v>
      </c>
      <c r="O69" s="10" t="s">
        <v>416</v>
      </c>
      <c r="P69" s="10" t="s">
        <v>168</v>
      </c>
      <c r="Q69" s="10" t="s">
        <v>416</v>
      </c>
    </row>
    <row r="70" spans="1:17" ht="22" x14ac:dyDescent="0.35">
      <c r="A70" s="18" t="s">
        <v>521</v>
      </c>
      <c r="B70" s="36" t="s">
        <v>506</v>
      </c>
      <c r="C70" s="29">
        <f>Table1[[#This Row],[Quantity]]*Table1[[#This Row],[mult]]</f>
        <v>5</v>
      </c>
      <c r="D70" s="29">
        <f>Table1[[#This Row],[Quantity]]</f>
        <v>1</v>
      </c>
      <c r="E70" s="29"/>
      <c r="F70" s="1">
        <v>0.36830000000000002</v>
      </c>
      <c r="G70" s="28" t="s">
        <v>453</v>
      </c>
      <c r="H70" s="53" t="s">
        <v>454</v>
      </c>
      <c r="I70" s="2">
        <v>5</v>
      </c>
      <c r="J70" s="45" t="s">
        <v>455</v>
      </c>
      <c r="K70" s="22" t="s">
        <v>456</v>
      </c>
      <c r="L70" s="2" t="s">
        <v>457</v>
      </c>
      <c r="M70" s="1">
        <v>1</v>
      </c>
      <c r="N70" s="2" t="s">
        <v>246</v>
      </c>
      <c r="O70" s="2" t="s">
        <v>453</v>
      </c>
      <c r="P70" s="2" t="s">
        <v>168</v>
      </c>
      <c r="Q70" s="2" t="s">
        <v>453</v>
      </c>
    </row>
    <row r="71" spans="1:17" x14ac:dyDescent="0.35">
      <c r="A71" s="14" t="s">
        <v>483</v>
      </c>
      <c r="B71" s="27" t="s">
        <v>483</v>
      </c>
      <c r="C71" s="27">
        <f>Table1[[#This Row],[Quantity]]*Table1[[#This Row],[mult]]</f>
        <v>0</v>
      </c>
      <c r="D71" s="27">
        <v>2</v>
      </c>
      <c r="E71" s="27"/>
      <c r="F71" s="6">
        <v>0.13869999999999999</v>
      </c>
      <c r="G71" s="27" t="s">
        <v>469</v>
      </c>
      <c r="H71" s="56" t="s">
        <v>463</v>
      </c>
      <c r="I71" s="7">
        <v>5</v>
      </c>
      <c r="J71" s="44"/>
      <c r="K71" s="14"/>
      <c r="L71" s="14"/>
      <c r="M71" s="14"/>
      <c r="N71" s="14"/>
      <c r="O71" s="14"/>
      <c r="P71" s="14"/>
      <c r="Q71" s="14"/>
    </row>
    <row r="72" spans="1:17" x14ac:dyDescent="0.35">
      <c r="A72" s="50" t="s">
        <v>521</v>
      </c>
      <c r="B72" s="36" t="s">
        <v>477</v>
      </c>
      <c r="C72" s="29">
        <v>10</v>
      </c>
      <c r="D72" s="29">
        <v>1</v>
      </c>
      <c r="E72" s="29"/>
      <c r="F72" s="1">
        <v>9.2700000000000005E-2</v>
      </c>
      <c r="G72" s="29" t="s">
        <v>476</v>
      </c>
      <c r="H72" s="57" t="s">
        <v>461</v>
      </c>
      <c r="I72" s="2">
        <v>5</v>
      </c>
      <c r="J72" s="46"/>
      <c r="K72" s="51"/>
      <c r="L72" s="51"/>
      <c r="M72" s="51"/>
      <c r="N72" s="51"/>
      <c r="O72" s="51"/>
      <c r="P72" s="51"/>
      <c r="Q72" s="51"/>
    </row>
    <row r="73" spans="1:17" x14ac:dyDescent="0.35">
      <c r="A73" s="50" t="s">
        <v>521</v>
      </c>
      <c r="B73" s="36" t="s">
        <v>472</v>
      </c>
      <c r="C73" s="29">
        <v>10</v>
      </c>
      <c r="D73" s="29">
        <v>2</v>
      </c>
      <c r="E73" s="29"/>
      <c r="F73" s="1">
        <v>0.25219999999999998</v>
      </c>
      <c r="G73" s="29" t="s">
        <v>473</v>
      </c>
      <c r="H73" s="57" t="s">
        <v>458</v>
      </c>
      <c r="I73" s="2">
        <v>5</v>
      </c>
      <c r="J73" s="46"/>
      <c r="K73" s="51"/>
      <c r="L73" s="51"/>
      <c r="M73" s="51"/>
      <c r="N73" s="51"/>
      <c r="O73" s="51"/>
      <c r="P73" s="51"/>
      <c r="Q73" s="51"/>
    </row>
    <row r="74" spans="1:17" x14ac:dyDescent="0.35">
      <c r="A74" s="50" t="s">
        <v>521</v>
      </c>
      <c r="B74" s="36" t="s">
        <v>479</v>
      </c>
      <c r="C74" s="29">
        <f>Table1[[#This Row],[Quantity]]*Table1[[#This Row],[mult]]</f>
        <v>0</v>
      </c>
      <c r="D74" s="29">
        <v>1</v>
      </c>
      <c r="E74" s="29"/>
      <c r="F74" s="1">
        <v>0.16980000000000001</v>
      </c>
      <c r="G74" s="29" t="s">
        <v>478</v>
      </c>
      <c r="H74" s="57" t="s">
        <v>462</v>
      </c>
      <c r="I74" s="2">
        <v>5</v>
      </c>
      <c r="J74" s="46"/>
      <c r="K74" s="51"/>
      <c r="L74" s="51"/>
      <c r="M74" s="51"/>
      <c r="N74" s="51"/>
      <c r="O74" s="51"/>
      <c r="P74" s="51"/>
      <c r="Q74" s="51"/>
    </row>
    <row r="75" spans="1:17" x14ac:dyDescent="0.35">
      <c r="A75" s="50" t="s">
        <v>521</v>
      </c>
      <c r="B75" s="36" t="s">
        <v>471</v>
      </c>
      <c r="C75" s="29">
        <v>10</v>
      </c>
      <c r="D75" s="29">
        <v>1</v>
      </c>
      <c r="E75" s="29"/>
      <c r="F75" s="1">
        <v>5.8599999999999999E-2</v>
      </c>
      <c r="G75" s="29" t="s">
        <v>470</v>
      </c>
      <c r="H75" s="57" t="s">
        <v>459</v>
      </c>
      <c r="I75" s="2">
        <v>5</v>
      </c>
      <c r="J75" s="46"/>
      <c r="K75" s="51"/>
      <c r="L75" s="51"/>
      <c r="M75" s="51"/>
      <c r="N75" s="51"/>
      <c r="O75" s="51"/>
      <c r="P75" s="51"/>
      <c r="Q75" s="51"/>
    </row>
    <row r="76" spans="1:17" x14ac:dyDescent="0.35">
      <c r="A76" s="50" t="s">
        <v>521</v>
      </c>
      <c r="B76" s="36" t="s">
        <v>467</v>
      </c>
      <c r="C76" s="29">
        <v>5</v>
      </c>
      <c r="D76" s="29">
        <v>2</v>
      </c>
      <c r="E76" s="29"/>
      <c r="F76" s="1">
        <v>0.2167</v>
      </c>
      <c r="G76" s="29" t="s">
        <v>468</v>
      </c>
      <c r="H76" s="57" t="s">
        <v>466</v>
      </c>
      <c r="I76" s="2">
        <v>5</v>
      </c>
      <c r="J76" s="46"/>
      <c r="K76" s="51"/>
      <c r="L76" s="51"/>
      <c r="M76" s="51"/>
      <c r="N76" s="51"/>
      <c r="O76" s="51"/>
      <c r="P76" s="51"/>
      <c r="Q76" s="51"/>
    </row>
    <row r="77" spans="1:17" x14ac:dyDescent="0.35">
      <c r="A77" s="50" t="s">
        <v>521</v>
      </c>
      <c r="B77" s="36" t="s">
        <v>475</v>
      </c>
      <c r="C77" s="29">
        <f>Table1[[#This Row],[Quantity]]*Table1[[#This Row],[mult]]</f>
        <v>0</v>
      </c>
      <c r="D77" s="29">
        <v>1</v>
      </c>
      <c r="E77" s="29"/>
      <c r="F77" s="1">
        <v>6.5600000000000006E-2</v>
      </c>
      <c r="G77" s="29" t="s">
        <v>474</v>
      </c>
      <c r="H77" s="57" t="s">
        <v>460</v>
      </c>
      <c r="I77" s="2">
        <v>5</v>
      </c>
      <c r="J77" s="46"/>
      <c r="K77" s="51"/>
      <c r="L77" s="51"/>
      <c r="M77" s="51"/>
      <c r="N77" s="51"/>
      <c r="O77" s="51"/>
      <c r="P77" s="51"/>
      <c r="Q77" s="51"/>
    </row>
    <row r="78" spans="1:17" x14ac:dyDescent="0.35">
      <c r="A78" s="50" t="s">
        <v>521</v>
      </c>
      <c r="B78" s="36" t="s">
        <v>515</v>
      </c>
      <c r="C78" s="29">
        <v>10</v>
      </c>
      <c r="D78" s="29">
        <v>2</v>
      </c>
      <c r="E78" s="29"/>
      <c r="F78" s="1">
        <v>0.69</v>
      </c>
      <c r="G78" s="29" t="s">
        <v>464</v>
      </c>
      <c r="H78" s="57" t="s">
        <v>465</v>
      </c>
      <c r="I78" s="2">
        <v>5</v>
      </c>
      <c r="J78" s="46"/>
      <c r="K78" s="51"/>
      <c r="L78" s="51"/>
      <c r="M78" s="51"/>
      <c r="N78" s="51"/>
      <c r="O78" s="51"/>
      <c r="P78" s="51"/>
      <c r="Q78" s="51"/>
    </row>
    <row r="79" spans="1:17" ht="22" x14ac:dyDescent="0.35">
      <c r="B79" s="40"/>
      <c r="C79" s="29">
        <v>20</v>
      </c>
      <c r="D79" s="29">
        <v>4</v>
      </c>
      <c r="E79" s="29">
        <f>Table1[[#This Row],[Column1]]*Table1[[#This Row],[qty]]</f>
        <v>80</v>
      </c>
      <c r="F79" s="1"/>
      <c r="G79" s="29">
        <v>2064610403</v>
      </c>
      <c r="H79" s="57" t="s">
        <v>523</v>
      </c>
      <c r="I79" s="1"/>
      <c r="J79" s="46"/>
    </row>
    <row r="80" spans="1:17" ht="22" x14ac:dyDescent="0.35">
      <c r="B80" s="40"/>
      <c r="C80" s="29">
        <v>20</v>
      </c>
      <c r="D80" s="29">
        <v>4</v>
      </c>
      <c r="E80" s="29">
        <f>Table1[[#This Row],[Column1]]*Table1[[#This Row],[qty]]</f>
        <v>80</v>
      </c>
      <c r="F80" s="1"/>
      <c r="G80" s="29">
        <v>2064610400</v>
      </c>
      <c r="H80" s="57" t="s">
        <v>533</v>
      </c>
      <c r="I80" s="1"/>
      <c r="J80" s="46"/>
    </row>
    <row r="81" spans="2:10" ht="22" x14ac:dyDescent="0.35">
      <c r="B81" s="40"/>
      <c r="C81" s="29">
        <v>5</v>
      </c>
      <c r="D81" s="29">
        <v>6</v>
      </c>
      <c r="E81" s="29">
        <f>Table1[[#This Row],[Column1]]*Table1[[#This Row],[qty]]</f>
        <v>30</v>
      </c>
      <c r="F81" s="1"/>
      <c r="G81" s="29">
        <v>2064610600</v>
      </c>
      <c r="H81" s="57" t="s">
        <v>524</v>
      </c>
      <c r="I81" s="1"/>
      <c r="J81" s="46"/>
    </row>
    <row r="82" spans="2:10" ht="22" x14ac:dyDescent="0.35">
      <c r="B82" s="40"/>
      <c r="C82" s="29">
        <v>4</v>
      </c>
      <c r="D82" s="29">
        <v>2</v>
      </c>
      <c r="E82" s="29">
        <f>Table1[[#This Row],[Column1]]*Table1[[#This Row],[qty]]</f>
        <v>8</v>
      </c>
      <c r="F82" s="1"/>
      <c r="G82" s="29">
        <v>2064610200</v>
      </c>
      <c r="H82" s="57" t="s">
        <v>525</v>
      </c>
      <c r="I82" s="1"/>
      <c r="J82" s="46"/>
    </row>
    <row r="83" spans="2:10" ht="22" x14ac:dyDescent="0.35">
      <c r="B83" s="40"/>
      <c r="C83" s="29">
        <v>8</v>
      </c>
      <c r="D83" s="29">
        <v>8</v>
      </c>
      <c r="E83" s="29">
        <f>Table1[[#This Row],[Column1]]*Table1[[#This Row],[qty]]</f>
        <v>64</v>
      </c>
      <c r="F83" s="1"/>
      <c r="G83" s="29">
        <v>2064610800</v>
      </c>
      <c r="H83" s="57" t="s">
        <v>526</v>
      </c>
      <c r="I83" s="1"/>
      <c r="J83" s="46"/>
    </row>
    <row r="84" spans="2:10" x14ac:dyDescent="0.35">
      <c r="B84" s="40"/>
      <c r="C84" s="29">
        <v>4</v>
      </c>
      <c r="D84" s="29"/>
      <c r="E84" s="29"/>
      <c r="F84" s="1"/>
      <c r="G84" s="29">
        <v>2064620100</v>
      </c>
      <c r="H84" s="57" t="s">
        <v>527</v>
      </c>
      <c r="I84" s="1"/>
      <c r="J84" s="46"/>
    </row>
    <row r="85" spans="2:10" x14ac:dyDescent="0.35">
      <c r="B85" s="40"/>
      <c r="C85" s="29">
        <v>40</v>
      </c>
      <c r="D85" s="29"/>
      <c r="E85" s="29"/>
      <c r="F85" s="1"/>
      <c r="G85" s="29">
        <v>2064620200</v>
      </c>
      <c r="H85" s="57" t="s">
        <v>528</v>
      </c>
      <c r="I85" s="1"/>
      <c r="J85" s="46"/>
    </row>
    <row r="86" spans="2:10" x14ac:dyDescent="0.35">
      <c r="B86" s="40"/>
      <c r="C86" s="29">
        <v>10</v>
      </c>
      <c r="D86" s="29"/>
      <c r="E86" s="29"/>
      <c r="F86" s="1"/>
      <c r="G86" s="29">
        <v>2064620300</v>
      </c>
      <c r="H86" s="57" t="s">
        <v>529</v>
      </c>
      <c r="I86" s="1"/>
      <c r="J86" s="46"/>
    </row>
    <row r="87" spans="2:10" x14ac:dyDescent="0.35">
      <c r="B87" s="40"/>
      <c r="C87" s="29">
        <v>16</v>
      </c>
      <c r="D87" s="29"/>
      <c r="E87" s="29"/>
      <c r="F87" s="1"/>
      <c r="G87" s="29">
        <v>2064620400</v>
      </c>
      <c r="H87" s="57" t="s">
        <v>530</v>
      </c>
      <c r="I87" s="1"/>
      <c r="J87" s="46"/>
    </row>
    <row r="88" spans="2:10" x14ac:dyDescent="0.35">
      <c r="B88" s="40"/>
      <c r="C88" s="29">
        <v>100</v>
      </c>
      <c r="D88" s="29"/>
      <c r="E88" s="29"/>
      <c r="F88" s="1"/>
      <c r="G88" s="29">
        <v>2064600031</v>
      </c>
      <c r="H88" s="57" t="s">
        <v>531</v>
      </c>
      <c r="I88" s="1"/>
      <c r="J88" s="46"/>
    </row>
    <row r="89" spans="2:10" x14ac:dyDescent="0.35">
      <c r="B89" s="40"/>
      <c r="C89" s="29">
        <v>50</v>
      </c>
      <c r="D89" s="29"/>
      <c r="E89" s="29"/>
      <c r="F89" s="1"/>
      <c r="G89" s="29">
        <v>2064600021</v>
      </c>
      <c r="H89" s="57" t="s">
        <v>532</v>
      </c>
      <c r="I89" s="1"/>
      <c r="J89" s="46"/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0CC8-500E-4AC7-8A59-CCF8A9624F58}">
  <dimension ref="A1:F51"/>
  <sheetViews>
    <sheetView workbookViewId="0">
      <selection activeCell="D5" sqref="D5"/>
    </sheetView>
  </sheetViews>
  <sheetFormatPr defaultRowHeight="14.5" x14ac:dyDescent="0.35"/>
  <cols>
    <col min="1" max="1" width="17.1796875" bestFit="1" customWidth="1"/>
    <col min="2" max="2" width="37.6328125" customWidth="1"/>
    <col min="3" max="6" width="12.08984375" customWidth="1"/>
  </cols>
  <sheetData>
    <row r="1" spans="1:6" x14ac:dyDescent="0.35">
      <c r="A1">
        <v>1</v>
      </c>
      <c r="B1" t="s">
        <v>534</v>
      </c>
      <c r="C1">
        <v>10</v>
      </c>
      <c r="D1" t="s">
        <v>537</v>
      </c>
      <c r="E1">
        <v>0.253</v>
      </c>
      <c r="F1">
        <v>2.5299999999999998</v>
      </c>
    </row>
    <row r="2" spans="1:6" x14ac:dyDescent="0.35">
      <c r="B2" t="s">
        <v>535</v>
      </c>
    </row>
    <row r="3" spans="1:6" x14ac:dyDescent="0.35">
      <c r="B3" t="s">
        <v>536</v>
      </c>
    </row>
    <row r="4" spans="1:6" x14ac:dyDescent="0.35">
      <c r="A4">
        <v>2</v>
      </c>
      <c r="B4" t="s">
        <v>538</v>
      </c>
      <c r="C4">
        <v>10</v>
      </c>
      <c r="D4" t="s">
        <v>537</v>
      </c>
      <c r="E4">
        <v>0.192</v>
      </c>
      <c r="F4">
        <v>1.92</v>
      </c>
    </row>
    <row r="5" spans="1:6" x14ac:dyDescent="0.35">
      <c r="B5" t="s">
        <v>539</v>
      </c>
    </row>
    <row r="6" spans="1:6" x14ac:dyDescent="0.35">
      <c r="B6" t="s">
        <v>540</v>
      </c>
    </row>
    <row r="7" spans="1:6" x14ac:dyDescent="0.35">
      <c r="A7">
        <v>3</v>
      </c>
      <c r="B7" t="s">
        <v>541</v>
      </c>
      <c r="C7">
        <v>1</v>
      </c>
      <c r="D7" t="s">
        <v>537</v>
      </c>
      <c r="E7">
        <v>0.71</v>
      </c>
      <c r="F7">
        <v>0.71</v>
      </c>
    </row>
    <row r="8" spans="1:6" x14ac:dyDescent="0.35">
      <c r="B8" t="s">
        <v>542</v>
      </c>
    </row>
    <row r="9" spans="1:6" x14ac:dyDescent="0.35">
      <c r="B9" t="s">
        <v>543</v>
      </c>
    </row>
    <row r="10" spans="1:6" x14ac:dyDescent="0.35">
      <c r="A10">
        <v>4</v>
      </c>
      <c r="B10" t="s">
        <v>544</v>
      </c>
      <c r="C10">
        <v>4</v>
      </c>
      <c r="D10" t="s">
        <v>537</v>
      </c>
      <c r="E10">
        <v>0.6</v>
      </c>
      <c r="F10">
        <v>2.4</v>
      </c>
    </row>
    <row r="11" spans="1:6" x14ac:dyDescent="0.35">
      <c r="B11" t="s">
        <v>545</v>
      </c>
    </row>
    <row r="12" spans="1:6" x14ac:dyDescent="0.35">
      <c r="B12" t="s">
        <v>546</v>
      </c>
    </row>
    <row r="13" spans="1:6" x14ac:dyDescent="0.35">
      <c r="A13">
        <v>5</v>
      </c>
      <c r="B13" t="s">
        <v>547</v>
      </c>
      <c r="C13">
        <v>7</v>
      </c>
      <c r="D13" t="s">
        <v>537</v>
      </c>
      <c r="E13">
        <v>0.87</v>
      </c>
      <c r="F13">
        <v>6.09</v>
      </c>
    </row>
    <row r="14" spans="1:6" x14ac:dyDescent="0.35">
      <c r="B14" t="s">
        <v>548</v>
      </c>
    </row>
    <row r="15" spans="1:6" x14ac:dyDescent="0.35">
      <c r="B15" t="s">
        <v>549</v>
      </c>
    </row>
    <row r="16" spans="1:6" x14ac:dyDescent="0.35">
      <c r="A16">
        <v>6</v>
      </c>
      <c r="B16" t="s">
        <v>550</v>
      </c>
      <c r="C16">
        <v>6</v>
      </c>
      <c r="D16" t="s">
        <v>537</v>
      </c>
      <c r="E16">
        <v>0.73</v>
      </c>
      <c r="F16">
        <v>4.38</v>
      </c>
    </row>
    <row r="17" spans="1:6" x14ac:dyDescent="0.35">
      <c r="B17" t="s">
        <v>551</v>
      </c>
    </row>
    <row r="18" spans="1:6" x14ac:dyDescent="0.35">
      <c r="B18" t="s">
        <v>552</v>
      </c>
    </row>
    <row r="19" spans="1:6" x14ac:dyDescent="0.35">
      <c r="A19">
        <v>7</v>
      </c>
      <c r="B19" t="s">
        <v>553</v>
      </c>
      <c r="C19">
        <v>10</v>
      </c>
      <c r="D19" t="s">
        <v>537</v>
      </c>
      <c r="E19">
        <v>0.625</v>
      </c>
      <c r="F19">
        <v>6.25</v>
      </c>
    </row>
    <row r="20" spans="1:6" x14ac:dyDescent="0.35">
      <c r="B20" t="s">
        <v>554</v>
      </c>
    </row>
    <row r="21" spans="1:6" x14ac:dyDescent="0.35">
      <c r="B21" t="s">
        <v>555</v>
      </c>
    </row>
    <row r="22" spans="1:6" x14ac:dyDescent="0.35">
      <c r="A22">
        <v>8</v>
      </c>
      <c r="B22" t="s">
        <v>556</v>
      </c>
      <c r="C22">
        <v>5</v>
      </c>
      <c r="D22" t="s">
        <v>537</v>
      </c>
      <c r="E22">
        <v>1.982</v>
      </c>
      <c r="F22">
        <v>9.91</v>
      </c>
    </row>
    <row r="23" spans="1:6" x14ac:dyDescent="0.35">
      <c r="B23" t="s">
        <v>557</v>
      </c>
    </row>
    <row r="24" spans="1:6" x14ac:dyDescent="0.35">
      <c r="B24" t="s">
        <v>277</v>
      </c>
    </row>
    <row r="25" spans="1:6" x14ac:dyDescent="0.35">
      <c r="A25">
        <v>9</v>
      </c>
      <c r="B25" t="s">
        <v>558</v>
      </c>
      <c r="C25">
        <v>5</v>
      </c>
      <c r="D25" t="s">
        <v>537</v>
      </c>
      <c r="E25">
        <v>3.35</v>
      </c>
      <c r="F25">
        <v>16.75</v>
      </c>
    </row>
    <row r="26" spans="1:6" x14ac:dyDescent="0.35">
      <c r="B26" t="s">
        <v>559</v>
      </c>
    </row>
    <row r="27" spans="1:6" x14ac:dyDescent="0.35">
      <c r="B27" t="s">
        <v>560</v>
      </c>
    </row>
    <row r="28" spans="1:6" x14ac:dyDescent="0.35">
      <c r="A28">
        <v>10</v>
      </c>
      <c r="B28" t="s">
        <v>561</v>
      </c>
      <c r="C28">
        <v>5</v>
      </c>
      <c r="D28" t="s">
        <v>537</v>
      </c>
      <c r="E28">
        <v>0.72</v>
      </c>
      <c r="F28">
        <v>3.6</v>
      </c>
    </row>
    <row r="29" spans="1:6" x14ac:dyDescent="0.35">
      <c r="B29" t="s">
        <v>562</v>
      </c>
    </row>
    <row r="30" spans="1:6" x14ac:dyDescent="0.35">
      <c r="B30" t="s">
        <v>563</v>
      </c>
    </row>
    <row r="31" spans="1:6" x14ac:dyDescent="0.35">
      <c r="A31">
        <v>11</v>
      </c>
      <c r="B31" t="s">
        <v>564</v>
      </c>
      <c r="C31">
        <v>5</v>
      </c>
      <c r="D31" t="s">
        <v>537</v>
      </c>
      <c r="E31">
        <v>0.51</v>
      </c>
      <c r="F31">
        <v>2.5499999999999998</v>
      </c>
    </row>
    <row r="32" spans="1:6" x14ac:dyDescent="0.35">
      <c r="B32" t="s">
        <v>565</v>
      </c>
    </row>
    <row r="33" spans="1:6" x14ac:dyDescent="0.35">
      <c r="B33" t="s">
        <v>566</v>
      </c>
    </row>
    <row r="34" spans="1:6" x14ac:dyDescent="0.35">
      <c r="A34">
        <v>12</v>
      </c>
      <c r="B34" t="s">
        <v>567</v>
      </c>
      <c r="C34">
        <v>25</v>
      </c>
      <c r="D34" t="s">
        <v>537</v>
      </c>
      <c r="E34">
        <v>9.4399999999999998E-2</v>
      </c>
      <c r="F34">
        <v>2.36</v>
      </c>
    </row>
    <row r="35" spans="1:6" x14ac:dyDescent="0.35">
      <c r="B35" t="s">
        <v>568</v>
      </c>
    </row>
    <row r="36" spans="1:6" x14ac:dyDescent="0.35">
      <c r="B36" t="s">
        <v>569</v>
      </c>
    </row>
    <row r="37" spans="1:6" x14ac:dyDescent="0.35">
      <c r="A37">
        <v>13</v>
      </c>
      <c r="B37" t="s">
        <v>570</v>
      </c>
      <c r="C37">
        <v>4</v>
      </c>
      <c r="D37" t="s">
        <v>537</v>
      </c>
      <c r="E37">
        <v>0.48</v>
      </c>
      <c r="F37">
        <v>1.92</v>
      </c>
    </row>
    <row r="38" spans="1:6" x14ac:dyDescent="0.35">
      <c r="B38" t="s">
        <v>571</v>
      </c>
    </row>
    <row r="39" spans="1:6" x14ac:dyDescent="0.35">
      <c r="B39" t="s">
        <v>572</v>
      </c>
    </row>
    <row r="40" spans="1:6" x14ac:dyDescent="0.35">
      <c r="A40">
        <v>14</v>
      </c>
      <c r="B40" t="s">
        <v>573</v>
      </c>
      <c r="C40">
        <v>10</v>
      </c>
      <c r="D40" t="s">
        <v>537</v>
      </c>
      <c r="E40">
        <v>0.46100000000000002</v>
      </c>
      <c r="F40">
        <v>4.6100000000000003</v>
      </c>
    </row>
    <row r="41" spans="1:6" x14ac:dyDescent="0.35">
      <c r="B41" t="s">
        <v>574</v>
      </c>
    </row>
    <row r="42" spans="1:6" x14ac:dyDescent="0.35">
      <c r="B42" t="s">
        <v>575</v>
      </c>
    </row>
    <row r="43" spans="1:6" x14ac:dyDescent="0.35">
      <c r="A43">
        <v>15</v>
      </c>
      <c r="B43" t="s">
        <v>576</v>
      </c>
      <c r="C43">
        <v>100</v>
      </c>
      <c r="D43" t="s">
        <v>537</v>
      </c>
      <c r="E43">
        <v>7.4499999999999997E-2</v>
      </c>
      <c r="F43">
        <v>7.45</v>
      </c>
    </row>
    <row r="44" spans="1:6" x14ac:dyDescent="0.35">
      <c r="B44" t="s">
        <v>577</v>
      </c>
    </row>
    <row r="45" spans="1:6" x14ac:dyDescent="0.35">
      <c r="B45" t="s">
        <v>578</v>
      </c>
    </row>
    <row r="46" spans="1:6" x14ac:dyDescent="0.35">
      <c r="A46">
        <v>16</v>
      </c>
      <c r="B46" t="s">
        <v>579</v>
      </c>
      <c r="C46">
        <v>100</v>
      </c>
      <c r="D46" t="s">
        <v>537</v>
      </c>
      <c r="E46">
        <v>7.3400000000000007E-2</v>
      </c>
      <c r="F46">
        <v>7.34</v>
      </c>
    </row>
    <row r="47" spans="1:6" x14ac:dyDescent="0.35">
      <c r="B47" t="s">
        <v>580</v>
      </c>
    </row>
    <row r="48" spans="1:6" x14ac:dyDescent="0.35">
      <c r="B48" t="s">
        <v>581</v>
      </c>
    </row>
    <row r="49" spans="1:6" x14ac:dyDescent="0.35">
      <c r="A49">
        <v>17</v>
      </c>
      <c r="B49" t="s">
        <v>582</v>
      </c>
      <c r="C49">
        <v>100</v>
      </c>
      <c r="D49" t="s">
        <v>537</v>
      </c>
      <c r="E49">
        <v>6.0999999999999999E-2</v>
      </c>
      <c r="F49">
        <v>6.1</v>
      </c>
    </row>
    <row r="50" spans="1:6" x14ac:dyDescent="0.35">
      <c r="B50" t="s">
        <v>583</v>
      </c>
    </row>
    <row r="51" spans="1:6" x14ac:dyDescent="0.35">
      <c r="B5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Active BOM-DMX Interface(Produc</vt:lpstr>
      <vt:lpstr>digikey order</vt:lpstr>
      <vt:lpstr>'Active BOM-DMX Interface(Produc'!Print_Titles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Spindler</dc:creator>
  <cp:lastModifiedBy>Phil Spindler</cp:lastModifiedBy>
  <cp:lastPrinted>2025-09-19T12:29:57Z</cp:lastPrinted>
  <dcterms:created xsi:type="dcterms:W3CDTF">2025-09-05T21:53:43Z</dcterms:created>
  <dcterms:modified xsi:type="dcterms:W3CDTF">2025-09-19T12:40:17Z</dcterms:modified>
</cp:coreProperties>
</file>