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CdeCMX\"/>
    </mc:Choice>
  </mc:AlternateContent>
  <bookViews>
    <workbookView xWindow="0" yWindow="0" windowWidth="19200" windowHeight="7530" activeTab="1"/>
  </bookViews>
  <sheets>
    <sheet name="spp" sheetId="5" r:id="rId1"/>
    <sheet name="Hoja1" sheetId="6" r:id="rId2"/>
    <sheet name="Peces" sheetId="1" r:id="rId3"/>
  </sheets>
  <definedNames>
    <definedName name="_xlnm._FilterDatabase" localSheetId="2" hidden="1">Peces!$A$2:$AL$1002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23" i="1" l="1"/>
  <c r="AJ416" i="1"/>
  <c r="AJ412" i="1"/>
  <c r="AJ406" i="1"/>
  <c r="AJ402" i="1"/>
  <c r="AJ392" i="1"/>
  <c r="AJ387" i="1"/>
  <c r="AJ381" i="1"/>
  <c r="AJ378" i="1"/>
  <c r="AJ373" i="1"/>
  <c r="AJ369" i="1"/>
  <c r="AJ365" i="1"/>
  <c r="AJ361" i="1"/>
  <c r="AJ355" i="1"/>
  <c r="AJ348" i="1"/>
  <c r="AJ339" i="1"/>
  <c r="AJ337" i="1"/>
  <c r="AJ326" i="1"/>
  <c r="AJ321" i="1"/>
  <c r="AJ310" i="1"/>
  <c r="AJ303" i="1"/>
  <c r="AJ291" i="1"/>
  <c r="AJ284" i="1"/>
  <c r="AJ273" i="1"/>
  <c r="AJ268" i="1"/>
  <c r="AJ252" i="1"/>
  <c r="AJ244" i="1"/>
  <c r="AJ235" i="1"/>
  <c r="AJ227" i="1"/>
  <c r="AJ221" i="1"/>
  <c r="AJ211" i="1"/>
  <c r="AJ201" i="1"/>
  <c r="AJ197" i="1"/>
  <c r="AJ187" i="1"/>
  <c r="AJ182" i="1"/>
  <c r="AJ179" i="1"/>
  <c r="AJ174" i="1"/>
  <c r="AJ168" i="1"/>
  <c r="AJ162" i="1"/>
  <c r="AJ155" i="1"/>
  <c r="AJ147" i="1"/>
  <c r="AJ141" i="1"/>
  <c r="AJ135" i="1"/>
  <c r="AJ127" i="1"/>
  <c r="AJ123" i="1"/>
  <c r="AJ113" i="1"/>
  <c r="AJ101" i="1"/>
  <c r="AJ95" i="1"/>
  <c r="AJ91" i="1"/>
  <c r="AJ85" i="1"/>
  <c r="AJ81" i="1"/>
  <c r="AJ77" i="1"/>
  <c r="AJ71" i="1"/>
  <c r="AJ64" i="1"/>
  <c r="AJ51" i="1"/>
  <c r="AJ44" i="1"/>
  <c r="AJ40" i="1"/>
  <c r="AJ34" i="1"/>
  <c r="AJ30" i="1"/>
  <c r="AJ27" i="1"/>
  <c r="AJ23" i="1"/>
  <c r="AJ20" i="1"/>
  <c r="AJ15" i="1"/>
  <c r="AJ12" i="1"/>
  <c r="AJ5" i="1"/>
  <c r="AI1002" i="1"/>
  <c r="AJ1002" i="1" s="1"/>
  <c r="AI1001" i="1"/>
  <c r="AJ1001" i="1" s="1"/>
  <c r="AI999" i="1"/>
  <c r="AJ999" i="1" s="1"/>
  <c r="AI997" i="1"/>
  <c r="AJ997" i="1" s="1"/>
  <c r="AI996" i="1"/>
  <c r="AJ996" i="1" s="1"/>
  <c r="AI995" i="1"/>
  <c r="AJ995" i="1" s="1"/>
  <c r="AI993" i="1"/>
  <c r="AJ993" i="1" s="1"/>
  <c r="AI991" i="1"/>
  <c r="AJ991" i="1" s="1"/>
  <c r="AI990" i="1"/>
  <c r="AJ990" i="1" s="1"/>
  <c r="AI986" i="1"/>
  <c r="AJ986" i="1" s="1"/>
  <c r="AI983" i="1"/>
  <c r="AJ983" i="1" s="1"/>
  <c r="AI979" i="1"/>
  <c r="AJ979" i="1" s="1"/>
  <c r="AI972" i="1"/>
  <c r="AJ972" i="1" s="1"/>
  <c r="AI969" i="1"/>
  <c r="AJ969" i="1" s="1"/>
  <c r="AI968" i="1"/>
  <c r="AJ968" i="1" s="1"/>
  <c r="AI965" i="1"/>
  <c r="AJ965" i="1" s="1"/>
  <c r="AI962" i="1"/>
  <c r="AJ962" i="1" s="1"/>
  <c r="AI958" i="1"/>
  <c r="AJ958" i="1" s="1"/>
  <c r="AI954" i="1"/>
  <c r="AJ954" i="1" s="1"/>
  <c r="AI930" i="1"/>
  <c r="AJ930" i="1" s="1"/>
  <c r="AI926" i="1"/>
  <c r="AJ926" i="1" s="1"/>
  <c r="AI916" i="1"/>
  <c r="AJ916" i="1" s="1"/>
  <c r="AI912" i="1"/>
  <c r="AJ912" i="1" s="1"/>
  <c r="AI908" i="1"/>
  <c r="AJ908" i="1" s="1"/>
  <c r="AI906" i="1"/>
  <c r="AJ906" i="1" s="1"/>
  <c r="AI904" i="1"/>
  <c r="AJ904" i="1" s="1"/>
  <c r="AI900" i="1"/>
  <c r="AJ900" i="1" s="1"/>
  <c r="AI899" i="1"/>
  <c r="AJ899" i="1" s="1"/>
  <c r="AI895" i="1"/>
  <c r="AJ895" i="1" s="1"/>
  <c r="AI892" i="1"/>
  <c r="AJ892" i="1" s="1"/>
  <c r="AI889" i="1"/>
  <c r="AJ889" i="1" s="1"/>
  <c r="AI885" i="1"/>
  <c r="AJ885" i="1" s="1"/>
  <c r="AI882" i="1"/>
  <c r="AJ882" i="1" s="1"/>
  <c r="AI881" i="1"/>
  <c r="AJ881" i="1" s="1"/>
  <c r="AI879" i="1"/>
  <c r="AJ879" i="1" s="1"/>
  <c r="AI877" i="1"/>
  <c r="AJ877" i="1" s="1"/>
  <c r="AI873" i="1"/>
  <c r="AJ873" i="1" s="1"/>
  <c r="AI869" i="1"/>
  <c r="AJ869" i="1" s="1"/>
  <c r="AI868" i="1"/>
  <c r="AJ868" i="1" s="1"/>
  <c r="AI865" i="1"/>
  <c r="AJ865" i="1" s="1"/>
  <c r="AI864" i="1"/>
  <c r="AJ864" i="1" s="1"/>
  <c r="AI863" i="1"/>
  <c r="AJ863" i="1" s="1"/>
  <c r="AI861" i="1"/>
  <c r="AJ861" i="1" s="1"/>
  <c r="AI856" i="1"/>
  <c r="AJ856" i="1" s="1"/>
  <c r="AI855" i="1"/>
  <c r="AJ855" i="1" s="1"/>
  <c r="AI853" i="1"/>
  <c r="AJ853" i="1" s="1"/>
  <c r="AI852" i="1"/>
  <c r="AJ852" i="1" s="1"/>
  <c r="AI851" i="1"/>
  <c r="AJ851" i="1" s="1"/>
  <c r="AI850" i="1"/>
  <c r="AJ850" i="1" s="1"/>
  <c r="AI849" i="1"/>
  <c r="AJ849" i="1" s="1"/>
  <c r="AI844" i="1"/>
  <c r="AJ844" i="1" s="1"/>
  <c r="AI842" i="1"/>
  <c r="AJ842" i="1" s="1"/>
  <c r="AI839" i="1"/>
  <c r="AJ839" i="1" s="1"/>
  <c r="AI838" i="1"/>
  <c r="AJ838" i="1" s="1"/>
  <c r="AI834" i="1"/>
  <c r="AJ834" i="1" s="1"/>
  <c r="AI830" i="1"/>
  <c r="AJ830" i="1" s="1"/>
  <c r="AI829" i="1"/>
  <c r="AJ829" i="1" s="1"/>
  <c r="AI826" i="1"/>
  <c r="AJ826" i="1" s="1"/>
  <c r="AI820" i="1"/>
  <c r="AJ820" i="1" s="1"/>
  <c r="AI815" i="1"/>
  <c r="AJ815" i="1" s="1"/>
  <c r="AI814" i="1"/>
  <c r="AJ814" i="1" s="1"/>
  <c r="AI811" i="1"/>
  <c r="AJ811" i="1" s="1"/>
  <c r="AI804" i="1"/>
  <c r="AJ804" i="1" s="1"/>
  <c r="AI800" i="1"/>
  <c r="AJ800" i="1" s="1"/>
  <c r="AI798" i="1"/>
  <c r="AJ798" i="1" s="1"/>
  <c r="AI796" i="1"/>
  <c r="AJ796" i="1" s="1"/>
  <c r="AI792" i="1"/>
  <c r="AJ792" i="1" s="1"/>
  <c r="AI785" i="1"/>
  <c r="AJ785" i="1" s="1"/>
  <c r="AI784" i="1"/>
  <c r="AJ784" i="1" s="1"/>
  <c r="AI783" i="1"/>
  <c r="AJ783" i="1" s="1"/>
  <c r="AI779" i="1"/>
  <c r="AJ779" i="1" s="1"/>
  <c r="AI778" i="1"/>
  <c r="AJ778" i="1" s="1"/>
  <c r="AI777" i="1"/>
  <c r="AJ777" i="1" s="1"/>
  <c r="AI774" i="1"/>
  <c r="AJ774" i="1" s="1"/>
  <c r="AI767" i="1"/>
  <c r="AJ767" i="1" s="1"/>
  <c r="AI764" i="1"/>
  <c r="AJ764" i="1" s="1"/>
  <c r="AI761" i="1"/>
  <c r="AJ761" i="1" s="1"/>
  <c r="AI754" i="1"/>
  <c r="AJ754" i="1" s="1"/>
  <c r="AI753" i="1"/>
  <c r="AJ753" i="1" s="1"/>
  <c r="AI745" i="1"/>
  <c r="AJ745" i="1" s="1"/>
  <c r="AI744" i="1"/>
  <c r="AJ744" i="1" s="1"/>
  <c r="AI740" i="1"/>
  <c r="AJ740" i="1" s="1"/>
  <c r="AI739" i="1"/>
  <c r="AJ739" i="1" s="1"/>
  <c r="AI735" i="1"/>
  <c r="AJ735" i="1" s="1"/>
  <c r="AI731" i="1"/>
  <c r="AJ731" i="1" s="1"/>
  <c r="AI730" i="1"/>
  <c r="AJ730" i="1" s="1"/>
  <c r="AI727" i="1"/>
  <c r="AJ727" i="1" s="1"/>
  <c r="AI723" i="1"/>
  <c r="AJ723" i="1" s="1"/>
  <c r="AI722" i="1"/>
  <c r="AJ722" i="1" s="1"/>
  <c r="AI721" i="1"/>
  <c r="AJ721" i="1" s="1"/>
  <c r="AI716" i="1"/>
  <c r="AJ716" i="1" s="1"/>
  <c r="AI712" i="1"/>
  <c r="AJ712" i="1" s="1"/>
  <c r="AI711" i="1"/>
  <c r="AJ711" i="1" s="1"/>
  <c r="AI706" i="1"/>
  <c r="AJ706" i="1" s="1"/>
  <c r="AI703" i="1"/>
  <c r="AJ703" i="1" s="1"/>
  <c r="AI700" i="1"/>
  <c r="AJ700" i="1" s="1"/>
  <c r="AI698" i="1"/>
  <c r="AJ698" i="1" s="1"/>
  <c r="AI694" i="1"/>
  <c r="AJ694" i="1" s="1"/>
  <c r="AI690" i="1"/>
  <c r="AJ690" i="1" s="1"/>
  <c r="AI686" i="1"/>
  <c r="AJ686" i="1" s="1"/>
  <c r="AI685" i="1"/>
  <c r="AJ685" i="1" s="1"/>
  <c r="AI682" i="1"/>
  <c r="AJ682" i="1" s="1"/>
  <c r="AI677" i="1"/>
  <c r="AJ677" i="1" s="1"/>
  <c r="AI668" i="1"/>
  <c r="AJ668" i="1" s="1"/>
  <c r="AI667" i="1"/>
  <c r="AJ667" i="1" s="1"/>
  <c r="AI663" i="1"/>
  <c r="AJ663" i="1" s="1"/>
  <c r="AI659" i="1"/>
  <c r="AJ659" i="1" s="1"/>
  <c r="AI658" i="1"/>
  <c r="AJ658" i="1" s="1"/>
  <c r="AI654" i="1"/>
  <c r="AJ654" i="1" s="1"/>
  <c r="AI647" i="1"/>
  <c r="AJ647" i="1" s="1"/>
  <c r="AI643" i="1"/>
  <c r="AJ643" i="1" s="1"/>
  <c r="AI639" i="1"/>
  <c r="AJ639" i="1" s="1"/>
  <c r="AI635" i="1"/>
  <c r="AJ635" i="1" s="1"/>
  <c r="AI631" i="1"/>
  <c r="AJ631" i="1" s="1"/>
  <c r="AI627" i="1"/>
  <c r="AJ627" i="1" s="1"/>
  <c r="AI620" i="1"/>
  <c r="AJ620" i="1" s="1"/>
  <c r="AI614" i="1"/>
  <c r="AJ614" i="1" s="1"/>
  <c r="AI608" i="1"/>
  <c r="AJ608" i="1" s="1"/>
  <c r="AI607" i="1"/>
  <c r="AJ607" i="1" s="1"/>
  <c r="AI602" i="1"/>
  <c r="AJ602" i="1" s="1"/>
  <c r="AI601" i="1"/>
  <c r="AJ601" i="1" s="1"/>
  <c r="AI598" i="1"/>
  <c r="AJ598" i="1" s="1"/>
  <c r="AI597" i="1"/>
  <c r="AJ597" i="1" s="1"/>
  <c r="AI592" i="1"/>
  <c r="AJ592" i="1" s="1"/>
  <c r="AI587" i="1"/>
  <c r="AJ587" i="1" s="1"/>
  <c r="AI583" i="1"/>
  <c r="AJ583" i="1" s="1"/>
  <c r="AI580" i="1"/>
  <c r="AJ580" i="1" s="1"/>
  <c r="AI578" i="1"/>
  <c r="AJ578" i="1" s="1"/>
  <c r="AI570" i="1"/>
  <c r="AJ570" i="1" s="1"/>
  <c r="AI553" i="1"/>
  <c r="AJ553" i="1" s="1"/>
  <c r="AI548" i="1"/>
  <c r="AJ548" i="1" s="1"/>
  <c r="AI547" i="1"/>
  <c r="AJ547" i="1" s="1"/>
  <c r="AI546" i="1"/>
  <c r="AJ546" i="1" s="1"/>
  <c r="AI545" i="1"/>
  <c r="AJ545" i="1" s="1"/>
  <c r="AI543" i="1"/>
  <c r="AJ543" i="1" s="1"/>
  <c r="AI542" i="1"/>
  <c r="AJ542" i="1" s="1"/>
  <c r="AI539" i="1"/>
  <c r="AJ539" i="1" s="1"/>
  <c r="AI538" i="1"/>
  <c r="AJ538" i="1" s="1"/>
  <c r="AI534" i="1"/>
  <c r="AJ534" i="1" s="1"/>
  <c r="AI533" i="1"/>
  <c r="AJ533" i="1" s="1"/>
  <c r="AI529" i="1"/>
  <c r="AJ529" i="1" s="1"/>
  <c r="AI526" i="1"/>
  <c r="AJ526" i="1" s="1"/>
  <c r="AI524" i="1"/>
  <c r="AJ524" i="1" s="1"/>
  <c r="AI518" i="1"/>
  <c r="AJ518" i="1" s="1"/>
  <c r="AI517" i="1"/>
  <c r="AJ517" i="1" s="1"/>
  <c r="AI508" i="1"/>
  <c r="AJ508" i="1" s="1"/>
  <c r="AI505" i="1"/>
  <c r="AJ505" i="1" s="1"/>
  <c r="AI499" i="1"/>
  <c r="AJ499" i="1" s="1"/>
  <c r="AI492" i="1"/>
  <c r="AJ492" i="1" s="1"/>
  <c r="AI488" i="1"/>
  <c r="AJ488" i="1" s="1"/>
  <c r="AI484" i="1"/>
  <c r="AJ484" i="1" s="1"/>
  <c r="AI480" i="1"/>
  <c r="AJ480" i="1" s="1"/>
  <c r="AI475" i="1"/>
  <c r="AJ475" i="1" s="1"/>
  <c r="AI470" i="1"/>
  <c r="AJ470" i="1" s="1"/>
  <c r="AI469" i="1"/>
  <c r="AJ469" i="1" s="1"/>
  <c r="AI466" i="1"/>
  <c r="AJ466" i="1" s="1"/>
  <c r="AI465" i="1"/>
  <c r="AJ465" i="1" s="1"/>
  <c r="AI462" i="1"/>
  <c r="AJ462" i="1" s="1"/>
  <c r="AI459" i="1"/>
  <c r="AJ459" i="1" s="1"/>
  <c r="AI455" i="1"/>
  <c r="AJ455" i="1" s="1"/>
  <c r="AI451" i="1"/>
  <c r="AJ451" i="1" s="1"/>
  <c r="AI450" i="1"/>
  <c r="AJ450" i="1" s="1"/>
  <c r="AI442" i="1"/>
  <c r="AJ442" i="1" s="1"/>
  <c r="AI439" i="1"/>
  <c r="AJ439" i="1" s="1"/>
  <c r="AI436" i="1"/>
  <c r="AJ436" i="1" s="1"/>
  <c r="AI435" i="1"/>
  <c r="AJ435" i="1" s="1"/>
  <c r="AI433" i="1"/>
  <c r="AJ433" i="1" s="1"/>
  <c r="AI431" i="1"/>
  <c r="AJ431" i="1" s="1"/>
  <c r="AI427" i="1"/>
  <c r="AJ427" i="1" s="1"/>
  <c r="AI424" i="1"/>
  <c r="AJ424" i="1" s="1"/>
  <c r="AI423" i="1"/>
  <c r="AI421" i="1"/>
  <c r="AJ421" i="1" s="1"/>
  <c r="AI416" i="1"/>
  <c r="AI415" i="1"/>
  <c r="AJ415" i="1" s="1"/>
  <c r="AI412" i="1"/>
  <c r="AI409" i="1"/>
  <c r="AJ409" i="1" s="1"/>
  <c r="AI406" i="1"/>
  <c r="AI403" i="1"/>
  <c r="AJ403" i="1" s="1"/>
  <c r="AI402" i="1"/>
  <c r="AI397" i="1"/>
  <c r="AJ397" i="1" s="1"/>
  <c r="AI392" i="1"/>
  <c r="AI388" i="1"/>
  <c r="AJ388" i="1" s="1"/>
  <c r="AI387" i="1"/>
  <c r="AI382" i="1"/>
  <c r="AJ382" i="1" s="1"/>
  <c r="AI381" i="1"/>
  <c r="AI380" i="1"/>
  <c r="AJ380" i="1" s="1"/>
  <c r="AI378" i="1"/>
  <c r="AI377" i="1"/>
  <c r="AJ377" i="1" s="1"/>
  <c r="AI373" i="1"/>
  <c r="AI372" i="1"/>
  <c r="AJ372" i="1" s="1"/>
  <c r="AI369" i="1"/>
  <c r="AI368" i="1"/>
  <c r="AJ368" i="1" s="1"/>
  <c r="AI365" i="1"/>
  <c r="AI362" i="1"/>
  <c r="AJ362" i="1" s="1"/>
  <c r="AI361" i="1"/>
  <c r="AI359" i="1"/>
  <c r="AJ359" i="1" s="1"/>
  <c r="AI355" i="1"/>
  <c r="AI351" i="1"/>
  <c r="AJ351" i="1" s="1"/>
  <c r="AI348" i="1"/>
  <c r="AI343" i="1"/>
  <c r="AJ343" i="1" s="1"/>
  <c r="AI339" i="1"/>
  <c r="AI338" i="1"/>
  <c r="AJ338" i="1" s="1"/>
  <c r="AI337" i="1"/>
  <c r="AI332" i="1"/>
  <c r="AJ332" i="1" s="1"/>
  <c r="AI326" i="1"/>
  <c r="AI325" i="1"/>
  <c r="AJ325" i="1" s="1"/>
  <c r="AI321" i="1"/>
  <c r="AI315" i="1"/>
  <c r="AJ315" i="1" s="1"/>
  <c r="AI310" i="1"/>
  <c r="AI309" i="1"/>
  <c r="AJ309" i="1" s="1"/>
  <c r="AI303" i="1"/>
  <c r="AI300" i="1"/>
  <c r="AJ300" i="1" s="1"/>
  <c r="AI291" i="1"/>
  <c r="AI288" i="1"/>
  <c r="AJ288" i="1" s="1"/>
  <c r="AI284" i="1"/>
  <c r="AI283" i="1"/>
  <c r="AJ283" i="1" s="1"/>
  <c r="AI273" i="1"/>
  <c r="AI272" i="1"/>
  <c r="AJ272" i="1" s="1"/>
  <c r="AI268" i="1"/>
  <c r="AI256" i="1"/>
  <c r="AJ256" i="1" s="1"/>
  <c r="AI252" i="1"/>
  <c r="AI249" i="1"/>
  <c r="AJ249" i="1" s="1"/>
  <c r="AI244" i="1"/>
  <c r="AI240" i="1"/>
  <c r="AJ240" i="1" s="1"/>
  <c r="AI235" i="1"/>
  <c r="AI231" i="1"/>
  <c r="AJ231" i="1" s="1"/>
  <c r="AI227" i="1"/>
  <c r="AI226" i="1"/>
  <c r="AJ226" i="1" s="1"/>
  <c r="AI221" i="1"/>
  <c r="AI216" i="1"/>
  <c r="AJ216" i="1" s="1"/>
  <c r="AI211" i="1"/>
  <c r="AI207" i="1"/>
  <c r="AJ207" i="1" s="1"/>
  <c r="AI201" i="1"/>
  <c r="AI200" i="1"/>
  <c r="AJ200" i="1" s="1"/>
  <c r="AI197" i="1"/>
  <c r="AI192" i="1"/>
  <c r="AJ192" i="1" s="1"/>
  <c r="AI187" i="1"/>
  <c r="AI183" i="1"/>
  <c r="AJ183" i="1" s="1"/>
  <c r="AI182" i="1"/>
  <c r="AI180" i="1"/>
  <c r="AJ180" i="1" s="1"/>
  <c r="AI179" i="1"/>
  <c r="AI175" i="1"/>
  <c r="AJ175" i="1" s="1"/>
  <c r="AI174" i="1"/>
  <c r="AI169" i="1"/>
  <c r="AJ169" i="1" s="1"/>
  <c r="AI168" i="1"/>
  <c r="AI167" i="1"/>
  <c r="AJ167" i="1" s="1"/>
  <c r="AI162" i="1"/>
  <c r="AI156" i="1"/>
  <c r="AJ156" i="1" s="1"/>
  <c r="AI155" i="1"/>
  <c r="AI149" i="1"/>
  <c r="AJ149" i="1" s="1"/>
  <c r="AI147" i="1"/>
  <c r="AI142" i="1"/>
  <c r="AJ142" i="1" s="1"/>
  <c r="AI141" i="1"/>
  <c r="AI136" i="1"/>
  <c r="AJ136" i="1" s="1"/>
  <c r="AI135" i="1"/>
  <c r="AI130" i="1"/>
  <c r="AJ130" i="1" s="1"/>
  <c r="AI127" i="1"/>
  <c r="AI126" i="1"/>
  <c r="AJ126" i="1" s="1"/>
  <c r="AI123" i="1"/>
  <c r="AI120" i="1"/>
  <c r="AJ120" i="1" s="1"/>
  <c r="AI113" i="1"/>
  <c r="AI108" i="1"/>
  <c r="AJ108" i="1" s="1"/>
  <c r="AI101" i="1"/>
  <c r="AI96" i="1"/>
  <c r="AJ96" i="1" s="1"/>
  <c r="AI95" i="1"/>
  <c r="AI92" i="1"/>
  <c r="AJ92" i="1" s="1"/>
  <c r="AI91" i="1"/>
  <c r="AI88" i="1"/>
  <c r="AJ88" i="1" s="1"/>
  <c r="AI85" i="1"/>
  <c r="AI83" i="1"/>
  <c r="AJ83" i="1" s="1"/>
  <c r="AI81" i="1"/>
  <c r="AI79" i="1"/>
  <c r="AJ79" i="1" s="1"/>
  <c r="AI77" i="1"/>
  <c r="AI74" i="1"/>
  <c r="AJ74" i="1" s="1"/>
  <c r="AI71" i="1"/>
  <c r="AI68" i="1"/>
  <c r="AJ68" i="1" s="1"/>
  <c r="AI64" i="1"/>
  <c r="AI53" i="1"/>
  <c r="AJ53" i="1" s="1"/>
  <c r="AI51" i="1"/>
  <c r="AI47" i="1"/>
  <c r="AJ47" i="1" s="1"/>
  <c r="AI44" i="1"/>
  <c r="AI42" i="1"/>
  <c r="AJ42" i="1" s="1"/>
  <c r="AI40" i="1"/>
  <c r="AI37" i="1"/>
  <c r="AJ37" i="1" s="1"/>
  <c r="AI34" i="1"/>
  <c r="AI33" i="1"/>
  <c r="AJ33" i="1" s="1"/>
  <c r="AI30" i="1"/>
  <c r="AI28" i="1"/>
  <c r="AJ28" i="1" s="1"/>
  <c r="AI27" i="1"/>
  <c r="AI24" i="1"/>
  <c r="AJ24" i="1" s="1"/>
  <c r="AI23" i="1"/>
  <c r="AI22" i="1"/>
  <c r="AJ22" i="1" s="1"/>
  <c r="AI20" i="1"/>
  <c r="AI16" i="1"/>
  <c r="AJ16" i="1" s="1"/>
  <c r="AI15" i="1"/>
  <c r="AI14" i="1"/>
  <c r="AJ14" i="1" s="1"/>
  <c r="AI12" i="1"/>
  <c r="AI6" i="1"/>
  <c r="AJ6" i="1" s="1"/>
  <c r="AI5" i="1"/>
  <c r="AK1002" i="1" l="1"/>
  <c r="AK1001" i="1"/>
  <c r="AK999" i="1"/>
  <c r="AK997" i="1"/>
  <c r="AK996" i="1"/>
  <c r="AK995" i="1"/>
  <c r="AK993" i="1"/>
  <c r="AK991" i="1"/>
  <c r="AK990" i="1"/>
  <c r="AK986" i="1"/>
  <c r="AK983" i="1"/>
  <c r="AK979" i="1"/>
  <c r="AK972" i="1"/>
  <c r="AK969" i="1"/>
  <c r="AK968" i="1"/>
  <c r="AK965" i="1"/>
  <c r="AK962" i="1"/>
  <c r="AK958" i="1"/>
  <c r="AK954" i="1"/>
  <c r="AK930" i="1"/>
  <c r="AK926" i="1"/>
  <c r="AK916" i="1"/>
  <c r="AK912" i="1"/>
  <c r="AK908" i="1"/>
  <c r="AK906" i="1"/>
  <c r="AK904" i="1"/>
  <c r="AK900" i="1"/>
  <c r="AK899" i="1"/>
  <c r="AK895" i="1"/>
  <c r="AK892" i="1"/>
  <c r="AK889" i="1"/>
  <c r="AK885" i="1"/>
  <c r="AK882" i="1"/>
  <c r="AK881" i="1"/>
  <c r="AK879" i="1"/>
  <c r="AK877" i="1"/>
  <c r="AK873" i="1"/>
  <c r="AK869" i="1"/>
  <c r="AK868" i="1"/>
  <c r="AK865" i="1"/>
  <c r="AK864" i="1"/>
  <c r="AK863" i="1"/>
  <c r="AK861" i="1"/>
  <c r="AK856" i="1"/>
  <c r="AK855" i="1"/>
  <c r="AK853" i="1"/>
  <c r="AK852" i="1"/>
  <c r="AK851" i="1"/>
  <c r="AK850" i="1"/>
  <c r="AK849" i="1"/>
  <c r="AK844" i="1"/>
  <c r="AK842" i="1"/>
  <c r="AK839" i="1"/>
  <c r="AK838" i="1"/>
  <c r="AK834" i="1"/>
  <c r="AK830" i="1"/>
  <c r="AK829" i="1"/>
  <c r="AK826" i="1"/>
  <c r="AK820" i="1"/>
  <c r="AK815" i="1"/>
  <c r="AK814" i="1"/>
  <c r="AK811" i="1"/>
  <c r="AK804" i="1"/>
  <c r="AK800" i="1"/>
  <c r="AK798" i="1"/>
  <c r="AK796" i="1"/>
  <c r="AK792" i="1"/>
  <c r="AK785" i="1"/>
  <c r="AK784" i="1"/>
  <c r="AK783" i="1"/>
  <c r="AK779" i="1"/>
  <c r="AK778" i="1"/>
  <c r="AK777" i="1"/>
  <c r="AK774" i="1"/>
  <c r="AK767" i="1"/>
  <c r="AK764" i="1"/>
  <c r="AK761" i="1"/>
  <c r="AK754" i="1"/>
  <c r="AK753" i="1"/>
  <c r="AK745" i="1"/>
  <c r="AK744" i="1"/>
  <c r="AK740" i="1"/>
  <c r="AK739" i="1"/>
  <c r="AK735" i="1"/>
  <c r="AK731" i="1"/>
  <c r="AK730" i="1"/>
  <c r="AK727" i="1"/>
  <c r="AK723" i="1"/>
  <c r="AK722" i="1"/>
  <c r="AK721" i="1"/>
  <c r="AK716" i="1"/>
  <c r="AK712" i="1"/>
  <c r="AK711" i="1"/>
  <c r="AK706" i="1"/>
  <c r="AK703" i="1"/>
  <c r="AK700" i="1"/>
  <c r="AK698" i="1"/>
  <c r="AK694" i="1"/>
  <c r="AK690" i="1"/>
  <c r="AK686" i="1"/>
  <c r="AK685" i="1"/>
  <c r="AK682" i="1"/>
  <c r="AK677" i="1"/>
  <c r="AK668" i="1"/>
  <c r="AK667" i="1"/>
  <c r="AK663" i="1"/>
  <c r="AK659" i="1"/>
  <c r="AK658" i="1"/>
  <c r="AK654" i="1"/>
  <c r="AK647" i="1"/>
  <c r="AK643" i="1"/>
  <c r="AK639" i="1"/>
  <c r="AK635" i="1"/>
  <c r="AK631" i="1"/>
  <c r="AK627" i="1"/>
  <c r="AK620" i="1"/>
  <c r="AK614" i="1"/>
  <c r="AK608" i="1"/>
  <c r="AK607" i="1"/>
  <c r="AK602" i="1"/>
  <c r="AK601" i="1"/>
  <c r="AK598" i="1"/>
  <c r="AK597" i="1"/>
  <c r="AK592" i="1"/>
  <c r="AK587" i="1"/>
  <c r="AK583" i="1"/>
  <c r="AK580" i="1"/>
  <c r="AK578" i="1"/>
  <c r="AK570" i="1"/>
  <c r="AK553" i="1"/>
  <c r="AK548" i="1"/>
  <c r="AK547" i="1"/>
  <c r="AK546" i="1"/>
  <c r="AK545" i="1"/>
  <c r="AK543" i="1"/>
  <c r="AK542" i="1"/>
  <c r="AK539" i="1"/>
  <c r="AK538" i="1"/>
  <c r="AK534" i="1"/>
  <c r="AK533" i="1"/>
  <c r="AK529" i="1"/>
  <c r="AK526" i="1"/>
  <c r="AK524" i="1"/>
  <c r="AK518" i="1"/>
  <c r="AK517" i="1"/>
  <c r="AK508" i="1"/>
  <c r="AK505" i="1"/>
  <c r="AK499" i="1"/>
  <c r="AK492" i="1"/>
  <c r="AK488" i="1"/>
  <c r="AK484" i="1"/>
  <c r="AK480" i="1"/>
  <c r="AK475" i="1"/>
  <c r="AK470" i="1"/>
  <c r="AK469" i="1"/>
  <c r="AK466" i="1"/>
  <c r="AK465" i="1"/>
  <c r="AK462" i="1"/>
  <c r="AK459" i="1"/>
  <c r="AK455" i="1"/>
  <c r="AK451" i="1"/>
  <c r="AK450" i="1"/>
  <c r="AK442" i="1"/>
  <c r="AK439" i="1"/>
  <c r="AK436" i="1"/>
  <c r="AK435" i="1"/>
  <c r="AK433" i="1"/>
  <c r="AK431" i="1"/>
  <c r="AK427" i="1"/>
  <c r="AK424" i="1"/>
  <c r="AK423" i="1"/>
  <c r="AK421" i="1"/>
  <c r="AK416" i="1"/>
  <c r="AK415" i="1"/>
  <c r="AK412" i="1"/>
  <c r="AK409" i="1"/>
  <c r="AK406" i="1"/>
  <c r="AK403" i="1"/>
  <c r="AK402" i="1"/>
  <c r="AK397" i="1"/>
  <c r="AK392" i="1"/>
  <c r="AK388" i="1"/>
  <c r="AK387" i="1"/>
  <c r="AK382" i="1"/>
  <c r="AK381" i="1"/>
  <c r="AK380" i="1"/>
  <c r="AK378" i="1"/>
  <c r="AK377" i="1"/>
  <c r="AK373" i="1"/>
  <c r="AK372" i="1"/>
  <c r="AK369" i="1"/>
  <c r="AK368" i="1"/>
  <c r="AK365" i="1"/>
  <c r="AK362" i="1"/>
  <c r="AK361" i="1"/>
  <c r="AK359" i="1"/>
  <c r="AK355" i="1"/>
  <c r="AK351" i="1"/>
  <c r="AK348" i="1"/>
  <c r="AK343" i="1"/>
  <c r="AK339" i="1"/>
  <c r="AK338" i="1"/>
  <c r="AK337" i="1"/>
  <c r="AK332" i="1"/>
  <c r="AK326" i="1"/>
  <c r="AK325" i="1"/>
  <c r="AK321" i="1"/>
  <c r="AK315" i="1"/>
  <c r="AK310" i="1"/>
  <c r="AK309" i="1"/>
  <c r="AK303" i="1"/>
  <c r="AK300" i="1"/>
  <c r="AK291" i="1"/>
  <c r="AK288" i="1"/>
  <c r="AK284" i="1"/>
  <c r="AK283" i="1"/>
  <c r="AK273" i="1"/>
  <c r="AK272" i="1"/>
  <c r="AK268" i="1"/>
  <c r="AK256" i="1"/>
  <c r="AK252" i="1"/>
  <c r="AK249" i="1"/>
  <c r="AK244" i="1"/>
  <c r="AK240" i="1"/>
  <c r="AK235" i="1"/>
  <c r="AK231" i="1"/>
  <c r="AK227" i="1"/>
  <c r="AK226" i="1"/>
  <c r="AK221" i="1"/>
  <c r="AK216" i="1"/>
  <c r="AK211" i="1"/>
  <c r="AK207" i="1"/>
  <c r="AK201" i="1"/>
  <c r="AK200" i="1"/>
  <c r="AK197" i="1"/>
  <c r="AK192" i="1"/>
  <c r="AK187" i="1"/>
  <c r="AK183" i="1"/>
  <c r="AK182" i="1"/>
  <c r="AK180" i="1"/>
  <c r="AK179" i="1"/>
  <c r="AK175" i="1"/>
  <c r="AK174" i="1"/>
  <c r="AK169" i="1"/>
  <c r="AK168" i="1"/>
  <c r="AK167" i="1"/>
  <c r="AK162" i="1"/>
  <c r="AK156" i="1"/>
  <c r="AK155" i="1"/>
  <c r="AK149" i="1"/>
  <c r="AK147" i="1"/>
  <c r="AK142" i="1"/>
  <c r="AK141" i="1"/>
  <c r="AK136" i="1"/>
  <c r="AK135" i="1"/>
  <c r="AK130" i="1"/>
  <c r="AK127" i="1"/>
  <c r="AK126" i="1"/>
  <c r="AK123" i="1"/>
  <c r="AK120" i="1"/>
  <c r="AK113" i="1"/>
  <c r="AK108" i="1"/>
  <c r="AK101" i="1"/>
  <c r="AK96" i="1"/>
  <c r="AK95" i="1"/>
  <c r="AK92" i="1"/>
  <c r="AK91" i="1"/>
  <c r="AK88" i="1"/>
  <c r="AK85" i="1"/>
  <c r="AK83" i="1"/>
  <c r="AK81" i="1"/>
  <c r="AK79" i="1"/>
  <c r="AK77" i="1"/>
  <c r="AK74" i="1"/>
  <c r="AK71" i="1"/>
  <c r="AK68" i="1"/>
  <c r="AK64" i="1"/>
  <c r="AK53" i="1"/>
  <c r="AK51" i="1"/>
  <c r="AK47" i="1"/>
  <c r="AK44" i="1"/>
  <c r="AK42" i="1"/>
  <c r="AK40" i="1"/>
  <c r="AK37" i="1"/>
  <c r="AK34" i="1"/>
  <c r="AK33" i="1"/>
  <c r="AK30" i="1"/>
  <c r="AK28" i="1"/>
  <c r="AK27" i="1"/>
  <c r="AK24" i="1"/>
  <c r="AK23" i="1"/>
  <c r="AK22" i="1"/>
  <c r="AK20" i="1"/>
  <c r="AK16" i="1"/>
  <c r="AK15" i="1"/>
  <c r="AK14" i="1"/>
  <c r="AK12" i="1"/>
  <c r="AK6" i="1"/>
  <c r="AK5" i="1"/>
  <c r="C1002" i="1"/>
  <c r="C1001" i="1"/>
  <c r="C999" i="1"/>
  <c r="C997" i="1"/>
  <c r="C996" i="1"/>
  <c r="C995" i="1"/>
  <c r="C993" i="1"/>
  <c r="C991" i="1"/>
  <c r="C990" i="1"/>
  <c r="C986" i="1"/>
  <c r="C983" i="1"/>
  <c r="C979" i="1"/>
  <c r="C972" i="1"/>
  <c r="C969" i="1"/>
  <c r="C968" i="1"/>
  <c r="C965" i="1"/>
  <c r="C962" i="1"/>
  <c r="C958" i="1"/>
  <c r="C954" i="1"/>
  <c r="C930" i="1"/>
  <c r="C926" i="1"/>
  <c r="C916" i="1"/>
  <c r="C912" i="1"/>
  <c r="C908" i="1"/>
  <c r="C906" i="1"/>
  <c r="C904" i="1"/>
  <c r="C900" i="1"/>
  <c r="C899" i="1"/>
  <c r="C895" i="1"/>
  <c r="C892" i="1"/>
  <c r="C889" i="1"/>
  <c r="C885" i="1"/>
  <c r="C882" i="1"/>
  <c r="C881" i="1"/>
  <c r="C879" i="1"/>
  <c r="C877" i="1"/>
  <c r="C873" i="1"/>
  <c r="C869" i="1"/>
  <c r="C868" i="1"/>
  <c r="C865" i="1"/>
  <c r="C864" i="1"/>
  <c r="C863" i="1"/>
  <c r="C861" i="1"/>
  <c r="C856" i="1"/>
  <c r="C855" i="1"/>
  <c r="C853" i="1"/>
  <c r="C852" i="1"/>
  <c r="C851" i="1"/>
  <c r="C850" i="1"/>
  <c r="C849" i="1"/>
  <c r="C844" i="1"/>
  <c r="C842" i="1"/>
  <c r="C839" i="1"/>
  <c r="C838" i="1"/>
  <c r="C834" i="1"/>
  <c r="C830" i="1"/>
  <c r="C829" i="1"/>
  <c r="C826" i="1"/>
  <c r="C820" i="1"/>
  <c r="C815" i="1"/>
  <c r="C814" i="1"/>
  <c r="C811" i="1"/>
  <c r="C804" i="1"/>
  <c r="C800" i="1"/>
  <c r="C798" i="1"/>
  <c r="C796" i="1"/>
  <c r="C792" i="1"/>
  <c r="C785" i="1"/>
  <c r="C784" i="1"/>
  <c r="C783" i="1"/>
  <c r="C779" i="1"/>
  <c r="C778" i="1"/>
  <c r="C777" i="1"/>
  <c r="C774" i="1"/>
  <c r="C767" i="1"/>
  <c r="C764" i="1"/>
  <c r="C761" i="1"/>
  <c r="C754" i="1"/>
  <c r="C753" i="1"/>
  <c r="C745" i="1"/>
  <c r="C744" i="1"/>
  <c r="C740" i="1"/>
  <c r="C739" i="1"/>
  <c r="C735" i="1"/>
  <c r="C731" i="1"/>
  <c r="C730" i="1"/>
  <c r="C727" i="1"/>
  <c r="C723" i="1"/>
  <c r="C722" i="1"/>
  <c r="C721" i="1"/>
  <c r="C716" i="1"/>
  <c r="C712" i="1"/>
  <c r="C711" i="1"/>
  <c r="C706" i="1"/>
  <c r="C703" i="1"/>
  <c r="C700" i="1"/>
  <c r="C698" i="1"/>
  <c r="C694" i="1"/>
  <c r="C690" i="1"/>
  <c r="C686" i="1"/>
  <c r="C685" i="1"/>
  <c r="C682" i="1"/>
  <c r="C677" i="1"/>
  <c r="C668" i="1"/>
  <c r="C667" i="1"/>
  <c r="C663" i="1"/>
  <c r="C659" i="1"/>
  <c r="C658" i="1"/>
  <c r="C654" i="1"/>
  <c r="C647" i="1"/>
  <c r="C643" i="1"/>
  <c r="C639" i="1"/>
  <c r="C635" i="1"/>
  <c r="C631" i="1"/>
  <c r="C627" i="1"/>
  <c r="C620" i="1"/>
  <c r="C614" i="1"/>
  <c r="C608" i="1"/>
  <c r="C607" i="1"/>
  <c r="C602" i="1"/>
  <c r="C601" i="1"/>
  <c r="C598" i="1"/>
  <c r="C597" i="1"/>
  <c r="C592" i="1"/>
  <c r="C587" i="1"/>
  <c r="C583" i="1"/>
  <c r="C580" i="1"/>
  <c r="C578" i="1"/>
  <c r="C570" i="1"/>
  <c r="C553" i="1"/>
  <c r="C548" i="1"/>
  <c r="C547" i="1"/>
  <c r="C546" i="1"/>
  <c r="C545" i="1"/>
  <c r="C543" i="1"/>
  <c r="C542" i="1"/>
  <c r="C539" i="1"/>
  <c r="C538" i="1"/>
  <c r="C534" i="1"/>
  <c r="C533" i="1"/>
  <c r="C529" i="1"/>
  <c r="C526" i="1"/>
  <c r="C524" i="1"/>
  <c r="C518" i="1"/>
  <c r="C517" i="1"/>
  <c r="C508" i="1"/>
  <c r="C505" i="1"/>
  <c r="C499" i="1"/>
  <c r="C492" i="1"/>
  <c r="C488" i="1"/>
  <c r="C484" i="1"/>
  <c r="C480" i="1"/>
  <c r="C475" i="1"/>
  <c r="C470" i="1"/>
  <c r="C469" i="1"/>
  <c r="C466" i="1"/>
  <c r="C465" i="1"/>
  <c r="C462" i="1"/>
  <c r="C459" i="1"/>
  <c r="C455" i="1"/>
  <c r="C451" i="1"/>
  <c r="C450" i="1"/>
  <c r="C442" i="1"/>
  <c r="C439" i="1"/>
  <c r="C436" i="1"/>
  <c r="C435" i="1"/>
  <c r="C433" i="1"/>
  <c r="C431" i="1"/>
  <c r="C427" i="1"/>
  <c r="C424" i="1"/>
  <c r="C423" i="1"/>
  <c r="C421" i="1"/>
  <c r="C416" i="1"/>
  <c r="C415" i="1"/>
  <c r="C412" i="1"/>
  <c r="C409" i="1"/>
  <c r="C406" i="1"/>
  <c r="C403" i="1"/>
  <c r="C402" i="1"/>
  <c r="C397" i="1"/>
  <c r="C392" i="1"/>
  <c r="C388" i="1"/>
  <c r="C387" i="1"/>
  <c r="C382" i="1"/>
  <c r="C381" i="1"/>
  <c r="C380" i="1"/>
  <c r="C378" i="1"/>
  <c r="C377" i="1"/>
  <c r="C373" i="1"/>
  <c r="C372" i="1"/>
  <c r="C369" i="1"/>
  <c r="C368" i="1"/>
  <c r="C365" i="1"/>
  <c r="C362" i="1"/>
  <c r="C361" i="1"/>
  <c r="C359" i="1"/>
  <c r="C355" i="1"/>
  <c r="C351" i="1"/>
  <c r="C348" i="1"/>
  <c r="C343" i="1"/>
  <c r="C339" i="1"/>
  <c r="C338" i="1"/>
  <c r="C337" i="1"/>
  <c r="C332" i="1"/>
  <c r="C326" i="1"/>
  <c r="C325" i="1"/>
  <c r="C321" i="1"/>
  <c r="C315" i="1"/>
  <c r="C310" i="1"/>
  <c r="C309" i="1"/>
  <c r="C303" i="1"/>
  <c r="C300" i="1"/>
  <c r="C291" i="1"/>
  <c r="C288" i="1"/>
  <c r="C284" i="1"/>
  <c r="C283" i="1"/>
  <c r="C273" i="1"/>
  <c r="C272" i="1"/>
  <c r="C268" i="1"/>
  <c r="C256" i="1"/>
  <c r="C252" i="1"/>
  <c r="C249" i="1"/>
  <c r="C244" i="1"/>
  <c r="C240" i="1"/>
  <c r="C235" i="1"/>
  <c r="C231" i="1"/>
  <c r="C227" i="1"/>
  <c r="C226" i="1"/>
  <c r="C221" i="1"/>
  <c r="C216" i="1"/>
  <c r="C211" i="1"/>
  <c r="C207" i="1"/>
  <c r="C201" i="1"/>
  <c r="C200" i="1"/>
  <c r="C197" i="1"/>
  <c r="C192" i="1"/>
  <c r="C187" i="1"/>
  <c r="C183" i="1"/>
  <c r="C182" i="1"/>
  <c r="C180" i="1"/>
  <c r="C179" i="1"/>
  <c r="C175" i="1"/>
  <c r="C174" i="1"/>
  <c r="C169" i="1"/>
  <c r="C168" i="1"/>
  <c r="C167" i="1"/>
  <c r="C162" i="1"/>
  <c r="C156" i="1"/>
  <c r="C155" i="1"/>
  <c r="C149" i="1"/>
  <c r="C147" i="1"/>
  <c r="C142" i="1"/>
  <c r="C141" i="1"/>
  <c r="C136" i="1"/>
  <c r="C135" i="1"/>
  <c r="C130" i="1"/>
  <c r="C127" i="1"/>
  <c r="C126" i="1"/>
  <c r="C123" i="1"/>
  <c r="C120" i="1"/>
  <c r="C113" i="1"/>
  <c r="C108" i="1"/>
  <c r="C101" i="1"/>
  <c r="C96" i="1"/>
  <c r="C95" i="1"/>
  <c r="C92" i="1"/>
  <c r="C91" i="1"/>
  <c r="C88" i="1"/>
  <c r="C85" i="1"/>
  <c r="C83" i="1"/>
  <c r="C81" i="1"/>
  <c r="C79" i="1"/>
  <c r="C77" i="1"/>
  <c r="C74" i="1"/>
  <c r="C71" i="1"/>
  <c r="C68" i="1"/>
  <c r="C64" i="1"/>
  <c r="C53" i="1"/>
  <c r="C51" i="1"/>
  <c r="C47" i="1"/>
  <c r="C44" i="1"/>
  <c r="C42" i="1"/>
  <c r="C40" i="1"/>
  <c r="C37" i="1"/>
  <c r="C34" i="1"/>
  <c r="C33" i="1"/>
  <c r="C30" i="1"/>
  <c r="C28" i="1"/>
  <c r="C27" i="1"/>
  <c r="C24" i="1"/>
  <c r="C23" i="1"/>
  <c r="C22" i="1"/>
  <c r="C20" i="1"/>
  <c r="C16" i="1"/>
  <c r="C15" i="1"/>
  <c r="C14" i="1"/>
  <c r="C12" i="1"/>
  <c r="C6" i="1"/>
  <c r="C5" i="1"/>
  <c r="M48" i="1"/>
  <c r="M49" i="1"/>
  <c r="M50" i="1"/>
  <c r="M52" i="1"/>
  <c r="M54" i="1"/>
  <c r="M55" i="1"/>
  <c r="M56" i="1"/>
  <c r="M57" i="1"/>
  <c r="M58" i="1"/>
  <c r="M59" i="1"/>
  <c r="M60" i="1"/>
  <c r="M61" i="1"/>
  <c r="M62" i="1"/>
  <c r="M63" i="1"/>
  <c r="M65" i="1"/>
  <c r="M66" i="1"/>
  <c r="M67" i="1"/>
  <c r="M69" i="1"/>
  <c r="M70" i="1"/>
  <c r="M72" i="1"/>
  <c r="M73" i="1"/>
  <c r="M75" i="1"/>
  <c r="M76" i="1"/>
  <c r="M78" i="1"/>
  <c r="M80" i="1"/>
  <c r="M82" i="1"/>
  <c r="M84" i="1"/>
  <c r="M86" i="1"/>
  <c r="M87" i="1"/>
  <c r="M89" i="1"/>
  <c r="M90" i="1"/>
  <c r="M93" i="1"/>
  <c r="M94" i="1"/>
  <c r="M97" i="1"/>
  <c r="M98" i="1"/>
  <c r="M99" i="1"/>
  <c r="M100" i="1"/>
  <c r="M102" i="1"/>
  <c r="M103" i="1"/>
  <c r="M104" i="1"/>
  <c r="M105" i="1"/>
  <c r="M106" i="1"/>
  <c r="M107" i="1"/>
  <c r="M109" i="1"/>
  <c r="M110" i="1"/>
  <c r="M111" i="1"/>
  <c r="M112" i="1"/>
  <c r="M114" i="1"/>
  <c r="M115" i="1"/>
  <c r="M116" i="1"/>
  <c r="M117" i="1"/>
  <c r="M118" i="1"/>
  <c r="M119" i="1"/>
  <c r="M121" i="1"/>
  <c r="M122" i="1"/>
  <c r="M124" i="1"/>
  <c r="M125" i="1"/>
  <c r="M128" i="1"/>
  <c r="M129" i="1"/>
  <c r="M131" i="1"/>
  <c r="M132" i="1"/>
  <c r="M133" i="1"/>
  <c r="M134" i="1"/>
  <c r="M137" i="1"/>
  <c r="M138" i="1"/>
  <c r="M139" i="1"/>
  <c r="M140" i="1"/>
  <c r="M143" i="1"/>
  <c r="M144" i="1"/>
  <c r="M145" i="1"/>
  <c r="M146" i="1"/>
  <c r="M148" i="1"/>
  <c r="M150" i="1"/>
  <c r="M151" i="1"/>
  <c r="M152" i="1"/>
  <c r="M153" i="1"/>
  <c r="M154" i="1"/>
  <c r="M157" i="1"/>
  <c r="M158" i="1"/>
  <c r="M159" i="1"/>
  <c r="M160" i="1"/>
  <c r="M161" i="1"/>
  <c r="M163" i="1"/>
  <c r="M164" i="1"/>
  <c r="M165" i="1"/>
  <c r="M166" i="1"/>
  <c r="M170" i="1"/>
  <c r="M171" i="1"/>
  <c r="M172" i="1"/>
  <c r="M173" i="1"/>
  <c r="M176" i="1"/>
  <c r="M177" i="1"/>
  <c r="M178" i="1"/>
  <c r="M181" i="1"/>
  <c r="M184" i="1"/>
  <c r="M185" i="1"/>
  <c r="M186" i="1"/>
  <c r="M188" i="1"/>
  <c r="M189" i="1"/>
  <c r="M190" i="1"/>
  <c r="M191" i="1"/>
  <c r="M193" i="1"/>
  <c r="M194" i="1"/>
  <c r="M195" i="1"/>
  <c r="M196" i="1"/>
  <c r="M198" i="1"/>
  <c r="M199" i="1"/>
  <c r="M202" i="1"/>
  <c r="M203" i="1"/>
  <c r="M204" i="1"/>
  <c r="M205" i="1"/>
  <c r="M206" i="1"/>
  <c r="M208" i="1"/>
  <c r="M209" i="1"/>
  <c r="M210" i="1"/>
  <c r="M212" i="1"/>
  <c r="M213" i="1"/>
  <c r="M214" i="1"/>
  <c r="M215" i="1"/>
  <c r="M217" i="1"/>
  <c r="M218" i="1"/>
  <c r="M219" i="1"/>
  <c r="M220" i="1"/>
  <c r="M222" i="1"/>
  <c r="M223" i="1"/>
  <c r="M224" i="1"/>
  <c r="M225" i="1"/>
  <c r="M228" i="1"/>
  <c r="M229" i="1"/>
  <c r="M230" i="1"/>
  <c r="M232" i="1"/>
  <c r="M233" i="1"/>
  <c r="M234" i="1"/>
  <c r="M236" i="1"/>
  <c r="M237" i="1"/>
  <c r="M238" i="1"/>
  <c r="M239" i="1"/>
  <c r="M241" i="1"/>
  <c r="M242" i="1"/>
  <c r="M243" i="1"/>
  <c r="M245" i="1"/>
  <c r="M246" i="1"/>
  <c r="M247" i="1"/>
  <c r="M248" i="1"/>
  <c r="M250" i="1"/>
  <c r="M251" i="1"/>
  <c r="M253" i="1"/>
  <c r="M254" i="1"/>
  <c r="M255" i="1"/>
  <c r="M257" i="1"/>
  <c r="M258" i="1"/>
  <c r="M259" i="1"/>
  <c r="M260" i="1"/>
  <c r="M261" i="1"/>
  <c r="M262" i="1"/>
  <c r="M263" i="1"/>
  <c r="M264" i="1"/>
  <c r="M265" i="1"/>
  <c r="M266" i="1"/>
  <c r="M267" i="1"/>
  <c r="M269" i="1"/>
  <c r="M270" i="1"/>
  <c r="M271" i="1"/>
  <c r="M274" i="1"/>
  <c r="M275" i="1"/>
  <c r="M276" i="1"/>
  <c r="M277" i="1"/>
  <c r="M278" i="1"/>
  <c r="M279" i="1"/>
  <c r="M280" i="1"/>
  <c r="M281" i="1"/>
  <c r="M282" i="1"/>
  <c r="M285" i="1"/>
  <c r="M286" i="1"/>
  <c r="M287" i="1"/>
  <c r="M289" i="1"/>
  <c r="M290" i="1"/>
  <c r="M292" i="1"/>
  <c r="M293" i="1"/>
  <c r="M294" i="1"/>
  <c r="M295" i="1"/>
  <c r="M296" i="1"/>
  <c r="M297" i="1"/>
  <c r="M298" i="1"/>
  <c r="M299" i="1"/>
  <c r="M301" i="1"/>
  <c r="M302" i="1"/>
  <c r="M304" i="1"/>
  <c r="M305" i="1"/>
  <c r="M306" i="1"/>
  <c r="M307" i="1"/>
  <c r="M308" i="1"/>
  <c r="M311" i="1"/>
  <c r="M312" i="1"/>
  <c r="M313" i="1"/>
  <c r="M314" i="1"/>
  <c r="M316" i="1"/>
  <c r="M317" i="1"/>
  <c r="M318" i="1"/>
  <c r="M319" i="1"/>
  <c r="M320" i="1"/>
  <c r="M322" i="1"/>
  <c r="M323" i="1"/>
  <c r="M324" i="1"/>
  <c r="M327" i="1"/>
  <c r="M328" i="1"/>
  <c r="M329" i="1"/>
  <c r="M330" i="1"/>
  <c r="M331" i="1"/>
  <c r="M333" i="1"/>
  <c r="M334" i="1"/>
  <c r="M335" i="1"/>
  <c r="M336" i="1"/>
  <c r="M340" i="1"/>
  <c r="M341" i="1"/>
  <c r="M342" i="1"/>
  <c r="M344" i="1"/>
  <c r="M345" i="1"/>
  <c r="M346" i="1"/>
  <c r="M347" i="1"/>
  <c r="M349" i="1"/>
  <c r="M350" i="1"/>
  <c r="M352" i="1"/>
  <c r="M353" i="1"/>
  <c r="M354" i="1"/>
  <c r="M356" i="1"/>
  <c r="M357" i="1"/>
  <c r="M358" i="1"/>
  <c r="M360" i="1"/>
  <c r="M363" i="1"/>
  <c r="M364" i="1"/>
  <c r="M366" i="1"/>
  <c r="M367" i="1"/>
  <c r="M370" i="1"/>
  <c r="M371" i="1"/>
  <c r="M374" i="1"/>
  <c r="M375" i="1"/>
  <c r="M376" i="1"/>
  <c r="M379" i="1"/>
  <c r="M383" i="1"/>
  <c r="M384" i="1"/>
  <c r="M385" i="1"/>
  <c r="M386" i="1"/>
  <c r="M389" i="1"/>
  <c r="M390" i="1"/>
  <c r="M391" i="1"/>
  <c r="M393" i="1"/>
  <c r="M394" i="1"/>
  <c r="M395" i="1"/>
  <c r="M396" i="1"/>
  <c r="M398" i="1"/>
  <c r="M399" i="1"/>
  <c r="M400" i="1"/>
  <c r="M401" i="1"/>
  <c r="M404" i="1"/>
  <c r="M405" i="1"/>
  <c r="M407" i="1"/>
  <c r="M408" i="1"/>
  <c r="M410" i="1"/>
  <c r="M411" i="1"/>
  <c r="M413" i="1"/>
  <c r="M414" i="1"/>
  <c r="M417" i="1"/>
  <c r="M418" i="1"/>
  <c r="M419" i="1"/>
  <c r="M420" i="1"/>
  <c r="M422" i="1"/>
  <c r="M425" i="1"/>
  <c r="M426" i="1"/>
  <c r="M428" i="1"/>
  <c r="M429" i="1"/>
  <c r="M430" i="1"/>
  <c r="M432" i="1"/>
  <c r="M434" i="1"/>
  <c r="M437" i="1"/>
  <c r="M438" i="1"/>
  <c r="M440" i="1"/>
  <c r="M441" i="1"/>
  <c r="M443" i="1"/>
  <c r="M444" i="1"/>
  <c r="M445" i="1"/>
  <c r="M446" i="1"/>
  <c r="M447" i="1"/>
  <c r="M448" i="1"/>
  <c r="M449" i="1"/>
  <c r="M452" i="1"/>
  <c r="M453" i="1"/>
  <c r="M454" i="1"/>
  <c r="M456" i="1"/>
  <c r="M457" i="1"/>
  <c r="M458" i="1"/>
  <c r="M460" i="1"/>
  <c r="M461" i="1"/>
  <c r="M463" i="1"/>
  <c r="M464" i="1"/>
  <c r="M467" i="1"/>
  <c r="M468" i="1"/>
  <c r="M471" i="1"/>
  <c r="M472" i="1"/>
  <c r="M473" i="1"/>
  <c r="M474" i="1"/>
  <c r="M476" i="1"/>
  <c r="M477" i="1"/>
  <c r="M478" i="1"/>
  <c r="M479" i="1"/>
  <c r="M481" i="1"/>
  <c r="M482" i="1"/>
  <c r="M483" i="1"/>
  <c r="M485" i="1"/>
  <c r="M486" i="1"/>
  <c r="M487" i="1"/>
  <c r="M489" i="1"/>
  <c r="M490" i="1"/>
  <c r="M491" i="1"/>
  <c r="M493" i="1"/>
  <c r="M494" i="1"/>
  <c r="M495" i="1"/>
  <c r="M496" i="1"/>
  <c r="M497" i="1"/>
  <c r="M498" i="1"/>
  <c r="M500" i="1"/>
  <c r="M501" i="1"/>
  <c r="M502" i="1"/>
  <c r="M503" i="1"/>
  <c r="M504" i="1"/>
  <c r="M506" i="1"/>
  <c r="M507" i="1"/>
  <c r="M509" i="1"/>
  <c r="M510" i="1"/>
  <c r="M511" i="1"/>
  <c r="M512" i="1"/>
  <c r="M513" i="1"/>
  <c r="M514" i="1"/>
  <c r="M515" i="1"/>
  <c r="M516" i="1"/>
  <c r="M519" i="1"/>
  <c r="M520" i="1"/>
  <c r="M521" i="1"/>
  <c r="M522" i="1"/>
  <c r="M523" i="1"/>
  <c r="M525" i="1"/>
  <c r="M527" i="1"/>
  <c r="M528" i="1"/>
  <c r="M530" i="1"/>
  <c r="M531" i="1"/>
  <c r="M532" i="1"/>
  <c r="M535" i="1"/>
  <c r="M536" i="1"/>
  <c r="M537" i="1"/>
  <c r="M540" i="1"/>
  <c r="M541" i="1"/>
  <c r="M544" i="1"/>
  <c r="M549" i="1"/>
  <c r="M550" i="1"/>
  <c r="M551" i="1"/>
  <c r="M552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5" i="1"/>
  <c r="M576" i="1"/>
  <c r="M577" i="1"/>
  <c r="M579" i="1"/>
  <c r="M581" i="1"/>
  <c r="M582" i="1"/>
  <c r="M584" i="1"/>
  <c r="M585" i="1"/>
  <c r="M586" i="1"/>
  <c r="M588" i="1"/>
  <c r="M589" i="1"/>
  <c r="M590" i="1"/>
  <c r="M591" i="1"/>
  <c r="M593" i="1"/>
  <c r="M594" i="1"/>
  <c r="M595" i="1"/>
  <c r="M596" i="1"/>
  <c r="M599" i="1"/>
  <c r="M600" i="1"/>
  <c r="M603" i="1"/>
  <c r="M604" i="1"/>
  <c r="M605" i="1"/>
  <c r="M606" i="1"/>
  <c r="M609" i="1"/>
  <c r="M610" i="1"/>
  <c r="M611" i="1"/>
  <c r="M612" i="1"/>
  <c r="M613" i="1"/>
  <c r="M615" i="1"/>
  <c r="M616" i="1"/>
  <c r="M617" i="1"/>
  <c r="M618" i="1"/>
  <c r="M619" i="1"/>
  <c r="M621" i="1"/>
  <c r="M622" i="1"/>
  <c r="M623" i="1"/>
  <c r="M624" i="1"/>
  <c r="M625" i="1"/>
  <c r="M626" i="1"/>
  <c r="M628" i="1"/>
  <c r="M629" i="1"/>
  <c r="M630" i="1"/>
  <c r="M632" i="1"/>
  <c r="M633" i="1"/>
  <c r="M634" i="1"/>
  <c r="M636" i="1"/>
  <c r="M637" i="1"/>
  <c r="M638" i="1"/>
  <c r="M640" i="1"/>
  <c r="M641" i="1"/>
  <c r="M642" i="1"/>
  <c r="M644" i="1"/>
  <c r="M645" i="1"/>
  <c r="M646" i="1"/>
  <c r="M648" i="1"/>
  <c r="M649" i="1"/>
  <c r="M650" i="1"/>
  <c r="M651" i="1"/>
  <c r="M652" i="1"/>
  <c r="M653" i="1"/>
  <c r="M655" i="1"/>
  <c r="M656" i="1"/>
  <c r="M657" i="1"/>
  <c r="M660" i="1"/>
  <c r="M661" i="1"/>
  <c r="M662" i="1"/>
  <c r="M664" i="1"/>
  <c r="M665" i="1"/>
  <c r="M666" i="1"/>
  <c r="M669" i="1"/>
  <c r="M670" i="1"/>
  <c r="M671" i="1"/>
  <c r="M672" i="1"/>
  <c r="M673" i="1"/>
  <c r="M674" i="1"/>
  <c r="M675" i="1"/>
  <c r="M676" i="1"/>
  <c r="M678" i="1"/>
  <c r="M679" i="1"/>
  <c r="M680" i="1"/>
  <c r="M681" i="1"/>
  <c r="M683" i="1"/>
  <c r="M684" i="1"/>
  <c r="M687" i="1"/>
  <c r="M688" i="1"/>
  <c r="M689" i="1"/>
  <c r="M691" i="1"/>
  <c r="M692" i="1"/>
  <c r="M693" i="1"/>
  <c r="M695" i="1"/>
  <c r="M696" i="1"/>
  <c r="M697" i="1"/>
  <c r="M699" i="1"/>
  <c r="M701" i="1"/>
  <c r="M702" i="1"/>
  <c r="M704" i="1"/>
  <c r="M705" i="1"/>
  <c r="M707" i="1"/>
  <c r="M708" i="1"/>
  <c r="M709" i="1"/>
  <c r="M710" i="1"/>
  <c r="M713" i="1"/>
  <c r="M714" i="1"/>
  <c r="M715" i="1"/>
  <c r="M717" i="1"/>
  <c r="M718" i="1"/>
  <c r="M719" i="1"/>
  <c r="M720" i="1"/>
  <c r="M724" i="1"/>
  <c r="M725" i="1"/>
  <c r="M726" i="1"/>
  <c r="M728" i="1"/>
  <c r="M729" i="1"/>
  <c r="M732" i="1"/>
  <c r="M733" i="1"/>
  <c r="M734" i="1"/>
  <c r="M736" i="1"/>
  <c r="M737" i="1"/>
  <c r="M738" i="1"/>
  <c r="M741" i="1"/>
  <c r="M742" i="1"/>
  <c r="M743" i="1"/>
  <c r="M746" i="1"/>
  <c r="M747" i="1"/>
  <c r="M748" i="1"/>
  <c r="M749" i="1"/>
  <c r="M750" i="1"/>
  <c r="M751" i="1"/>
  <c r="M752" i="1"/>
  <c r="M755" i="1"/>
  <c r="M756" i="1"/>
  <c r="M757" i="1"/>
  <c r="M758" i="1"/>
  <c r="M759" i="1"/>
  <c r="M760" i="1"/>
  <c r="M762" i="1"/>
  <c r="M763" i="1"/>
  <c r="M765" i="1"/>
  <c r="M766" i="1"/>
  <c r="M768" i="1"/>
  <c r="M769" i="1"/>
  <c r="M770" i="1"/>
  <c r="M771" i="1"/>
  <c r="M772" i="1"/>
  <c r="M773" i="1"/>
  <c r="M775" i="1"/>
  <c r="M776" i="1"/>
  <c r="M780" i="1"/>
  <c r="M781" i="1"/>
  <c r="M782" i="1"/>
  <c r="M786" i="1"/>
  <c r="M787" i="1"/>
  <c r="M788" i="1"/>
  <c r="M789" i="1"/>
  <c r="M790" i="1"/>
  <c r="M791" i="1"/>
  <c r="M793" i="1"/>
  <c r="M794" i="1"/>
  <c r="M795" i="1"/>
  <c r="M797" i="1"/>
  <c r="M799" i="1"/>
  <c r="M801" i="1"/>
  <c r="M802" i="1"/>
  <c r="M803" i="1"/>
  <c r="M805" i="1"/>
  <c r="M806" i="1"/>
  <c r="M807" i="1"/>
  <c r="M808" i="1"/>
  <c r="M809" i="1"/>
  <c r="M810" i="1"/>
  <c r="M812" i="1"/>
  <c r="M813" i="1"/>
  <c r="M816" i="1"/>
  <c r="M817" i="1"/>
  <c r="M818" i="1"/>
  <c r="M819" i="1"/>
  <c r="M821" i="1"/>
  <c r="M822" i="1"/>
  <c r="M823" i="1"/>
  <c r="M824" i="1"/>
  <c r="M825" i="1"/>
  <c r="M827" i="1"/>
  <c r="M828" i="1"/>
  <c r="M831" i="1"/>
  <c r="M832" i="1"/>
  <c r="M833" i="1"/>
  <c r="M835" i="1"/>
  <c r="M836" i="1"/>
  <c r="M837" i="1"/>
  <c r="M840" i="1"/>
  <c r="M841" i="1"/>
  <c r="M843" i="1"/>
  <c r="M845" i="1"/>
  <c r="M846" i="1"/>
  <c r="M847" i="1"/>
  <c r="M848" i="1"/>
  <c r="M854" i="1"/>
  <c r="M857" i="1"/>
  <c r="M858" i="1"/>
  <c r="M859" i="1"/>
  <c r="M860" i="1"/>
  <c r="M862" i="1"/>
  <c r="M866" i="1"/>
  <c r="M867" i="1"/>
  <c r="M870" i="1"/>
  <c r="M871" i="1"/>
  <c r="M872" i="1"/>
  <c r="M874" i="1"/>
  <c r="M875" i="1"/>
  <c r="M876" i="1"/>
  <c r="M878" i="1"/>
  <c r="M880" i="1"/>
  <c r="M883" i="1"/>
  <c r="M884" i="1"/>
  <c r="M886" i="1"/>
  <c r="M887" i="1"/>
  <c r="M888" i="1"/>
  <c r="M890" i="1"/>
  <c r="M891" i="1"/>
  <c r="M893" i="1"/>
  <c r="M894" i="1"/>
  <c r="M896" i="1"/>
  <c r="M897" i="1"/>
  <c r="M898" i="1"/>
  <c r="M901" i="1"/>
  <c r="M902" i="1"/>
  <c r="M903" i="1"/>
  <c r="M905" i="1"/>
  <c r="M907" i="1"/>
  <c r="M909" i="1"/>
  <c r="M910" i="1"/>
  <c r="M911" i="1"/>
  <c r="M913" i="1"/>
  <c r="M914" i="1"/>
  <c r="M915" i="1"/>
  <c r="M917" i="1"/>
  <c r="M918" i="1"/>
  <c r="M919" i="1"/>
  <c r="M920" i="1"/>
  <c r="M921" i="1"/>
  <c r="M922" i="1"/>
  <c r="M923" i="1"/>
  <c r="M924" i="1"/>
  <c r="M925" i="1"/>
  <c r="M927" i="1"/>
  <c r="M928" i="1"/>
  <c r="M929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5" i="1"/>
  <c r="M956" i="1"/>
  <c r="M957" i="1"/>
  <c r="M959" i="1"/>
  <c r="M960" i="1"/>
  <c r="M961" i="1"/>
  <c r="M963" i="1"/>
  <c r="M964" i="1"/>
  <c r="M966" i="1"/>
  <c r="M967" i="1"/>
  <c r="M970" i="1"/>
  <c r="M971" i="1"/>
  <c r="M973" i="1"/>
  <c r="M974" i="1"/>
  <c r="M975" i="1"/>
  <c r="M976" i="1"/>
  <c r="M977" i="1"/>
  <c r="M978" i="1"/>
  <c r="M980" i="1"/>
  <c r="M981" i="1"/>
  <c r="M982" i="1"/>
  <c r="M984" i="1"/>
  <c r="M985" i="1"/>
  <c r="M987" i="1"/>
  <c r="M988" i="1"/>
  <c r="M989" i="1"/>
  <c r="M992" i="1"/>
  <c r="M994" i="1"/>
  <c r="M998" i="1"/>
  <c r="M1000" i="1"/>
  <c r="M7" i="1"/>
  <c r="M8" i="1"/>
  <c r="M9" i="1"/>
  <c r="M10" i="1"/>
  <c r="M11" i="1"/>
  <c r="M13" i="1"/>
  <c r="M17" i="1"/>
  <c r="M18" i="1"/>
  <c r="M19" i="1"/>
  <c r="M21" i="1"/>
  <c r="M25" i="1"/>
  <c r="M26" i="1"/>
  <c r="M29" i="1"/>
  <c r="M31" i="1"/>
  <c r="M32" i="1"/>
  <c r="M35" i="1"/>
  <c r="M36" i="1"/>
  <c r="M38" i="1"/>
  <c r="M39" i="1"/>
  <c r="M41" i="1"/>
  <c r="M43" i="1"/>
  <c r="M45" i="1"/>
  <c r="M46" i="1"/>
  <c r="M4" i="1"/>
  <c r="M3" i="1"/>
</calcChain>
</file>

<file path=xl/comments1.xml><?xml version="1.0" encoding="utf-8"?>
<comments xmlns="http://schemas.openxmlformats.org/spreadsheetml/2006/main">
  <authors>
    <author>officemax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officemax:</t>
        </r>
        <r>
          <rPr>
            <sz val="9"/>
            <color indexed="81"/>
            <rFont val="Tahoma"/>
            <family val="2"/>
          </rPr>
          <t xml:space="preserve">
Biomasa funcional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officemax:</t>
        </r>
        <r>
          <rPr>
            <sz val="9"/>
            <color indexed="81"/>
            <rFont val="Tahoma"/>
            <family val="2"/>
          </rPr>
          <t xml:space="preserve">
http://www.inapesca.gob.mx/portal/documentos/publicaciones/cienciapesquera/CP17-2/Distribuci%C3%B3n%20y%20densidad%20de%20Parastichopus%20parvimensis%20de%20Puerto%20Escondido%20a%20Punta.pdf
</t>
        </r>
      </text>
    </comment>
    <comment ref="B257" authorId="0" shapeId="0">
      <text>
        <r>
          <rPr>
            <b/>
            <sz val="9"/>
            <color indexed="81"/>
            <rFont val="Tahoma"/>
            <family val="2"/>
          </rPr>
          <t>officemax:</t>
        </r>
        <r>
          <rPr>
            <sz val="9"/>
            <color indexed="81"/>
            <rFont val="Tahoma"/>
            <family val="2"/>
          </rPr>
          <t xml:space="preserve">
http://www.docstoc.com/docs/39548852/Baseline-information-on-the-warty-sea-cucumber-Stichopus-horrens
</t>
        </r>
      </text>
    </comment>
  </commentList>
</comments>
</file>

<file path=xl/comments2.xml><?xml version="1.0" encoding="utf-8"?>
<comments xmlns="http://schemas.openxmlformats.org/spreadsheetml/2006/main">
  <authors>
    <author>GINA RAM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GINA RAM:</t>
        </r>
        <r>
          <rPr>
            <sz val="9"/>
            <color indexed="81"/>
            <rFont val="Tahoma"/>
            <family val="2"/>
          </rPr>
          <t xml:space="preserve">
b o peso de invertebrados</t>
        </r>
      </text>
    </comment>
  </commentList>
</comments>
</file>

<file path=xl/sharedStrings.xml><?xml version="1.0" encoding="utf-8"?>
<sst xmlns="http://schemas.openxmlformats.org/spreadsheetml/2006/main" count="4432" uniqueCount="512">
  <si>
    <t>ID</t>
  </si>
  <si>
    <t>Sitio Oficial</t>
  </si>
  <si>
    <t>Sitio Concatenado</t>
  </si>
  <si>
    <t>Latitud</t>
  </si>
  <si>
    <t>Longitud</t>
  </si>
  <si>
    <t>Transecto</t>
  </si>
  <si>
    <t>Fecha</t>
  </si>
  <si>
    <t>Hora de inicio</t>
  </si>
  <si>
    <t>Profundidad máxima (metros)</t>
  </si>
  <si>
    <t>Temperatura</t>
  </si>
  <si>
    <t>Codigo</t>
  </si>
  <si>
    <t>Especie</t>
  </si>
  <si>
    <t>a</t>
  </si>
  <si>
    <t>b</t>
  </si>
  <si>
    <t>Biomasa</t>
  </si>
  <si>
    <t>Densidad</t>
  </si>
  <si>
    <t>Isla Cerralvo</t>
  </si>
  <si>
    <t>Isla Cerralvo1</t>
  </si>
  <si>
    <t>Hpa</t>
  </si>
  <si>
    <t>Holacanthus_passer</t>
  </si>
  <si>
    <t>Lar</t>
  </si>
  <si>
    <t>Lutjanus_argentiventris</t>
  </si>
  <si>
    <t>Isla Cerralvo2</t>
  </si>
  <si>
    <t>8:40</t>
  </si>
  <si>
    <t>Mro</t>
  </si>
  <si>
    <t>Mycteroperca_rosacea</t>
  </si>
  <si>
    <t>Ser</t>
  </si>
  <si>
    <t>Stegastes_rectrifaenum</t>
  </si>
  <si>
    <t>Zco</t>
  </si>
  <si>
    <t>Zanclus_cornutus</t>
  </si>
  <si>
    <t>Isla Cerralvo3</t>
  </si>
  <si>
    <t>8:50</t>
  </si>
  <si>
    <t>Isla Cerralvo4</t>
  </si>
  <si>
    <t>9:00</t>
  </si>
  <si>
    <t>Isla Cerralvo5</t>
  </si>
  <si>
    <t>8:30</t>
  </si>
  <si>
    <t>Isla Cerralvo6</t>
  </si>
  <si>
    <t>Isla Cerralvo7</t>
  </si>
  <si>
    <t>8:28</t>
  </si>
  <si>
    <t>Isla Cerralvo8</t>
  </si>
  <si>
    <t>8:38</t>
  </si>
  <si>
    <t>Isla Cerralvo9</t>
  </si>
  <si>
    <t>Isla Cerralvo10</t>
  </si>
  <si>
    <t>8:55</t>
  </si>
  <si>
    <t>El Portugués</t>
  </si>
  <si>
    <t>El Portugués23</t>
  </si>
  <si>
    <t>El Portugués24</t>
  </si>
  <si>
    <t>El Portugués25</t>
  </si>
  <si>
    <t>El Portugués26</t>
  </si>
  <si>
    <t>El Portugués27</t>
  </si>
  <si>
    <t>El Portugués28</t>
  </si>
  <si>
    <t>El Portugués29</t>
  </si>
  <si>
    <t>8:42</t>
  </si>
  <si>
    <t>Sgh</t>
  </si>
  <si>
    <t>Scarus_ghobban</t>
  </si>
  <si>
    <t>El Portugués30</t>
  </si>
  <si>
    <t>8:52</t>
  </si>
  <si>
    <t>El Portugués31</t>
  </si>
  <si>
    <t>9:12</t>
  </si>
  <si>
    <t>El Portugués32</t>
  </si>
  <si>
    <t>9:27</t>
  </si>
  <si>
    <t>El Portugués33</t>
  </si>
  <si>
    <t>8:47</t>
  </si>
  <si>
    <t>El Portugués34</t>
  </si>
  <si>
    <t>9:03</t>
  </si>
  <si>
    <t>El Portugués35</t>
  </si>
  <si>
    <t>9:28</t>
  </si>
  <si>
    <t>El Portugués36</t>
  </si>
  <si>
    <t>9:38</t>
  </si>
  <si>
    <t>Bajo Seco Sur</t>
  </si>
  <si>
    <t>Bajo Seco Sur37</t>
  </si>
  <si>
    <t>12:54</t>
  </si>
  <si>
    <t>Bajo Seco Sur38</t>
  </si>
  <si>
    <t>13:12</t>
  </si>
  <si>
    <t>Bajo Seco Sur39</t>
  </si>
  <si>
    <t>Bajo Seco Sur40</t>
  </si>
  <si>
    <t>Bajo Seco Sur41</t>
  </si>
  <si>
    <t>12:40</t>
  </si>
  <si>
    <t>Bajo Seco Sur42</t>
  </si>
  <si>
    <t>12:50</t>
  </si>
  <si>
    <t>El Cayo</t>
  </si>
  <si>
    <t>El Cayo43</t>
  </si>
  <si>
    <t>El Cayo44</t>
  </si>
  <si>
    <t>El Cayo45</t>
  </si>
  <si>
    <t>El Cayo46</t>
  </si>
  <si>
    <t>El Cayo47</t>
  </si>
  <si>
    <t>16:35</t>
  </si>
  <si>
    <t>El Cayo48</t>
  </si>
  <si>
    <t>16:50</t>
  </si>
  <si>
    <t>El Cayo49</t>
  </si>
  <si>
    <t>16:59</t>
  </si>
  <si>
    <t>El Cayo50</t>
  </si>
  <si>
    <t>17:06</t>
  </si>
  <si>
    <t>El Cayo51</t>
  </si>
  <si>
    <t>16:39</t>
  </si>
  <si>
    <t>El Cayo52</t>
  </si>
  <si>
    <t>16:52</t>
  </si>
  <si>
    <t>El Cayo53</t>
  </si>
  <si>
    <t>17:10</t>
  </si>
  <si>
    <t>El Cayo54</t>
  </si>
  <si>
    <t>17:25</t>
  </si>
  <si>
    <t>Las Ánimas</t>
  </si>
  <si>
    <t>Las Ánimas55</t>
  </si>
  <si>
    <t>8:10</t>
  </si>
  <si>
    <t>Las Ánimas56</t>
  </si>
  <si>
    <t>8:25</t>
  </si>
  <si>
    <t>Las Ánimas57</t>
  </si>
  <si>
    <t>Las Ánimas58</t>
  </si>
  <si>
    <t>Las Ánimas59</t>
  </si>
  <si>
    <t>8:00</t>
  </si>
  <si>
    <t>Las Ánimas60</t>
  </si>
  <si>
    <t>Las Ánimas61</t>
  </si>
  <si>
    <t>7:40</t>
  </si>
  <si>
    <t>Las Ánimas62</t>
  </si>
  <si>
    <t>Las Ánimas63</t>
  </si>
  <si>
    <t>8:13</t>
  </si>
  <si>
    <t>Las Ánimas64</t>
  </si>
  <si>
    <t>7:45</t>
  </si>
  <si>
    <t>Las Ánimas65</t>
  </si>
  <si>
    <t>Isla San Diego</t>
  </si>
  <si>
    <t>Isla San Diego66</t>
  </si>
  <si>
    <t>11:45</t>
  </si>
  <si>
    <t>Isla San Diego67</t>
  </si>
  <si>
    <t>11:50</t>
  </si>
  <si>
    <t>Isla San Diego68</t>
  </si>
  <si>
    <t>12:00</t>
  </si>
  <si>
    <t>Isla San Diego69</t>
  </si>
  <si>
    <t>12:15</t>
  </si>
  <si>
    <t>Isla San Diego70</t>
  </si>
  <si>
    <t>12:05</t>
  </si>
  <si>
    <t>Isla San Diego71</t>
  </si>
  <si>
    <t>Isla San Diego72</t>
  </si>
  <si>
    <t>12:32</t>
  </si>
  <si>
    <t>Isla San Diego73</t>
  </si>
  <si>
    <t>12:44</t>
  </si>
  <si>
    <t>Isla San Diego74</t>
  </si>
  <si>
    <t>11:59</t>
  </si>
  <si>
    <t>Isla San Diego75</t>
  </si>
  <si>
    <t>12:10</t>
  </si>
  <si>
    <t>Isla San Diego76</t>
  </si>
  <si>
    <t>12:22</t>
  </si>
  <si>
    <t>Isla San Diego77</t>
  </si>
  <si>
    <t>12:35</t>
  </si>
  <si>
    <t>Isla San Diego78</t>
  </si>
  <si>
    <t>Isla San Diego79</t>
  </si>
  <si>
    <t>11:58</t>
  </si>
  <si>
    <t>Isla Santa Cruz</t>
  </si>
  <si>
    <t>Isla Santa Cruz80</t>
  </si>
  <si>
    <t>15:35</t>
  </si>
  <si>
    <t>Isla Santa Cruz81</t>
  </si>
  <si>
    <t>15:50</t>
  </si>
  <si>
    <t>Isla Santa Cruz82</t>
  </si>
  <si>
    <t>16:05</t>
  </si>
  <si>
    <t>Isla Santa Cruz83</t>
  </si>
  <si>
    <t>16:20</t>
  </si>
  <si>
    <t>Isla Santa Cruz84</t>
  </si>
  <si>
    <t>Isla Santa Cruz85</t>
  </si>
  <si>
    <t>Isla Santa Cruz86</t>
  </si>
  <si>
    <t>15:43</t>
  </si>
  <si>
    <t>Isla Santa Cruz87</t>
  </si>
  <si>
    <t>15:53</t>
  </si>
  <si>
    <t>Isla Santa Cruz88</t>
  </si>
  <si>
    <t>16:03</t>
  </si>
  <si>
    <t>Isla Santa Cruz89</t>
  </si>
  <si>
    <t>16:12</t>
  </si>
  <si>
    <t>Isla San Mateo</t>
  </si>
  <si>
    <t>Isla San Mateo92</t>
  </si>
  <si>
    <t>8:15</t>
  </si>
  <si>
    <t>Isla San Mateo93</t>
  </si>
  <si>
    <t>Isla San Mateo94</t>
  </si>
  <si>
    <t>8:45</t>
  </si>
  <si>
    <t>Isla San Mateo95</t>
  </si>
  <si>
    <t>Isla San Mateo96</t>
  </si>
  <si>
    <t>Isla San Mateo97</t>
  </si>
  <si>
    <t>Isla San Mateo98</t>
  </si>
  <si>
    <t>8:22</t>
  </si>
  <si>
    <t>Isla San Mateo99</t>
  </si>
  <si>
    <t>8:37</t>
  </si>
  <si>
    <t>Isla San Mateo100</t>
  </si>
  <si>
    <t>8:48</t>
  </si>
  <si>
    <t>Isla San Mateo101</t>
  </si>
  <si>
    <t>9:10</t>
  </si>
  <si>
    <t>Isla San Mateo102</t>
  </si>
  <si>
    <t>8:20</t>
  </si>
  <si>
    <t>Isla San Mateo103</t>
  </si>
  <si>
    <t>8:32</t>
  </si>
  <si>
    <t>Isla San Mateo104</t>
  </si>
  <si>
    <t>8:46</t>
  </si>
  <si>
    <t>Isla San Mateo105</t>
  </si>
  <si>
    <t>9:02</t>
  </si>
  <si>
    <t>Isla El Farallón</t>
  </si>
  <si>
    <t>Isla El Farallón106</t>
  </si>
  <si>
    <t>Isla El Farallón107</t>
  </si>
  <si>
    <t>Isla El Farallón108</t>
  </si>
  <si>
    <t>Isla El Farallón109</t>
  </si>
  <si>
    <t>Isla El Farallón110</t>
  </si>
  <si>
    <t>Isla El Farallón111</t>
  </si>
  <si>
    <t>Isla El Farallón112</t>
  </si>
  <si>
    <t>Bajo Seco Norte</t>
  </si>
  <si>
    <t>Bajo Seco Norte113</t>
  </si>
  <si>
    <t>Bajo Seco Norte114</t>
  </si>
  <si>
    <t>13:19</t>
  </si>
  <si>
    <t>Bajo Seco Norte116</t>
  </si>
  <si>
    <t>13:09</t>
  </si>
  <si>
    <t>Bajo Seco Norte117</t>
  </si>
  <si>
    <t>13:24</t>
  </si>
  <si>
    <t>Bajo Seco Norte118</t>
  </si>
  <si>
    <t>13:15</t>
  </si>
  <si>
    <t>Bajo Seco Norte119</t>
  </si>
  <si>
    <t>13:30</t>
  </si>
  <si>
    <t>8:07</t>
  </si>
  <si>
    <t>7:39</t>
  </si>
  <si>
    <t>8:04</t>
  </si>
  <si>
    <t>16:38</t>
  </si>
  <si>
    <t>7:57</t>
  </si>
  <si>
    <t>Punta Pulpito</t>
  </si>
  <si>
    <t>Punta Pulpito191</t>
  </si>
  <si>
    <t>8:17</t>
  </si>
  <si>
    <t>Punta Pulpito192</t>
  </si>
  <si>
    <t>8:34</t>
  </si>
  <si>
    <t>Punta Pulpito193</t>
  </si>
  <si>
    <t>Punta Pulpito194</t>
  </si>
  <si>
    <t>Punta Pulpito195</t>
  </si>
  <si>
    <t>08:16</t>
  </si>
  <si>
    <t>Punta Pulpito196</t>
  </si>
  <si>
    <t>08:30</t>
  </si>
  <si>
    <t>Punta Pulpito197</t>
  </si>
  <si>
    <t>08:43</t>
  </si>
  <si>
    <t>Punta Pulpito198</t>
  </si>
  <si>
    <t>08:59</t>
  </si>
  <si>
    <t>Punta Pulpito199</t>
  </si>
  <si>
    <t>Punta Pulpito200</t>
  </si>
  <si>
    <t>Punta Pulpito201</t>
  </si>
  <si>
    <t>Punta Pulpito202</t>
  </si>
  <si>
    <t>Punta Pulpito203</t>
  </si>
  <si>
    <t>Punta Pulpito204</t>
  </si>
  <si>
    <t>Punta Pulpito205</t>
  </si>
  <si>
    <t>Punta Pulpito206</t>
  </si>
  <si>
    <t>Isla San Idelfonso</t>
  </si>
  <si>
    <t>Isla San Idelfonso207</t>
  </si>
  <si>
    <t>Isla San Idelfonso208</t>
  </si>
  <si>
    <t>Isla San Idelfonso209</t>
  </si>
  <si>
    <t>Isla San Idelfonso210</t>
  </si>
  <si>
    <t>Isla San Idelfonso211</t>
  </si>
  <si>
    <t>Isla San Idelfonso212</t>
  </si>
  <si>
    <t>Isla San Idelfonso213</t>
  </si>
  <si>
    <t>Isla San Idelfonso214</t>
  </si>
  <si>
    <t>Isla San Idelfonso215</t>
  </si>
  <si>
    <t>12:21</t>
  </si>
  <si>
    <t>Isla San Idelfonso216</t>
  </si>
  <si>
    <t>Isla San Idelfonso217</t>
  </si>
  <si>
    <t>Isla San Idelfonso218</t>
  </si>
  <si>
    <t>12:56</t>
  </si>
  <si>
    <t>Isla San Idelfonso219</t>
  </si>
  <si>
    <t>12:26</t>
  </si>
  <si>
    <t>Isla San Idelfonso220</t>
  </si>
  <si>
    <t>Isla San Idelfonso221</t>
  </si>
  <si>
    <t>12:58</t>
  </si>
  <si>
    <t>Isla San Idelfonso222</t>
  </si>
  <si>
    <t>Isla San Idelfonso226</t>
  </si>
  <si>
    <t>Isla San Marcos</t>
  </si>
  <si>
    <t>Isla San Marcos227</t>
  </si>
  <si>
    <t>Isla San Marcos228</t>
  </si>
  <si>
    <t>Isla San Marcos229</t>
  </si>
  <si>
    <t>Isla San Marcos230</t>
  </si>
  <si>
    <t>Isla San Marcos231</t>
  </si>
  <si>
    <t>Isla San Marcos232</t>
  </si>
  <si>
    <t>Isla San Marcos233</t>
  </si>
  <si>
    <t>Isla San Marcos234</t>
  </si>
  <si>
    <t>Isla San Marcos235</t>
  </si>
  <si>
    <t>Isla San Marcos236</t>
  </si>
  <si>
    <t>8:21</t>
  </si>
  <si>
    <t>Isla San Marcos237</t>
  </si>
  <si>
    <t>Isla San Marcos238</t>
  </si>
  <si>
    <t>Isla San Marcos239</t>
  </si>
  <si>
    <t>Isla San Marcos240</t>
  </si>
  <si>
    <t>Isla San Marcos241</t>
  </si>
  <si>
    <t>8:33</t>
  </si>
  <si>
    <t>Isla Tortuga</t>
  </si>
  <si>
    <t>Isla Tortuga243</t>
  </si>
  <si>
    <t>Isla Tortuga244</t>
  </si>
  <si>
    <t>Isla Tortuga245</t>
  </si>
  <si>
    <t>Isla Tortuga246</t>
  </si>
  <si>
    <t>Isla Tortuga247</t>
  </si>
  <si>
    <t>14:29</t>
  </si>
  <si>
    <t>Isla Tortuga248</t>
  </si>
  <si>
    <t>14:43</t>
  </si>
  <si>
    <t>Isla Tortuga249</t>
  </si>
  <si>
    <t>14:27</t>
  </si>
  <si>
    <t>Isla Tortuga250</t>
  </si>
  <si>
    <t>14:44</t>
  </si>
  <si>
    <t>Isla San Pedro Nolasco</t>
  </si>
  <si>
    <t>Isla San Pedro Nolasco251</t>
  </si>
  <si>
    <t>Isla San Pedro Nolasco252</t>
  </si>
  <si>
    <t>Isla San Pedro Nolasco253</t>
  </si>
  <si>
    <t>Isla San Pedro Nolasco254</t>
  </si>
  <si>
    <t>Isla San Pedro Nolasco255</t>
  </si>
  <si>
    <t>Isla San Pedro Nolasco256</t>
  </si>
  <si>
    <t>Isla San Pedro Nolasco257</t>
  </si>
  <si>
    <t>Isla San Pedro Nolasco258</t>
  </si>
  <si>
    <t>Isla San Pedro Nolasco259</t>
  </si>
  <si>
    <t>12:16</t>
  </si>
  <si>
    <t>Isla San Pedro Nolasco260</t>
  </si>
  <si>
    <t>12:28</t>
  </si>
  <si>
    <t>Isla San Pedro Nolasco261</t>
  </si>
  <si>
    <t>12:19</t>
  </si>
  <si>
    <t>Isla San Pedro Nolasco262</t>
  </si>
  <si>
    <t>12:34</t>
  </si>
  <si>
    <t>Isla San Pedro Nolasco263</t>
  </si>
  <si>
    <t>7:43</t>
  </si>
  <si>
    <t>Isla San Pedro Nolasco264</t>
  </si>
  <si>
    <t>8:03</t>
  </si>
  <si>
    <t>Isla San Pedro Nolasco265</t>
  </si>
  <si>
    <t>Isla San Pedro Nolasco266</t>
  </si>
  <si>
    <t>Isla San Pedro Nolasco267</t>
  </si>
  <si>
    <t>Isla San Pedro Nolasco268</t>
  </si>
  <si>
    <t>Isla San Pedro Nolasco269</t>
  </si>
  <si>
    <t>Isla San Pedro Nolasco270</t>
  </si>
  <si>
    <t>Isla San Pedro Nolasco271</t>
  </si>
  <si>
    <t>16:32</t>
  </si>
  <si>
    <t>Isla San Pedro Nolasco272</t>
  </si>
  <si>
    <t>16:46</t>
  </si>
  <si>
    <t>Isla San Pedro Nolasco273</t>
  </si>
  <si>
    <t>16:37</t>
  </si>
  <si>
    <t>Isla San Pedro Nolasco274</t>
  </si>
  <si>
    <t>Isla San Pedro Mártir</t>
  </si>
  <si>
    <t>Isla San Pedro Mártir275</t>
  </si>
  <si>
    <t>Isla San Pedro Mártir276</t>
  </si>
  <si>
    <t>Isla San Pedro Mártir277</t>
  </si>
  <si>
    <t>Isla San Pedro Mártir278</t>
  </si>
  <si>
    <t>Isla San Pedro Mártir279</t>
  </si>
  <si>
    <t>12:04</t>
  </si>
  <si>
    <t>Isla San Pedro Mártir280</t>
  </si>
  <si>
    <t>Isla San Pedro Mártir281</t>
  </si>
  <si>
    <t>12:01</t>
  </si>
  <si>
    <t>Isla San Pedro Mártir282</t>
  </si>
  <si>
    <t>12:23</t>
  </si>
  <si>
    <t>Isla San Pedro Mártir283</t>
  </si>
  <si>
    <t>Isla San Pedro Mártir284</t>
  </si>
  <si>
    <t>8:18</t>
  </si>
  <si>
    <t>Isla San Pedro Mártir285</t>
  </si>
  <si>
    <t>7:55</t>
  </si>
  <si>
    <t>Isla San Pedro Mártir286</t>
  </si>
  <si>
    <t>Isla San Pedro Mártir287</t>
  </si>
  <si>
    <t>Isla San Pedro Mártir288</t>
  </si>
  <si>
    <t>Isla San Pedro Mártir289</t>
  </si>
  <si>
    <t>Isla San Pedro Mártir290</t>
  </si>
  <si>
    <t>San Francisquito</t>
  </si>
  <si>
    <t>San Francisquito291</t>
  </si>
  <si>
    <t>San Francisquito292</t>
  </si>
  <si>
    <t>San Francisquito293</t>
  </si>
  <si>
    <t>San Francisquito294</t>
  </si>
  <si>
    <t>San Francisquito295</t>
  </si>
  <si>
    <t>7:47</t>
  </si>
  <si>
    <t>San Francisquito296</t>
  </si>
  <si>
    <t>San Francisquito297</t>
  </si>
  <si>
    <t>7:46</t>
  </si>
  <si>
    <t>San Francisquito298</t>
  </si>
  <si>
    <t>8:06</t>
  </si>
  <si>
    <t>Isla San Lorenzo</t>
  </si>
  <si>
    <t>Isla San Lorenzo299</t>
  </si>
  <si>
    <t>Isla San Lorenzo300</t>
  </si>
  <si>
    <t>Isla San Lorenzo301</t>
  </si>
  <si>
    <t>Isla San Lorenzo302</t>
  </si>
  <si>
    <t>Isla San Lorenzo303</t>
  </si>
  <si>
    <t>Isla San Lorenzo304</t>
  </si>
  <si>
    <t>Isla San Lorenzo305</t>
  </si>
  <si>
    <t>Isla San Lorenzo306</t>
  </si>
  <si>
    <t>Isla San Esteban</t>
  </si>
  <si>
    <t>Isla San Esteban307</t>
  </si>
  <si>
    <t>Isla San Esteban308</t>
  </si>
  <si>
    <t>Isla San Esteban309</t>
  </si>
  <si>
    <t>Isla San Esteban310</t>
  </si>
  <si>
    <t>Isla San Esteban313</t>
  </si>
  <si>
    <t>Isla Tiburón</t>
  </si>
  <si>
    <t>Isla Tiburón315</t>
  </si>
  <si>
    <t>Isla Tiburón316</t>
  </si>
  <si>
    <t>Isla Tiburón317</t>
  </si>
  <si>
    <t>Isla Tiburón318</t>
  </si>
  <si>
    <t>Isla Patos</t>
  </si>
  <si>
    <t>Isla Patos319</t>
  </si>
  <si>
    <t>Isla Patos320</t>
  </si>
  <si>
    <t>Isla Patos321</t>
  </si>
  <si>
    <t>Isla Patos322</t>
  </si>
  <si>
    <t>Isla Patos323</t>
  </si>
  <si>
    <t>Isla Patos324</t>
  </si>
  <si>
    <t>Isla Patos325</t>
  </si>
  <si>
    <t>Isla Patos326</t>
  </si>
  <si>
    <t>Isla Ángel de la Guarda</t>
  </si>
  <si>
    <t>Isla Ángel de la Guarda327</t>
  </si>
  <si>
    <t>Isla Ángel de la Guarda328</t>
  </si>
  <si>
    <t>Isla Ángel de la Guarda329</t>
  </si>
  <si>
    <t>Isla Ángel de la Guarda330</t>
  </si>
  <si>
    <t>Isla Ángel de la Guarda331</t>
  </si>
  <si>
    <t>8:19</t>
  </si>
  <si>
    <t>Isla Ángel de la Guarda332</t>
  </si>
  <si>
    <t>Isla Ángel de la Guarda333</t>
  </si>
  <si>
    <t>11:40</t>
  </si>
  <si>
    <t>Isla Ángel de la Guarda334</t>
  </si>
  <si>
    <t>11:57</t>
  </si>
  <si>
    <t>Isla Ángel de la Guarda335</t>
  </si>
  <si>
    <t>Isla Ángel de la Guarda336</t>
  </si>
  <si>
    <t>Isla Ángel de la Guarda337</t>
  </si>
  <si>
    <t>Isla Ángel de la Guarda338</t>
  </si>
  <si>
    <t>Isla Ángel de la Guarda339</t>
  </si>
  <si>
    <t>Isla Ángel de la Guarda340</t>
  </si>
  <si>
    <t>Isla Ángel de la Guarda341</t>
  </si>
  <si>
    <t>Isla Ángel de la Guarda342</t>
  </si>
  <si>
    <t>Bahía San Luis Gonzaga</t>
  </si>
  <si>
    <t>Bahía San Luis Gonzaga343</t>
  </si>
  <si>
    <t>Bahía San Luis Gonzaga344</t>
  </si>
  <si>
    <t>Bahía San Luis Gonzaga345</t>
  </si>
  <si>
    <t>Bahía San Luis Gonzaga346</t>
  </si>
  <si>
    <t>Bahía San Luis Gonzaga347</t>
  </si>
  <si>
    <t>Bahía San Luis Gonzaga350</t>
  </si>
  <si>
    <t>Puerto Libertad</t>
  </si>
  <si>
    <t>Puerto Libertad351</t>
  </si>
  <si>
    <t>Puerto Libertad353</t>
  </si>
  <si>
    <t>Puerto Libertad354</t>
  </si>
  <si>
    <t>Puerto Libertad355</t>
  </si>
  <si>
    <t>Puerto Libertad356</t>
  </si>
  <si>
    <t>Puerto Libertad357</t>
  </si>
  <si>
    <t>Puerto Libertad358</t>
  </si>
  <si>
    <t>Puerto Lobos</t>
  </si>
  <si>
    <t>Puerto Lobos359</t>
  </si>
  <si>
    <t>Puerto Lobos360</t>
  </si>
  <si>
    <t>Puerto Lobos361</t>
  </si>
  <si>
    <t>Puerto Lobos362</t>
  </si>
  <si>
    <t>Puerto Lobos363</t>
  </si>
  <si>
    <t>Puerto Lobos365</t>
  </si>
  <si>
    <t>Puerto Lobos366</t>
  </si>
  <si>
    <t>Abundancia</t>
  </si>
  <si>
    <t>Golfo de California</t>
  </si>
  <si>
    <t>13:14</t>
  </si>
  <si>
    <t>15:30</t>
  </si>
  <si>
    <t>16:26</t>
  </si>
  <si>
    <t>16:23</t>
  </si>
  <si>
    <t>Acanthaster planci</t>
  </si>
  <si>
    <t>Diadema mexicanum</t>
  </si>
  <si>
    <t>Isostichopus fuscus</t>
  </si>
  <si>
    <t>Pinctada mazatlanica</t>
  </si>
  <si>
    <t>dme</t>
  </si>
  <si>
    <t>Diadema_mexicanum</t>
  </si>
  <si>
    <t>pma</t>
  </si>
  <si>
    <t>Pinctada_mazatlanica</t>
  </si>
  <si>
    <t>ifu</t>
  </si>
  <si>
    <t>Isostichopus_fuscus</t>
  </si>
  <si>
    <t>apl</t>
  </si>
  <si>
    <t>Acanthaster_planci</t>
  </si>
  <si>
    <t>CLAVE</t>
  </si>
  <si>
    <t>ESPECIE</t>
  </si>
  <si>
    <t>Peso INV (g)</t>
  </si>
  <si>
    <t>NIVEL TRÓFICO</t>
  </si>
  <si>
    <t>TALLA MÁX</t>
  </si>
  <si>
    <t>TAXONOMÍA</t>
  </si>
  <si>
    <t>GÉNERO</t>
  </si>
  <si>
    <t>FAMILIA</t>
  </si>
  <si>
    <t>ORDEN</t>
  </si>
  <si>
    <t>SUBCLASE</t>
  </si>
  <si>
    <t>CLASE</t>
  </si>
  <si>
    <t>SUPERCLASE</t>
  </si>
  <si>
    <t>PHYLUM</t>
  </si>
  <si>
    <t>Lutjanus argentiventris</t>
  </si>
  <si>
    <t>Lutjanus</t>
  </si>
  <si>
    <t>Lutjanidae</t>
  </si>
  <si>
    <t>Perciformes</t>
  </si>
  <si>
    <t>Teleostei</t>
  </si>
  <si>
    <t>Actinopterygii</t>
  </si>
  <si>
    <t>Gnathostomata</t>
  </si>
  <si>
    <t>Chordata</t>
  </si>
  <si>
    <t>Holacanthus passer</t>
  </si>
  <si>
    <t>Holacanthus</t>
  </si>
  <si>
    <t>Pomacanthidae</t>
  </si>
  <si>
    <t>Stegastes rectrifaenum</t>
  </si>
  <si>
    <t>Stegastes</t>
  </si>
  <si>
    <t>Pomacentridae</t>
  </si>
  <si>
    <t>Scarus ghobban</t>
  </si>
  <si>
    <t>Scarus</t>
  </si>
  <si>
    <t>Scaridae </t>
  </si>
  <si>
    <t>Mycteroperca rosacea</t>
  </si>
  <si>
    <t>Mycteroperca</t>
  </si>
  <si>
    <t>Serranidae</t>
  </si>
  <si>
    <t>Zanclus cornutus</t>
  </si>
  <si>
    <t>Zanclus</t>
  </si>
  <si>
    <t>Zanclidae</t>
  </si>
  <si>
    <t>Apl</t>
  </si>
  <si>
    <t>Acanthaster</t>
  </si>
  <si>
    <t>Acanthansteridae</t>
  </si>
  <si>
    <t>Valvatida</t>
  </si>
  <si>
    <t>Ateoroidea</t>
  </si>
  <si>
    <t>Asterozoa</t>
  </si>
  <si>
    <t>Echinodermata</t>
  </si>
  <si>
    <t>Pma</t>
  </si>
  <si>
    <t>Pinctada</t>
  </si>
  <si>
    <t>Pteriidae</t>
  </si>
  <si>
    <t>Pterioida</t>
  </si>
  <si>
    <t>Pteriomorphia</t>
  </si>
  <si>
    <t>Bivalvia</t>
  </si>
  <si>
    <t>Mollusca</t>
  </si>
  <si>
    <t>Dme</t>
  </si>
  <si>
    <t>Diadema</t>
  </si>
  <si>
    <t>Diadematidae</t>
  </si>
  <si>
    <t>Diadematoida</t>
  </si>
  <si>
    <t>Echinoidea</t>
  </si>
  <si>
    <t>Ifu</t>
  </si>
  <si>
    <t>Isostichopus</t>
  </si>
  <si>
    <t>Stichopodidae</t>
  </si>
  <si>
    <t>Aspidochirotida</t>
  </si>
  <si>
    <t>Holothuroidea</t>
  </si>
  <si>
    <t>Total general</t>
  </si>
  <si>
    <t>Etiquetas de columna</t>
  </si>
  <si>
    <t>Promedio de 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</si>
</sst>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"/>
    <numFmt numFmtId="165" formatCode="0.00000"/>
    <numFmt numFmtId="166" formatCode="0.000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u/>
      <sz val="10"/>
      <color theme="10"/>
      <name val="Arial"/>
      <family val="2"/>
    </font>
    <font>
      <sz val="11"/>
      <color rgb="FF333333"/>
      <name val="Times New Roman"/>
      <family val="1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3" borderId="0" xfId="0" applyFont="1" applyFill="1"/>
    <xf numFmtId="0" fontId="4" fillId="3" borderId="0" xfId="1" applyFont="1" applyFill="1"/>
    <xf numFmtId="165" fontId="4" fillId="3" borderId="0" xfId="1" applyNumberFormat="1" applyFont="1" applyFill="1"/>
    <xf numFmtId="2" fontId="0" fillId="3" borderId="0" xfId="0" applyNumberFormat="1" applyFill="1"/>
    <xf numFmtId="0" fontId="0" fillId="3" borderId="0" xfId="0" applyFill="1"/>
    <xf numFmtId="0" fontId="2" fillId="3" borderId="0" xfId="1" applyFont="1" applyFill="1" applyBorder="1" applyAlignment="1">
      <alignment horizontal="left" vertical="center"/>
    </xf>
    <xf numFmtId="0" fontId="0" fillId="3" borderId="0" xfId="0" applyFill="1" applyBorder="1"/>
    <xf numFmtId="165" fontId="4" fillId="3" borderId="0" xfId="1" applyNumberFormat="1" applyFont="1" applyFill="1" applyBorder="1"/>
    <xf numFmtId="0" fontId="3" fillId="3" borderId="0" xfId="2" applyFill="1" applyBorder="1" applyAlignment="1">
      <alignment horizontal="left"/>
    </xf>
    <xf numFmtId="0" fontId="4" fillId="3" borderId="0" xfId="3" applyFont="1" applyFill="1" applyAlignment="1" applyProtection="1"/>
    <xf numFmtId="166" fontId="2" fillId="0" borderId="0" xfId="0" applyNumberFormat="1" applyFont="1" applyFill="1" applyBorder="1" applyAlignment="1" applyProtection="1">
      <alignment horizontal="right"/>
      <protection locked="0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Border="1"/>
    <xf numFmtId="0" fontId="6" fillId="0" borderId="0" xfId="0" applyFont="1" applyFill="1"/>
    <xf numFmtId="0" fontId="4" fillId="0" borderId="0" xfId="1" applyFont="1" applyFill="1"/>
    <xf numFmtId="0" fontId="4" fillId="0" borderId="0" xfId="1" applyFont="1" applyFill="1" applyAlignment="1">
      <alignment horizontal="right"/>
    </xf>
    <xf numFmtId="2" fontId="0" fillId="0" borderId="0" xfId="0" applyNumberFormat="1" applyFill="1"/>
    <xf numFmtId="165" fontId="2" fillId="0" borderId="0" xfId="1" applyNumberFormat="1" applyFont="1" applyFill="1"/>
    <xf numFmtId="165" fontId="4" fillId="0" borderId="0" xfId="1" applyNumberFormat="1" applyFont="1" applyFill="1"/>
    <xf numFmtId="0" fontId="7" fillId="0" borderId="0" xfId="0" applyFont="1" applyFill="1"/>
    <xf numFmtId="165" fontId="4" fillId="0" borderId="0" xfId="3" applyNumberFormat="1" applyFont="1" applyFill="1" applyAlignment="1" applyProtection="1"/>
    <xf numFmtId="0" fontId="7" fillId="0" borderId="0" xfId="3" applyFont="1" applyFill="1" applyAlignment="1" applyProtection="1"/>
    <xf numFmtId="0" fontId="4" fillId="0" borderId="0" xfId="3" applyFont="1" applyFill="1" applyAlignment="1" applyProtection="1"/>
    <xf numFmtId="0" fontId="3" fillId="0" borderId="0" xfId="1" applyFont="1" applyFill="1" applyBorder="1" applyAlignment="1">
      <alignment horizontal="left" vertical="center"/>
    </xf>
    <xf numFmtId="0" fontId="2" fillId="0" borderId="0" xfId="0" applyFont="1" applyFill="1" applyBorder="1"/>
    <xf numFmtId="0" fontId="8" fillId="0" borderId="0" xfId="0" applyFont="1" applyFill="1"/>
    <xf numFmtId="0" fontId="4" fillId="0" borderId="0" xfId="0" applyFont="1" applyFill="1"/>
    <xf numFmtId="0" fontId="2" fillId="0" borderId="0" xfId="0" applyFont="1" applyFill="1" applyBorder="1" applyProtection="1">
      <protection locked="0"/>
    </xf>
    <xf numFmtId="165" fontId="4" fillId="0" borderId="0" xfId="1" applyNumberFormat="1" applyFont="1" applyFill="1" applyBorder="1"/>
    <xf numFmtId="0" fontId="0" fillId="0" borderId="0" xfId="0" applyFont="1" applyFill="1" applyBorder="1"/>
    <xf numFmtId="0" fontId="1" fillId="0" borderId="0" xfId="1" applyFont="1" applyFill="1" applyBorder="1" applyAlignment="1">
      <alignment horizontal="left" vertical="center"/>
    </xf>
    <xf numFmtId="0" fontId="3" fillId="0" borderId="0" xfId="2" applyFill="1" applyBorder="1" applyAlignment="1">
      <alignment horizontal="left"/>
    </xf>
    <xf numFmtId="0" fontId="9" fillId="0" borderId="0" xfId="0" applyFont="1" applyFill="1" applyBorder="1" applyAlignment="1">
      <alignment horizontal="right" vertical="center" wrapText="1"/>
    </xf>
    <xf numFmtId="0" fontId="2" fillId="0" borderId="1" xfId="1" applyFont="1" applyFill="1" applyBorder="1" applyAlignment="1">
      <alignment horizontal="left" vertical="center"/>
    </xf>
    <xf numFmtId="165" fontId="4" fillId="0" borderId="0" xfId="3" applyNumberFormat="1" applyFont="1" applyFill="1" applyBorder="1" applyAlignment="1" applyProtection="1"/>
    <xf numFmtId="0" fontId="0" fillId="0" borderId="0" xfId="0" applyFill="1" applyAlignment="1">
      <alignment horizontal="lef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5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1" fontId="0" fillId="2" borderId="0" xfId="0" applyNumberFormat="1" applyFont="1" applyFill="1" applyAlignment="1">
      <alignment horizontal="left"/>
    </xf>
    <xf numFmtId="15" fontId="0" fillId="2" borderId="0" xfId="0" applyNumberFormat="1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4" fontId="0" fillId="0" borderId="0" xfId="0" quotePrefix="1" applyNumberFormat="1" applyFont="1" applyFill="1" applyAlignment="1">
      <alignment horizontal="left"/>
    </xf>
    <xf numFmtId="164" fontId="0" fillId="2" borderId="0" xfId="0" quotePrefix="1" applyNumberFormat="1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4">
    <cellStyle name="Hipervínculo" xfId="3" builtinId="8"/>
    <cellStyle name="Normal" xfId="0" builtinId="0"/>
    <cellStyle name="Normal 2" xfId="1"/>
    <cellStyle name="Normal 2 4 2" xfId="2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NA RAM" refreshedDate="42941.758562962961" createdVersion="6" refreshedVersion="6" minRefreshableVersion="3" recordCount="1000">
  <cacheSource type="worksheet">
    <worksheetSource ref="A2:AK1002" sheet="Peces"/>
  </cacheSource>
  <cacheFields count="37">
    <cacheField name="ID" numFmtId="0">
      <sharedItems containsSemiMixedTypes="0" containsString="0" containsNumber="1" containsInteger="1" minValue="1" maxValue="366"/>
    </cacheField>
    <cacheField name="Sitio Oficial" numFmtId="0">
      <sharedItems count="25">
        <s v="Isla Cerralvo"/>
        <s v="El Portugués"/>
        <s v="Bajo Seco Sur"/>
        <s v="El Cayo"/>
        <s v="Las Ánimas"/>
        <s v="Isla San Diego"/>
        <s v="Isla Santa Cruz"/>
        <s v="Isla San Mateo"/>
        <s v="Isla El Farallón"/>
        <s v="Bajo Seco Norte"/>
        <s v="Punta Pulpito"/>
        <s v="Isla San Idelfonso"/>
        <s v="Isla San Marcos"/>
        <s v="Isla Tortuga"/>
        <s v="Isla San Pedro Nolasco"/>
        <s v="Isla San Pedro Mártir"/>
        <s v="San Francisquito"/>
        <s v="Isla San Lorenzo"/>
        <s v="Isla San Esteban"/>
        <s v="Isla Tiburón"/>
        <s v="Isla Patos"/>
        <s v="Isla Ángel de la Guarda"/>
        <s v="Bahía San Luis Gonzaga"/>
        <s v="Puerto Libertad"/>
        <s v="Puerto Lobos"/>
      </sharedItems>
    </cacheField>
    <cacheField name="Sitio Concatenado" numFmtId="0">
      <sharedItems/>
    </cacheField>
    <cacheField name="Latitud" numFmtId="0">
      <sharedItems containsSemiMixedTypes="0" containsString="0" containsNumber="1" minValue="24.43486" maxValue="30.256969999999999"/>
    </cacheField>
    <cacheField name="Longitud" numFmtId="0">
      <sharedItems containsSemiMixedTypes="0" containsString="0" containsNumber="1" minValue="-114.37281" maxValue="-109.37438"/>
    </cacheField>
    <cacheField name="Transecto" numFmtId="0">
      <sharedItems containsSemiMixedTypes="0" containsString="0" containsNumber="1" containsInteger="1" minValue="1" maxValue="4"/>
    </cacheField>
    <cacheField name="Fecha" numFmtId="15">
      <sharedItems containsSemiMixedTypes="0" containsNonDate="0" containsDate="1" containsString="0" minDate="2016-10-28T00:00:00" maxDate="2016-11-16T00:00:00"/>
    </cacheField>
    <cacheField name="Hora de inicio" numFmtId="164">
      <sharedItems containsDate="1" containsMixedTypes="1" minDate="1899-12-30T07:10:00" maxDate="1899-12-30T17:04:00"/>
    </cacheField>
    <cacheField name="Profundidad máxima (metros)" numFmtId="0">
      <sharedItems containsSemiMixedTypes="0" containsString="0" containsNumber="1" minValue="1.1000000000000001" maxValue="36"/>
    </cacheField>
    <cacheField name="Temperatura" numFmtId="0">
      <sharedItems containsSemiMixedTypes="0" containsString="0" containsNumber="1" containsInteger="1" minValue="15" maxValue="29"/>
    </cacheField>
    <cacheField name="Codigo" numFmtId="0">
      <sharedItems/>
    </cacheField>
    <cacheField name="Especie" numFmtId="0">
      <sharedItems count="10">
        <s v="Holacanthus_passer"/>
        <s v="Lutjanus_argentiventris"/>
        <s v="Diadema_mexicanum"/>
        <s v="Pinctada_mazatlanica"/>
        <s v="Mycteroperca_rosacea"/>
        <s v="Stegastes_rectrifaenum"/>
        <s v="Zanclus_cornutus"/>
        <s v="Isostichopus_fuscus"/>
        <s v="Acanthaster_planci"/>
        <s v="Scarus_ghobban"/>
      </sharedItems>
    </cacheField>
    <cacheField name="Abundancia" numFmtId="0">
      <sharedItems containsSemiMixedTypes="0" containsString="0" containsNumber="1" containsInteger="1" minValue="1" maxValue="183"/>
    </cacheField>
    <cacheField name="1.25" numFmtId="0">
      <sharedItems containsString="0" containsBlank="1" containsNumber="1" containsInteger="1" minValue="2" maxValue="2"/>
    </cacheField>
    <cacheField name="3.75" numFmtId="0">
      <sharedItems containsString="0" containsBlank="1" containsNumber="1" containsInteger="1" minValue="1" maxValue="75"/>
    </cacheField>
    <cacheField name="6.75" numFmtId="0">
      <sharedItems containsString="0" containsBlank="1" containsNumber="1" containsInteger="1" minValue="5" maxValue="5"/>
    </cacheField>
    <cacheField name="8.75" numFmtId="0">
      <sharedItems containsString="0" containsBlank="1" containsNumber="1" containsInteger="1" minValue="1" maxValue="130"/>
    </cacheField>
    <cacheField name="11.25" numFmtId="0">
      <sharedItems containsNonDate="0" containsString="0" containsBlank="1"/>
    </cacheField>
    <cacheField name="13.75" numFmtId="0">
      <sharedItems containsString="0" containsBlank="1" containsNumber="1" containsInteger="1" minValue="1" maxValue="38"/>
    </cacheField>
    <cacheField name="17.5" numFmtId="0">
      <sharedItems containsString="0" containsBlank="1" containsNumber="1" containsInteger="1" minValue="1" maxValue="34"/>
    </cacheField>
    <cacheField name="22.5" numFmtId="0">
      <sharedItems containsString="0" containsBlank="1" containsNumber="1" containsInteger="1" minValue="1" maxValue="6"/>
    </cacheField>
    <cacheField name="27.5" numFmtId="0">
      <sharedItems containsString="0" containsBlank="1" containsNumber="1" containsInteger="1" minValue="1" maxValue="50"/>
    </cacheField>
    <cacheField name="32.5" numFmtId="0">
      <sharedItems containsString="0" containsBlank="1" containsNumber="1" containsInteger="1" minValue="1" maxValue="1"/>
    </cacheField>
    <cacheField name="37.5" numFmtId="0">
      <sharedItems containsString="0" containsBlank="1" containsNumber="1" containsInteger="1" minValue="1" maxValue="101"/>
    </cacheField>
    <cacheField name="45" numFmtId="0">
      <sharedItems containsString="0" containsBlank="1" containsNumber="1" containsInteger="1" minValue="1" maxValue="62"/>
    </cacheField>
    <cacheField name="55" numFmtId="0">
      <sharedItems containsString="0" containsBlank="1" containsNumber="1" containsInteger="1" minValue="1" maxValue="9"/>
    </cacheField>
    <cacheField name="65" numFmtId="0">
      <sharedItems containsString="0" containsBlank="1" containsNumber="1" containsInteger="1" minValue="1" maxValue="2"/>
    </cacheField>
    <cacheField name="75" numFmtId="0">
      <sharedItems containsNonDate="0" containsString="0" containsBlank="1"/>
    </cacheField>
    <cacheField name="85" numFmtId="0">
      <sharedItems containsNonDate="0" containsString="0" containsBlank="1"/>
    </cacheField>
    <cacheField name="95" numFmtId="0">
      <sharedItems containsNonDate="0" containsString="0" containsBlank="1"/>
    </cacheField>
    <cacheField name="125" numFmtId="0">
      <sharedItems containsNonDate="0" containsString="0" containsBlank="1"/>
    </cacheField>
    <cacheField name="175" numFmtId="0">
      <sharedItems containsNonDate="0" containsString="0" containsBlank="1"/>
    </cacheField>
    <cacheField name="225" numFmtId="0">
      <sharedItems containsNonDate="0" containsString="0" containsBlank="1"/>
    </cacheField>
    <cacheField name="a" numFmtId="165">
      <sharedItems containsString="0" containsBlank="1" containsNumber="1" minValue="1.259E-2" maxValue="3.1620000000000002E-2"/>
    </cacheField>
    <cacheField name="b" numFmtId="0">
      <sharedItems containsSemiMixedTypes="0" containsString="0" containsNumber="1" minValue="2.93" maxValue="566.25"/>
    </cacheField>
    <cacheField name="Biomasa" numFmtId="0">
      <sharedItems containsSemiMixedTypes="0" containsString="0" containsNumber="1" minValue="0.73050887406044762" maxValue="146676.90549705439"/>
    </cacheField>
    <cacheField name="Densidad" numFmtId="0">
      <sharedItems containsSemiMixedTypes="0" containsString="0" containsNumber="1" minValue="0.01" maxValue="2.18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s v="Isla Cerralvo1"/>
    <n v="24.43486"/>
    <n v="-109.96716000000001"/>
    <n v="1"/>
    <d v="2016-10-28T00:00:00"/>
    <d v="1899-12-30T08:30:00"/>
    <n v="20.100000000000001"/>
    <n v="28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1"/>
    <x v="0"/>
    <s v="Isla Cerralvo1"/>
    <n v="24.43486"/>
    <n v="-109.96716000000001"/>
    <n v="1"/>
    <d v="2016-10-28T00:00:00"/>
    <d v="1899-12-30T08:30:00"/>
    <n v="20.100000000000001"/>
    <n v="28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1"/>
    <x v="0"/>
    <s v="Isla Cerralvo1"/>
    <n v="24.43486"/>
    <n v="-109.96716000000001"/>
    <n v="1"/>
    <d v="2016-10-28T00:00:00"/>
    <d v="1899-12-30T08:30:00"/>
    <n v="20.100000000000001"/>
    <n v="28"/>
    <s v="dme"/>
    <x v="2"/>
    <n v="3"/>
    <m/>
    <m/>
    <m/>
    <m/>
    <m/>
    <m/>
    <m/>
    <m/>
    <m/>
    <m/>
    <m/>
    <m/>
    <m/>
    <m/>
    <m/>
    <m/>
    <m/>
    <m/>
    <m/>
    <m/>
    <m/>
    <n v="20.71"/>
    <n v="62.13"/>
    <n v="0.06"/>
  </r>
  <r>
    <n v="1"/>
    <x v="0"/>
    <s v="Isla Cerralvo1"/>
    <n v="24.43486"/>
    <n v="-109.96716000000001"/>
    <n v="1"/>
    <d v="2016-10-28T00:00:00"/>
    <d v="1899-12-30T08:30:00"/>
    <n v="20.100000000000001"/>
    <n v="28"/>
    <s v="pma"/>
    <x v="3"/>
    <n v="15"/>
    <m/>
    <m/>
    <m/>
    <m/>
    <m/>
    <m/>
    <m/>
    <m/>
    <m/>
    <m/>
    <m/>
    <m/>
    <m/>
    <m/>
    <m/>
    <m/>
    <m/>
    <m/>
    <m/>
    <m/>
    <m/>
    <n v="33.238461538461536"/>
    <n v="498.57692307692304"/>
    <n v="0.3"/>
  </r>
  <r>
    <n v="2"/>
    <x v="0"/>
    <s v="Isla Cerralvo2"/>
    <n v="24.43486"/>
    <n v="-109.96716000000001"/>
    <n v="2"/>
    <d v="2016-10-28T00:00:00"/>
    <s v="8:40"/>
    <n v="20.100000000000001"/>
    <n v="28"/>
    <s v="Hpa"/>
    <x v="0"/>
    <n v="3"/>
    <m/>
    <m/>
    <m/>
    <m/>
    <m/>
    <m/>
    <n v="3"/>
    <m/>
    <m/>
    <m/>
    <m/>
    <m/>
    <m/>
    <m/>
    <m/>
    <m/>
    <m/>
    <m/>
    <m/>
    <m/>
    <n v="3.1620000000000002E-2"/>
    <n v="2.93"/>
    <n v="416.08743671665172"/>
    <n v="0.03"/>
  </r>
  <r>
    <n v="2"/>
    <x v="0"/>
    <s v="Isla Cerralvo2"/>
    <n v="24.43486"/>
    <n v="-109.96716000000001"/>
    <n v="2"/>
    <d v="2016-10-28T00:00:00"/>
    <s v="8:40"/>
    <n v="20.100000000000001"/>
    <n v="28"/>
    <s v="Lar"/>
    <x v="1"/>
    <n v="4"/>
    <m/>
    <m/>
    <m/>
    <m/>
    <m/>
    <m/>
    <n v="2"/>
    <m/>
    <n v="2"/>
    <m/>
    <m/>
    <m/>
    <m/>
    <m/>
    <m/>
    <m/>
    <m/>
    <m/>
    <m/>
    <m/>
    <n v="1.549E-2"/>
    <n v="2.97"/>
    <n v="735.68186077335099"/>
    <n v="0.04"/>
  </r>
  <r>
    <n v="2"/>
    <x v="0"/>
    <s v="Isla Cerralvo2"/>
    <n v="24.43486"/>
    <n v="-109.96716000000001"/>
    <n v="2"/>
    <d v="2016-10-28T00:00:00"/>
    <s v="8:40"/>
    <n v="20.100000000000001"/>
    <n v="28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"/>
    <x v="0"/>
    <s v="Isla Cerralvo2"/>
    <n v="24.43486"/>
    <n v="-109.96716000000001"/>
    <n v="2"/>
    <d v="2016-10-28T00:00:00"/>
    <s v="8:40"/>
    <n v="20.100000000000001"/>
    <n v="28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2"/>
    <x v="0"/>
    <s v="Isla Cerralvo2"/>
    <n v="24.43486"/>
    <n v="-109.96716000000001"/>
    <n v="2"/>
    <d v="2016-10-28T00:00:00"/>
    <s v="8:40"/>
    <n v="20.100000000000001"/>
    <n v="28"/>
    <s v="Zco"/>
    <x v="6"/>
    <n v="4"/>
    <m/>
    <m/>
    <m/>
    <n v="4"/>
    <m/>
    <m/>
    <m/>
    <m/>
    <m/>
    <m/>
    <m/>
    <m/>
    <m/>
    <m/>
    <m/>
    <m/>
    <m/>
    <m/>
    <m/>
    <m/>
    <n v="1.738E-2"/>
    <n v="3.06"/>
    <n v="53.046215550419795"/>
    <n v="0.04"/>
  </r>
  <r>
    <n v="2"/>
    <x v="0"/>
    <s v="Isla Cerralvo2"/>
    <n v="24.43486"/>
    <n v="-109.96716000000001"/>
    <n v="2"/>
    <d v="2016-10-28T00:00:00"/>
    <s v="8:40"/>
    <n v="20.100000000000001"/>
    <n v="28"/>
    <s v="pma"/>
    <x v="3"/>
    <n v="22"/>
    <m/>
    <m/>
    <m/>
    <m/>
    <m/>
    <m/>
    <m/>
    <m/>
    <m/>
    <m/>
    <m/>
    <m/>
    <m/>
    <m/>
    <m/>
    <m/>
    <m/>
    <m/>
    <m/>
    <m/>
    <m/>
    <n v="33.238461538461536"/>
    <n v="731.24615384615379"/>
    <n v="0.44"/>
  </r>
  <r>
    <n v="3"/>
    <x v="0"/>
    <s v="Isla Cerralvo3"/>
    <n v="24.43486"/>
    <n v="-109.96716000000001"/>
    <n v="3"/>
    <d v="2016-10-28T00:00:00"/>
    <s v="8:50"/>
    <n v="17.8"/>
    <n v="28"/>
    <s v="Ser"/>
    <x v="5"/>
    <n v="2"/>
    <m/>
    <n v="2"/>
    <m/>
    <m/>
    <m/>
    <m/>
    <m/>
    <m/>
    <m/>
    <m/>
    <m/>
    <m/>
    <m/>
    <m/>
    <m/>
    <m/>
    <m/>
    <m/>
    <m/>
    <m/>
    <n v="1.549E-2"/>
    <n v="2.97"/>
    <n v="1.5701974892083308"/>
    <n v="0.02"/>
  </r>
  <r>
    <n v="3"/>
    <x v="0"/>
    <s v="Isla Cerralvo3"/>
    <n v="24.43486"/>
    <n v="-109.96716000000001"/>
    <n v="3"/>
    <d v="2016-10-28T00:00:00"/>
    <s v="8:50"/>
    <n v="17.8"/>
    <n v="28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3"/>
    <x v="0"/>
    <s v="Isla Cerralvo3"/>
    <n v="24.43486"/>
    <n v="-109.96716000000001"/>
    <n v="3"/>
    <d v="2016-10-28T00:00:00"/>
    <s v="8:50"/>
    <n v="17.8"/>
    <n v="28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3"/>
    <x v="0"/>
    <s v="Isla Cerralvo3"/>
    <n v="24.43486"/>
    <n v="-109.96716000000001"/>
    <n v="3"/>
    <d v="2016-10-28T00:00:00"/>
    <s v="8:50"/>
    <n v="17.8"/>
    <n v="28"/>
    <s v="pma"/>
    <x v="3"/>
    <n v="28"/>
    <m/>
    <m/>
    <m/>
    <m/>
    <m/>
    <m/>
    <m/>
    <m/>
    <m/>
    <m/>
    <m/>
    <m/>
    <m/>
    <m/>
    <m/>
    <m/>
    <m/>
    <m/>
    <m/>
    <m/>
    <m/>
    <n v="33.238461538461536"/>
    <n v="930.676923076923"/>
    <n v="0.56000000000000005"/>
  </r>
  <r>
    <n v="4"/>
    <x v="0"/>
    <s v="Isla Cerralvo4"/>
    <n v="24.43486"/>
    <n v="-109.96716000000001"/>
    <n v="4"/>
    <d v="2016-10-28T00:00:00"/>
    <s v="9:00"/>
    <n v="17.8"/>
    <n v="28"/>
    <s v="Hpa"/>
    <x v="0"/>
    <n v="3"/>
    <m/>
    <m/>
    <m/>
    <n v="3"/>
    <m/>
    <m/>
    <m/>
    <m/>
    <m/>
    <m/>
    <m/>
    <m/>
    <m/>
    <m/>
    <m/>
    <m/>
    <m/>
    <m/>
    <m/>
    <m/>
    <n v="3.1620000000000002E-2"/>
    <n v="2.93"/>
    <n v="54.596740520928314"/>
    <n v="0.03"/>
  </r>
  <r>
    <n v="4"/>
    <x v="0"/>
    <s v="Isla Cerralvo4"/>
    <n v="24.43486"/>
    <n v="-109.96716000000001"/>
    <n v="4"/>
    <d v="2016-10-28T00:00:00"/>
    <s v="9:00"/>
    <n v="17.8"/>
    <n v="28"/>
    <s v="Lar"/>
    <x v="1"/>
    <n v="60"/>
    <m/>
    <n v="20"/>
    <m/>
    <n v="30"/>
    <m/>
    <m/>
    <n v="10"/>
    <m/>
    <m/>
    <m/>
    <m/>
    <m/>
    <m/>
    <m/>
    <m/>
    <m/>
    <m/>
    <m/>
    <m/>
    <m/>
    <n v="1.549E-2"/>
    <n v="2.97"/>
    <n v="1069.2607672087995"/>
    <n v="0.6"/>
  </r>
  <r>
    <n v="4"/>
    <x v="0"/>
    <s v="Isla Cerralvo4"/>
    <n v="24.43486"/>
    <n v="-109.96716000000001"/>
    <n v="4"/>
    <d v="2016-10-28T00:00:00"/>
    <s v="9:00"/>
    <n v="17.8"/>
    <n v="28"/>
    <s v="Ser"/>
    <x v="5"/>
    <n v="5"/>
    <m/>
    <n v="5"/>
    <m/>
    <m/>
    <m/>
    <m/>
    <m/>
    <m/>
    <m/>
    <m/>
    <m/>
    <m/>
    <m/>
    <m/>
    <m/>
    <m/>
    <m/>
    <m/>
    <m/>
    <m/>
    <n v="1.549E-2"/>
    <n v="2.97"/>
    <n v="3.9254937230208271"/>
    <n v="0.05"/>
  </r>
  <r>
    <n v="4"/>
    <x v="0"/>
    <s v="Isla Cerralvo4"/>
    <n v="24.43486"/>
    <n v="-109.96716000000001"/>
    <n v="4"/>
    <d v="2016-10-28T00:00:00"/>
    <s v="9:00"/>
    <n v="17.8"/>
    <n v="28"/>
    <s v="pma"/>
    <x v="3"/>
    <n v="17"/>
    <m/>
    <m/>
    <m/>
    <m/>
    <m/>
    <m/>
    <m/>
    <m/>
    <m/>
    <m/>
    <m/>
    <m/>
    <m/>
    <m/>
    <m/>
    <m/>
    <m/>
    <m/>
    <m/>
    <m/>
    <m/>
    <n v="33.238461538461536"/>
    <n v="565.05384615384605"/>
    <n v="0.34"/>
  </r>
  <r>
    <n v="5"/>
    <x v="0"/>
    <s v="Isla Cerralvo5"/>
    <n v="24.43486"/>
    <n v="-109.96716000000001"/>
    <n v="1"/>
    <d v="2016-10-28T00:00:00"/>
    <s v="8:30"/>
    <n v="12"/>
    <n v="28"/>
    <s v="Hpa"/>
    <x v="0"/>
    <n v="19"/>
    <m/>
    <m/>
    <m/>
    <m/>
    <m/>
    <m/>
    <m/>
    <m/>
    <n v="19"/>
    <m/>
    <m/>
    <m/>
    <m/>
    <m/>
    <m/>
    <m/>
    <m/>
    <m/>
    <m/>
    <m/>
    <n v="3.1620000000000002E-2"/>
    <n v="2.93"/>
    <n v="9907.4128202442444"/>
    <n v="0.19"/>
  </r>
  <r>
    <n v="5"/>
    <x v="0"/>
    <s v="Isla Cerralvo5"/>
    <n v="24.43486"/>
    <n v="-109.96716000000001"/>
    <n v="1"/>
    <d v="2016-10-28T00:00:00"/>
    <s v="8:30"/>
    <n v="12"/>
    <n v="28"/>
    <s v="apl"/>
    <x v="8"/>
    <n v="2"/>
    <m/>
    <m/>
    <m/>
    <m/>
    <m/>
    <m/>
    <m/>
    <m/>
    <m/>
    <m/>
    <m/>
    <m/>
    <m/>
    <m/>
    <m/>
    <m/>
    <m/>
    <m/>
    <m/>
    <m/>
    <m/>
    <n v="566.25"/>
    <n v="1132.5"/>
    <n v="0.04"/>
  </r>
  <r>
    <n v="5"/>
    <x v="0"/>
    <s v="Isla Cerralvo5"/>
    <n v="24.43486"/>
    <n v="-109.96716000000001"/>
    <n v="1"/>
    <d v="2016-10-28T00:00:00"/>
    <s v="8:30"/>
    <n v="12"/>
    <n v="28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5"/>
    <x v="0"/>
    <s v="Isla Cerralvo5"/>
    <n v="24.43486"/>
    <n v="-109.96716000000001"/>
    <n v="1"/>
    <d v="2016-10-28T00:00:00"/>
    <s v="8:30"/>
    <n v="12"/>
    <n v="28"/>
    <s v="pma"/>
    <x v="3"/>
    <n v="23"/>
    <m/>
    <m/>
    <m/>
    <m/>
    <m/>
    <m/>
    <m/>
    <m/>
    <m/>
    <m/>
    <m/>
    <m/>
    <m/>
    <m/>
    <m/>
    <m/>
    <m/>
    <m/>
    <m/>
    <m/>
    <m/>
    <n v="33.238461538461536"/>
    <n v="764.48461538461538"/>
    <n v="0.46"/>
  </r>
  <r>
    <n v="6"/>
    <x v="0"/>
    <s v="Isla Cerralvo6"/>
    <n v="24.43486"/>
    <n v="-109.96716000000001"/>
    <n v="2"/>
    <d v="2016-10-28T00:00:00"/>
    <d v="1899-12-30T08:48:00"/>
    <n v="12"/>
    <n v="28"/>
    <s v="Hpa"/>
    <x v="0"/>
    <n v="2"/>
    <m/>
    <m/>
    <m/>
    <m/>
    <m/>
    <m/>
    <m/>
    <m/>
    <n v="2"/>
    <m/>
    <m/>
    <m/>
    <m/>
    <m/>
    <m/>
    <m/>
    <m/>
    <m/>
    <m/>
    <m/>
    <n v="3.1620000000000002E-2"/>
    <n v="2.93"/>
    <n v="1042.88556002571"/>
    <n v="0.02"/>
  </r>
  <r>
    <n v="6"/>
    <x v="0"/>
    <s v="Isla Cerralvo6"/>
    <n v="24.43486"/>
    <n v="-109.96716000000001"/>
    <n v="2"/>
    <d v="2016-10-28T00:00:00"/>
    <d v="1899-12-30T08:48:00"/>
    <n v="12"/>
    <n v="28"/>
    <s v="Lar"/>
    <x v="1"/>
    <n v="4"/>
    <m/>
    <m/>
    <m/>
    <m/>
    <m/>
    <m/>
    <m/>
    <m/>
    <n v="4"/>
    <m/>
    <m/>
    <m/>
    <m/>
    <m/>
    <m/>
    <m/>
    <m/>
    <m/>
    <m/>
    <m/>
    <n v="1.549E-2"/>
    <n v="2.97"/>
    <n v="1166.6202478304317"/>
    <n v="0.04"/>
  </r>
  <r>
    <n v="6"/>
    <x v="0"/>
    <s v="Isla Cerralvo6"/>
    <n v="24.43486"/>
    <n v="-109.96716000000001"/>
    <n v="2"/>
    <d v="2016-10-28T00:00:00"/>
    <d v="1899-12-30T08:48:00"/>
    <n v="12"/>
    <n v="28"/>
    <s v="dme"/>
    <x v="2"/>
    <n v="17"/>
    <m/>
    <m/>
    <m/>
    <m/>
    <m/>
    <m/>
    <m/>
    <m/>
    <m/>
    <m/>
    <m/>
    <m/>
    <m/>
    <m/>
    <m/>
    <m/>
    <m/>
    <m/>
    <m/>
    <m/>
    <m/>
    <n v="20.71"/>
    <n v="352.07"/>
    <n v="0.34"/>
  </r>
  <r>
    <n v="6"/>
    <x v="0"/>
    <s v="Isla Cerralvo6"/>
    <n v="24.43486"/>
    <n v="-109.96716000000001"/>
    <n v="2"/>
    <d v="2016-10-28T00:00:00"/>
    <d v="1899-12-30T08:48:00"/>
    <n v="12"/>
    <n v="28"/>
    <s v="pma"/>
    <x v="3"/>
    <n v="40"/>
    <m/>
    <m/>
    <m/>
    <m/>
    <m/>
    <m/>
    <m/>
    <m/>
    <m/>
    <m/>
    <m/>
    <m/>
    <m/>
    <m/>
    <m/>
    <m/>
    <m/>
    <m/>
    <m/>
    <m/>
    <m/>
    <n v="33.238461538461536"/>
    <n v="1329.5384615384614"/>
    <n v="0.8"/>
  </r>
  <r>
    <n v="7"/>
    <x v="0"/>
    <s v="Isla Cerralvo7"/>
    <n v="24.43486"/>
    <n v="-109.96716000000001"/>
    <n v="1"/>
    <d v="2016-10-28T00:00:00"/>
    <s v="8:28"/>
    <n v="23.9"/>
    <n v="28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7"/>
    <x v="0"/>
    <s v="Isla Cerralvo7"/>
    <n v="24.43486"/>
    <n v="-109.96716000000001"/>
    <n v="1"/>
    <d v="2016-10-28T00:00:00"/>
    <s v="8:28"/>
    <n v="23.9"/>
    <n v="28"/>
    <s v="pma"/>
    <x v="3"/>
    <n v="9"/>
    <m/>
    <m/>
    <m/>
    <m/>
    <m/>
    <m/>
    <m/>
    <m/>
    <m/>
    <m/>
    <m/>
    <m/>
    <m/>
    <m/>
    <m/>
    <m/>
    <m/>
    <m/>
    <m/>
    <m/>
    <m/>
    <n v="33.238461538461536"/>
    <n v="299.14615384615382"/>
    <n v="0.18"/>
  </r>
  <r>
    <n v="8"/>
    <x v="0"/>
    <s v="Isla Cerralvo8"/>
    <n v="24.43486"/>
    <n v="-109.96716000000001"/>
    <n v="2"/>
    <d v="2016-10-28T00:00:00"/>
    <s v="8:38"/>
    <n v="23.9"/>
    <n v="28"/>
    <s v="Hpa"/>
    <x v="0"/>
    <n v="2"/>
    <m/>
    <m/>
    <m/>
    <n v="1"/>
    <m/>
    <m/>
    <n v="1"/>
    <m/>
    <m/>
    <m/>
    <m/>
    <m/>
    <m/>
    <m/>
    <m/>
    <m/>
    <m/>
    <m/>
    <m/>
    <m/>
    <n v="3.1620000000000002E-2"/>
    <n v="2.93"/>
    <n v="156.89472574586003"/>
    <n v="0.02"/>
  </r>
  <r>
    <n v="8"/>
    <x v="0"/>
    <s v="Isla Cerralvo8"/>
    <n v="24.43486"/>
    <n v="-109.96716000000001"/>
    <n v="2"/>
    <d v="2016-10-28T00:00:00"/>
    <s v="8:38"/>
    <n v="23.9"/>
    <n v="28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8"/>
    <x v="0"/>
    <s v="Isla Cerralvo8"/>
    <n v="24.43486"/>
    <n v="-109.96716000000001"/>
    <n v="2"/>
    <d v="2016-10-28T00:00:00"/>
    <s v="8:38"/>
    <n v="23.9"/>
    <n v="28"/>
    <s v="dme"/>
    <x v="2"/>
    <n v="3"/>
    <m/>
    <m/>
    <m/>
    <m/>
    <m/>
    <m/>
    <m/>
    <m/>
    <m/>
    <m/>
    <m/>
    <m/>
    <m/>
    <m/>
    <m/>
    <m/>
    <m/>
    <m/>
    <m/>
    <m/>
    <m/>
    <n v="20.71"/>
    <n v="62.13"/>
    <n v="0.06"/>
  </r>
  <r>
    <n v="8"/>
    <x v="0"/>
    <s v="Isla Cerralvo8"/>
    <n v="24.43486"/>
    <n v="-109.96716000000001"/>
    <n v="2"/>
    <d v="2016-10-28T00:00:00"/>
    <s v="8:38"/>
    <n v="23.9"/>
    <n v="28"/>
    <s v="pma"/>
    <x v="3"/>
    <n v="10"/>
    <m/>
    <m/>
    <m/>
    <m/>
    <m/>
    <m/>
    <m/>
    <m/>
    <m/>
    <m/>
    <m/>
    <m/>
    <m/>
    <m/>
    <m/>
    <m/>
    <m/>
    <m/>
    <m/>
    <m/>
    <m/>
    <n v="33.238461538461536"/>
    <n v="332.38461538461536"/>
    <n v="0.2"/>
  </r>
  <r>
    <n v="9"/>
    <x v="0"/>
    <s v="Isla Cerralvo9"/>
    <n v="24.43486"/>
    <n v="-109.96716000000001"/>
    <n v="1"/>
    <d v="2016-10-28T00:00:00"/>
    <s v="8:40"/>
    <n v="22.7"/>
    <n v="28"/>
    <s v="Lar"/>
    <x v="1"/>
    <n v="2"/>
    <m/>
    <m/>
    <m/>
    <m/>
    <m/>
    <m/>
    <m/>
    <m/>
    <n v="2"/>
    <m/>
    <m/>
    <m/>
    <m/>
    <m/>
    <m/>
    <m/>
    <m/>
    <m/>
    <m/>
    <m/>
    <n v="1.549E-2"/>
    <n v="2.97"/>
    <n v="583.31012391521585"/>
    <n v="0.02"/>
  </r>
  <r>
    <n v="9"/>
    <x v="0"/>
    <s v="Isla Cerralvo9"/>
    <n v="24.43486"/>
    <n v="-109.96716000000001"/>
    <n v="1"/>
    <d v="2016-10-28T00:00:00"/>
    <s v="8:40"/>
    <n v="22.7"/>
    <n v="28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9"/>
    <x v="0"/>
    <s v="Isla Cerralvo9"/>
    <n v="24.43486"/>
    <n v="-109.96716000000001"/>
    <n v="1"/>
    <d v="2016-10-28T00:00:00"/>
    <s v="8:40"/>
    <n v="22.7"/>
    <n v="28"/>
    <s v="pma"/>
    <x v="3"/>
    <n v="9"/>
    <m/>
    <m/>
    <m/>
    <m/>
    <m/>
    <m/>
    <m/>
    <m/>
    <m/>
    <m/>
    <m/>
    <m/>
    <m/>
    <m/>
    <m/>
    <m/>
    <m/>
    <m/>
    <m/>
    <m/>
    <m/>
    <n v="33.238461538461536"/>
    <n v="299.14615384615382"/>
    <n v="0.18"/>
  </r>
  <r>
    <n v="10"/>
    <x v="0"/>
    <s v="Isla Cerralvo10"/>
    <n v="24.43486"/>
    <n v="-109.96716000000001"/>
    <n v="2"/>
    <d v="2016-10-28T00:00:00"/>
    <s v="8:55"/>
    <n v="24.4"/>
    <n v="28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10"/>
    <x v="0"/>
    <s v="Isla Cerralvo10"/>
    <n v="24.43486"/>
    <n v="-109.96716000000001"/>
    <n v="2"/>
    <d v="2016-10-28T00:00:00"/>
    <s v="8:55"/>
    <n v="24.4"/>
    <n v="28"/>
    <s v="Lar"/>
    <x v="1"/>
    <n v="3"/>
    <m/>
    <m/>
    <m/>
    <m/>
    <m/>
    <m/>
    <n v="2"/>
    <m/>
    <m/>
    <m/>
    <n v="1"/>
    <m/>
    <m/>
    <m/>
    <m/>
    <m/>
    <m/>
    <m/>
    <m/>
    <m/>
    <n v="1.549E-2"/>
    <n v="2.97"/>
    <n v="885.06851681029093"/>
    <n v="0.03"/>
  </r>
  <r>
    <n v="10"/>
    <x v="0"/>
    <s v="Isla Cerralvo10"/>
    <n v="24.43486"/>
    <n v="-109.96716000000001"/>
    <n v="2"/>
    <d v="2016-10-28T00:00:00"/>
    <s v="8:55"/>
    <n v="24.4"/>
    <n v="28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23"/>
    <x v="1"/>
    <s v="El Portugués23"/>
    <n v="24.746870000000001"/>
    <n v="-110.67855"/>
    <n v="1"/>
    <d v="2016-10-29T00:00:00"/>
    <s v="8:30"/>
    <n v="6.2"/>
    <n v="28"/>
    <s v="Ser"/>
    <x v="5"/>
    <n v="41"/>
    <m/>
    <n v="41"/>
    <m/>
    <m/>
    <m/>
    <m/>
    <m/>
    <m/>
    <m/>
    <m/>
    <m/>
    <m/>
    <m/>
    <m/>
    <m/>
    <m/>
    <m/>
    <m/>
    <m/>
    <m/>
    <n v="1.549E-2"/>
    <n v="2.97"/>
    <n v="32.189048528770783"/>
    <n v="0.41"/>
  </r>
  <r>
    <n v="23"/>
    <x v="1"/>
    <s v="El Portugués23"/>
    <n v="24.746870000000001"/>
    <n v="-110.67855"/>
    <n v="1"/>
    <d v="2016-10-29T00:00:00"/>
    <s v="8:30"/>
    <n v="6.2"/>
    <n v="28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24"/>
    <x v="1"/>
    <s v="El Portugués24"/>
    <n v="24.746870000000001"/>
    <n v="-110.67855"/>
    <n v="2"/>
    <d v="2016-10-29T00:00:00"/>
    <s v="9:00"/>
    <n v="6"/>
    <n v="28"/>
    <s v="Ser"/>
    <x v="5"/>
    <n v="51"/>
    <m/>
    <n v="20"/>
    <m/>
    <n v="31"/>
    <m/>
    <m/>
    <m/>
    <m/>
    <m/>
    <m/>
    <m/>
    <m/>
    <m/>
    <m/>
    <m/>
    <m/>
    <m/>
    <m/>
    <m/>
    <m/>
    <n v="1.549E-2"/>
    <n v="2.97"/>
    <n v="317.12541985232536"/>
    <n v="0.51"/>
  </r>
  <r>
    <n v="24"/>
    <x v="1"/>
    <s v="El Portugués24"/>
    <n v="24.746870000000001"/>
    <n v="-110.67855"/>
    <n v="2"/>
    <d v="2016-10-29T00:00:00"/>
    <s v="9:00"/>
    <n v="6"/>
    <n v="28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5"/>
    <x v="1"/>
    <s v="El Portugués25"/>
    <n v="24.746870000000001"/>
    <n v="-110.67855"/>
    <n v="1"/>
    <d v="2016-10-29T00:00:00"/>
    <s v="8:30"/>
    <n v="6.6"/>
    <n v="28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25"/>
    <x v="1"/>
    <s v="El Portugués25"/>
    <n v="24.746870000000001"/>
    <n v="-110.67855"/>
    <n v="1"/>
    <d v="2016-10-29T00:00:00"/>
    <s v="8:30"/>
    <n v="6.6"/>
    <n v="28"/>
    <s v="Ser"/>
    <x v="5"/>
    <n v="2"/>
    <m/>
    <n v="2"/>
    <m/>
    <m/>
    <m/>
    <m/>
    <m/>
    <m/>
    <m/>
    <m/>
    <m/>
    <m/>
    <m/>
    <m/>
    <m/>
    <m/>
    <m/>
    <m/>
    <m/>
    <m/>
    <n v="1.549E-2"/>
    <n v="2.97"/>
    <n v="1.5701974892083308"/>
    <n v="0.02"/>
  </r>
  <r>
    <n v="25"/>
    <x v="1"/>
    <s v="El Portugués25"/>
    <n v="24.746870000000001"/>
    <n v="-110.67855"/>
    <n v="1"/>
    <d v="2016-10-29T00:00:00"/>
    <s v="8:30"/>
    <n v="6.6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6"/>
    <x v="1"/>
    <s v="El Portugués26"/>
    <n v="24.746870000000001"/>
    <n v="-110.67855"/>
    <n v="2"/>
    <d v="2016-10-29T00:00:00"/>
    <s v="8:40"/>
    <n v="5.2"/>
    <n v="28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26"/>
    <x v="1"/>
    <s v="El Portugués26"/>
    <n v="24.746870000000001"/>
    <n v="-110.67855"/>
    <n v="2"/>
    <d v="2016-10-29T00:00:00"/>
    <s v="8:40"/>
    <n v="5.2"/>
    <n v="28"/>
    <s v="Ser"/>
    <x v="5"/>
    <n v="27"/>
    <m/>
    <n v="27"/>
    <m/>
    <m/>
    <m/>
    <m/>
    <m/>
    <m/>
    <m/>
    <m/>
    <m/>
    <m/>
    <m/>
    <m/>
    <m/>
    <m/>
    <m/>
    <m/>
    <m/>
    <m/>
    <n v="1.549E-2"/>
    <n v="2.97"/>
    <n v="21.197666104312464"/>
    <n v="0.27"/>
  </r>
  <r>
    <n v="27"/>
    <x v="1"/>
    <s v="El Portugués27"/>
    <n v="24.746870000000001"/>
    <n v="-110.67855"/>
    <n v="3"/>
    <d v="2016-10-29T00:00:00"/>
    <s v="8:50"/>
    <n v="4.0999999999999996"/>
    <n v="29"/>
    <s v="Ser"/>
    <x v="5"/>
    <n v="17"/>
    <m/>
    <n v="17"/>
    <m/>
    <m/>
    <m/>
    <m/>
    <m/>
    <m/>
    <m/>
    <m/>
    <m/>
    <m/>
    <m/>
    <m/>
    <m/>
    <m/>
    <m/>
    <m/>
    <m/>
    <m/>
    <n v="1.549E-2"/>
    <n v="2.97"/>
    <n v="13.346678658270811"/>
    <n v="0.17"/>
  </r>
  <r>
    <n v="27"/>
    <x v="1"/>
    <s v="El Portugués27"/>
    <n v="24.746870000000001"/>
    <n v="-110.67855"/>
    <n v="3"/>
    <d v="2016-10-29T00:00:00"/>
    <s v="8:50"/>
    <n v="4.0999999999999996"/>
    <n v="29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8"/>
    <x v="1"/>
    <s v="El Portugués28"/>
    <n v="24.746870000000001"/>
    <n v="-110.67855"/>
    <n v="4"/>
    <d v="2016-10-29T00:00:00"/>
    <s v="9:00"/>
    <n v="3.5"/>
    <n v="29"/>
    <s v="Ser"/>
    <x v="5"/>
    <n v="10"/>
    <m/>
    <n v="10"/>
    <m/>
    <m/>
    <m/>
    <m/>
    <m/>
    <m/>
    <m/>
    <m/>
    <m/>
    <m/>
    <m/>
    <m/>
    <m/>
    <m/>
    <m/>
    <m/>
    <m/>
    <m/>
    <n v="1.549E-2"/>
    <n v="2.97"/>
    <n v="7.8509874460416542"/>
    <n v="0.1"/>
  </r>
  <r>
    <n v="28"/>
    <x v="1"/>
    <s v="El Portugués28"/>
    <n v="24.746870000000001"/>
    <n v="-110.67855"/>
    <n v="4"/>
    <d v="2016-10-29T00:00:00"/>
    <s v="9:00"/>
    <n v="3.5"/>
    <n v="29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9"/>
    <x v="1"/>
    <s v="El Portugués29"/>
    <n v="24.746870000000001"/>
    <n v="-110.67855"/>
    <n v="1"/>
    <d v="2016-10-29T00:00:00"/>
    <s v="8:42"/>
    <n v="7.3"/>
    <n v="28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9"/>
    <x v="1"/>
    <s v="El Portugués29"/>
    <n v="24.746870000000001"/>
    <n v="-110.67855"/>
    <n v="1"/>
    <d v="2016-10-29T00:00:00"/>
    <s v="8:42"/>
    <n v="7.3"/>
    <n v="28"/>
    <s v="Sgh"/>
    <x v="9"/>
    <n v="20"/>
    <m/>
    <m/>
    <m/>
    <m/>
    <m/>
    <m/>
    <n v="20"/>
    <m/>
    <m/>
    <m/>
    <m/>
    <m/>
    <m/>
    <m/>
    <m/>
    <m/>
    <m/>
    <m/>
    <m/>
    <m/>
    <n v="1.259E-2"/>
    <n v="3.01"/>
    <n v="1388.6738336952035"/>
    <n v="0.2"/>
  </r>
  <r>
    <n v="29"/>
    <x v="1"/>
    <s v="El Portugués29"/>
    <n v="24.746870000000001"/>
    <n v="-110.67855"/>
    <n v="1"/>
    <d v="2016-10-29T00:00:00"/>
    <s v="8:42"/>
    <n v="7.3"/>
    <n v="28"/>
    <s v="Ser"/>
    <x v="5"/>
    <n v="3"/>
    <m/>
    <m/>
    <m/>
    <n v="3"/>
    <m/>
    <m/>
    <m/>
    <m/>
    <m/>
    <m/>
    <m/>
    <m/>
    <m/>
    <m/>
    <m/>
    <m/>
    <m/>
    <m/>
    <m/>
    <m/>
    <n v="1.549E-2"/>
    <n v="2.97"/>
    <n v="29.170010802604075"/>
    <n v="0.03"/>
  </r>
  <r>
    <n v="30"/>
    <x v="1"/>
    <s v="El Portugués30"/>
    <n v="24.746870000000001"/>
    <n v="-110.67855"/>
    <n v="2"/>
    <d v="2016-10-29T00:00:00"/>
    <s v="8:52"/>
    <n v="7.3"/>
    <n v="28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30"/>
    <x v="1"/>
    <s v="El Portugués30"/>
    <n v="24.746870000000001"/>
    <n v="-110.67855"/>
    <n v="2"/>
    <d v="2016-10-29T00:00:00"/>
    <s v="8:52"/>
    <n v="7.3"/>
    <n v="28"/>
    <s v="Sgh"/>
    <x v="9"/>
    <n v="13"/>
    <m/>
    <m/>
    <m/>
    <m/>
    <m/>
    <m/>
    <m/>
    <m/>
    <n v="10"/>
    <m/>
    <n v="3"/>
    <m/>
    <m/>
    <m/>
    <m/>
    <m/>
    <m/>
    <m/>
    <m/>
    <m/>
    <n v="1.259E-2"/>
    <n v="3.01"/>
    <n v="4771.8470336687151"/>
    <n v="0.13"/>
  </r>
  <r>
    <n v="30"/>
    <x v="1"/>
    <s v="El Portugués30"/>
    <n v="24.746870000000001"/>
    <n v="-110.67855"/>
    <n v="2"/>
    <d v="2016-10-29T00:00:00"/>
    <s v="8:52"/>
    <n v="7.3"/>
    <n v="28"/>
    <s v="Ser"/>
    <x v="5"/>
    <n v="21"/>
    <m/>
    <n v="6"/>
    <m/>
    <n v="15"/>
    <m/>
    <m/>
    <m/>
    <m/>
    <m/>
    <m/>
    <m/>
    <m/>
    <m/>
    <m/>
    <m/>
    <m/>
    <m/>
    <m/>
    <m/>
    <m/>
    <n v="1.549E-2"/>
    <n v="2.97"/>
    <n v="150.56064648064535"/>
    <n v="0.21"/>
  </r>
  <r>
    <n v="31"/>
    <x v="1"/>
    <s v="El Portugués31"/>
    <n v="24.746870000000001"/>
    <n v="-110.67855"/>
    <n v="3"/>
    <d v="2016-10-29T00:00:00"/>
    <s v="9:12"/>
    <n v="5.0999999999999996"/>
    <n v="28"/>
    <s v="Hpa"/>
    <x v="0"/>
    <n v="2"/>
    <m/>
    <m/>
    <m/>
    <m/>
    <m/>
    <m/>
    <n v="1"/>
    <m/>
    <n v="1"/>
    <m/>
    <m/>
    <m/>
    <m/>
    <m/>
    <m/>
    <m/>
    <m/>
    <m/>
    <m/>
    <m/>
    <n v="3.1620000000000002E-2"/>
    <n v="2.93"/>
    <n v="660.13859225173894"/>
    <n v="0.02"/>
  </r>
  <r>
    <n v="31"/>
    <x v="1"/>
    <s v="El Portugués31"/>
    <n v="24.746870000000001"/>
    <n v="-110.67855"/>
    <n v="3"/>
    <d v="2016-10-29T00:00:00"/>
    <s v="9:12"/>
    <n v="5.0999999999999996"/>
    <n v="28"/>
    <s v="Mro"/>
    <x v="4"/>
    <n v="4"/>
    <m/>
    <m/>
    <m/>
    <m/>
    <m/>
    <m/>
    <n v="3"/>
    <m/>
    <n v="1"/>
    <m/>
    <m/>
    <m/>
    <m/>
    <m/>
    <m/>
    <m/>
    <m/>
    <m/>
    <m/>
    <m/>
    <n v="1.413E-2"/>
    <n v="2.9849999999999999"/>
    <n v="497.24505456586905"/>
    <n v="0.04"/>
  </r>
  <r>
    <n v="31"/>
    <x v="1"/>
    <s v="El Portugués31"/>
    <n v="24.746870000000001"/>
    <n v="-110.67855"/>
    <n v="3"/>
    <d v="2016-10-29T00:00:00"/>
    <s v="9:12"/>
    <n v="5.0999999999999996"/>
    <n v="28"/>
    <s v="Sgh"/>
    <x v="9"/>
    <n v="20"/>
    <m/>
    <m/>
    <m/>
    <m/>
    <m/>
    <m/>
    <m/>
    <m/>
    <n v="20"/>
    <m/>
    <m/>
    <m/>
    <m/>
    <m/>
    <m/>
    <m/>
    <m/>
    <m/>
    <m/>
    <m/>
    <n v="1.259E-2"/>
    <n v="3.01"/>
    <n v="5413.1135112341408"/>
    <n v="0.2"/>
  </r>
  <r>
    <n v="31"/>
    <x v="1"/>
    <s v="El Portugués31"/>
    <n v="24.746870000000001"/>
    <n v="-110.67855"/>
    <n v="3"/>
    <d v="2016-10-29T00:00:00"/>
    <s v="9:12"/>
    <n v="5.0999999999999996"/>
    <n v="28"/>
    <s v="Ser"/>
    <x v="5"/>
    <n v="9"/>
    <m/>
    <n v="5"/>
    <m/>
    <n v="4"/>
    <m/>
    <m/>
    <m/>
    <m/>
    <m/>
    <m/>
    <m/>
    <m/>
    <m/>
    <m/>
    <m/>
    <m/>
    <m/>
    <m/>
    <m/>
    <m/>
    <n v="1.549E-2"/>
    <n v="2.97"/>
    <n v="42.81884145982626"/>
    <n v="0.09"/>
  </r>
  <r>
    <n v="31"/>
    <x v="1"/>
    <s v="El Portugués31"/>
    <n v="24.746870000000001"/>
    <n v="-110.67855"/>
    <n v="3"/>
    <d v="2016-10-29T00:00:00"/>
    <s v="9:12"/>
    <n v="5.0999999999999996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2"/>
    <x v="1"/>
    <s v="El Portugués32"/>
    <n v="24.746870000000001"/>
    <n v="-110.67855"/>
    <n v="4"/>
    <d v="2016-10-29T00:00:00"/>
    <s v="9:27"/>
    <n v="5.8"/>
    <n v="28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2"/>
    <x v="1"/>
    <s v="El Portugués32"/>
    <n v="24.746870000000001"/>
    <n v="-110.67855"/>
    <n v="4"/>
    <d v="2016-10-29T00:00:00"/>
    <s v="9:27"/>
    <n v="5.8"/>
    <n v="28"/>
    <s v="Mro"/>
    <x v="4"/>
    <n v="2"/>
    <m/>
    <m/>
    <m/>
    <m/>
    <m/>
    <m/>
    <n v="2"/>
    <m/>
    <m/>
    <m/>
    <m/>
    <m/>
    <m/>
    <m/>
    <m/>
    <m/>
    <m/>
    <m/>
    <m/>
    <m/>
    <n v="1.413E-2"/>
    <n v="2.9849999999999999"/>
    <n v="145.09108648457837"/>
    <n v="0.02"/>
  </r>
  <r>
    <n v="32"/>
    <x v="1"/>
    <s v="El Portugués32"/>
    <n v="24.746870000000001"/>
    <n v="-110.67855"/>
    <n v="4"/>
    <d v="2016-10-29T00:00:00"/>
    <s v="9:27"/>
    <n v="5.8"/>
    <n v="28"/>
    <s v="Ser"/>
    <x v="5"/>
    <n v="31"/>
    <m/>
    <m/>
    <m/>
    <n v="31"/>
    <m/>
    <m/>
    <m/>
    <m/>
    <m/>
    <m/>
    <m/>
    <m/>
    <m/>
    <m/>
    <m/>
    <m/>
    <m/>
    <m/>
    <m/>
    <m/>
    <n v="1.549E-2"/>
    <n v="2.97"/>
    <n v="301.42344496024208"/>
    <n v="0.31"/>
  </r>
  <r>
    <n v="32"/>
    <x v="1"/>
    <s v="El Portugués32"/>
    <n v="24.746870000000001"/>
    <n v="-110.67855"/>
    <n v="4"/>
    <d v="2016-10-29T00:00:00"/>
    <s v="9:27"/>
    <n v="5.8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33"/>
    <x v="1"/>
    <s v="El Portugués33"/>
    <n v="24.746870000000001"/>
    <n v="-110.67855"/>
    <n v="1"/>
    <d v="2016-10-29T00:00:00"/>
    <s v="8:47"/>
    <n v="7.1"/>
    <n v="28"/>
    <s v="Ser"/>
    <x v="5"/>
    <n v="6"/>
    <m/>
    <n v="2"/>
    <m/>
    <n v="4"/>
    <m/>
    <m/>
    <m/>
    <m/>
    <m/>
    <m/>
    <m/>
    <m/>
    <m/>
    <m/>
    <m/>
    <m/>
    <m/>
    <m/>
    <m/>
    <m/>
    <n v="1.549E-2"/>
    <n v="2.97"/>
    <n v="40.463545226013764"/>
    <n v="0.06"/>
  </r>
  <r>
    <n v="33"/>
    <x v="1"/>
    <s v="El Portugués33"/>
    <n v="24.746870000000001"/>
    <n v="-110.67855"/>
    <n v="1"/>
    <d v="2016-10-29T00:00:00"/>
    <s v="8:47"/>
    <n v="7.1"/>
    <n v="28"/>
    <s v="Sgh"/>
    <x v="9"/>
    <n v="1"/>
    <m/>
    <m/>
    <m/>
    <m/>
    <m/>
    <m/>
    <m/>
    <m/>
    <n v="1"/>
    <m/>
    <m/>
    <m/>
    <m/>
    <m/>
    <m/>
    <m/>
    <m/>
    <m/>
    <m/>
    <m/>
    <n v="1.259E-2"/>
    <n v="3.01"/>
    <n v="270.65567556170703"/>
    <n v="0.01"/>
  </r>
  <r>
    <n v="33"/>
    <x v="1"/>
    <s v="El Portugués33"/>
    <n v="24.746870000000001"/>
    <n v="-110.67855"/>
    <n v="1"/>
    <d v="2016-10-29T00:00:00"/>
    <s v="8:47"/>
    <n v="7.1"/>
    <n v="28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34"/>
    <x v="1"/>
    <s v="El Portugués34"/>
    <n v="24.746870000000001"/>
    <n v="-110.67855"/>
    <n v="2"/>
    <d v="2016-10-29T00:00:00"/>
    <s v="9:03"/>
    <n v="5.7"/>
    <n v="28"/>
    <s v="Ser"/>
    <x v="5"/>
    <n v="19"/>
    <m/>
    <m/>
    <m/>
    <n v="19"/>
    <m/>
    <m/>
    <m/>
    <m/>
    <m/>
    <m/>
    <m/>
    <m/>
    <m/>
    <m/>
    <m/>
    <m/>
    <m/>
    <m/>
    <m/>
    <m/>
    <n v="1.549E-2"/>
    <n v="2.97"/>
    <n v="184.74340174982581"/>
    <n v="0.19"/>
  </r>
  <r>
    <n v="34"/>
    <x v="1"/>
    <s v="El Portugués34"/>
    <n v="24.746870000000001"/>
    <n v="-110.67855"/>
    <n v="2"/>
    <d v="2016-10-29T00:00:00"/>
    <s v="9:03"/>
    <n v="5.7"/>
    <n v="28"/>
    <s v="Hpa"/>
    <x v="0"/>
    <n v="3"/>
    <m/>
    <m/>
    <m/>
    <m/>
    <m/>
    <m/>
    <n v="2"/>
    <m/>
    <n v="1"/>
    <m/>
    <m/>
    <m/>
    <m/>
    <m/>
    <m/>
    <m/>
    <m/>
    <m/>
    <m/>
    <m/>
    <n v="3.1620000000000002E-2"/>
    <n v="2.93"/>
    <n v="798.83440449062277"/>
    <n v="0.03"/>
  </r>
  <r>
    <n v="34"/>
    <x v="1"/>
    <s v="El Portugués34"/>
    <n v="24.746870000000001"/>
    <n v="-110.67855"/>
    <n v="2"/>
    <d v="2016-10-29T00:00:00"/>
    <s v="9:03"/>
    <n v="5.7"/>
    <n v="28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35"/>
    <x v="1"/>
    <s v="El Portugués35"/>
    <n v="24.746870000000001"/>
    <n v="-110.67855"/>
    <n v="3"/>
    <d v="2016-10-29T00:00:00"/>
    <s v="9:28"/>
    <n v="7.1"/>
    <n v="28"/>
    <s v="Ser"/>
    <x v="5"/>
    <n v="17"/>
    <m/>
    <m/>
    <m/>
    <n v="17"/>
    <m/>
    <m/>
    <m/>
    <m/>
    <m/>
    <m/>
    <m/>
    <m/>
    <m/>
    <m/>
    <m/>
    <m/>
    <m/>
    <m/>
    <m/>
    <m/>
    <n v="1.549E-2"/>
    <n v="2.97"/>
    <n v="165.2967278814231"/>
    <n v="0.17"/>
  </r>
  <r>
    <n v="35"/>
    <x v="1"/>
    <s v="El Portugués35"/>
    <n v="24.746870000000001"/>
    <n v="-110.67855"/>
    <n v="3"/>
    <d v="2016-10-29T00:00:00"/>
    <s v="9:28"/>
    <n v="7.1"/>
    <n v="28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35"/>
    <x v="1"/>
    <s v="El Portugués35"/>
    <n v="24.746870000000001"/>
    <n v="-110.67855"/>
    <n v="3"/>
    <d v="2016-10-29T00:00:00"/>
    <s v="9:28"/>
    <n v="7.1"/>
    <n v="28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36"/>
    <x v="1"/>
    <s v="El Portugués36"/>
    <n v="24.746870000000001"/>
    <n v="-110.67855"/>
    <n v="4"/>
    <d v="2016-10-29T00:00:00"/>
    <s v="9:38"/>
    <n v="5.5"/>
    <n v="28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36"/>
    <x v="1"/>
    <s v="El Portugués36"/>
    <n v="24.746870000000001"/>
    <n v="-110.67855"/>
    <n v="4"/>
    <d v="2016-10-29T00:00:00"/>
    <s v="9:38"/>
    <n v="5.5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37"/>
    <x v="2"/>
    <s v="Bajo Seco Sur37"/>
    <n v="24.80856"/>
    <n v="-110.52517"/>
    <n v="1"/>
    <d v="2016-10-29T00:00:00"/>
    <s v="12:54"/>
    <n v="28.8"/>
    <n v="28"/>
    <s v="Hpa"/>
    <x v="0"/>
    <n v="8"/>
    <m/>
    <m/>
    <m/>
    <n v="1"/>
    <m/>
    <m/>
    <n v="7"/>
    <m/>
    <m/>
    <m/>
    <m/>
    <m/>
    <m/>
    <m/>
    <m/>
    <m/>
    <m/>
    <m/>
    <m/>
    <m/>
    <n v="3.1620000000000002E-2"/>
    <n v="2.93"/>
    <n v="989.06959917916345"/>
    <n v="0.08"/>
  </r>
  <r>
    <n v="37"/>
    <x v="2"/>
    <s v="Bajo Seco Sur37"/>
    <n v="24.80856"/>
    <n v="-110.52517"/>
    <n v="1"/>
    <d v="2016-10-29T00:00:00"/>
    <s v="12:54"/>
    <n v="28.8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8"/>
    <x v="2"/>
    <s v="Bajo Seco Sur38"/>
    <n v="24.80856"/>
    <n v="-110.52517"/>
    <n v="2"/>
    <d v="2016-10-29T00:00:00"/>
    <s v="13:12"/>
    <n v="28.8"/>
    <n v="28"/>
    <s v="Hpa"/>
    <x v="0"/>
    <n v="4"/>
    <m/>
    <m/>
    <m/>
    <n v="1"/>
    <m/>
    <m/>
    <n v="3"/>
    <m/>
    <m/>
    <m/>
    <m/>
    <m/>
    <m/>
    <m/>
    <m/>
    <m/>
    <m/>
    <m/>
    <m/>
    <m/>
    <n v="3.1620000000000002E-2"/>
    <n v="2.93"/>
    <n v="434.28635022362784"/>
    <n v="0.04"/>
  </r>
  <r>
    <n v="38"/>
    <x v="2"/>
    <s v="Bajo Seco Sur38"/>
    <n v="24.80856"/>
    <n v="-110.52517"/>
    <n v="2"/>
    <d v="2016-10-29T00:00:00"/>
    <s v="13:12"/>
    <n v="28.8"/>
    <n v="28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39"/>
    <x v="2"/>
    <s v="Bajo Seco Sur39"/>
    <n v="24.80856"/>
    <n v="-110.52517"/>
    <n v="1"/>
    <d v="2016-10-29T00:00:00"/>
    <d v="1899-12-30T12:42:00"/>
    <n v="28.1"/>
    <n v="27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39"/>
    <x v="2"/>
    <s v="Bajo Seco Sur39"/>
    <n v="24.80856"/>
    <n v="-110.52517"/>
    <n v="1"/>
    <d v="2016-10-29T00:00:00"/>
    <d v="1899-12-30T12:42:00"/>
    <n v="28.1"/>
    <n v="27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40"/>
    <x v="2"/>
    <s v="Bajo Seco Sur40"/>
    <n v="24.80856"/>
    <n v="-110.52517"/>
    <n v="2"/>
    <d v="2016-10-29T00:00:00"/>
    <d v="1899-12-30T12:56:00"/>
    <n v="27.8"/>
    <n v="27"/>
    <s v="Lar"/>
    <x v="1"/>
    <n v="5"/>
    <m/>
    <m/>
    <m/>
    <m/>
    <m/>
    <m/>
    <m/>
    <m/>
    <n v="5"/>
    <m/>
    <m/>
    <m/>
    <m/>
    <m/>
    <m/>
    <m/>
    <m/>
    <m/>
    <m/>
    <m/>
    <n v="1.549E-2"/>
    <n v="2.97"/>
    <n v="1458.2753097880395"/>
    <n v="0.05"/>
  </r>
  <r>
    <n v="40"/>
    <x v="2"/>
    <s v="Bajo Seco Sur40"/>
    <n v="24.80856"/>
    <n v="-110.52517"/>
    <n v="2"/>
    <d v="2016-10-29T00:00:00"/>
    <d v="1899-12-30T12:56:00"/>
    <n v="27.8"/>
    <n v="27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40"/>
    <x v="2"/>
    <s v="Bajo Seco Sur40"/>
    <n v="24.80856"/>
    <n v="-110.52517"/>
    <n v="2"/>
    <d v="2016-10-29T00:00:00"/>
    <d v="1899-12-30T12:56:00"/>
    <n v="27.8"/>
    <n v="27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41"/>
    <x v="2"/>
    <s v="Bajo Seco Sur41"/>
    <n v="24.80856"/>
    <n v="-110.52517"/>
    <n v="1"/>
    <d v="2016-10-29T00:00:00"/>
    <s v="12:40"/>
    <n v="24.5"/>
    <n v="27"/>
    <s v="Hpa"/>
    <x v="0"/>
    <n v="7"/>
    <m/>
    <m/>
    <m/>
    <m/>
    <m/>
    <m/>
    <n v="7"/>
    <m/>
    <m/>
    <m/>
    <m/>
    <m/>
    <m/>
    <m/>
    <m/>
    <m/>
    <m/>
    <m/>
    <m/>
    <m/>
    <n v="3.1620000000000002E-2"/>
    <n v="2.93"/>
    <n v="970.87068567218739"/>
    <n v="7.0000000000000007E-2"/>
  </r>
  <r>
    <n v="41"/>
    <x v="2"/>
    <s v="Bajo Seco Sur41"/>
    <n v="24.80856"/>
    <n v="-110.52517"/>
    <n v="1"/>
    <d v="2016-10-29T00:00:00"/>
    <s v="12:40"/>
    <n v="24.5"/>
    <n v="27"/>
    <s v="Lar"/>
    <x v="1"/>
    <n v="10"/>
    <m/>
    <m/>
    <m/>
    <m/>
    <m/>
    <m/>
    <n v="5"/>
    <m/>
    <n v="5"/>
    <m/>
    <m/>
    <m/>
    <m/>
    <m/>
    <m/>
    <m/>
    <m/>
    <m/>
    <m/>
    <m/>
    <n v="1.549E-2"/>
    <n v="2.97"/>
    <n v="1839.2046519333774"/>
    <n v="0.1"/>
  </r>
  <r>
    <n v="41"/>
    <x v="2"/>
    <s v="Bajo Seco Sur41"/>
    <n v="24.80856"/>
    <n v="-110.52517"/>
    <n v="1"/>
    <d v="2016-10-29T00:00:00"/>
    <s v="12:40"/>
    <n v="24.5"/>
    <n v="27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41"/>
    <x v="2"/>
    <s v="Bajo Seco Sur41"/>
    <n v="24.80856"/>
    <n v="-110.52517"/>
    <n v="1"/>
    <d v="2016-10-29T00:00:00"/>
    <s v="12:40"/>
    <n v="24.5"/>
    <n v="27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42"/>
    <x v="2"/>
    <s v="Bajo Seco Sur42"/>
    <n v="24.80856"/>
    <n v="-110.52517"/>
    <n v="2"/>
    <d v="2016-10-29T00:00:00"/>
    <s v="12:50"/>
    <n v="28.2"/>
    <n v="27"/>
    <s v="Hpa"/>
    <x v="0"/>
    <n v="13"/>
    <m/>
    <m/>
    <m/>
    <n v="2"/>
    <m/>
    <m/>
    <n v="11"/>
    <m/>
    <m/>
    <m/>
    <m/>
    <m/>
    <m/>
    <m/>
    <m/>
    <m/>
    <m/>
    <m/>
    <m/>
    <m/>
    <n v="3.1620000000000002E-2"/>
    <n v="2.93"/>
    <n v="1562.0517616416753"/>
    <n v="0.13"/>
  </r>
  <r>
    <n v="42"/>
    <x v="2"/>
    <s v="Bajo Seco Sur42"/>
    <n v="24.80856"/>
    <n v="-110.52517"/>
    <n v="2"/>
    <d v="2016-10-29T00:00:00"/>
    <s v="12:50"/>
    <n v="28.2"/>
    <n v="27"/>
    <s v="Lar"/>
    <x v="1"/>
    <n v="5"/>
    <m/>
    <m/>
    <m/>
    <m/>
    <m/>
    <m/>
    <n v="5"/>
    <m/>
    <m/>
    <m/>
    <m/>
    <m/>
    <m/>
    <m/>
    <m/>
    <m/>
    <m/>
    <m/>
    <m/>
    <m/>
    <n v="1.549E-2"/>
    <n v="2.97"/>
    <n v="380.92934214533778"/>
    <n v="0.05"/>
  </r>
  <r>
    <n v="42"/>
    <x v="2"/>
    <s v="Bajo Seco Sur42"/>
    <n v="24.80856"/>
    <n v="-110.52517"/>
    <n v="2"/>
    <d v="2016-10-29T00:00:00"/>
    <s v="12:50"/>
    <n v="28.2"/>
    <n v="27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42"/>
    <x v="2"/>
    <s v="Bajo Seco Sur42"/>
    <n v="24.80856"/>
    <n v="-110.52517"/>
    <n v="2"/>
    <d v="2016-10-29T00:00:00"/>
    <s v="12:50"/>
    <n v="28.2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43"/>
    <x v="3"/>
    <s v="El Cayo43"/>
    <n v="24.873460000000001"/>
    <n v="-110.60406"/>
    <n v="1"/>
    <d v="2016-10-29T00:00:00"/>
    <d v="1899-12-30T16:30:00"/>
    <n v="13"/>
    <n v="28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43"/>
    <x v="3"/>
    <s v="El Cayo43"/>
    <n v="24.873460000000001"/>
    <n v="-110.60406"/>
    <n v="1"/>
    <d v="2016-10-29T00:00:00"/>
    <d v="1899-12-30T16:30:00"/>
    <n v="13"/>
    <n v="28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43"/>
    <x v="3"/>
    <s v="El Cayo43"/>
    <n v="24.873460000000001"/>
    <n v="-110.60406"/>
    <n v="1"/>
    <d v="2016-10-29T00:00:00"/>
    <d v="1899-12-30T16:30:00"/>
    <n v="13"/>
    <n v="28"/>
    <s v="Sgh"/>
    <x v="9"/>
    <n v="5"/>
    <m/>
    <m/>
    <m/>
    <m/>
    <m/>
    <m/>
    <m/>
    <m/>
    <n v="5"/>
    <m/>
    <m/>
    <m/>
    <m/>
    <m/>
    <m/>
    <m/>
    <m/>
    <m/>
    <m/>
    <m/>
    <n v="1.259E-2"/>
    <n v="3.01"/>
    <n v="1353.2783778085352"/>
    <n v="0.05"/>
  </r>
  <r>
    <n v="43"/>
    <x v="3"/>
    <s v="El Cayo43"/>
    <n v="24.873460000000001"/>
    <n v="-110.60406"/>
    <n v="1"/>
    <d v="2016-10-29T00:00:00"/>
    <d v="1899-12-30T16:30:00"/>
    <n v="13"/>
    <n v="28"/>
    <s v="Ser"/>
    <x v="5"/>
    <n v="9"/>
    <m/>
    <n v="9"/>
    <m/>
    <m/>
    <m/>
    <m/>
    <m/>
    <m/>
    <m/>
    <m/>
    <m/>
    <m/>
    <m/>
    <m/>
    <m/>
    <m/>
    <m/>
    <m/>
    <m/>
    <m/>
    <n v="1.549E-2"/>
    <n v="2.97"/>
    <n v="7.0658887014374887"/>
    <n v="0.09"/>
  </r>
  <r>
    <n v="43"/>
    <x v="3"/>
    <s v="El Cayo43"/>
    <n v="24.873460000000001"/>
    <n v="-110.60406"/>
    <n v="1"/>
    <d v="2016-10-29T00:00:00"/>
    <d v="1899-12-30T16:30:00"/>
    <n v="13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44"/>
    <x v="3"/>
    <s v="El Cayo44"/>
    <n v="24.873460000000001"/>
    <n v="-110.60406"/>
    <n v="2"/>
    <d v="2016-10-29T00:00:00"/>
    <d v="1899-12-30T16:45:00"/>
    <n v="13"/>
    <n v="28"/>
    <s v="Hpa"/>
    <x v="0"/>
    <n v="4"/>
    <m/>
    <m/>
    <m/>
    <n v="1"/>
    <m/>
    <m/>
    <n v="3"/>
    <m/>
    <m/>
    <m/>
    <m/>
    <m/>
    <m/>
    <m/>
    <m/>
    <m/>
    <m/>
    <m/>
    <m/>
    <m/>
    <n v="3.1620000000000002E-2"/>
    <n v="2.93"/>
    <n v="434.28635022362784"/>
    <n v="0.04"/>
  </r>
  <r>
    <n v="44"/>
    <x v="3"/>
    <s v="El Cayo44"/>
    <n v="24.873460000000001"/>
    <n v="-110.60406"/>
    <n v="2"/>
    <d v="2016-10-29T00:00:00"/>
    <d v="1899-12-30T16:45:00"/>
    <n v="13"/>
    <n v="28"/>
    <s v="Lar"/>
    <x v="1"/>
    <n v="4"/>
    <m/>
    <m/>
    <m/>
    <m/>
    <m/>
    <m/>
    <n v="1"/>
    <m/>
    <n v="3"/>
    <m/>
    <m/>
    <m/>
    <m/>
    <m/>
    <m/>
    <m/>
    <m/>
    <m/>
    <m/>
    <m/>
    <n v="1.549E-2"/>
    <n v="2.97"/>
    <n v="951.15105430189135"/>
    <n v="0.04"/>
  </r>
  <r>
    <n v="44"/>
    <x v="3"/>
    <s v="El Cayo44"/>
    <n v="24.873460000000001"/>
    <n v="-110.60406"/>
    <n v="2"/>
    <d v="2016-10-29T00:00:00"/>
    <d v="1899-12-30T16:45:00"/>
    <n v="13"/>
    <n v="28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44"/>
    <x v="3"/>
    <s v="El Cayo44"/>
    <n v="24.873460000000001"/>
    <n v="-110.60406"/>
    <n v="2"/>
    <d v="2016-10-29T00:00:00"/>
    <d v="1899-12-30T16:45:00"/>
    <n v="13"/>
    <n v="28"/>
    <s v="Sgh"/>
    <x v="9"/>
    <n v="2"/>
    <m/>
    <m/>
    <m/>
    <m/>
    <m/>
    <m/>
    <n v="2"/>
    <m/>
    <m/>
    <m/>
    <m/>
    <m/>
    <m/>
    <m/>
    <m/>
    <m/>
    <m/>
    <m/>
    <m/>
    <m/>
    <n v="1.259E-2"/>
    <n v="3.01"/>
    <n v="138.86738336952035"/>
    <n v="0.02"/>
  </r>
  <r>
    <n v="44"/>
    <x v="3"/>
    <s v="El Cayo44"/>
    <n v="24.873460000000001"/>
    <n v="-110.60406"/>
    <n v="2"/>
    <d v="2016-10-29T00:00:00"/>
    <d v="1899-12-30T16:45:00"/>
    <n v="13"/>
    <n v="28"/>
    <s v="Ser"/>
    <x v="5"/>
    <n v="12"/>
    <m/>
    <n v="12"/>
    <m/>
    <m/>
    <m/>
    <m/>
    <m/>
    <m/>
    <m/>
    <m/>
    <m/>
    <m/>
    <m/>
    <m/>
    <m/>
    <m/>
    <m/>
    <m/>
    <m/>
    <m/>
    <n v="1.549E-2"/>
    <n v="2.97"/>
    <n v="9.4211849352499843"/>
    <n v="0.12"/>
  </r>
  <r>
    <n v="44"/>
    <x v="3"/>
    <s v="El Cayo44"/>
    <n v="24.873460000000001"/>
    <n v="-110.60406"/>
    <n v="2"/>
    <d v="2016-10-29T00:00:00"/>
    <d v="1899-12-30T16:45:00"/>
    <n v="13"/>
    <n v="28"/>
    <s v="Zco"/>
    <x v="6"/>
    <n v="2"/>
    <m/>
    <m/>
    <m/>
    <n v="2"/>
    <m/>
    <m/>
    <m/>
    <m/>
    <m/>
    <m/>
    <m/>
    <m/>
    <m/>
    <m/>
    <m/>
    <m/>
    <m/>
    <m/>
    <m/>
    <m/>
    <n v="1.738E-2"/>
    <n v="3.06"/>
    <n v="26.523107775209898"/>
    <n v="0.02"/>
  </r>
  <r>
    <n v="44"/>
    <x v="3"/>
    <s v="El Cayo44"/>
    <n v="24.873460000000001"/>
    <n v="-110.60406"/>
    <n v="2"/>
    <d v="2016-10-29T00:00:00"/>
    <d v="1899-12-30T16:45:00"/>
    <n v="13"/>
    <n v="28"/>
    <s v="pma"/>
    <x v="3"/>
    <n v="8"/>
    <m/>
    <m/>
    <m/>
    <m/>
    <m/>
    <m/>
    <m/>
    <m/>
    <m/>
    <m/>
    <m/>
    <m/>
    <m/>
    <m/>
    <m/>
    <m/>
    <m/>
    <m/>
    <m/>
    <m/>
    <m/>
    <n v="33.238461538461536"/>
    <n v="265.90769230769229"/>
    <n v="0.16"/>
  </r>
  <r>
    <n v="45"/>
    <x v="3"/>
    <s v="El Cayo45"/>
    <n v="24.873460000000001"/>
    <n v="-110.60406"/>
    <n v="3"/>
    <d v="2016-10-29T00:00:00"/>
    <d v="1899-12-30T16:56:00"/>
    <n v="13"/>
    <n v="29"/>
    <s v="Hpa"/>
    <x v="0"/>
    <n v="7"/>
    <m/>
    <m/>
    <m/>
    <m/>
    <m/>
    <m/>
    <n v="7"/>
    <m/>
    <m/>
    <m/>
    <m/>
    <m/>
    <m/>
    <m/>
    <m/>
    <m/>
    <m/>
    <m/>
    <m/>
    <m/>
    <n v="3.1620000000000002E-2"/>
    <n v="2.93"/>
    <n v="970.87068567218739"/>
    <n v="7.0000000000000007E-2"/>
  </r>
  <r>
    <n v="45"/>
    <x v="3"/>
    <s v="El Cayo45"/>
    <n v="24.873460000000001"/>
    <n v="-110.60406"/>
    <n v="3"/>
    <d v="2016-10-29T00:00:00"/>
    <d v="1899-12-30T16:56:00"/>
    <n v="13"/>
    <n v="29"/>
    <s v="Lar"/>
    <x v="1"/>
    <n v="18"/>
    <m/>
    <m/>
    <m/>
    <n v="5"/>
    <m/>
    <m/>
    <n v="2"/>
    <m/>
    <n v="11"/>
    <m/>
    <m/>
    <m/>
    <m/>
    <m/>
    <m/>
    <m/>
    <m/>
    <m/>
    <m/>
    <m/>
    <n v="1.549E-2"/>
    <n v="2.97"/>
    <n v="3409.1941030628291"/>
    <n v="0.18"/>
  </r>
  <r>
    <n v="45"/>
    <x v="3"/>
    <s v="El Cayo45"/>
    <n v="24.873460000000001"/>
    <n v="-110.60406"/>
    <n v="3"/>
    <d v="2016-10-29T00:00:00"/>
    <d v="1899-12-30T16:56:00"/>
    <n v="13"/>
    <n v="29"/>
    <s v="Sgh"/>
    <x v="9"/>
    <n v="4"/>
    <m/>
    <m/>
    <m/>
    <m/>
    <m/>
    <m/>
    <n v="2"/>
    <m/>
    <n v="2"/>
    <m/>
    <m/>
    <m/>
    <m/>
    <m/>
    <m/>
    <m/>
    <m/>
    <m/>
    <m/>
    <m/>
    <n v="1.259E-2"/>
    <n v="3.01"/>
    <n v="680.17873449293438"/>
    <n v="0.04"/>
  </r>
  <r>
    <n v="45"/>
    <x v="3"/>
    <s v="El Cayo45"/>
    <n v="24.873460000000001"/>
    <n v="-110.60406"/>
    <n v="3"/>
    <d v="2016-10-29T00:00:00"/>
    <d v="1899-12-30T16:56:00"/>
    <n v="13"/>
    <n v="29"/>
    <s v="Ser"/>
    <x v="5"/>
    <n v="8"/>
    <m/>
    <n v="8"/>
    <m/>
    <m/>
    <m/>
    <m/>
    <m/>
    <m/>
    <m/>
    <m/>
    <m/>
    <m/>
    <m/>
    <m/>
    <m/>
    <m/>
    <m/>
    <m/>
    <m/>
    <m/>
    <n v="1.549E-2"/>
    <n v="2.97"/>
    <n v="6.2807899568333232"/>
    <n v="0.08"/>
  </r>
  <r>
    <n v="45"/>
    <x v="3"/>
    <s v="El Cayo45"/>
    <n v="24.873460000000001"/>
    <n v="-110.60406"/>
    <n v="3"/>
    <d v="2016-10-29T00:00:00"/>
    <d v="1899-12-30T16:56:00"/>
    <n v="13"/>
    <n v="29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46"/>
    <x v="3"/>
    <s v="El Cayo46"/>
    <n v="24.873460000000001"/>
    <n v="-110.60406"/>
    <n v="4"/>
    <d v="2016-10-29T00:00:00"/>
    <d v="1899-12-30T17:04:00"/>
    <n v="13"/>
    <n v="28"/>
    <s v="Lar"/>
    <x v="1"/>
    <n v="27"/>
    <m/>
    <m/>
    <m/>
    <n v="10"/>
    <m/>
    <m/>
    <n v="15"/>
    <m/>
    <n v="2"/>
    <m/>
    <m/>
    <m/>
    <m/>
    <m/>
    <m/>
    <m/>
    <m/>
    <m/>
    <m/>
    <m/>
    <n v="1.549E-2"/>
    <n v="2.97"/>
    <n v="1823.3315196932426"/>
    <n v="0.27"/>
  </r>
  <r>
    <n v="46"/>
    <x v="3"/>
    <s v="El Cayo46"/>
    <n v="24.873460000000001"/>
    <n v="-110.60406"/>
    <n v="4"/>
    <d v="2016-10-29T00:00:00"/>
    <d v="1899-12-30T17:04:00"/>
    <n v="13"/>
    <n v="28"/>
    <s v="Mro"/>
    <x v="4"/>
    <n v="4"/>
    <m/>
    <m/>
    <m/>
    <m/>
    <m/>
    <m/>
    <m/>
    <m/>
    <n v="3"/>
    <m/>
    <n v="1"/>
    <m/>
    <m/>
    <m/>
    <m/>
    <m/>
    <m/>
    <m/>
    <m/>
    <m/>
    <n v="1.413E-2"/>
    <n v="2.9849999999999999"/>
    <n v="1544.5340144129591"/>
    <n v="0.04"/>
  </r>
  <r>
    <n v="46"/>
    <x v="3"/>
    <s v="El Cayo46"/>
    <n v="24.873460000000001"/>
    <n v="-110.60406"/>
    <n v="4"/>
    <d v="2016-10-29T00:00:00"/>
    <d v="1899-12-30T17:04:00"/>
    <n v="13"/>
    <n v="28"/>
    <s v="Ser"/>
    <x v="5"/>
    <n v="12"/>
    <m/>
    <n v="12"/>
    <m/>
    <m/>
    <m/>
    <m/>
    <m/>
    <m/>
    <m/>
    <m/>
    <m/>
    <m/>
    <m/>
    <m/>
    <m/>
    <m/>
    <m/>
    <m/>
    <m/>
    <m/>
    <n v="1.549E-2"/>
    <n v="2.97"/>
    <n v="9.4211849352499843"/>
    <n v="0.12"/>
  </r>
  <r>
    <n v="47"/>
    <x v="3"/>
    <s v="El Cayo47"/>
    <n v="24.873460000000001"/>
    <n v="-110.60406"/>
    <n v="1"/>
    <d v="2016-10-29T00:00:00"/>
    <s v="16:35"/>
    <n v="11.1"/>
    <n v="29"/>
    <s v="Hpa"/>
    <x v="0"/>
    <n v="7"/>
    <m/>
    <m/>
    <m/>
    <m/>
    <m/>
    <m/>
    <n v="6"/>
    <m/>
    <n v="1"/>
    <m/>
    <m/>
    <m/>
    <m/>
    <m/>
    <m/>
    <m/>
    <m/>
    <m/>
    <m/>
    <m/>
    <n v="3.1620000000000002E-2"/>
    <n v="2.93"/>
    <n v="1353.6176534461583"/>
    <n v="7.0000000000000007E-2"/>
  </r>
  <r>
    <n v="47"/>
    <x v="3"/>
    <s v="El Cayo47"/>
    <n v="24.873460000000001"/>
    <n v="-110.60406"/>
    <n v="1"/>
    <d v="2016-10-29T00:00:00"/>
    <s v="16:35"/>
    <n v="11.1"/>
    <n v="29"/>
    <s v="Sgh"/>
    <x v="9"/>
    <n v="2"/>
    <m/>
    <m/>
    <m/>
    <m/>
    <m/>
    <m/>
    <n v="2"/>
    <m/>
    <m/>
    <m/>
    <m/>
    <m/>
    <m/>
    <m/>
    <m/>
    <m/>
    <m/>
    <m/>
    <m/>
    <m/>
    <n v="1.259E-2"/>
    <n v="3.01"/>
    <n v="138.86738336952035"/>
    <n v="0.02"/>
  </r>
  <r>
    <n v="47"/>
    <x v="3"/>
    <s v="El Cayo47"/>
    <n v="24.873460000000001"/>
    <n v="-110.60406"/>
    <n v="1"/>
    <d v="2016-10-29T00:00:00"/>
    <s v="16:35"/>
    <n v="11.1"/>
    <n v="29"/>
    <s v="Ser"/>
    <x v="5"/>
    <n v="3"/>
    <m/>
    <m/>
    <m/>
    <n v="3"/>
    <m/>
    <m/>
    <m/>
    <m/>
    <m/>
    <m/>
    <m/>
    <m/>
    <m/>
    <m/>
    <m/>
    <m/>
    <m/>
    <m/>
    <m/>
    <m/>
    <n v="1.549E-2"/>
    <n v="2.97"/>
    <n v="29.170010802604075"/>
    <n v="0.03"/>
  </r>
  <r>
    <n v="47"/>
    <x v="3"/>
    <s v="El Cayo47"/>
    <n v="24.873460000000001"/>
    <n v="-110.60406"/>
    <n v="1"/>
    <d v="2016-10-29T00:00:00"/>
    <s v="16:35"/>
    <n v="11.1"/>
    <n v="29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48"/>
    <x v="3"/>
    <s v="El Cayo48"/>
    <n v="24.873460000000001"/>
    <n v="-110.60406"/>
    <n v="2"/>
    <d v="2016-10-29T00:00:00"/>
    <s v="16:50"/>
    <n v="7.7"/>
    <n v="29"/>
    <s v="Ser"/>
    <x v="5"/>
    <n v="5"/>
    <m/>
    <n v="2"/>
    <m/>
    <n v="3"/>
    <m/>
    <m/>
    <m/>
    <m/>
    <m/>
    <m/>
    <m/>
    <m/>
    <m/>
    <m/>
    <m/>
    <m/>
    <m/>
    <m/>
    <m/>
    <m/>
    <n v="1.549E-2"/>
    <n v="2.97"/>
    <n v="30.740208291812404"/>
    <n v="0.05"/>
  </r>
  <r>
    <n v="48"/>
    <x v="3"/>
    <s v="El Cayo48"/>
    <n v="24.873460000000001"/>
    <n v="-110.60406"/>
    <n v="2"/>
    <d v="2016-10-29T00:00:00"/>
    <s v="16:50"/>
    <n v="7.7"/>
    <n v="29"/>
    <s v="Sgh"/>
    <x v="9"/>
    <n v="2"/>
    <m/>
    <m/>
    <m/>
    <m/>
    <m/>
    <m/>
    <n v="2"/>
    <m/>
    <m/>
    <m/>
    <m/>
    <m/>
    <m/>
    <m/>
    <m/>
    <m/>
    <m/>
    <m/>
    <m/>
    <m/>
    <n v="1.259E-2"/>
    <n v="3.01"/>
    <n v="138.86738336952035"/>
    <n v="0.02"/>
  </r>
  <r>
    <n v="48"/>
    <x v="3"/>
    <s v="El Cayo48"/>
    <n v="24.873460000000001"/>
    <n v="-110.60406"/>
    <n v="2"/>
    <d v="2016-10-29T00:00:00"/>
    <s v="16:50"/>
    <n v="7.7"/>
    <n v="29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49"/>
    <x v="3"/>
    <s v="El Cayo49"/>
    <n v="24.873460000000001"/>
    <n v="-110.60406"/>
    <n v="3"/>
    <d v="2016-10-29T00:00:00"/>
    <s v="16:59"/>
    <n v="6.2"/>
    <n v="29"/>
    <s v="Hpa"/>
    <x v="0"/>
    <n v="20"/>
    <m/>
    <m/>
    <m/>
    <m/>
    <m/>
    <m/>
    <n v="20"/>
    <m/>
    <m/>
    <m/>
    <m/>
    <m/>
    <m/>
    <m/>
    <m/>
    <m/>
    <m/>
    <m/>
    <m/>
    <m/>
    <n v="3.1620000000000002E-2"/>
    <n v="2.93"/>
    <n v="2773.9162447776785"/>
    <n v="0.2"/>
  </r>
  <r>
    <n v="49"/>
    <x v="3"/>
    <s v="El Cayo49"/>
    <n v="24.873460000000001"/>
    <n v="-110.60406"/>
    <n v="3"/>
    <d v="2016-10-29T00:00:00"/>
    <s v="16:59"/>
    <n v="6.2"/>
    <n v="29"/>
    <s v="Ser"/>
    <x v="5"/>
    <n v="8"/>
    <m/>
    <m/>
    <m/>
    <n v="8"/>
    <m/>
    <m/>
    <m/>
    <m/>
    <m/>
    <m/>
    <m/>
    <m/>
    <m/>
    <m/>
    <m/>
    <m/>
    <m/>
    <m/>
    <m/>
    <m/>
    <n v="1.549E-2"/>
    <n v="2.97"/>
    <n v="77.786695473610862"/>
    <n v="0.08"/>
  </r>
  <r>
    <n v="49"/>
    <x v="3"/>
    <s v="El Cayo49"/>
    <n v="24.873460000000001"/>
    <n v="-110.60406"/>
    <n v="3"/>
    <d v="2016-10-29T00:00:00"/>
    <s v="16:59"/>
    <n v="6.2"/>
    <n v="29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49"/>
    <x v="3"/>
    <s v="El Cayo49"/>
    <n v="24.873460000000001"/>
    <n v="-110.60406"/>
    <n v="3"/>
    <d v="2016-10-29T00:00:00"/>
    <s v="16:59"/>
    <n v="6.2"/>
    <n v="29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50"/>
    <x v="3"/>
    <s v="El Cayo50"/>
    <n v="24.873460000000001"/>
    <n v="-110.60406"/>
    <n v="4"/>
    <d v="2016-10-29T00:00:00"/>
    <s v="17:06"/>
    <n v="5"/>
    <n v="29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50"/>
    <x v="3"/>
    <s v="El Cayo50"/>
    <n v="24.873460000000001"/>
    <n v="-110.60406"/>
    <n v="4"/>
    <d v="2016-10-29T00:00:00"/>
    <s v="17:06"/>
    <n v="5"/>
    <n v="29"/>
    <s v="Ser"/>
    <x v="5"/>
    <n v="8"/>
    <m/>
    <n v="1"/>
    <m/>
    <n v="7"/>
    <m/>
    <m/>
    <m/>
    <m/>
    <m/>
    <m/>
    <m/>
    <m/>
    <m/>
    <m/>
    <m/>
    <m/>
    <m/>
    <m/>
    <m/>
    <m/>
    <n v="1.549E-2"/>
    <n v="2.97"/>
    <n v="68.848457284013676"/>
    <n v="0.08"/>
  </r>
  <r>
    <n v="50"/>
    <x v="3"/>
    <s v="El Cayo50"/>
    <n v="24.873460000000001"/>
    <n v="-110.60406"/>
    <n v="4"/>
    <d v="2016-10-29T00:00:00"/>
    <s v="17:06"/>
    <n v="5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51"/>
    <x v="3"/>
    <s v="El Cayo51"/>
    <n v="24.873460000000001"/>
    <n v="-110.60406"/>
    <n v="1"/>
    <d v="2016-10-29T00:00:00"/>
    <s v="16:39"/>
    <n v="9.6999999999999993"/>
    <n v="28"/>
    <s v="Hpa"/>
    <x v="0"/>
    <n v="3"/>
    <m/>
    <m/>
    <m/>
    <n v="3"/>
    <m/>
    <m/>
    <m/>
    <m/>
    <m/>
    <m/>
    <m/>
    <m/>
    <m/>
    <m/>
    <m/>
    <m/>
    <m/>
    <m/>
    <m/>
    <m/>
    <n v="3.1620000000000002E-2"/>
    <n v="2.93"/>
    <n v="54.596740520928314"/>
    <n v="0.03"/>
  </r>
  <r>
    <n v="51"/>
    <x v="3"/>
    <s v="El Cayo51"/>
    <n v="24.873460000000001"/>
    <n v="-110.60406"/>
    <n v="1"/>
    <d v="2016-10-29T00:00:00"/>
    <s v="16:39"/>
    <n v="9.6999999999999993"/>
    <n v="28"/>
    <s v="Lar"/>
    <x v="1"/>
    <n v="1"/>
    <m/>
    <m/>
    <m/>
    <m/>
    <m/>
    <n v="1"/>
    <m/>
    <m/>
    <m/>
    <m/>
    <m/>
    <m/>
    <m/>
    <m/>
    <m/>
    <m/>
    <m/>
    <m/>
    <m/>
    <m/>
    <n v="1.549E-2"/>
    <n v="2.97"/>
    <n v="37.222919347825034"/>
    <n v="0.01"/>
  </r>
  <r>
    <n v="51"/>
    <x v="3"/>
    <s v="El Cayo51"/>
    <n v="24.873460000000001"/>
    <n v="-110.60406"/>
    <n v="1"/>
    <d v="2016-10-29T00:00:00"/>
    <s v="16:39"/>
    <n v="9.6999999999999993"/>
    <n v="28"/>
    <s v="Sgh"/>
    <x v="9"/>
    <n v="4"/>
    <m/>
    <m/>
    <m/>
    <n v="3"/>
    <m/>
    <n v="1"/>
    <m/>
    <m/>
    <m/>
    <m/>
    <m/>
    <m/>
    <m/>
    <m/>
    <m/>
    <m/>
    <m/>
    <m/>
    <m/>
    <m/>
    <n v="1.259E-2"/>
    <n v="3.01"/>
    <n v="59.456044334455612"/>
    <n v="0.04"/>
  </r>
  <r>
    <n v="51"/>
    <x v="3"/>
    <s v="El Cayo51"/>
    <n v="24.873460000000001"/>
    <n v="-110.60406"/>
    <n v="1"/>
    <d v="2016-10-29T00:00:00"/>
    <s v="16:39"/>
    <n v="9.6999999999999993"/>
    <n v="28"/>
    <s v="Ser"/>
    <x v="5"/>
    <n v="17"/>
    <m/>
    <m/>
    <m/>
    <n v="17"/>
    <m/>
    <m/>
    <m/>
    <m/>
    <m/>
    <m/>
    <m/>
    <m/>
    <m/>
    <m/>
    <m/>
    <m/>
    <m/>
    <m/>
    <m/>
    <m/>
    <n v="1.549E-2"/>
    <n v="2.97"/>
    <n v="165.2967278814231"/>
    <n v="0.17"/>
  </r>
  <r>
    <n v="51"/>
    <x v="3"/>
    <s v="El Cayo51"/>
    <n v="24.873460000000001"/>
    <n v="-110.60406"/>
    <n v="1"/>
    <d v="2016-10-29T00:00:00"/>
    <s v="16:39"/>
    <n v="9.6999999999999993"/>
    <n v="28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51"/>
    <x v="3"/>
    <s v="El Cayo51"/>
    <n v="24.873460000000001"/>
    <n v="-110.60406"/>
    <n v="1"/>
    <d v="2016-10-29T00:00:00"/>
    <s v="16:39"/>
    <n v="9.6999999999999993"/>
    <n v="28"/>
    <s v="pma"/>
    <x v="3"/>
    <n v="12"/>
    <m/>
    <m/>
    <m/>
    <m/>
    <m/>
    <m/>
    <m/>
    <m/>
    <m/>
    <m/>
    <m/>
    <m/>
    <m/>
    <m/>
    <m/>
    <m/>
    <m/>
    <m/>
    <m/>
    <m/>
    <m/>
    <n v="33.238461538461536"/>
    <n v="398.86153846153843"/>
    <n v="0.24"/>
  </r>
  <r>
    <n v="52"/>
    <x v="3"/>
    <s v="El Cayo52"/>
    <n v="24.873460000000001"/>
    <n v="-110.60406"/>
    <n v="2"/>
    <d v="2016-10-29T00:00:00"/>
    <s v="16:52"/>
    <n v="8.9"/>
    <n v="28"/>
    <s v="Hpa"/>
    <x v="0"/>
    <n v="2"/>
    <m/>
    <n v="2"/>
    <m/>
    <m/>
    <m/>
    <m/>
    <m/>
    <m/>
    <m/>
    <m/>
    <m/>
    <m/>
    <m/>
    <m/>
    <m/>
    <m/>
    <m/>
    <m/>
    <m/>
    <m/>
    <n v="3.1620000000000002E-2"/>
    <n v="2.93"/>
    <n v="3.0402092476322489"/>
    <n v="0.02"/>
  </r>
  <r>
    <n v="52"/>
    <x v="3"/>
    <s v="El Cayo52"/>
    <n v="24.873460000000001"/>
    <n v="-110.60406"/>
    <n v="2"/>
    <d v="2016-10-29T00:00:00"/>
    <s v="16:52"/>
    <n v="8.9"/>
    <n v="28"/>
    <s v="Lar"/>
    <x v="1"/>
    <n v="8"/>
    <m/>
    <m/>
    <m/>
    <n v="3"/>
    <m/>
    <n v="4"/>
    <n v="1"/>
    <m/>
    <m/>
    <m/>
    <m/>
    <m/>
    <m/>
    <m/>
    <m/>
    <m/>
    <m/>
    <m/>
    <m/>
    <m/>
    <n v="1.549E-2"/>
    <n v="2.97"/>
    <n v="254.24755662297179"/>
    <n v="0.08"/>
  </r>
  <r>
    <n v="52"/>
    <x v="3"/>
    <s v="El Cayo52"/>
    <n v="24.873460000000001"/>
    <n v="-110.60406"/>
    <n v="2"/>
    <d v="2016-10-29T00:00:00"/>
    <s v="16:52"/>
    <n v="8.9"/>
    <n v="28"/>
    <s v="Sgh"/>
    <x v="9"/>
    <n v="2"/>
    <m/>
    <m/>
    <m/>
    <m/>
    <m/>
    <n v="2"/>
    <m/>
    <m/>
    <m/>
    <m/>
    <m/>
    <m/>
    <m/>
    <m/>
    <m/>
    <m/>
    <m/>
    <m/>
    <m/>
    <m/>
    <n v="1.259E-2"/>
    <n v="3.01"/>
    <n v="67.196530061943065"/>
    <n v="0.02"/>
  </r>
  <r>
    <n v="52"/>
    <x v="3"/>
    <s v="El Cayo52"/>
    <n v="24.873460000000001"/>
    <n v="-110.60406"/>
    <n v="2"/>
    <d v="2016-10-29T00:00:00"/>
    <s v="16:52"/>
    <n v="8.9"/>
    <n v="28"/>
    <s v="Zco"/>
    <x v="6"/>
    <n v="1"/>
    <m/>
    <m/>
    <m/>
    <n v="1"/>
    <m/>
    <m/>
    <m/>
    <m/>
    <m/>
    <m/>
    <m/>
    <m/>
    <m/>
    <m/>
    <m/>
    <m/>
    <m/>
    <m/>
    <m/>
    <m/>
    <n v="1.738E-2"/>
    <n v="3.06"/>
    <n v="13.261553887604949"/>
    <n v="0.01"/>
  </r>
  <r>
    <n v="52"/>
    <x v="3"/>
    <s v="El Cayo52"/>
    <n v="24.873460000000001"/>
    <n v="-110.60406"/>
    <n v="2"/>
    <d v="2016-10-29T00:00:00"/>
    <s v="16:52"/>
    <n v="8.9"/>
    <n v="28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52"/>
    <x v="3"/>
    <s v="El Cayo52"/>
    <n v="24.873460000000001"/>
    <n v="-110.60406"/>
    <n v="2"/>
    <d v="2016-10-29T00:00:00"/>
    <s v="16:52"/>
    <n v="8.9"/>
    <n v="28"/>
    <s v="pma"/>
    <x v="3"/>
    <n v="15"/>
    <m/>
    <m/>
    <m/>
    <m/>
    <m/>
    <m/>
    <m/>
    <m/>
    <m/>
    <m/>
    <m/>
    <m/>
    <m/>
    <m/>
    <m/>
    <m/>
    <m/>
    <m/>
    <m/>
    <m/>
    <m/>
    <n v="33.238461538461536"/>
    <n v="498.57692307692304"/>
    <n v="0.3"/>
  </r>
  <r>
    <n v="53"/>
    <x v="3"/>
    <s v="El Cayo53"/>
    <n v="24.873460000000001"/>
    <n v="-110.60406"/>
    <n v="3"/>
    <d v="2016-10-29T00:00:00"/>
    <s v="17:10"/>
    <n v="7.5"/>
    <n v="28"/>
    <s v="Hpa"/>
    <x v="0"/>
    <n v="1"/>
    <m/>
    <m/>
    <m/>
    <n v="1"/>
    <m/>
    <m/>
    <m/>
    <m/>
    <m/>
    <m/>
    <m/>
    <m/>
    <m/>
    <m/>
    <m/>
    <m/>
    <m/>
    <m/>
    <m/>
    <m/>
    <n v="3.1620000000000002E-2"/>
    <n v="2.93"/>
    <n v="18.198913506976105"/>
    <n v="0.01"/>
  </r>
  <r>
    <n v="53"/>
    <x v="3"/>
    <s v="El Cayo53"/>
    <n v="24.873460000000001"/>
    <n v="-110.60406"/>
    <n v="3"/>
    <d v="2016-10-29T00:00:00"/>
    <s v="17:10"/>
    <n v="7.5"/>
    <n v="28"/>
    <s v="Lar"/>
    <x v="1"/>
    <n v="1"/>
    <m/>
    <m/>
    <m/>
    <n v="1"/>
    <m/>
    <m/>
    <m/>
    <m/>
    <m/>
    <m/>
    <m/>
    <m/>
    <m/>
    <m/>
    <m/>
    <m/>
    <m/>
    <m/>
    <m/>
    <m/>
    <n v="1.549E-2"/>
    <n v="2.97"/>
    <n v="9.7233369342013578"/>
    <n v="0.01"/>
  </r>
  <r>
    <n v="53"/>
    <x v="3"/>
    <s v="El Cayo53"/>
    <n v="24.873460000000001"/>
    <n v="-110.60406"/>
    <n v="3"/>
    <d v="2016-10-29T00:00:00"/>
    <s v="17:10"/>
    <n v="7.5"/>
    <n v="28"/>
    <s v="Ser"/>
    <x v="5"/>
    <n v="10"/>
    <m/>
    <m/>
    <m/>
    <n v="10"/>
    <m/>
    <m/>
    <m/>
    <m/>
    <m/>
    <m/>
    <m/>
    <m/>
    <m/>
    <m/>
    <m/>
    <m/>
    <m/>
    <m/>
    <m/>
    <m/>
    <n v="1.549E-2"/>
    <n v="2.97"/>
    <n v="97.233369342013575"/>
    <n v="0.1"/>
  </r>
  <r>
    <n v="53"/>
    <x v="3"/>
    <s v="El Cayo53"/>
    <n v="24.873460000000001"/>
    <n v="-110.60406"/>
    <n v="3"/>
    <d v="2016-10-29T00:00:00"/>
    <s v="17:10"/>
    <n v="7.5"/>
    <n v="28"/>
    <s v="Zco"/>
    <x v="6"/>
    <n v="1"/>
    <m/>
    <m/>
    <m/>
    <n v="1"/>
    <m/>
    <m/>
    <m/>
    <m/>
    <m/>
    <m/>
    <m/>
    <m/>
    <m/>
    <m/>
    <m/>
    <m/>
    <m/>
    <m/>
    <m/>
    <m/>
    <n v="1.738E-2"/>
    <n v="3.06"/>
    <n v="13.261553887604949"/>
    <n v="0.01"/>
  </r>
  <r>
    <n v="53"/>
    <x v="3"/>
    <s v="El Cayo53"/>
    <n v="24.873460000000001"/>
    <n v="-110.60406"/>
    <n v="3"/>
    <d v="2016-10-29T00:00:00"/>
    <s v="17:10"/>
    <n v="7.5"/>
    <n v="28"/>
    <s v="pma"/>
    <x v="3"/>
    <n v="26"/>
    <m/>
    <m/>
    <m/>
    <m/>
    <m/>
    <m/>
    <m/>
    <m/>
    <m/>
    <m/>
    <m/>
    <m/>
    <m/>
    <m/>
    <m/>
    <m/>
    <m/>
    <m/>
    <m/>
    <m/>
    <m/>
    <n v="33.238461538461536"/>
    <n v="864.19999999999993"/>
    <n v="0.52"/>
  </r>
  <r>
    <n v="54"/>
    <x v="3"/>
    <s v="El Cayo54"/>
    <n v="24.873460000000001"/>
    <n v="-110.60406"/>
    <n v="4"/>
    <d v="2016-10-29T00:00:00"/>
    <s v="17:25"/>
    <n v="8.1999999999999993"/>
    <n v="28"/>
    <s v="Ser"/>
    <x v="5"/>
    <n v="8"/>
    <m/>
    <m/>
    <m/>
    <n v="8"/>
    <m/>
    <m/>
    <m/>
    <m/>
    <m/>
    <m/>
    <m/>
    <m/>
    <m/>
    <m/>
    <m/>
    <m/>
    <m/>
    <m/>
    <m/>
    <m/>
    <n v="1.549E-2"/>
    <n v="2.97"/>
    <n v="77.786695473610862"/>
    <n v="0.08"/>
  </r>
  <r>
    <n v="54"/>
    <x v="3"/>
    <s v="El Cayo54"/>
    <n v="24.873460000000001"/>
    <n v="-110.60406"/>
    <n v="4"/>
    <d v="2016-10-29T00:00:00"/>
    <s v="17:25"/>
    <n v="8.1999999999999993"/>
    <n v="28"/>
    <s v="pma"/>
    <x v="3"/>
    <n v="20"/>
    <m/>
    <m/>
    <m/>
    <m/>
    <m/>
    <m/>
    <m/>
    <m/>
    <m/>
    <m/>
    <m/>
    <m/>
    <m/>
    <m/>
    <m/>
    <m/>
    <m/>
    <m/>
    <m/>
    <m/>
    <m/>
    <n v="33.238461538461536"/>
    <n v="664.76923076923072"/>
    <n v="0.4"/>
  </r>
  <r>
    <n v="55"/>
    <x v="4"/>
    <s v="Las Ánimas55"/>
    <n v="25.113579999999999"/>
    <n v="-110.50776999999999"/>
    <n v="1"/>
    <d v="2016-10-30T00:00:00"/>
    <s v="8:10"/>
    <n v="19"/>
    <n v="28"/>
    <s v="Hpa"/>
    <x v="0"/>
    <n v="3"/>
    <m/>
    <n v="1"/>
    <m/>
    <n v="2"/>
    <m/>
    <m/>
    <m/>
    <m/>
    <m/>
    <m/>
    <m/>
    <m/>
    <m/>
    <m/>
    <m/>
    <m/>
    <m/>
    <m/>
    <m/>
    <m/>
    <n v="3.1620000000000002E-2"/>
    <n v="2.93"/>
    <n v="37.917931637768334"/>
    <n v="0.03"/>
  </r>
  <r>
    <n v="55"/>
    <x v="4"/>
    <s v="Las Ánimas55"/>
    <n v="25.113579999999999"/>
    <n v="-110.50776999999999"/>
    <n v="1"/>
    <d v="2016-10-30T00:00:00"/>
    <s v="8:10"/>
    <n v="19"/>
    <n v="28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55"/>
    <x v="4"/>
    <s v="Las Ánimas55"/>
    <n v="25.113579999999999"/>
    <n v="-110.50776999999999"/>
    <n v="1"/>
    <d v="2016-10-30T00:00:00"/>
    <s v="8:10"/>
    <n v="19"/>
    <n v="28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55"/>
    <x v="4"/>
    <s v="Las Ánimas55"/>
    <n v="25.113579999999999"/>
    <n v="-110.50776999999999"/>
    <n v="1"/>
    <d v="2016-10-30T00:00:00"/>
    <s v="8:10"/>
    <n v="19"/>
    <n v="28"/>
    <s v="Ser"/>
    <x v="5"/>
    <n v="20"/>
    <m/>
    <n v="20"/>
    <m/>
    <m/>
    <m/>
    <m/>
    <m/>
    <m/>
    <m/>
    <m/>
    <m/>
    <m/>
    <m/>
    <m/>
    <m/>
    <m/>
    <m/>
    <m/>
    <m/>
    <m/>
    <n v="1.549E-2"/>
    <n v="2.97"/>
    <n v="15.701974892083308"/>
    <n v="0.2"/>
  </r>
  <r>
    <n v="55"/>
    <x v="4"/>
    <s v="Las Ánimas55"/>
    <n v="25.113579999999999"/>
    <n v="-110.50776999999999"/>
    <n v="1"/>
    <d v="2016-10-30T00:00:00"/>
    <s v="8:10"/>
    <n v="19"/>
    <n v="28"/>
    <s v="Zco"/>
    <x v="6"/>
    <n v="4"/>
    <m/>
    <m/>
    <m/>
    <n v="4"/>
    <m/>
    <m/>
    <m/>
    <m/>
    <m/>
    <m/>
    <m/>
    <m/>
    <m/>
    <m/>
    <m/>
    <m/>
    <m/>
    <m/>
    <m/>
    <m/>
    <n v="1.738E-2"/>
    <n v="3.06"/>
    <n v="53.046215550419795"/>
    <n v="0.04"/>
  </r>
  <r>
    <n v="55"/>
    <x v="4"/>
    <s v="Las Ánimas55"/>
    <n v="25.113579999999999"/>
    <n v="-110.50776999999999"/>
    <n v="1"/>
    <d v="2016-10-30T00:00:00"/>
    <s v="8:10"/>
    <n v="19"/>
    <n v="28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55"/>
    <x v="4"/>
    <s v="Las Ánimas55"/>
    <n v="25.113579999999999"/>
    <n v="-110.50776999999999"/>
    <n v="1"/>
    <d v="2016-10-30T00:00:00"/>
    <s v="8:10"/>
    <n v="19"/>
    <n v="28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56"/>
    <x v="4"/>
    <s v="Las Ánimas56"/>
    <n v="25.113579999999999"/>
    <n v="-110.50776999999999"/>
    <n v="2"/>
    <d v="2016-10-30T00:00:00"/>
    <s v="8:25"/>
    <n v="19"/>
    <n v="28"/>
    <s v="Hpa"/>
    <x v="0"/>
    <n v="9"/>
    <m/>
    <m/>
    <m/>
    <n v="2"/>
    <m/>
    <m/>
    <n v="5"/>
    <m/>
    <m/>
    <m/>
    <m/>
    <n v="2"/>
    <m/>
    <m/>
    <m/>
    <m/>
    <m/>
    <m/>
    <m/>
    <m/>
    <n v="3.1620000000000002E-2"/>
    <n v="2.93"/>
    <n v="5144.6107394927003"/>
    <n v="0.09"/>
  </r>
  <r>
    <n v="56"/>
    <x v="4"/>
    <s v="Las Ánimas56"/>
    <n v="25.113579999999999"/>
    <n v="-110.50776999999999"/>
    <n v="2"/>
    <d v="2016-10-30T00:00:00"/>
    <s v="8:25"/>
    <n v="19"/>
    <n v="28"/>
    <s v="Lar"/>
    <x v="1"/>
    <n v="20"/>
    <m/>
    <m/>
    <m/>
    <m/>
    <m/>
    <m/>
    <n v="10"/>
    <m/>
    <n v="10"/>
    <m/>
    <m/>
    <m/>
    <m/>
    <m/>
    <m/>
    <m/>
    <m/>
    <m/>
    <m/>
    <m/>
    <n v="1.549E-2"/>
    <n v="2.97"/>
    <n v="3678.4093038667547"/>
    <n v="0.2"/>
  </r>
  <r>
    <n v="56"/>
    <x v="4"/>
    <s v="Las Ánimas56"/>
    <n v="25.113579999999999"/>
    <n v="-110.50776999999999"/>
    <n v="2"/>
    <d v="2016-10-30T00:00:00"/>
    <s v="8:25"/>
    <n v="19"/>
    <n v="28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56"/>
    <x v="4"/>
    <s v="Las Ánimas56"/>
    <n v="25.113579999999999"/>
    <n v="-110.50776999999999"/>
    <n v="2"/>
    <d v="2016-10-30T00:00:00"/>
    <s v="8:25"/>
    <n v="19"/>
    <n v="28"/>
    <s v="Ser"/>
    <x v="5"/>
    <n v="27"/>
    <m/>
    <n v="27"/>
    <m/>
    <m/>
    <m/>
    <m/>
    <m/>
    <m/>
    <m/>
    <m/>
    <m/>
    <m/>
    <m/>
    <m/>
    <m/>
    <m/>
    <m/>
    <m/>
    <m/>
    <m/>
    <n v="1.549E-2"/>
    <n v="2.97"/>
    <n v="21.197666104312464"/>
    <n v="0.27"/>
  </r>
  <r>
    <n v="56"/>
    <x v="4"/>
    <s v="Las Ánimas56"/>
    <n v="25.113579999999999"/>
    <n v="-110.50776999999999"/>
    <n v="2"/>
    <d v="2016-10-30T00:00:00"/>
    <s v="8:25"/>
    <n v="19"/>
    <n v="28"/>
    <s v="Zco"/>
    <x v="6"/>
    <n v="3"/>
    <m/>
    <m/>
    <m/>
    <n v="3"/>
    <m/>
    <m/>
    <m/>
    <m/>
    <m/>
    <m/>
    <m/>
    <m/>
    <m/>
    <m/>
    <m/>
    <m/>
    <m/>
    <m/>
    <m/>
    <m/>
    <n v="1.738E-2"/>
    <n v="3.06"/>
    <n v="39.784661662814848"/>
    <n v="0.03"/>
  </r>
  <r>
    <n v="56"/>
    <x v="4"/>
    <s v="Las Ánimas56"/>
    <n v="25.113579999999999"/>
    <n v="-110.50776999999999"/>
    <n v="2"/>
    <d v="2016-10-30T00:00:00"/>
    <s v="8:25"/>
    <n v="19"/>
    <n v="28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57"/>
    <x v="4"/>
    <s v="Las Ánimas57"/>
    <n v="25.113579999999999"/>
    <n v="-110.50776999999999"/>
    <n v="3"/>
    <d v="2016-10-30T00:00:00"/>
    <s v="8:40"/>
    <n v="19"/>
    <n v="28"/>
    <s v="Hpa"/>
    <x v="0"/>
    <n v="5"/>
    <m/>
    <n v="4"/>
    <m/>
    <m/>
    <m/>
    <m/>
    <n v="1"/>
    <m/>
    <m/>
    <m/>
    <m/>
    <m/>
    <m/>
    <m/>
    <m/>
    <m/>
    <m/>
    <m/>
    <m/>
    <m/>
    <n v="3.1620000000000002E-2"/>
    <n v="2.93"/>
    <n v="144.77623073414841"/>
    <n v="0.05"/>
  </r>
  <r>
    <n v="57"/>
    <x v="4"/>
    <s v="Las Ánimas57"/>
    <n v="25.113579999999999"/>
    <n v="-110.50776999999999"/>
    <n v="3"/>
    <d v="2016-10-30T00:00:00"/>
    <s v="8:40"/>
    <n v="19"/>
    <n v="28"/>
    <s v="Lar"/>
    <x v="1"/>
    <n v="17"/>
    <m/>
    <m/>
    <m/>
    <m/>
    <m/>
    <m/>
    <n v="12"/>
    <m/>
    <n v="5"/>
    <m/>
    <m/>
    <m/>
    <m/>
    <m/>
    <m/>
    <m/>
    <m/>
    <m/>
    <m/>
    <m/>
    <n v="1.549E-2"/>
    <n v="2.97"/>
    <n v="2372.5057309368503"/>
    <n v="0.17"/>
  </r>
  <r>
    <n v="57"/>
    <x v="4"/>
    <s v="Las Ánimas57"/>
    <n v="25.113579999999999"/>
    <n v="-110.50776999999999"/>
    <n v="3"/>
    <d v="2016-10-30T00:00:00"/>
    <s v="8:40"/>
    <n v="19"/>
    <n v="28"/>
    <s v="Ser"/>
    <x v="5"/>
    <n v="7"/>
    <m/>
    <n v="7"/>
    <m/>
    <m/>
    <m/>
    <m/>
    <m/>
    <m/>
    <m/>
    <m/>
    <m/>
    <m/>
    <m/>
    <m/>
    <m/>
    <m/>
    <m/>
    <m/>
    <m/>
    <m/>
    <n v="1.549E-2"/>
    <n v="2.97"/>
    <n v="5.4956912122291577"/>
    <n v="7.0000000000000007E-2"/>
  </r>
  <r>
    <n v="57"/>
    <x v="4"/>
    <s v="Las Ánimas57"/>
    <n v="25.113579999999999"/>
    <n v="-110.50776999999999"/>
    <n v="3"/>
    <d v="2016-10-30T00:00:00"/>
    <s v="8:40"/>
    <n v="19"/>
    <n v="28"/>
    <s v="Zco"/>
    <x v="6"/>
    <n v="7"/>
    <m/>
    <m/>
    <m/>
    <n v="7"/>
    <m/>
    <m/>
    <m/>
    <m/>
    <m/>
    <m/>
    <m/>
    <m/>
    <m/>
    <m/>
    <m/>
    <m/>
    <m/>
    <m/>
    <m/>
    <m/>
    <n v="1.738E-2"/>
    <n v="3.06"/>
    <n v="92.830877213234643"/>
    <n v="7.0000000000000007E-2"/>
  </r>
  <r>
    <n v="57"/>
    <x v="4"/>
    <s v="Las Ánimas57"/>
    <n v="25.113579999999999"/>
    <n v="-110.50776999999999"/>
    <n v="3"/>
    <d v="2016-10-30T00:00:00"/>
    <s v="8:40"/>
    <n v="19"/>
    <n v="28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57"/>
    <x v="4"/>
    <s v="Las Ánimas57"/>
    <n v="25.113579999999999"/>
    <n v="-110.50776999999999"/>
    <n v="3"/>
    <d v="2016-10-30T00:00:00"/>
    <s v="8:40"/>
    <n v="19"/>
    <n v="28"/>
    <s v="ifu"/>
    <x v="7"/>
    <n v="3"/>
    <m/>
    <m/>
    <m/>
    <m/>
    <m/>
    <m/>
    <m/>
    <m/>
    <m/>
    <m/>
    <m/>
    <m/>
    <m/>
    <m/>
    <m/>
    <m/>
    <m/>
    <m/>
    <m/>
    <m/>
    <m/>
    <n v="375"/>
    <n v="1125"/>
    <n v="0.06"/>
  </r>
  <r>
    <n v="57"/>
    <x v="4"/>
    <s v="Las Ánimas57"/>
    <n v="25.113579999999999"/>
    <n v="-110.50776999999999"/>
    <n v="3"/>
    <d v="2016-10-30T00:00:00"/>
    <s v="8:40"/>
    <n v="19"/>
    <n v="28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58"/>
    <x v="4"/>
    <s v="Las Ánimas58"/>
    <n v="25.113579999999999"/>
    <n v="-110.50776999999999"/>
    <n v="4"/>
    <d v="2016-10-30T00:00:00"/>
    <s v="8:55"/>
    <n v="16.899999999999999"/>
    <n v="28"/>
    <s v="Hpa"/>
    <x v="0"/>
    <n v="6"/>
    <m/>
    <m/>
    <m/>
    <n v="4"/>
    <m/>
    <m/>
    <n v="2"/>
    <m/>
    <m/>
    <m/>
    <m/>
    <m/>
    <m/>
    <m/>
    <m/>
    <m/>
    <m/>
    <m/>
    <m/>
    <m/>
    <n v="3.1620000000000002E-2"/>
    <n v="2.93"/>
    <n v="350.18727850567223"/>
    <n v="0.06"/>
  </r>
  <r>
    <n v="58"/>
    <x v="4"/>
    <s v="Las Ánimas58"/>
    <n v="25.113579999999999"/>
    <n v="-110.50776999999999"/>
    <n v="4"/>
    <d v="2016-10-30T00:00:00"/>
    <s v="8:55"/>
    <n v="16.899999999999999"/>
    <n v="28"/>
    <s v="Lar"/>
    <x v="1"/>
    <n v="11"/>
    <m/>
    <m/>
    <m/>
    <m/>
    <m/>
    <m/>
    <n v="3"/>
    <m/>
    <n v="8"/>
    <m/>
    <m/>
    <m/>
    <m/>
    <m/>
    <m/>
    <m/>
    <m/>
    <m/>
    <m/>
    <m/>
    <n v="1.549E-2"/>
    <n v="2.97"/>
    <n v="2561.7981009480659"/>
    <n v="0.11"/>
  </r>
  <r>
    <n v="58"/>
    <x v="4"/>
    <s v="Las Ánimas58"/>
    <n v="25.113579999999999"/>
    <n v="-110.50776999999999"/>
    <n v="4"/>
    <d v="2016-10-30T00:00:00"/>
    <s v="8:55"/>
    <n v="16.899999999999999"/>
    <n v="28"/>
    <s v="Ser"/>
    <x v="5"/>
    <n v="25"/>
    <m/>
    <n v="25"/>
    <m/>
    <m/>
    <m/>
    <m/>
    <m/>
    <m/>
    <m/>
    <m/>
    <m/>
    <m/>
    <m/>
    <m/>
    <m/>
    <m/>
    <m/>
    <m/>
    <m/>
    <m/>
    <n v="1.549E-2"/>
    <n v="2.97"/>
    <n v="19.627468615104135"/>
    <n v="0.25"/>
  </r>
  <r>
    <n v="58"/>
    <x v="4"/>
    <s v="Las Ánimas58"/>
    <n v="25.113579999999999"/>
    <n v="-110.50776999999999"/>
    <n v="4"/>
    <d v="2016-10-30T00:00:00"/>
    <s v="8:55"/>
    <n v="16.899999999999999"/>
    <n v="28"/>
    <s v="Zco"/>
    <x v="6"/>
    <n v="9"/>
    <m/>
    <m/>
    <m/>
    <n v="6"/>
    <m/>
    <n v="3"/>
    <m/>
    <m/>
    <m/>
    <m/>
    <m/>
    <m/>
    <m/>
    <m/>
    <m/>
    <m/>
    <m/>
    <m/>
    <m/>
    <m/>
    <n v="1.738E-2"/>
    <n v="3.06"/>
    <n v="238.19638630049985"/>
    <n v="0.09"/>
  </r>
  <r>
    <n v="58"/>
    <x v="4"/>
    <s v="Las Ánimas58"/>
    <n v="25.113579999999999"/>
    <n v="-110.50776999999999"/>
    <n v="4"/>
    <d v="2016-10-30T00:00:00"/>
    <s v="8:55"/>
    <n v="16.899999999999999"/>
    <n v="28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58"/>
    <x v="4"/>
    <s v="Las Ánimas58"/>
    <n v="25.113579999999999"/>
    <n v="-110.50776999999999"/>
    <n v="4"/>
    <d v="2016-10-30T00:00:00"/>
    <s v="8:55"/>
    <n v="16.899999999999999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59"/>
    <x v="4"/>
    <s v="Las Ánimas59"/>
    <n v="25.113579999999999"/>
    <n v="-110.50776999999999"/>
    <n v="1"/>
    <d v="2016-10-30T00:00:00"/>
    <s v="8:00"/>
    <n v="5.7"/>
    <n v="28"/>
    <s v="Lar"/>
    <x v="1"/>
    <n v="3"/>
    <m/>
    <m/>
    <m/>
    <m/>
    <m/>
    <m/>
    <n v="1"/>
    <m/>
    <m/>
    <m/>
    <n v="2"/>
    <m/>
    <m/>
    <m/>
    <m/>
    <m/>
    <m/>
    <m/>
    <m/>
    <m/>
    <n v="1.549E-2"/>
    <n v="2.97"/>
    <n v="1541.5794283333792"/>
    <n v="0.03"/>
  </r>
  <r>
    <n v="59"/>
    <x v="4"/>
    <s v="Las Ánimas59"/>
    <n v="25.113579999999999"/>
    <n v="-110.50776999999999"/>
    <n v="1"/>
    <d v="2016-10-30T00:00:00"/>
    <s v="8:00"/>
    <n v="5.7"/>
    <n v="28"/>
    <s v="Ser"/>
    <x v="5"/>
    <n v="2"/>
    <m/>
    <n v="2"/>
    <m/>
    <m/>
    <m/>
    <m/>
    <m/>
    <m/>
    <m/>
    <m/>
    <m/>
    <m/>
    <m/>
    <m/>
    <m/>
    <m/>
    <m/>
    <m/>
    <m/>
    <m/>
    <n v="1.549E-2"/>
    <n v="2.97"/>
    <n v="1.5701974892083308"/>
    <n v="0.02"/>
  </r>
  <r>
    <n v="59"/>
    <x v="4"/>
    <s v="Las Ánimas59"/>
    <n v="25.113579999999999"/>
    <n v="-110.50776999999999"/>
    <n v="1"/>
    <d v="2016-10-30T00:00:00"/>
    <s v="8:00"/>
    <n v="5.7"/>
    <n v="28"/>
    <s v="Zco"/>
    <x v="6"/>
    <n v="3"/>
    <m/>
    <m/>
    <m/>
    <m/>
    <m/>
    <m/>
    <n v="2"/>
    <m/>
    <n v="1"/>
    <m/>
    <m/>
    <m/>
    <m/>
    <m/>
    <m/>
    <m/>
    <m/>
    <m/>
    <m/>
    <m/>
    <n v="1.738E-2"/>
    <n v="3.06"/>
    <n v="662.16420553161686"/>
    <n v="0.03"/>
  </r>
  <r>
    <n v="59"/>
    <x v="4"/>
    <s v="Las Ánimas59"/>
    <n v="25.113579999999999"/>
    <n v="-110.50776999999999"/>
    <n v="1"/>
    <d v="2016-10-30T00:00:00"/>
    <s v="8:00"/>
    <n v="5.7"/>
    <n v="28"/>
    <s v="dme"/>
    <x v="2"/>
    <n v="15"/>
    <m/>
    <m/>
    <m/>
    <m/>
    <m/>
    <m/>
    <m/>
    <m/>
    <m/>
    <m/>
    <m/>
    <m/>
    <m/>
    <m/>
    <m/>
    <m/>
    <m/>
    <m/>
    <m/>
    <m/>
    <m/>
    <n v="20.71"/>
    <n v="310.65000000000003"/>
    <n v="0.3"/>
  </r>
  <r>
    <n v="59"/>
    <x v="4"/>
    <s v="Las Ánimas59"/>
    <n v="25.113579999999999"/>
    <n v="-110.50776999999999"/>
    <n v="1"/>
    <d v="2016-10-30T00:00:00"/>
    <s v="8:00"/>
    <n v="5.7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60"/>
    <x v="4"/>
    <s v="Las Ánimas60"/>
    <n v="25.113579999999999"/>
    <n v="-110.50776999999999"/>
    <n v="2"/>
    <d v="2016-10-30T00:00:00"/>
    <s v="8:30"/>
    <n v="10"/>
    <n v="28"/>
    <s v="Ser"/>
    <x v="5"/>
    <n v="75"/>
    <m/>
    <n v="75"/>
    <m/>
    <m/>
    <m/>
    <m/>
    <m/>
    <m/>
    <m/>
    <m/>
    <m/>
    <m/>
    <m/>
    <m/>
    <m/>
    <m/>
    <m/>
    <m/>
    <m/>
    <m/>
    <n v="1.549E-2"/>
    <n v="2.97"/>
    <n v="58.882405845312405"/>
    <n v="0.75"/>
  </r>
  <r>
    <n v="60"/>
    <x v="4"/>
    <s v="Las Ánimas60"/>
    <n v="25.113579999999999"/>
    <n v="-110.50776999999999"/>
    <n v="2"/>
    <d v="2016-10-30T00:00:00"/>
    <s v="8:30"/>
    <n v="10"/>
    <n v="28"/>
    <s v="dme"/>
    <x v="2"/>
    <n v="5"/>
    <m/>
    <m/>
    <m/>
    <m/>
    <m/>
    <m/>
    <m/>
    <m/>
    <m/>
    <m/>
    <m/>
    <m/>
    <m/>
    <m/>
    <m/>
    <m/>
    <m/>
    <m/>
    <m/>
    <m/>
    <m/>
    <n v="20.71"/>
    <n v="103.55000000000001"/>
    <n v="0.1"/>
  </r>
  <r>
    <n v="60"/>
    <x v="4"/>
    <s v="Las Ánimas60"/>
    <n v="25.113579999999999"/>
    <n v="-110.50776999999999"/>
    <n v="2"/>
    <d v="2016-10-30T00:00:00"/>
    <s v="8:30"/>
    <n v="10"/>
    <n v="28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61"/>
    <x v="4"/>
    <s v="Las Ánimas61"/>
    <n v="25.113579999999999"/>
    <n v="-110.50776999999999"/>
    <n v="1"/>
    <d v="2016-10-30T00:00:00"/>
    <s v="7:40"/>
    <n v="12.2"/>
    <n v="28"/>
    <s v="Ser"/>
    <x v="5"/>
    <n v="16"/>
    <m/>
    <n v="11"/>
    <m/>
    <n v="5"/>
    <m/>
    <m/>
    <m/>
    <m/>
    <m/>
    <m/>
    <m/>
    <m/>
    <m/>
    <m/>
    <m/>
    <m/>
    <m/>
    <m/>
    <m/>
    <m/>
    <n v="1.549E-2"/>
    <n v="2.97"/>
    <n v="57.252770861652607"/>
    <n v="0.16"/>
  </r>
  <r>
    <n v="61"/>
    <x v="4"/>
    <s v="Las Ánimas61"/>
    <n v="25.113579999999999"/>
    <n v="-110.50776999999999"/>
    <n v="1"/>
    <d v="2016-10-30T00:00:00"/>
    <s v="7:40"/>
    <n v="12.2"/>
    <n v="28"/>
    <s v="Hpa"/>
    <x v="0"/>
    <n v="9"/>
    <m/>
    <m/>
    <m/>
    <m/>
    <m/>
    <n v="7"/>
    <n v="2"/>
    <m/>
    <m/>
    <m/>
    <m/>
    <m/>
    <m/>
    <m/>
    <m/>
    <m/>
    <m/>
    <m/>
    <m/>
    <m/>
    <n v="3.1620000000000002E-2"/>
    <n v="2.93"/>
    <n v="756.337911995269"/>
    <n v="0.09"/>
  </r>
  <r>
    <n v="61"/>
    <x v="4"/>
    <s v="Las Ánimas61"/>
    <n v="25.113579999999999"/>
    <n v="-110.50776999999999"/>
    <n v="1"/>
    <d v="2016-10-30T00:00:00"/>
    <s v="7:40"/>
    <n v="12.2"/>
    <n v="28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61"/>
    <x v="4"/>
    <s v="Las Ánimas61"/>
    <n v="25.113579999999999"/>
    <n v="-110.50776999999999"/>
    <n v="1"/>
    <d v="2016-10-30T00:00:00"/>
    <s v="7:40"/>
    <n v="12.2"/>
    <n v="28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62"/>
    <x v="4"/>
    <s v="Las Ánimas62"/>
    <n v="25.113579999999999"/>
    <n v="-110.50776999999999"/>
    <n v="2"/>
    <d v="2016-10-30T00:00:00"/>
    <s v="8:00"/>
    <n v="15.6"/>
    <n v="28"/>
    <s v="Lar"/>
    <x v="1"/>
    <n v="2"/>
    <m/>
    <m/>
    <m/>
    <m/>
    <m/>
    <m/>
    <m/>
    <m/>
    <n v="2"/>
    <m/>
    <m/>
    <m/>
    <m/>
    <m/>
    <m/>
    <m/>
    <m/>
    <m/>
    <m/>
    <m/>
    <n v="1.549E-2"/>
    <n v="2.97"/>
    <n v="583.31012391521585"/>
    <n v="0.02"/>
  </r>
  <r>
    <n v="62"/>
    <x v="4"/>
    <s v="Las Ánimas62"/>
    <n v="25.113579999999999"/>
    <n v="-110.50776999999999"/>
    <n v="2"/>
    <d v="2016-10-30T00:00:00"/>
    <s v="8:00"/>
    <n v="15.6"/>
    <n v="28"/>
    <s v="Ser"/>
    <x v="5"/>
    <n v="20"/>
    <m/>
    <n v="9"/>
    <m/>
    <n v="11"/>
    <m/>
    <m/>
    <m/>
    <m/>
    <m/>
    <m/>
    <m/>
    <m/>
    <m/>
    <m/>
    <m/>
    <m/>
    <m/>
    <m/>
    <m/>
    <m/>
    <n v="1.549E-2"/>
    <n v="2.97"/>
    <n v="114.02259497765242"/>
    <n v="0.2"/>
  </r>
  <r>
    <n v="62"/>
    <x v="4"/>
    <s v="Las Ánimas62"/>
    <n v="25.113579999999999"/>
    <n v="-110.50776999999999"/>
    <n v="2"/>
    <d v="2016-10-30T00:00:00"/>
    <s v="8:00"/>
    <n v="15.6"/>
    <n v="28"/>
    <s v="Hpa"/>
    <x v="0"/>
    <n v="7"/>
    <m/>
    <m/>
    <m/>
    <m/>
    <m/>
    <n v="6"/>
    <m/>
    <m/>
    <n v="1"/>
    <m/>
    <m/>
    <m/>
    <m/>
    <m/>
    <m/>
    <m/>
    <m/>
    <m/>
    <m/>
    <m/>
    <n v="3.1620000000000002E-2"/>
    <n v="2.93"/>
    <n v="931.96816931357034"/>
    <n v="7.0000000000000007E-2"/>
  </r>
  <r>
    <n v="62"/>
    <x v="4"/>
    <s v="Las Ánimas62"/>
    <n v="25.113579999999999"/>
    <n v="-110.50776999999999"/>
    <n v="2"/>
    <d v="2016-10-30T00:00:00"/>
    <s v="8:00"/>
    <n v="15.6"/>
    <n v="28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62"/>
    <x v="4"/>
    <s v="Las Ánimas62"/>
    <n v="25.113579999999999"/>
    <n v="-110.50776999999999"/>
    <n v="2"/>
    <d v="2016-10-30T00:00:00"/>
    <s v="8:00"/>
    <n v="15.6"/>
    <n v="28"/>
    <s v="pma"/>
    <x v="3"/>
    <n v="8"/>
    <m/>
    <m/>
    <m/>
    <m/>
    <m/>
    <m/>
    <m/>
    <m/>
    <m/>
    <m/>
    <m/>
    <m/>
    <m/>
    <m/>
    <m/>
    <m/>
    <m/>
    <m/>
    <m/>
    <m/>
    <m/>
    <n v="33.238461538461536"/>
    <n v="265.90769230769229"/>
    <n v="0.16"/>
  </r>
  <r>
    <n v="63"/>
    <x v="4"/>
    <s v="Las Ánimas63"/>
    <n v="25.113579999999999"/>
    <n v="-110.50776999999999"/>
    <n v="3"/>
    <d v="2016-10-30T00:00:00"/>
    <s v="8:13"/>
    <n v="19.600000000000001"/>
    <n v="28"/>
    <s v="Ser"/>
    <x v="5"/>
    <n v="4"/>
    <m/>
    <m/>
    <m/>
    <n v="4"/>
    <m/>
    <m/>
    <m/>
    <m/>
    <m/>
    <m/>
    <m/>
    <m/>
    <m/>
    <m/>
    <m/>
    <m/>
    <m/>
    <m/>
    <m/>
    <m/>
    <n v="1.549E-2"/>
    <n v="2.97"/>
    <n v="38.893347736805431"/>
    <n v="0.04"/>
  </r>
  <r>
    <n v="63"/>
    <x v="4"/>
    <s v="Las Ánimas63"/>
    <n v="25.113579999999999"/>
    <n v="-110.50776999999999"/>
    <n v="3"/>
    <d v="2016-10-30T00:00:00"/>
    <s v="8:13"/>
    <n v="19.600000000000001"/>
    <n v="28"/>
    <s v="Lar"/>
    <x v="1"/>
    <n v="2"/>
    <m/>
    <m/>
    <m/>
    <m/>
    <m/>
    <m/>
    <m/>
    <m/>
    <n v="2"/>
    <m/>
    <m/>
    <m/>
    <m/>
    <m/>
    <m/>
    <m/>
    <m/>
    <m/>
    <m/>
    <m/>
    <n v="1.549E-2"/>
    <n v="2.97"/>
    <n v="583.31012391521585"/>
    <n v="0.02"/>
  </r>
  <r>
    <n v="63"/>
    <x v="4"/>
    <s v="Las Ánimas63"/>
    <n v="25.113579999999999"/>
    <n v="-110.50776999999999"/>
    <n v="3"/>
    <d v="2016-10-30T00:00:00"/>
    <s v="8:13"/>
    <n v="19.600000000000001"/>
    <n v="28"/>
    <s v="Hpa"/>
    <x v="0"/>
    <n v="10"/>
    <m/>
    <m/>
    <m/>
    <m/>
    <m/>
    <n v="5"/>
    <n v="5"/>
    <m/>
    <m/>
    <m/>
    <m/>
    <m/>
    <m/>
    <m/>
    <m/>
    <m/>
    <m/>
    <m/>
    <m/>
    <m/>
    <n v="3.1620000000000002E-2"/>
    <n v="2.93"/>
    <n v="1035.5835522783491"/>
    <n v="0.1"/>
  </r>
  <r>
    <n v="63"/>
    <x v="4"/>
    <s v="Las Ánimas63"/>
    <n v="25.113579999999999"/>
    <n v="-110.50776999999999"/>
    <n v="3"/>
    <d v="2016-10-30T00:00:00"/>
    <s v="8:13"/>
    <n v="19.600000000000001"/>
    <n v="28"/>
    <s v="Mro"/>
    <x v="4"/>
    <n v="2"/>
    <m/>
    <m/>
    <m/>
    <m/>
    <m/>
    <m/>
    <m/>
    <m/>
    <m/>
    <m/>
    <n v="1"/>
    <n v="1"/>
    <m/>
    <m/>
    <m/>
    <m/>
    <m/>
    <m/>
    <m/>
    <m/>
    <n v="1.413E-2"/>
    <n v="2.9849999999999999"/>
    <n v="1921.842978082454"/>
    <n v="0.02"/>
  </r>
  <r>
    <n v="63"/>
    <x v="4"/>
    <s v="Las Ánimas63"/>
    <n v="25.113579999999999"/>
    <n v="-110.50776999999999"/>
    <n v="3"/>
    <d v="2016-10-30T00:00:00"/>
    <s v="8:13"/>
    <n v="19.600000000000001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64"/>
    <x v="4"/>
    <s v="Las Ánimas64"/>
    <n v="25.113579999999999"/>
    <n v="-110.50776999999999"/>
    <n v="1"/>
    <d v="2016-10-30T00:00:00"/>
    <s v="7:45"/>
    <n v="15.9"/>
    <n v="29"/>
    <s v="Hpa"/>
    <x v="0"/>
    <n v="5"/>
    <m/>
    <m/>
    <m/>
    <n v="3"/>
    <m/>
    <m/>
    <n v="2"/>
    <m/>
    <m/>
    <m/>
    <m/>
    <m/>
    <m/>
    <m/>
    <m/>
    <m/>
    <m/>
    <m/>
    <m/>
    <m/>
    <n v="3.1620000000000002E-2"/>
    <n v="2.93"/>
    <n v="331.98836499869617"/>
    <n v="0.05"/>
  </r>
  <r>
    <n v="64"/>
    <x v="4"/>
    <s v="Las Ánimas64"/>
    <n v="25.113579999999999"/>
    <n v="-110.50776999999999"/>
    <n v="1"/>
    <d v="2016-10-30T00:00:00"/>
    <s v="7:45"/>
    <n v="15.9"/>
    <n v="29"/>
    <s v="Ser"/>
    <x v="5"/>
    <n v="8"/>
    <m/>
    <n v="8"/>
    <m/>
    <m/>
    <m/>
    <m/>
    <m/>
    <m/>
    <m/>
    <m/>
    <m/>
    <m/>
    <m/>
    <m/>
    <m/>
    <m/>
    <m/>
    <m/>
    <m/>
    <m/>
    <n v="1.549E-2"/>
    <n v="2.97"/>
    <n v="6.2807899568333232"/>
    <n v="0.08"/>
  </r>
  <r>
    <n v="64"/>
    <x v="4"/>
    <s v="Las Ánimas64"/>
    <n v="25.113579999999999"/>
    <n v="-110.50776999999999"/>
    <n v="1"/>
    <d v="2016-10-30T00:00:00"/>
    <s v="7:45"/>
    <n v="15.9"/>
    <n v="29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64"/>
    <x v="4"/>
    <s v="Las Ánimas64"/>
    <n v="25.113579999999999"/>
    <n v="-110.50776999999999"/>
    <n v="1"/>
    <d v="2016-10-30T00:00:00"/>
    <s v="7:45"/>
    <n v="15.9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65"/>
    <x v="4"/>
    <s v="Las Ánimas65"/>
    <n v="25.113579999999999"/>
    <n v="-110.50776999999999"/>
    <n v="2"/>
    <d v="2016-10-30T00:00:00"/>
    <s v="8:00"/>
    <n v="15.3"/>
    <n v="29"/>
    <s v="Hpa"/>
    <x v="0"/>
    <n v="2"/>
    <m/>
    <m/>
    <m/>
    <n v="1"/>
    <m/>
    <m/>
    <n v="1"/>
    <m/>
    <m/>
    <m/>
    <m/>
    <m/>
    <m/>
    <m/>
    <m/>
    <m/>
    <m/>
    <m/>
    <m/>
    <m/>
    <n v="3.1620000000000002E-2"/>
    <n v="2.93"/>
    <n v="156.89472574586003"/>
    <n v="0.02"/>
  </r>
  <r>
    <n v="65"/>
    <x v="4"/>
    <s v="Las Ánimas65"/>
    <n v="25.113579999999999"/>
    <n v="-110.50776999999999"/>
    <n v="2"/>
    <d v="2016-10-30T00:00:00"/>
    <s v="8:00"/>
    <n v="15.3"/>
    <n v="29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65"/>
    <x v="4"/>
    <s v="Las Ánimas65"/>
    <n v="25.113579999999999"/>
    <n v="-110.50776999999999"/>
    <n v="2"/>
    <d v="2016-10-30T00:00:00"/>
    <s v="8:00"/>
    <n v="15.3"/>
    <n v="29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65"/>
    <x v="4"/>
    <s v="Las Ánimas65"/>
    <n v="25.113579999999999"/>
    <n v="-110.50776999999999"/>
    <n v="2"/>
    <d v="2016-10-30T00:00:00"/>
    <s v="8:00"/>
    <n v="15.3"/>
    <n v="29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65"/>
    <x v="4"/>
    <s v="Las Ánimas65"/>
    <n v="25.113579999999999"/>
    <n v="-110.50776999999999"/>
    <n v="2"/>
    <d v="2016-10-30T00:00:00"/>
    <s v="8:00"/>
    <n v="15.3"/>
    <n v="29"/>
    <s v="Zco"/>
    <x v="6"/>
    <n v="1"/>
    <m/>
    <m/>
    <m/>
    <n v="1"/>
    <m/>
    <m/>
    <m/>
    <m/>
    <m/>
    <m/>
    <m/>
    <m/>
    <m/>
    <m/>
    <m/>
    <m/>
    <m/>
    <m/>
    <m/>
    <m/>
    <n v="1.738E-2"/>
    <n v="3.06"/>
    <n v="13.261553887604949"/>
    <n v="0.01"/>
  </r>
  <r>
    <n v="65"/>
    <x v="4"/>
    <s v="Las Ánimas65"/>
    <n v="25.113579999999999"/>
    <n v="-110.50776999999999"/>
    <n v="2"/>
    <d v="2016-10-30T00:00:00"/>
    <s v="8:00"/>
    <n v="15.3"/>
    <n v="29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66"/>
    <x v="5"/>
    <s v="Isla San Diego66"/>
    <n v="25.2043"/>
    <n v="-110.6949"/>
    <n v="1"/>
    <d v="2016-10-30T00:00:00"/>
    <s v="11:45"/>
    <n v="18.899999999999999"/>
    <n v="28"/>
    <s v="Hpa"/>
    <x v="0"/>
    <n v="3"/>
    <m/>
    <m/>
    <m/>
    <m/>
    <m/>
    <m/>
    <n v="3"/>
    <m/>
    <m/>
    <m/>
    <m/>
    <m/>
    <m/>
    <m/>
    <m/>
    <m/>
    <m/>
    <m/>
    <m/>
    <m/>
    <n v="3.1620000000000002E-2"/>
    <n v="2.93"/>
    <n v="416.08743671665172"/>
    <n v="0.03"/>
  </r>
  <r>
    <n v="66"/>
    <x v="5"/>
    <s v="Isla San Diego66"/>
    <n v="25.2043"/>
    <n v="-110.6949"/>
    <n v="1"/>
    <d v="2016-10-30T00:00:00"/>
    <s v="11:45"/>
    <n v="18.899999999999999"/>
    <n v="28"/>
    <s v="Lar"/>
    <x v="1"/>
    <n v="14"/>
    <m/>
    <m/>
    <m/>
    <m/>
    <m/>
    <m/>
    <n v="5"/>
    <m/>
    <n v="9"/>
    <m/>
    <m/>
    <m/>
    <m/>
    <m/>
    <m/>
    <m/>
    <m/>
    <m/>
    <m/>
    <m/>
    <n v="1.549E-2"/>
    <n v="2.97"/>
    <n v="3005.8248997638088"/>
    <n v="0.14000000000000001"/>
  </r>
  <r>
    <n v="66"/>
    <x v="5"/>
    <s v="Isla San Diego66"/>
    <n v="25.2043"/>
    <n v="-110.6949"/>
    <n v="1"/>
    <d v="2016-10-30T00:00:00"/>
    <s v="11:45"/>
    <n v="18.899999999999999"/>
    <n v="28"/>
    <s v="Ser"/>
    <x v="5"/>
    <n v="6"/>
    <m/>
    <n v="6"/>
    <m/>
    <m/>
    <m/>
    <m/>
    <m/>
    <m/>
    <m/>
    <m/>
    <m/>
    <m/>
    <m/>
    <m/>
    <m/>
    <m/>
    <m/>
    <m/>
    <m/>
    <m/>
    <n v="1.549E-2"/>
    <n v="2.97"/>
    <n v="4.7105924676249922"/>
    <n v="0.06"/>
  </r>
  <r>
    <n v="66"/>
    <x v="5"/>
    <s v="Isla San Diego66"/>
    <n v="25.2043"/>
    <n v="-110.6949"/>
    <n v="1"/>
    <d v="2016-10-30T00:00:00"/>
    <s v="11:45"/>
    <n v="18.899999999999999"/>
    <n v="28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67"/>
    <x v="5"/>
    <s v="Isla San Diego67"/>
    <n v="25.2043"/>
    <n v="-110.6949"/>
    <n v="2"/>
    <d v="2016-10-30T00:00:00"/>
    <s v="11:50"/>
    <n v="18.100000000000001"/>
    <n v="28"/>
    <s v="Hpa"/>
    <x v="0"/>
    <n v="4"/>
    <m/>
    <m/>
    <m/>
    <m/>
    <m/>
    <m/>
    <n v="4"/>
    <m/>
    <m/>
    <m/>
    <m/>
    <m/>
    <m/>
    <m/>
    <m/>
    <m/>
    <m/>
    <m/>
    <m/>
    <m/>
    <n v="3.1620000000000002E-2"/>
    <n v="2.93"/>
    <n v="554.78324895553567"/>
    <n v="0.04"/>
  </r>
  <r>
    <n v="67"/>
    <x v="5"/>
    <s v="Isla San Diego67"/>
    <n v="25.2043"/>
    <n v="-110.6949"/>
    <n v="2"/>
    <d v="2016-10-30T00:00:00"/>
    <s v="11:50"/>
    <n v="18.100000000000001"/>
    <n v="28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67"/>
    <x v="5"/>
    <s v="Isla San Diego67"/>
    <n v="25.2043"/>
    <n v="-110.6949"/>
    <n v="2"/>
    <d v="2016-10-30T00:00:00"/>
    <s v="11:50"/>
    <n v="18.100000000000001"/>
    <n v="28"/>
    <s v="Sgh"/>
    <x v="9"/>
    <n v="1"/>
    <m/>
    <m/>
    <m/>
    <m/>
    <m/>
    <m/>
    <m/>
    <m/>
    <n v="1"/>
    <m/>
    <m/>
    <m/>
    <m/>
    <m/>
    <m/>
    <m/>
    <m/>
    <m/>
    <m/>
    <m/>
    <n v="1.259E-2"/>
    <n v="3.01"/>
    <n v="270.65567556170703"/>
    <n v="0.01"/>
  </r>
  <r>
    <n v="67"/>
    <x v="5"/>
    <s v="Isla San Diego67"/>
    <n v="25.2043"/>
    <n v="-110.6949"/>
    <n v="2"/>
    <d v="2016-10-30T00:00:00"/>
    <s v="11:50"/>
    <n v="18.100000000000001"/>
    <n v="28"/>
    <s v="Ser"/>
    <x v="5"/>
    <n v="4"/>
    <m/>
    <n v="4"/>
    <m/>
    <m/>
    <m/>
    <m/>
    <m/>
    <m/>
    <m/>
    <m/>
    <m/>
    <m/>
    <m/>
    <m/>
    <m/>
    <m/>
    <m/>
    <m/>
    <m/>
    <m/>
    <n v="1.549E-2"/>
    <n v="2.97"/>
    <n v="3.1403949784166616"/>
    <n v="0.04"/>
  </r>
  <r>
    <n v="67"/>
    <x v="5"/>
    <s v="Isla San Diego67"/>
    <n v="25.2043"/>
    <n v="-110.6949"/>
    <n v="2"/>
    <d v="2016-10-30T00:00:00"/>
    <s v="11:50"/>
    <n v="18.100000000000001"/>
    <n v="28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68"/>
    <x v="5"/>
    <s v="Isla San Diego68"/>
    <n v="25.2043"/>
    <n v="-110.6949"/>
    <n v="3"/>
    <d v="2016-10-30T00:00:00"/>
    <s v="12:00"/>
    <n v="18.5"/>
    <n v="28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68"/>
    <x v="5"/>
    <s v="Isla San Diego68"/>
    <n v="25.2043"/>
    <n v="-110.6949"/>
    <n v="3"/>
    <d v="2016-10-30T00:00:00"/>
    <s v="12:00"/>
    <n v="18.5"/>
    <n v="28"/>
    <s v="Lar"/>
    <x v="1"/>
    <n v="3"/>
    <m/>
    <m/>
    <m/>
    <m/>
    <m/>
    <m/>
    <m/>
    <m/>
    <n v="3"/>
    <m/>
    <m/>
    <m/>
    <m/>
    <m/>
    <m/>
    <m/>
    <m/>
    <m/>
    <m/>
    <m/>
    <n v="1.549E-2"/>
    <n v="2.97"/>
    <n v="874.96518587282378"/>
    <n v="0.03"/>
  </r>
  <r>
    <n v="68"/>
    <x v="5"/>
    <s v="Isla San Diego68"/>
    <n v="25.2043"/>
    <n v="-110.6949"/>
    <n v="3"/>
    <d v="2016-10-30T00:00:00"/>
    <s v="12:00"/>
    <n v="18.5"/>
    <n v="28"/>
    <s v="Mro"/>
    <x v="4"/>
    <n v="3"/>
    <m/>
    <m/>
    <m/>
    <m/>
    <m/>
    <m/>
    <n v="1"/>
    <m/>
    <m/>
    <m/>
    <n v="2"/>
    <m/>
    <m/>
    <m/>
    <m/>
    <m/>
    <m/>
    <m/>
    <m/>
    <m/>
    <n v="1.413E-2"/>
    <n v="2.9849999999999999"/>
    <n v="1483.9630230341986"/>
    <n v="0.03"/>
  </r>
  <r>
    <n v="68"/>
    <x v="5"/>
    <s v="Isla San Diego68"/>
    <n v="25.2043"/>
    <n v="-110.6949"/>
    <n v="3"/>
    <d v="2016-10-30T00:00:00"/>
    <s v="12:00"/>
    <n v="18.5"/>
    <n v="28"/>
    <s v="Ser"/>
    <x v="5"/>
    <n v="4"/>
    <m/>
    <n v="4"/>
    <m/>
    <m/>
    <m/>
    <m/>
    <m/>
    <m/>
    <m/>
    <m/>
    <m/>
    <m/>
    <m/>
    <m/>
    <m/>
    <m/>
    <m/>
    <m/>
    <m/>
    <m/>
    <n v="1.549E-2"/>
    <n v="2.97"/>
    <n v="3.1403949784166616"/>
    <n v="0.04"/>
  </r>
  <r>
    <n v="68"/>
    <x v="5"/>
    <s v="Isla San Diego68"/>
    <n v="25.2043"/>
    <n v="-110.6949"/>
    <n v="3"/>
    <d v="2016-10-30T00:00:00"/>
    <s v="12:00"/>
    <n v="18.5"/>
    <n v="28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69"/>
    <x v="5"/>
    <s v="Isla San Diego69"/>
    <n v="25.2043"/>
    <n v="-110.6949"/>
    <n v="4"/>
    <d v="2016-10-30T00:00:00"/>
    <s v="12:15"/>
    <n v="18.899999999999999"/>
    <n v="28"/>
    <s v="Lar"/>
    <x v="1"/>
    <n v="11"/>
    <m/>
    <m/>
    <m/>
    <m/>
    <m/>
    <m/>
    <n v="8"/>
    <m/>
    <n v="3"/>
    <m/>
    <m/>
    <m/>
    <m/>
    <m/>
    <m/>
    <m/>
    <m/>
    <m/>
    <m/>
    <m/>
    <n v="1.549E-2"/>
    <n v="2.97"/>
    <n v="1484.4521333053642"/>
    <n v="0.11"/>
  </r>
  <r>
    <n v="69"/>
    <x v="5"/>
    <s v="Isla San Diego69"/>
    <n v="25.2043"/>
    <n v="-110.6949"/>
    <n v="4"/>
    <d v="2016-10-30T00:00:00"/>
    <s v="12:15"/>
    <n v="18.899999999999999"/>
    <n v="28"/>
    <s v="Mro"/>
    <x v="4"/>
    <n v="3"/>
    <m/>
    <m/>
    <m/>
    <m/>
    <m/>
    <m/>
    <n v="2"/>
    <m/>
    <m/>
    <m/>
    <n v="1"/>
    <m/>
    <m/>
    <m/>
    <m/>
    <m/>
    <m/>
    <m/>
    <m/>
    <m/>
    <n v="1.413E-2"/>
    <n v="2.9849999999999999"/>
    <n v="850.79982638053309"/>
    <n v="0.03"/>
  </r>
  <r>
    <n v="69"/>
    <x v="5"/>
    <s v="Isla San Diego69"/>
    <n v="25.2043"/>
    <n v="-110.6949"/>
    <n v="4"/>
    <d v="2016-10-30T00:00:00"/>
    <s v="12:15"/>
    <n v="18.899999999999999"/>
    <n v="28"/>
    <s v="Sgh"/>
    <x v="9"/>
    <n v="2"/>
    <m/>
    <m/>
    <m/>
    <m/>
    <m/>
    <m/>
    <m/>
    <m/>
    <n v="1"/>
    <m/>
    <n v="1"/>
    <m/>
    <m/>
    <m/>
    <m/>
    <m/>
    <m/>
    <m/>
    <m/>
    <m/>
    <n v="1.259E-2"/>
    <n v="3.01"/>
    <n v="959.0857682455885"/>
    <n v="0.02"/>
  </r>
  <r>
    <n v="69"/>
    <x v="5"/>
    <s v="Isla San Diego69"/>
    <n v="25.2043"/>
    <n v="-110.6949"/>
    <n v="4"/>
    <d v="2016-10-30T00:00:00"/>
    <s v="12:15"/>
    <n v="18.899999999999999"/>
    <n v="28"/>
    <s v="Ser"/>
    <x v="5"/>
    <n v="14"/>
    <m/>
    <n v="14"/>
    <m/>
    <m/>
    <m/>
    <m/>
    <m/>
    <m/>
    <m/>
    <m/>
    <m/>
    <m/>
    <m/>
    <m/>
    <m/>
    <m/>
    <m/>
    <m/>
    <m/>
    <m/>
    <n v="1.549E-2"/>
    <n v="2.97"/>
    <n v="10.991382424458315"/>
    <n v="0.14000000000000001"/>
  </r>
  <r>
    <n v="69"/>
    <x v="5"/>
    <s v="Isla San Diego69"/>
    <n v="25.2043"/>
    <n v="-110.6949"/>
    <n v="4"/>
    <d v="2016-10-30T00:00:00"/>
    <s v="12:15"/>
    <n v="18.899999999999999"/>
    <n v="28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69"/>
    <x v="5"/>
    <s v="Isla San Diego69"/>
    <n v="25.2043"/>
    <n v="-110.6949"/>
    <n v="4"/>
    <d v="2016-10-30T00:00:00"/>
    <s v="12:15"/>
    <n v="18.899999999999999"/>
    <n v="28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70"/>
    <x v="5"/>
    <s v="Isla San Diego70"/>
    <n v="25.2043"/>
    <n v="-110.6949"/>
    <n v="1"/>
    <d v="2016-10-30T00:00:00"/>
    <s v="12:05"/>
    <n v="6.2"/>
    <n v="28"/>
    <s v="Hpa"/>
    <x v="0"/>
    <n v="8"/>
    <m/>
    <m/>
    <m/>
    <m/>
    <m/>
    <n v="2"/>
    <n v="6"/>
    <m/>
    <m/>
    <m/>
    <m/>
    <m/>
    <m/>
    <m/>
    <m/>
    <m/>
    <m/>
    <m/>
    <m/>
    <m/>
    <n v="3.1620000000000002E-2"/>
    <n v="2.93"/>
    <n v="969.01666986687519"/>
    <n v="0.08"/>
  </r>
  <r>
    <n v="70"/>
    <x v="5"/>
    <s v="Isla San Diego70"/>
    <n v="25.2043"/>
    <n v="-110.6949"/>
    <n v="1"/>
    <d v="2016-10-30T00:00:00"/>
    <s v="12:05"/>
    <n v="6.2"/>
    <n v="28"/>
    <s v="Ser"/>
    <x v="5"/>
    <n v="15"/>
    <m/>
    <m/>
    <m/>
    <n v="15"/>
    <m/>
    <m/>
    <m/>
    <m/>
    <m/>
    <m/>
    <m/>
    <m/>
    <m/>
    <m/>
    <m/>
    <m/>
    <m/>
    <m/>
    <m/>
    <m/>
    <n v="1.549E-2"/>
    <n v="2.97"/>
    <n v="145.85005401302035"/>
    <n v="0.15"/>
  </r>
  <r>
    <n v="70"/>
    <x v="5"/>
    <s v="Isla San Diego70"/>
    <n v="25.2043"/>
    <n v="-110.6949"/>
    <n v="1"/>
    <d v="2016-10-30T00:00:00"/>
    <s v="12:05"/>
    <n v="6.2"/>
    <n v="28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70"/>
    <x v="5"/>
    <s v="Isla San Diego70"/>
    <n v="25.2043"/>
    <n v="-110.6949"/>
    <n v="1"/>
    <d v="2016-10-30T00:00:00"/>
    <s v="12:05"/>
    <n v="6.2"/>
    <n v="28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71"/>
    <x v="5"/>
    <s v="Isla San Diego71"/>
    <n v="25.2043"/>
    <n v="-110.6949"/>
    <n v="2"/>
    <d v="2016-10-30T00:00:00"/>
    <s v="12:15"/>
    <n v="7.3"/>
    <n v="28"/>
    <s v="Ser"/>
    <x v="5"/>
    <n v="10"/>
    <m/>
    <m/>
    <m/>
    <n v="10"/>
    <m/>
    <m/>
    <m/>
    <m/>
    <m/>
    <m/>
    <m/>
    <m/>
    <m/>
    <m/>
    <m/>
    <m/>
    <m/>
    <m/>
    <m/>
    <m/>
    <n v="1.549E-2"/>
    <n v="2.97"/>
    <n v="97.233369342013575"/>
    <n v="0.1"/>
  </r>
  <r>
    <n v="71"/>
    <x v="5"/>
    <s v="Isla San Diego71"/>
    <n v="25.2043"/>
    <n v="-110.6949"/>
    <n v="2"/>
    <d v="2016-10-30T00:00:00"/>
    <s v="12:15"/>
    <n v="7.3"/>
    <n v="28"/>
    <s v="Sgh"/>
    <x v="9"/>
    <n v="2"/>
    <m/>
    <m/>
    <m/>
    <m/>
    <m/>
    <m/>
    <n v="2"/>
    <m/>
    <m/>
    <m/>
    <m/>
    <m/>
    <m/>
    <m/>
    <m/>
    <m/>
    <m/>
    <m/>
    <m/>
    <m/>
    <n v="1.259E-2"/>
    <n v="3.01"/>
    <n v="138.86738336952035"/>
    <n v="0.02"/>
  </r>
  <r>
    <n v="71"/>
    <x v="5"/>
    <s v="Isla San Diego71"/>
    <n v="25.2043"/>
    <n v="-110.6949"/>
    <n v="2"/>
    <d v="2016-10-30T00:00:00"/>
    <s v="12:15"/>
    <n v="7.3"/>
    <n v="28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71"/>
    <x v="5"/>
    <s v="Isla San Diego71"/>
    <n v="25.2043"/>
    <n v="-110.6949"/>
    <n v="2"/>
    <d v="2016-10-30T00:00:00"/>
    <s v="12:15"/>
    <n v="7.3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72"/>
    <x v="5"/>
    <s v="Isla San Diego72"/>
    <n v="25.2043"/>
    <n v="-110.6949"/>
    <n v="3"/>
    <d v="2016-10-30T00:00:00"/>
    <s v="12:32"/>
    <n v="13.8"/>
    <n v="28"/>
    <s v="Ser"/>
    <x v="5"/>
    <n v="23"/>
    <m/>
    <m/>
    <m/>
    <n v="23"/>
    <m/>
    <m/>
    <m/>
    <m/>
    <m/>
    <m/>
    <m/>
    <m/>
    <m/>
    <m/>
    <m/>
    <m/>
    <m/>
    <m/>
    <m/>
    <m/>
    <n v="1.549E-2"/>
    <n v="2.97"/>
    <n v="223.63674948663123"/>
    <n v="0.23"/>
  </r>
  <r>
    <n v="72"/>
    <x v="5"/>
    <s v="Isla San Diego72"/>
    <n v="25.2043"/>
    <n v="-110.6949"/>
    <n v="3"/>
    <d v="2016-10-30T00:00:00"/>
    <s v="12:32"/>
    <n v="13.8"/>
    <n v="28"/>
    <s v="Lar"/>
    <x v="1"/>
    <n v="7"/>
    <m/>
    <m/>
    <m/>
    <m/>
    <m/>
    <m/>
    <m/>
    <m/>
    <n v="7"/>
    <m/>
    <m/>
    <m/>
    <m/>
    <m/>
    <m/>
    <m/>
    <m/>
    <m/>
    <m/>
    <m/>
    <n v="1.549E-2"/>
    <n v="2.97"/>
    <n v="2041.5854337032556"/>
    <n v="7.0000000000000007E-2"/>
  </r>
  <r>
    <n v="72"/>
    <x v="5"/>
    <s v="Isla San Diego72"/>
    <n v="25.2043"/>
    <n v="-110.6949"/>
    <n v="3"/>
    <d v="2016-10-30T00:00:00"/>
    <s v="12:32"/>
    <n v="13.8"/>
    <n v="28"/>
    <s v="Hpa"/>
    <x v="0"/>
    <n v="2"/>
    <m/>
    <m/>
    <m/>
    <m/>
    <m/>
    <n v="2"/>
    <m/>
    <m/>
    <m/>
    <m/>
    <m/>
    <m/>
    <m/>
    <m/>
    <m/>
    <m/>
    <m/>
    <m/>
    <m/>
    <m/>
    <n v="3.1620000000000002E-2"/>
    <n v="2.93"/>
    <n v="136.84179643357177"/>
    <n v="0.02"/>
  </r>
  <r>
    <n v="72"/>
    <x v="5"/>
    <s v="Isla San Diego72"/>
    <n v="25.2043"/>
    <n v="-110.6949"/>
    <n v="3"/>
    <d v="2016-10-30T00:00:00"/>
    <s v="12:32"/>
    <n v="13.8"/>
    <n v="28"/>
    <s v="Mro"/>
    <x v="4"/>
    <n v="2"/>
    <m/>
    <m/>
    <m/>
    <m/>
    <m/>
    <m/>
    <m/>
    <m/>
    <m/>
    <m/>
    <n v="1"/>
    <n v="1"/>
    <m/>
    <m/>
    <m/>
    <m/>
    <m/>
    <m/>
    <m/>
    <m/>
    <n v="1.413E-2"/>
    <n v="2.9849999999999999"/>
    <n v="1921.842978082454"/>
    <n v="0.02"/>
  </r>
  <r>
    <n v="72"/>
    <x v="5"/>
    <s v="Isla San Diego72"/>
    <n v="25.2043"/>
    <n v="-110.6949"/>
    <n v="3"/>
    <d v="2016-10-30T00:00:00"/>
    <s v="12:32"/>
    <n v="13.8"/>
    <n v="28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73"/>
    <x v="5"/>
    <s v="Isla San Diego73"/>
    <n v="25.2043"/>
    <n v="-110.6949"/>
    <n v="4"/>
    <d v="2016-10-30T00:00:00"/>
    <s v="12:44"/>
    <n v="12"/>
    <n v="28"/>
    <s v="Ser"/>
    <x v="5"/>
    <n v="20"/>
    <m/>
    <m/>
    <m/>
    <n v="20"/>
    <m/>
    <m/>
    <m/>
    <m/>
    <m/>
    <m/>
    <m/>
    <m/>
    <m/>
    <m/>
    <m/>
    <m/>
    <m/>
    <m/>
    <m/>
    <m/>
    <n v="1.549E-2"/>
    <n v="2.97"/>
    <n v="194.46673868402715"/>
    <n v="0.2"/>
  </r>
  <r>
    <n v="73"/>
    <x v="5"/>
    <s v="Isla San Diego73"/>
    <n v="25.2043"/>
    <n v="-110.6949"/>
    <n v="4"/>
    <d v="2016-10-30T00:00:00"/>
    <s v="12:44"/>
    <n v="12"/>
    <n v="28"/>
    <s v="Lar"/>
    <x v="1"/>
    <n v="17"/>
    <m/>
    <m/>
    <m/>
    <m/>
    <m/>
    <m/>
    <m/>
    <m/>
    <n v="17"/>
    <m/>
    <m/>
    <m/>
    <m/>
    <m/>
    <m/>
    <m/>
    <m/>
    <m/>
    <m/>
    <m/>
    <n v="1.549E-2"/>
    <n v="2.97"/>
    <n v="4958.1360532793351"/>
    <n v="0.17"/>
  </r>
  <r>
    <n v="73"/>
    <x v="5"/>
    <s v="Isla San Diego73"/>
    <n v="25.2043"/>
    <n v="-110.6949"/>
    <n v="4"/>
    <d v="2016-10-30T00:00:00"/>
    <s v="12:44"/>
    <n v="12"/>
    <n v="28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73"/>
    <x v="5"/>
    <s v="Isla San Diego73"/>
    <n v="25.2043"/>
    <n v="-110.6949"/>
    <n v="4"/>
    <d v="2016-10-30T00:00:00"/>
    <s v="12:44"/>
    <n v="12"/>
    <n v="28"/>
    <s v="pma"/>
    <x v="3"/>
    <n v="11"/>
    <m/>
    <m/>
    <m/>
    <m/>
    <m/>
    <m/>
    <m/>
    <m/>
    <m/>
    <m/>
    <m/>
    <m/>
    <m/>
    <m/>
    <m/>
    <m/>
    <m/>
    <m/>
    <m/>
    <m/>
    <m/>
    <n v="33.238461538461536"/>
    <n v="365.62307692307689"/>
    <n v="0.22"/>
  </r>
  <r>
    <n v="74"/>
    <x v="5"/>
    <s v="Isla San Diego74"/>
    <n v="25.2043"/>
    <n v="-110.6949"/>
    <n v="1"/>
    <d v="2016-10-30T00:00:00"/>
    <s v="11:59"/>
    <n v="6.3"/>
    <n v="29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74"/>
    <x v="5"/>
    <s v="Isla San Diego74"/>
    <n v="25.2043"/>
    <n v="-110.6949"/>
    <n v="1"/>
    <d v="2016-10-30T00:00:00"/>
    <s v="11:59"/>
    <n v="6.3"/>
    <n v="29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74"/>
    <x v="5"/>
    <s v="Isla San Diego74"/>
    <n v="25.2043"/>
    <n v="-110.6949"/>
    <n v="1"/>
    <d v="2016-10-30T00:00:00"/>
    <s v="11:59"/>
    <n v="6.3"/>
    <n v="29"/>
    <s v="Sgh"/>
    <x v="9"/>
    <n v="2"/>
    <m/>
    <m/>
    <m/>
    <n v="1"/>
    <m/>
    <m/>
    <n v="1"/>
    <m/>
    <m/>
    <m/>
    <m/>
    <m/>
    <m/>
    <m/>
    <m/>
    <m/>
    <m/>
    <m/>
    <m/>
    <m/>
    <n v="1.259E-2"/>
    <n v="3.01"/>
    <n v="78.052951452588204"/>
    <n v="0.02"/>
  </r>
  <r>
    <n v="74"/>
    <x v="5"/>
    <s v="Isla San Diego74"/>
    <n v="25.2043"/>
    <n v="-110.6949"/>
    <n v="1"/>
    <d v="2016-10-30T00:00:00"/>
    <s v="11:59"/>
    <n v="6.3"/>
    <n v="29"/>
    <s v="Ser"/>
    <x v="5"/>
    <n v="10"/>
    <m/>
    <n v="2"/>
    <m/>
    <n v="8"/>
    <m/>
    <m/>
    <m/>
    <m/>
    <m/>
    <m/>
    <m/>
    <m/>
    <m/>
    <m/>
    <m/>
    <m/>
    <m/>
    <m/>
    <m/>
    <m/>
    <n v="1.549E-2"/>
    <n v="2.97"/>
    <n v="79.356892962819188"/>
    <n v="0.1"/>
  </r>
  <r>
    <n v="74"/>
    <x v="5"/>
    <s v="Isla San Diego74"/>
    <n v="25.2043"/>
    <n v="-110.6949"/>
    <n v="1"/>
    <d v="2016-10-30T00:00:00"/>
    <s v="11:59"/>
    <n v="6.3"/>
    <n v="29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75"/>
    <x v="5"/>
    <s v="Isla San Diego75"/>
    <n v="25.2043"/>
    <n v="-110.6949"/>
    <n v="2"/>
    <d v="2016-10-30T00:00:00"/>
    <s v="12:10"/>
    <n v="4.2"/>
    <n v="29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75"/>
    <x v="5"/>
    <s v="Isla San Diego75"/>
    <n v="25.2043"/>
    <n v="-110.6949"/>
    <n v="2"/>
    <d v="2016-10-30T00:00:00"/>
    <s v="12:10"/>
    <n v="4.2"/>
    <n v="29"/>
    <s v="Ser"/>
    <x v="5"/>
    <n v="12"/>
    <m/>
    <n v="7"/>
    <m/>
    <n v="5"/>
    <m/>
    <m/>
    <m/>
    <m/>
    <m/>
    <m/>
    <m/>
    <m/>
    <m/>
    <m/>
    <m/>
    <m/>
    <m/>
    <m/>
    <m/>
    <m/>
    <n v="1.549E-2"/>
    <n v="2.97"/>
    <n v="54.112375883235941"/>
    <n v="0.12"/>
  </r>
  <r>
    <n v="75"/>
    <x v="5"/>
    <s v="Isla San Diego75"/>
    <n v="25.2043"/>
    <n v="-110.6949"/>
    <n v="2"/>
    <d v="2016-10-30T00:00:00"/>
    <s v="12:10"/>
    <n v="4.2"/>
    <n v="29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76"/>
    <x v="5"/>
    <s v="Isla San Diego76"/>
    <n v="25.2043"/>
    <n v="-110.6949"/>
    <n v="3"/>
    <d v="2016-10-30T00:00:00"/>
    <s v="12:22"/>
    <n v="4.2"/>
    <n v="29"/>
    <s v="Hpa"/>
    <x v="0"/>
    <n v="3"/>
    <m/>
    <m/>
    <m/>
    <n v="1"/>
    <m/>
    <m/>
    <n v="2"/>
    <m/>
    <m/>
    <m/>
    <m/>
    <m/>
    <m/>
    <m/>
    <m/>
    <m/>
    <m/>
    <m/>
    <m/>
    <m/>
    <n v="3.1620000000000002E-2"/>
    <n v="2.93"/>
    <n v="295.59053798474395"/>
    <n v="0.03"/>
  </r>
  <r>
    <n v="76"/>
    <x v="5"/>
    <s v="Isla San Diego76"/>
    <n v="25.2043"/>
    <n v="-110.6949"/>
    <n v="3"/>
    <d v="2016-10-30T00:00:00"/>
    <s v="12:22"/>
    <n v="4.2"/>
    <n v="29"/>
    <s v="Ser"/>
    <x v="5"/>
    <n v="16"/>
    <m/>
    <n v="1"/>
    <m/>
    <n v="15"/>
    <m/>
    <m/>
    <m/>
    <m/>
    <m/>
    <m/>
    <m/>
    <m/>
    <m/>
    <m/>
    <m/>
    <m/>
    <m/>
    <m/>
    <m/>
    <m/>
    <n v="1.549E-2"/>
    <n v="2.97"/>
    <n v="146.63515275762452"/>
    <n v="0.16"/>
  </r>
  <r>
    <n v="76"/>
    <x v="5"/>
    <s v="Isla San Diego76"/>
    <n v="25.2043"/>
    <n v="-110.6949"/>
    <n v="3"/>
    <d v="2016-10-30T00:00:00"/>
    <s v="12:22"/>
    <n v="4.2"/>
    <n v="29"/>
    <s v="Zco"/>
    <x v="6"/>
    <n v="3"/>
    <m/>
    <m/>
    <m/>
    <n v="3"/>
    <m/>
    <m/>
    <m/>
    <m/>
    <m/>
    <m/>
    <m/>
    <m/>
    <m/>
    <m/>
    <m/>
    <m/>
    <m/>
    <m/>
    <m/>
    <m/>
    <n v="1.738E-2"/>
    <n v="3.06"/>
    <n v="39.784661662814848"/>
    <n v="0.03"/>
  </r>
  <r>
    <n v="76"/>
    <x v="5"/>
    <s v="Isla San Diego76"/>
    <n v="25.2043"/>
    <n v="-110.6949"/>
    <n v="3"/>
    <d v="2016-10-30T00:00:00"/>
    <s v="12:22"/>
    <n v="4.2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77"/>
    <x v="5"/>
    <s v="Isla San Diego77"/>
    <n v="25.2043"/>
    <n v="-110.6949"/>
    <n v="4"/>
    <d v="2016-10-30T00:00:00"/>
    <s v="12:35"/>
    <n v="6.7"/>
    <n v="29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77"/>
    <x v="5"/>
    <s v="Isla San Diego77"/>
    <n v="25.2043"/>
    <n v="-110.6949"/>
    <n v="4"/>
    <d v="2016-10-30T00:00:00"/>
    <s v="12:35"/>
    <n v="6.7"/>
    <n v="29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77"/>
    <x v="5"/>
    <s v="Isla San Diego77"/>
    <n v="25.2043"/>
    <n v="-110.6949"/>
    <n v="4"/>
    <d v="2016-10-30T00:00:00"/>
    <s v="12:35"/>
    <n v="6.7"/>
    <n v="29"/>
    <s v="Sgh"/>
    <x v="9"/>
    <n v="1"/>
    <m/>
    <m/>
    <m/>
    <m/>
    <m/>
    <m/>
    <n v="1"/>
    <m/>
    <m/>
    <m/>
    <m/>
    <m/>
    <m/>
    <m/>
    <m/>
    <m/>
    <m/>
    <m/>
    <m/>
    <m/>
    <n v="1.259E-2"/>
    <n v="3.01"/>
    <n v="69.433691684760177"/>
    <n v="0.01"/>
  </r>
  <r>
    <n v="77"/>
    <x v="5"/>
    <s v="Isla San Diego77"/>
    <n v="25.2043"/>
    <n v="-110.6949"/>
    <n v="4"/>
    <d v="2016-10-30T00:00:00"/>
    <s v="12:35"/>
    <n v="6.7"/>
    <n v="29"/>
    <s v="Ser"/>
    <x v="5"/>
    <n v="19"/>
    <m/>
    <n v="16"/>
    <m/>
    <n v="3"/>
    <m/>
    <m/>
    <m/>
    <m/>
    <m/>
    <m/>
    <m/>
    <m/>
    <m/>
    <m/>
    <m/>
    <m/>
    <m/>
    <m/>
    <m/>
    <m/>
    <n v="1.549E-2"/>
    <n v="2.97"/>
    <n v="41.731590716270723"/>
    <n v="0.19"/>
  </r>
  <r>
    <n v="77"/>
    <x v="5"/>
    <s v="Isla San Diego77"/>
    <n v="25.2043"/>
    <n v="-110.6949"/>
    <n v="4"/>
    <d v="2016-10-30T00:00:00"/>
    <s v="12:35"/>
    <n v="6.7"/>
    <n v="29"/>
    <s v="Zco"/>
    <x v="6"/>
    <n v="6"/>
    <m/>
    <m/>
    <m/>
    <n v="6"/>
    <m/>
    <m/>
    <m/>
    <m/>
    <m/>
    <m/>
    <m/>
    <m/>
    <m/>
    <m/>
    <m/>
    <m/>
    <m/>
    <m/>
    <m/>
    <m/>
    <n v="1.738E-2"/>
    <n v="3.06"/>
    <n v="79.569323325629696"/>
    <n v="0.06"/>
  </r>
  <r>
    <n v="78"/>
    <x v="5"/>
    <s v="Isla San Diego78"/>
    <n v="25.2043"/>
    <n v="-110.6949"/>
    <n v="1"/>
    <d v="2016-10-30T00:00:00"/>
    <s v="11:45"/>
    <n v="12"/>
    <n v="29"/>
    <s v="Hpa"/>
    <x v="0"/>
    <n v="3"/>
    <m/>
    <m/>
    <m/>
    <n v="2"/>
    <m/>
    <m/>
    <n v="1"/>
    <m/>
    <m/>
    <m/>
    <m/>
    <m/>
    <m/>
    <m/>
    <m/>
    <m/>
    <m/>
    <m/>
    <m/>
    <m/>
    <n v="3.1620000000000002E-2"/>
    <n v="2.93"/>
    <n v="175.09363925283611"/>
    <n v="0.03"/>
  </r>
  <r>
    <n v="78"/>
    <x v="5"/>
    <s v="Isla San Diego78"/>
    <n v="25.2043"/>
    <n v="-110.6949"/>
    <n v="1"/>
    <d v="2016-10-30T00:00:00"/>
    <s v="11:45"/>
    <n v="12"/>
    <n v="29"/>
    <s v="Ser"/>
    <x v="5"/>
    <n v="20"/>
    <m/>
    <n v="4"/>
    <m/>
    <n v="16"/>
    <m/>
    <m/>
    <m/>
    <m/>
    <m/>
    <m/>
    <m/>
    <m/>
    <m/>
    <m/>
    <m/>
    <m/>
    <m/>
    <m/>
    <m/>
    <m/>
    <n v="1.549E-2"/>
    <n v="2.97"/>
    <n v="158.71378592563838"/>
    <n v="0.2"/>
  </r>
  <r>
    <n v="79"/>
    <x v="5"/>
    <s v="Isla San Diego79"/>
    <n v="25.2043"/>
    <n v="-110.6949"/>
    <n v="2"/>
    <d v="2016-10-30T00:00:00"/>
    <s v="11:58"/>
    <n v="13.5"/>
    <n v="29"/>
    <s v="Hpa"/>
    <x v="0"/>
    <n v="9"/>
    <m/>
    <m/>
    <m/>
    <m/>
    <m/>
    <m/>
    <n v="8"/>
    <m/>
    <n v="1"/>
    <m/>
    <m/>
    <m/>
    <m/>
    <m/>
    <m/>
    <m/>
    <m/>
    <m/>
    <m/>
    <m/>
    <n v="3.1620000000000002E-2"/>
    <n v="2.93"/>
    <n v="1631.0092779239262"/>
    <n v="0.09"/>
  </r>
  <r>
    <n v="79"/>
    <x v="5"/>
    <s v="Isla San Diego79"/>
    <n v="25.2043"/>
    <n v="-110.6949"/>
    <n v="2"/>
    <d v="2016-10-30T00:00:00"/>
    <s v="11:58"/>
    <n v="13.5"/>
    <n v="29"/>
    <s v="Ser"/>
    <x v="5"/>
    <n v="38"/>
    <m/>
    <m/>
    <m/>
    <m/>
    <m/>
    <n v="38"/>
    <m/>
    <m/>
    <m/>
    <m/>
    <m/>
    <m/>
    <m/>
    <m/>
    <m/>
    <m/>
    <m/>
    <m/>
    <m/>
    <m/>
    <n v="1.549E-2"/>
    <n v="2.97"/>
    <n v="1414.4709352173513"/>
    <n v="0.38"/>
  </r>
  <r>
    <n v="80"/>
    <x v="6"/>
    <s v="Isla Santa Cruz80"/>
    <n v="25.312139999999999"/>
    <n v="-110.68919"/>
    <n v="1"/>
    <d v="2016-10-30T00:00:00"/>
    <s v="15:35"/>
    <n v="14.9"/>
    <n v="29"/>
    <s v="Hpa"/>
    <x v="0"/>
    <n v="5"/>
    <m/>
    <m/>
    <m/>
    <n v="3"/>
    <m/>
    <m/>
    <n v="2"/>
    <m/>
    <m/>
    <m/>
    <m/>
    <m/>
    <m/>
    <m/>
    <m/>
    <m/>
    <m/>
    <m/>
    <m/>
    <m/>
    <n v="3.1620000000000002E-2"/>
    <n v="2.93"/>
    <n v="331.98836499869617"/>
    <n v="0.05"/>
  </r>
  <r>
    <n v="80"/>
    <x v="6"/>
    <s v="Isla Santa Cruz80"/>
    <n v="25.312139999999999"/>
    <n v="-110.68919"/>
    <n v="1"/>
    <d v="2016-10-30T00:00:00"/>
    <s v="15:35"/>
    <n v="14.9"/>
    <n v="29"/>
    <s v="Ser"/>
    <x v="5"/>
    <n v="6"/>
    <m/>
    <n v="6"/>
    <m/>
    <m/>
    <m/>
    <m/>
    <m/>
    <m/>
    <m/>
    <m/>
    <m/>
    <m/>
    <m/>
    <m/>
    <m/>
    <m/>
    <m/>
    <m/>
    <m/>
    <m/>
    <n v="1.549E-2"/>
    <n v="2.97"/>
    <n v="4.7105924676249922"/>
    <n v="0.06"/>
  </r>
  <r>
    <n v="80"/>
    <x v="6"/>
    <s v="Isla Santa Cruz80"/>
    <n v="25.312139999999999"/>
    <n v="-110.68919"/>
    <n v="1"/>
    <d v="2016-10-30T00:00:00"/>
    <s v="15:35"/>
    <n v="14.9"/>
    <n v="29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81"/>
    <x v="6"/>
    <s v="Isla Santa Cruz81"/>
    <n v="25.312139999999999"/>
    <n v="-110.68919"/>
    <n v="2"/>
    <d v="2016-10-30T00:00:00"/>
    <s v="15:50"/>
    <n v="16.5"/>
    <n v="29"/>
    <s v="Hpa"/>
    <x v="0"/>
    <n v="2"/>
    <m/>
    <n v="1"/>
    <m/>
    <n v="1"/>
    <m/>
    <m/>
    <m/>
    <m/>
    <m/>
    <m/>
    <m/>
    <m/>
    <m/>
    <m/>
    <m/>
    <m/>
    <m/>
    <m/>
    <m/>
    <m/>
    <n v="3.1620000000000002E-2"/>
    <n v="2.93"/>
    <n v="19.719018130792229"/>
    <n v="0.02"/>
  </r>
  <r>
    <n v="81"/>
    <x v="6"/>
    <s v="Isla Santa Cruz81"/>
    <n v="25.312139999999999"/>
    <n v="-110.68919"/>
    <n v="2"/>
    <d v="2016-10-30T00:00:00"/>
    <s v="15:50"/>
    <n v="16.5"/>
    <n v="29"/>
    <s v="Lar"/>
    <x v="1"/>
    <n v="4"/>
    <m/>
    <m/>
    <m/>
    <m/>
    <m/>
    <m/>
    <n v="2"/>
    <m/>
    <n v="2"/>
    <m/>
    <m/>
    <m/>
    <m/>
    <m/>
    <m/>
    <m/>
    <m/>
    <m/>
    <m/>
    <m/>
    <n v="1.549E-2"/>
    <n v="2.97"/>
    <n v="735.68186077335099"/>
    <n v="0.04"/>
  </r>
  <r>
    <n v="81"/>
    <x v="6"/>
    <s v="Isla Santa Cruz81"/>
    <n v="25.312139999999999"/>
    <n v="-110.68919"/>
    <n v="2"/>
    <d v="2016-10-30T00:00:00"/>
    <s v="15:50"/>
    <n v="16.5"/>
    <n v="29"/>
    <s v="Ser"/>
    <x v="5"/>
    <n v="7"/>
    <m/>
    <n v="7"/>
    <m/>
    <m/>
    <m/>
    <m/>
    <m/>
    <m/>
    <m/>
    <m/>
    <m/>
    <m/>
    <m/>
    <m/>
    <m/>
    <m/>
    <m/>
    <m/>
    <m/>
    <m/>
    <n v="1.549E-2"/>
    <n v="2.97"/>
    <n v="5.4956912122291577"/>
    <n v="7.0000000000000007E-2"/>
  </r>
  <r>
    <n v="81"/>
    <x v="6"/>
    <s v="Isla Santa Cruz81"/>
    <n v="25.312139999999999"/>
    <n v="-110.68919"/>
    <n v="2"/>
    <d v="2016-10-30T00:00:00"/>
    <s v="15:50"/>
    <n v="16.5"/>
    <n v="29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81"/>
    <x v="6"/>
    <s v="Isla Santa Cruz81"/>
    <n v="25.312139999999999"/>
    <n v="-110.68919"/>
    <n v="2"/>
    <d v="2016-10-30T00:00:00"/>
    <s v="15:50"/>
    <n v="16.5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82"/>
    <x v="6"/>
    <s v="Isla Santa Cruz82"/>
    <n v="25.312139999999999"/>
    <n v="-110.68919"/>
    <n v="3"/>
    <d v="2016-10-30T00:00:00"/>
    <s v="16:05"/>
    <n v="17.2"/>
    <n v="29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82"/>
    <x v="6"/>
    <s v="Isla Santa Cruz82"/>
    <n v="25.312139999999999"/>
    <n v="-110.68919"/>
    <n v="3"/>
    <d v="2016-10-30T00:00:00"/>
    <s v="16:05"/>
    <n v="17.2"/>
    <n v="29"/>
    <s v="Mro"/>
    <x v="4"/>
    <n v="5"/>
    <m/>
    <m/>
    <m/>
    <m/>
    <m/>
    <m/>
    <n v="1"/>
    <m/>
    <n v="2"/>
    <m/>
    <n v="2"/>
    <m/>
    <m/>
    <m/>
    <m/>
    <m/>
    <m/>
    <m/>
    <m/>
    <m/>
    <n v="1.413E-2"/>
    <n v="2.9849999999999999"/>
    <n v="2043.1798727122018"/>
    <n v="0.05"/>
  </r>
  <r>
    <n v="82"/>
    <x v="6"/>
    <s v="Isla Santa Cruz82"/>
    <n v="25.312139999999999"/>
    <n v="-110.68919"/>
    <n v="3"/>
    <d v="2016-10-30T00:00:00"/>
    <s v="16:05"/>
    <n v="17.2"/>
    <n v="29"/>
    <s v="Sgh"/>
    <x v="9"/>
    <n v="3"/>
    <m/>
    <m/>
    <m/>
    <m/>
    <m/>
    <m/>
    <m/>
    <m/>
    <n v="3"/>
    <m/>
    <m/>
    <m/>
    <m/>
    <m/>
    <m/>
    <m/>
    <m/>
    <m/>
    <m/>
    <m/>
    <n v="1.259E-2"/>
    <n v="3.01"/>
    <n v="811.96702668512103"/>
    <n v="0.03"/>
  </r>
  <r>
    <n v="82"/>
    <x v="6"/>
    <s v="Isla Santa Cruz82"/>
    <n v="25.312139999999999"/>
    <n v="-110.68919"/>
    <n v="3"/>
    <d v="2016-10-30T00:00:00"/>
    <s v="16:05"/>
    <n v="17.2"/>
    <n v="29"/>
    <s v="Ser"/>
    <x v="5"/>
    <n v="22"/>
    <m/>
    <n v="22"/>
    <m/>
    <m/>
    <m/>
    <m/>
    <m/>
    <m/>
    <m/>
    <m/>
    <m/>
    <m/>
    <m/>
    <m/>
    <m/>
    <m/>
    <m/>
    <m/>
    <m/>
    <m/>
    <n v="1.549E-2"/>
    <n v="2.97"/>
    <n v="17.272172381291639"/>
    <n v="0.22"/>
  </r>
  <r>
    <n v="83"/>
    <x v="6"/>
    <s v="Isla Santa Cruz83"/>
    <n v="25.312139999999999"/>
    <n v="-110.68919"/>
    <n v="4"/>
    <d v="2016-10-30T00:00:00"/>
    <s v="16:20"/>
    <n v="16"/>
    <n v="29"/>
    <s v="Hpa"/>
    <x v="0"/>
    <n v="7"/>
    <m/>
    <m/>
    <m/>
    <n v="3"/>
    <m/>
    <m/>
    <n v="4"/>
    <m/>
    <m/>
    <m/>
    <m/>
    <m/>
    <m/>
    <m/>
    <m/>
    <m/>
    <m/>
    <m/>
    <m/>
    <m/>
    <n v="3.1620000000000002E-2"/>
    <n v="2.93"/>
    <n v="609.37998947646395"/>
    <n v="7.0000000000000007E-2"/>
  </r>
  <r>
    <n v="83"/>
    <x v="6"/>
    <s v="Isla Santa Cruz83"/>
    <n v="25.312139999999999"/>
    <n v="-110.68919"/>
    <n v="4"/>
    <d v="2016-10-30T00:00:00"/>
    <s v="16:20"/>
    <n v="16"/>
    <n v="29"/>
    <s v="Lar"/>
    <x v="1"/>
    <n v="5"/>
    <m/>
    <m/>
    <m/>
    <m/>
    <m/>
    <m/>
    <n v="2"/>
    <m/>
    <n v="3"/>
    <m/>
    <m/>
    <m/>
    <m/>
    <m/>
    <m/>
    <m/>
    <m/>
    <m/>
    <m/>
    <m/>
    <n v="1.549E-2"/>
    <n v="2.97"/>
    <n v="1027.3369227309588"/>
    <n v="0.05"/>
  </r>
  <r>
    <n v="83"/>
    <x v="6"/>
    <s v="Isla Santa Cruz83"/>
    <n v="25.312139999999999"/>
    <n v="-110.68919"/>
    <n v="4"/>
    <d v="2016-10-30T00:00:00"/>
    <s v="16:20"/>
    <n v="16"/>
    <n v="29"/>
    <s v="Mro"/>
    <x v="4"/>
    <n v="3"/>
    <m/>
    <m/>
    <m/>
    <m/>
    <m/>
    <m/>
    <n v="1"/>
    <m/>
    <m/>
    <m/>
    <n v="1"/>
    <n v="1"/>
    <m/>
    <m/>
    <m/>
    <m/>
    <m/>
    <m/>
    <m/>
    <m/>
    <n v="1.413E-2"/>
    <n v="2.9849999999999999"/>
    <n v="1994.3885213247431"/>
    <n v="0.03"/>
  </r>
  <r>
    <n v="83"/>
    <x v="6"/>
    <s v="Isla Santa Cruz83"/>
    <n v="25.312139999999999"/>
    <n v="-110.68919"/>
    <n v="4"/>
    <d v="2016-10-30T00:00:00"/>
    <s v="16:20"/>
    <n v="16"/>
    <n v="29"/>
    <s v="Ser"/>
    <x v="5"/>
    <n v="7"/>
    <m/>
    <n v="7"/>
    <m/>
    <m/>
    <m/>
    <m/>
    <m/>
    <m/>
    <m/>
    <m/>
    <m/>
    <m/>
    <m/>
    <m/>
    <m/>
    <m/>
    <m/>
    <m/>
    <m/>
    <m/>
    <n v="1.549E-2"/>
    <n v="2.97"/>
    <n v="5.4956912122291577"/>
    <n v="7.0000000000000007E-2"/>
  </r>
  <r>
    <n v="83"/>
    <x v="6"/>
    <s v="Isla Santa Cruz83"/>
    <n v="25.312139999999999"/>
    <n v="-110.68919"/>
    <n v="4"/>
    <d v="2016-10-30T00:00:00"/>
    <s v="16:20"/>
    <n v="16"/>
    <n v="29"/>
    <s v="Zco"/>
    <x v="6"/>
    <n v="3"/>
    <m/>
    <m/>
    <m/>
    <n v="3"/>
    <m/>
    <m/>
    <m/>
    <m/>
    <m/>
    <m/>
    <m/>
    <m/>
    <m/>
    <m/>
    <m/>
    <m/>
    <m/>
    <m/>
    <m/>
    <m/>
    <n v="1.738E-2"/>
    <n v="3.06"/>
    <n v="39.784661662814848"/>
    <n v="0.03"/>
  </r>
  <r>
    <n v="83"/>
    <x v="6"/>
    <s v="Isla Santa Cruz83"/>
    <n v="25.312139999999999"/>
    <n v="-110.68919"/>
    <n v="4"/>
    <d v="2016-10-30T00:00:00"/>
    <s v="16:20"/>
    <n v="16"/>
    <n v="29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83"/>
    <x v="6"/>
    <s v="Isla Santa Cruz83"/>
    <n v="25.312139999999999"/>
    <n v="-110.68919"/>
    <n v="4"/>
    <d v="2016-10-30T00:00:00"/>
    <s v="16:20"/>
    <n v="16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84"/>
    <x v="6"/>
    <s v="Isla Santa Cruz84"/>
    <n v="25.312139999999999"/>
    <n v="-110.68919"/>
    <n v="1"/>
    <d v="2016-10-30T00:00:00"/>
    <d v="1899-12-30T15:36:00"/>
    <n v="13"/>
    <n v="29"/>
    <s v="Hpa"/>
    <x v="0"/>
    <n v="4"/>
    <m/>
    <m/>
    <m/>
    <m/>
    <m/>
    <m/>
    <n v="2"/>
    <m/>
    <m/>
    <m/>
    <n v="2"/>
    <m/>
    <m/>
    <m/>
    <m/>
    <m/>
    <m/>
    <m/>
    <m/>
    <m/>
    <n v="3.1620000000000002E-2"/>
    <n v="2.93"/>
    <n v="2865.0293592322028"/>
    <n v="0.04"/>
  </r>
  <r>
    <n v="84"/>
    <x v="6"/>
    <s v="Isla Santa Cruz84"/>
    <n v="25.312139999999999"/>
    <n v="-110.68919"/>
    <n v="1"/>
    <d v="2016-10-30T00:00:00"/>
    <d v="1899-12-30T15:36:00"/>
    <n v="13"/>
    <n v="29"/>
    <s v="Ser"/>
    <x v="5"/>
    <n v="69"/>
    <m/>
    <n v="30"/>
    <m/>
    <n v="39"/>
    <m/>
    <m/>
    <m/>
    <m/>
    <m/>
    <m/>
    <m/>
    <m/>
    <m/>
    <m/>
    <m/>
    <m/>
    <m/>
    <m/>
    <m/>
    <m/>
    <n v="1.549E-2"/>
    <n v="2.97"/>
    <n v="402.76310277197791"/>
    <n v="0.69"/>
  </r>
  <r>
    <n v="84"/>
    <x v="6"/>
    <s v="Isla Santa Cruz84"/>
    <n v="25.312139999999999"/>
    <n v="-110.68919"/>
    <n v="1"/>
    <d v="2016-10-30T00:00:00"/>
    <d v="1899-12-30T15:36:00"/>
    <n v="13"/>
    <n v="29"/>
    <s v="Zco"/>
    <x v="6"/>
    <n v="1"/>
    <m/>
    <m/>
    <m/>
    <m/>
    <m/>
    <m/>
    <n v="1"/>
    <m/>
    <m/>
    <m/>
    <m/>
    <m/>
    <m/>
    <m/>
    <m/>
    <m/>
    <m/>
    <m/>
    <m/>
    <m/>
    <n v="1.738E-2"/>
    <n v="3.06"/>
    <n v="110.5977269070211"/>
    <n v="0.01"/>
  </r>
  <r>
    <n v="84"/>
    <x v="6"/>
    <s v="Isla Santa Cruz84"/>
    <n v="25.312139999999999"/>
    <n v="-110.68919"/>
    <n v="1"/>
    <d v="2016-10-30T00:00:00"/>
    <d v="1899-12-30T15:36:00"/>
    <n v="13"/>
    <n v="29"/>
    <s v="pma"/>
    <x v="3"/>
    <n v="11"/>
    <m/>
    <m/>
    <m/>
    <m/>
    <m/>
    <m/>
    <m/>
    <m/>
    <m/>
    <m/>
    <m/>
    <m/>
    <m/>
    <m/>
    <m/>
    <m/>
    <m/>
    <m/>
    <m/>
    <m/>
    <m/>
    <n v="33.238461538461536"/>
    <n v="365.62307692307689"/>
    <n v="0.22"/>
  </r>
  <r>
    <n v="85"/>
    <x v="6"/>
    <s v="Isla Santa Cruz85"/>
    <n v="25.312139999999999"/>
    <n v="-110.68919"/>
    <n v="2"/>
    <d v="2016-10-30T00:00:00"/>
    <d v="1899-12-30T15:45:00"/>
    <n v="15"/>
    <n v="29"/>
    <s v="Hpa"/>
    <x v="0"/>
    <n v="4"/>
    <m/>
    <n v="1"/>
    <m/>
    <n v="3"/>
    <m/>
    <m/>
    <m/>
    <m/>
    <m/>
    <m/>
    <m/>
    <m/>
    <m/>
    <m/>
    <m/>
    <m/>
    <m/>
    <m/>
    <m/>
    <m/>
    <n v="3.1620000000000002E-2"/>
    <n v="2.93"/>
    <n v="56.116845144744438"/>
    <n v="0.04"/>
  </r>
  <r>
    <n v="85"/>
    <x v="6"/>
    <s v="Isla Santa Cruz85"/>
    <n v="25.312139999999999"/>
    <n v="-110.68919"/>
    <n v="2"/>
    <d v="2016-10-30T00:00:00"/>
    <d v="1899-12-30T15:45:00"/>
    <n v="15"/>
    <n v="29"/>
    <s v="Ser"/>
    <x v="5"/>
    <n v="50"/>
    <m/>
    <n v="28"/>
    <m/>
    <n v="22"/>
    <m/>
    <m/>
    <m/>
    <m/>
    <m/>
    <m/>
    <m/>
    <m/>
    <m/>
    <m/>
    <m/>
    <m/>
    <m/>
    <m/>
    <m/>
    <m/>
    <n v="1.549E-2"/>
    <n v="2.97"/>
    <n v="235.89617740134651"/>
    <n v="0.5"/>
  </r>
  <r>
    <n v="85"/>
    <x v="6"/>
    <s v="Isla Santa Cruz85"/>
    <n v="25.312139999999999"/>
    <n v="-110.68919"/>
    <n v="2"/>
    <d v="2016-10-30T00:00:00"/>
    <d v="1899-12-30T15:45:00"/>
    <n v="15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86"/>
    <x v="6"/>
    <s v="Isla Santa Cruz86"/>
    <n v="25.312139999999999"/>
    <n v="-110.68919"/>
    <n v="1"/>
    <d v="2016-10-30T00:00:00"/>
    <s v="15:43"/>
    <n v="11.1"/>
    <n v="29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86"/>
    <x v="6"/>
    <s v="Isla Santa Cruz86"/>
    <n v="25.312139999999999"/>
    <n v="-110.68919"/>
    <n v="1"/>
    <d v="2016-10-30T00:00:00"/>
    <s v="15:43"/>
    <n v="11.1"/>
    <n v="29"/>
    <s v="Ser"/>
    <x v="5"/>
    <n v="5"/>
    <m/>
    <m/>
    <m/>
    <n v="5"/>
    <m/>
    <m/>
    <m/>
    <m/>
    <m/>
    <m/>
    <m/>
    <m/>
    <m/>
    <m/>
    <m/>
    <m/>
    <m/>
    <m/>
    <m/>
    <m/>
    <n v="1.549E-2"/>
    <n v="2.97"/>
    <n v="48.616684671006787"/>
    <n v="0.05"/>
  </r>
  <r>
    <n v="86"/>
    <x v="6"/>
    <s v="Isla Santa Cruz86"/>
    <n v="25.312139999999999"/>
    <n v="-110.68919"/>
    <n v="1"/>
    <d v="2016-10-30T00:00:00"/>
    <s v="15:43"/>
    <n v="11.1"/>
    <n v="29"/>
    <s v="Zco"/>
    <x v="6"/>
    <n v="3"/>
    <m/>
    <m/>
    <m/>
    <m/>
    <m/>
    <m/>
    <n v="3"/>
    <m/>
    <m/>
    <m/>
    <m/>
    <m/>
    <m/>
    <m/>
    <m/>
    <m/>
    <m/>
    <m/>
    <m/>
    <m/>
    <n v="1.738E-2"/>
    <n v="3.06"/>
    <n v="331.79318072106332"/>
    <n v="0.03"/>
  </r>
  <r>
    <n v="87"/>
    <x v="6"/>
    <s v="Isla Santa Cruz87"/>
    <n v="25.312139999999999"/>
    <n v="-110.68919"/>
    <n v="2"/>
    <d v="2016-10-30T00:00:00"/>
    <s v="15:53"/>
    <n v="10.7"/>
    <n v="29"/>
    <s v="Hpa"/>
    <x v="0"/>
    <n v="2"/>
    <m/>
    <m/>
    <m/>
    <n v="1"/>
    <m/>
    <m/>
    <n v="1"/>
    <m/>
    <m/>
    <m/>
    <m/>
    <m/>
    <m/>
    <m/>
    <m/>
    <m/>
    <m/>
    <m/>
    <m/>
    <m/>
    <n v="3.1620000000000002E-2"/>
    <n v="2.93"/>
    <n v="156.89472574586003"/>
    <n v="0.02"/>
  </r>
  <r>
    <n v="87"/>
    <x v="6"/>
    <s v="Isla Santa Cruz87"/>
    <n v="25.312139999999999"/>
    <n v="-110.68919"/>
    <n v="2"/>
    <d v="2016-10-30T00:00:00"/>
    <s v="15:53"/>
    <n v="10.7"/>
    <n v="29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87"/>
    <x v="6"/>
    <s v="Isla Santa Cruz87"/>
    <n v="25.312139999999999"/>
    <n v="-110.68919"/>
    <n v="2"/>
    <d v="2016-10-30T00:00:00"/>
    <s v="15:53"/>
    <n v="10.7"/>
    <n v="29"/>
    <s v="Sgh"/>
    <x v="9"/>
    <n v="1"/>
    <m/>
    <m/>
    <m/>
    <m/>
    <m/>
    <m/>
    <n v="1"/>
    <m/>
    <m/>
    <m/>
    <m/>
    <m/>
    <m/>
    <m/>
    <m/>
    <m/>
    <m/>
    <m/>
    <m/>
    <m/>
    <n v="1.259E-2"/>
    <n v="3.01"/>
    <n v="69.433691684760177"/>
    <n v="0.01"/>
  </r>
  <r>
    <n v="87"/>
    <x v="6"/>
    <s v="Isla Santa Cruz87"/>
    <n v="25.312139999999999"/>
    <n v="-110.68919"/>
    <n v="2"/>
    <d v="2016-10-30T00:00:00"/>
    <s v="15:53"/>
    <n v="10.7"/>
    <n v="29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87"/>
    <x v="6"/>
    <s v="Isla Santa Cruz87"/>
    <n v="25.312139999999999"/>
    <n v="-110.68919"/>
    <n v="2"/>
    <d v="2016-10-30T00:00:00"/>
    <s v="15:53"/>
    <n v="10.7"/>
    <n v="29"/>
    <s v="Zco"/>
    <x v="6"/>
    <n v="2"/>
    <m/>
    <m/>
    <m/>
    <n v="2"/>
    <m/>
    <m/>
    <m/>
    <m/>
    <m/>
    <m/>
    <m/>
    <m/>
    <m/>
    <m/>
    <m/>
    <m/>
    <m/>
    <m/>
    <m/>
    <m/>
    <n v="1.738E-2"/>
    <n v="3.06"/>
    <n v="26.523107775209898"/>
    <n v="0.02"/>
  </r>
  <r>
    <n v="87"/>
    <x v="6"/>
    <s v="Isla Santa Cruz87"/>
    <n v="25.312139999999999"/>
    <n v="-110.68919"/>
    <n v="2"/>
    <d v="2016-10-30T00:00:00"/>
    <s v="15:53"/>
    <n v="10.7"/>
    <n v="29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88"/>
    <x v="6"/>
    <s v="Isla Santa Cruz88"/>
    <n v="25.312139999999999"/>
    <n v="-110.68919"/>
    <n v="3"/>
    <d v="2016-10-30T00:00:00"/>
    <s v="16:03"/>
    <n v="11"/>
    <n v="28"/>
    <s v="Hpa"/>
    <x v="0"/>
    <n v="1"/>
    <m/>
    <m/>
    <m/>
    <n v="1"/>
    <m/>
    <m/>
    <m/>
    <m/>
    <m/>
    <m/>
    <m/>
    <m/>
    <m/>
    <m/>
    <m/>
    <m/>
    <m/>
    <m/>
    <m/>
    <m/>
    <n v="3.1620000000000002E-2"/>
    <n v="2.93"/>
    <n v="18.198913506976105"/>
    <n v="0.01"/>
  </r>
  <r>
    <n v="88"/>
    <x v="6"/>
    <s v="Isla Santa Cruz88"/>
    <n v="25.312139999999999"/>
    <n v="-110.68919"/>
    <n v="3"/>
    <d v="2016-10-30T00:00:00"/>
    <s v="16:03"/>
    <n v="11"/>
    <n v="28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88"/>
    <x v="6"/>
    <s v="Isla Santa Cruz88"/>
    <n v="25.312139999999999"/>
    <n v="-110.68919"/>
    <n v="3"/>
    <d v="2016-10-30T00:00:00"/>
    <s v="16:03"/>
    <n v="11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89"/>
    <x v="6"/>
    <s v="Isla Santa Cruz89"/>
    <n v="25.312139999999999"/>
    <n v="-110.68919"/>
    <n v="4"/>
    <d v="2016-10-30T00:00:00"/>
    <s v="16:12"/>
    <n v="11.8"/>
    <n v="28"/>
    <s v="Hpa"/>
    <x v="0"/>
    <n v="1"/>
    <m/>
    <m/>
    <m/>
    <n v="1"/>
    <m/>
    <m/>
    <m/>
    <m/>
    <m/>
    <m/>
    <m/>
    <m/>
    <m/>
    <m/>
    <m/>
    <m/>
    <m/>
    <m/>
    <m/>
    <m/>
    <n v="3.1620000000000002E-2"/>
    <n v="2.93"/>
    <n v="18.198913506976105"/>
    <n v="0.01"/>
  </r>
  <r>
    <n v="89"/>
    <x v="6"/>
    <s v="Isla Santa Cruz89"/>
    <n v="25.312139999999999"/>
    <n v="-110.68919"/>
    <n v="4"/>
    <d v="2016-10-30T00:00:00"/>
    <s v="16:12"/>
    <n v="11.8"/>
    <n v="28"/>
    <s v="Lar"/>
    <x v="1"/>
    <n v="2"/>
    <m/>
    <m/>
    <m/>
    <m/>
    <m/>
    <m/>
    <n v="2"/>
    <m/>
    <m/>
    <m/>
    <m/>
    <m/>
    <m/>
    <m/>
    <m/>
    <m/>
    <m/>
    <m/>
    <m/>
    <m/>
    <n v="1.549E-2"/>
    <n v="2.97"/>
    <n v="152.37173685813511"/>
    <n v="0.02"/>
  </r>
  <r>
    <n v="89"/>
    <x v="6"/>
    <s v="Isla Santa Cruz89"/>
    <n v="25.312139999999999"/>
    <n v="-110.68919"/>
    <n v="4"/>
    <d v="2016-10-30T00:00:00"/>
    <s v="16:12"/>
    <n v="11.8"/>
    <n v="28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89"/>
    <x v="6"/>
    <s v="Isla Santa Cruz89"/>
    <n v="25.312139999999999"/>
    <n v="-110.68919"/>
    <n v="4"/>
    <d v="2016-10-30T00:00:00"/>
    <s v="16:12"/>
    <n v="11.8"/>
    <n v="28"/>
    <s v="Ser"/>
    <x v="5"/>
    <n v="8"/>
    <m/>
    <n v="7"/>
    <m/>
    <n v="1"/>
    <m/>
    <m/>
    <m/>
    <m/>
    <m/>
    <m/>
    <m/>
    <m/>
    <m/>
    <m/>
    <m/>
    <m/>
    <m/>
    <m/>
    <m/>
    <m/>
    <n v="1.549E-2"/>
    <n v="2.97"/>
    <n v="15.219028146430515"/>
    <n v="0.08"/>
  </r>
  <r>
    <n v="89"/>
    <x v="6"/>
    <s v="Isla Santa Cruz89"/>
    <n v="25.312139999999999"/>
    <n v="-110.68919"/>
    <n v="4"/>
    <d v="2016-10-30T00:00:00"/>
    <s v="16:12"/>
    <n v="11.8"/>
    <n v="28"/>
    <s v="Zco"/>
    <x v="6"/>
    <n v="3"/>
    <m/>
    <m/>
    <m/>
    <n v="3"/>
    <m/>
    <m/>
    <m/>
    <m/>
    <m/>
    <m/>
    <m/>
    <m/>
    <m/>
    <m/>
    <m/>
    <m/>
    <m/>
    <m/>
    <m/>
    <m/>
    <n v="1.738E-2"/>
    <n v="3.06"/>
    <n v="39.784661662814848"/>
    <n v="0.03"/>
  </r>
  <r>
    <n v="89"/>
    <x v="6"/>
    <s v="Isla Santa Cruz89"/>
    <n v="25.312139999999999"/>
    <n v="-110.68919"/>
    <n v="4"/>
    <d v="2016-10-30T00:00:00"/>
    <s v="16:12"/>
    <n v="11.8"/>
    <n v="28"/>
    <s v="pma"/>
    <x v="3"/>
    <n v="7"/>
    <m/>
    <m/>
    <m/>
    <m/>
    <m/>
    <m/>
    <m/>
    <m/>
    <m/>
    <m/>
    <m/>
    <m/>
    <m/>
    <m/>
    <m/>
    <m/>
    <m/>
    <m/>
    <m/>
    <m/>
    <m/>
    <n v="33.238461538461536"/>
    <n v="232.66923076923075"/>
    <n v="0.14000000000000001"/>
  </r>
  <r>
    <n v="91"/>
    <x v="6"/>
    <s v="Isla Santa Cruz91"/>
    <n v="25.312139999999999"/>
    <n v="-110.68919"/>
    <n v="2"/>
    <d v="2016-10-30T00:00:00"/>
    <s v="15:30"/>
    <n v="6"/>
    <n v="28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92"/>
    <x v="7"/>
    <s v="Isla San Mateo92"/>
    <n v="25.37876"/>
    <n v="-110.99285"/>
    <n v="1"/>
    <d v="2016-10-31T00:00:00"/>
    <s v="8:15"/>
    <n v="9.8000000000000007"/>
    <n v="28"/>
    <s v="Lar"/>
    <x v="1"/>
    <n v="15"/>
    <m/>
    <m/>
    <m/>
    <m/>
    <m/>
    <m/>
    <n v="9"/>
    <m/>
    <n v="6"/>
    <m/>
    <m/>
    <m/>
    <m/>
    <m/>
    <m/>
    <m/>
    <m/>
    <m/>
    <m/>
    <m/>
    <n v="1.549E-2"/>
    <n v="2.97"/>
    <n v="2435.6031876072557"/>
    <n v="0.15"/>
  </r>
  <r>
    <n v="92"/>
    <x v="7"/>
    <s v="Isla San Mateo92"/>
    <n v="25.37876"/>
    <n v="-110.99285"/>
    <n v="1"/>
    <d v="2016-10-31T00:00:00"/>
    <s v="8:15"/>
    <n v="9.8000000000000007"/>
    <n v="28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92"/>
    <x v="7"/>
    <s v="Isla San Mateo92"/>
    <n v="25.37876"/>
    <n v="-110.99285"/>
    <n v="1"/>
    <d v="2016-10-31T00:00:00"/>
    <s v="8:15"/>
    <n v="9.8000000000000007"/>
    <n v="28"/>
    <s v="Sgh"/>
    <x v="9"/>
    <n v="3"/>
    <m/>
    <m/>
    <m/>
    <m/>
    <m/>
    <m/>
    <m/>
    <m/>
    <n v="2"/>
    <m/>
    <n v="1"/>
    <m/>
    <m/>
    <m/>
    <m/>
    <m/>
    <m/>
    <m/>
    <m/>
    <m/>
    <n v="1.259E-2"/>
    <n v="3.01"/>
    <n v="1229.7414438072956"/>
    <n v="0.03"/>
  </r>
  <r>
    <n v="92"/>
    <x v="7"/>
    <s v="Isla San Mateo92"/>
    <n v="25.37876"/>
    <n v="-110.99285"/>
    <n v="1"/>
    <d v="2016-10-31T00:00:00"/>
    <s v="8:15"/>
    <n v="9.8000000000000007"/>
    <n v="28"/>
    <s v="Ser"/>
    <x v="5"/>
    <n v="18"/>
    <m/>
    <n v="18"/>
    <m/>
    <m/>
    <m/>
    <m/>
    <m/>
    <m/>
    <m/>
    <m/>
    <m/>
    <m/>
    <m/>
    <m/>
    <m/>
    <m/>
    <m/>
    <m/>
    <m/>
    <m/>
    <n v="1.549E-2"/>
    <n v="2.97"/>
    <n v="14.131777402874977"/>
    <n v="0.18"/>
  </r>
  <r>
    <n v="92"/>
    <x v="7"/>
    <s v="Isla San Mateo92"/>
    <n v="25.37876"/>
    <n v="-110.99285"/>
    <n v="1"/>
    <d v="2016-10-31T00:00:00"/>
    <s v="8:15"/>
    <n v="9.8000000000000007"/>
    <n v="28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93"/>
    <x v="7"/>
    <s v="Isla San Mateo93"/>
    <n v="25.37876"/>
    <n v="-110.99285"/>
    <n v="2"/>
    <d v="2016-10-31T00:00:00"/>
    <s v="8:30"/>
    <n v="11.5"/>
    <n v="29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93"/>
    <x v="7"/>
    <s v="Isla San Mateo93"/>
    <n v="25.37876"/>
    <n v="-110.99285"/>
    <n v="2"/>
    <d v="2016-10-31T00:00:00"/>
    <s v="8:30"/>
    <n v="11.5"/>
    <n v="29"/>
    <s v="Lar"/>
    <x v="1"/>
    <n v="5"/>
    <m/>
    <m/>
    <m/>
    <m/>
    <m/>
    <m/>
    <n v="5"/>
    <m/>
    <m/>
    <m/>
    <m/>
    <m/>
    <m/>
    <m/>
    <m/>
    <m/>
    <m/>
    <m/>
    <m/>
    <m/>
    <n v="1.549E-2"/>
    <n v="2.97"/>
    <n v="380.92934214533778"/>
    <n v="0.05"/>
  </r>
  <r>
    <n v="93"/>
    <x v="7"/>
    <s v="Isla San Mateo93"/>
    <n v="25.37876"/>
    <n v="-110.99285"/>
    <n v="2"/>
    <d v="2016-10-31T00:00:00"/>
    <s v="8:30"/>
    <n v="11.5"/>
    <n v="29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93"/>
    <x v="7"/>
    <s v="Isla San Mateo93"/>
    <n v="25.37876"/>
    <n v="-110.99285"/>
    <n v="2"/>
    <d v="2016-10-31T00:00:00"/>
    <s v="8:30"/>
    <n v="11.5"/>
    <n v="29"/>
    <s v="Sgh"/>
    <x v="9"/>
    <n v="1"/>
    <m/>
    <m/>
    <m/>
    <m/>
    <m/>
    <m/>
    <m/>
    <m/>
    <n v="1"/>
    <m/>
    <m/>
    <m/>
    <m/>
    <m/>
    <m/>
    <m/>
    <m/>
    <m/>
    <m/>
    <m/>
    <n v="1.259E-2"/>
    <n v="3.01"/>
    <n v="270.65567556170703"/>
    <n v="0.01"/>
  </r>
  <r>
    <n v="93"/>
    <x v="7"/>
    <s v="Isla San Mateo93"/>
    <n v="25.37876"/>
    <n v="-110.99285"/>
    <n v="2"/>
    <d v="2016-10-31T00:00:00"/>
    <s v="8:30"/>
    <n v="11.5"/>
    <n v="29"/>
    <s v="Ser"/>
    <x v="5"/>
    <n v="10"/>
    <m/>
    <n v="10"/>
    <m/>
    <m/>
    <m/>
    <m/>
    <m/>
    <m/>
    <m/>
    <m/>
    <m/>
    <m/>
    <m/>
    <m/>
    <m/>
    <m/>
    <m/>
    <m/>
    <m/>
    <m/>
    <n v="1.549E-2"/>
    <n v="2.97"/>
    <n v="7.8509874460416542"/>
    <n v="0.1"/>
  </r>
  <r>
    <n v="93"/>
    <x v="7"/>
    <s v="Isla San Mateo93"/>
    <n v="25.37876"/>
    <n v="-110.99285"/>
    <n v="2"/>
    <d v="2016-10-31T00:00:00"/>
    <s v="8:30"/>
    <n v="11.5"/>
    <n v="29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94"/>
    <x v="7"/>
    <s v="Isla San Mateo94"/>
    <n v="25.37876"/>
    <n v="-110.99285"/>
    <n v="3"/>
    <d v="2016-10-31T00:00:00"/>
    <s v="8:45"/>
    <n v="12.6"/>
    <n v="29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94"/>
    <x v="7"/>
    <s v="Isla San Mateo94"/>
    <n v="25.37876"/>
    <n v="-110.99285"/>
    <n v="3"/>
    <d v="2016-10-31T00:00:00"/>
    <s v="8:45"/>
    <n v="12.6"/>
    <n v="29"/>
    <s v="Mro"/>
    <x v="4"/>
    <n v="3"/>
    <m/>
    <m/>
    <m/>
    <m/>
    <m/>
    <m/>
    <n v="1"/>
    <m/>
    <n v="1"/>
    <m/>
    <n v="1"/>
    <m/>
    <m/>
    <m/>
    <m/>
    <m/>
    <m/>
    <m/>
    <m/>
    <m/>
    <n v="1.413E-2"/>
    <n v="2.9849999999999999"/>
    <n v="1057.8627079772455"/>
    <n v="0.03"/>
  </r>
  <r>
    <n v="94"/>
    <x v="7"/>
    <s v="Isla San Mateo94"/>
    <n v="25.37876"/>
    <n v="-110.99285"/>
    <n v="3"/>
    <d v="2016-10-31T00:00:00"/>
    <s v="8:45"/>
    <n v="12.6"/>
    <n v="29"/>
    <s v="Ser"/>
    <x v="5"/>
    <n v="10"/>
    <m/>
    <n v="10"/>
    <m/>
    <m/>
    <m/>
    <m/>
    <m/>
    <m/>
    <m/>
    <m/>
    <m/>
    <m/>
    <m/>
    <m/>
    <m/>
    <m/>
    <m/>
    <m/>
    <m/>
    <m/>
    <n v="1.549E-2"/>
    <n v="2.97"/>
    <n v="7.8509874460416542"/>
    <n v="0.1"/>
  </r>
  <r>
    <n v="94"/>
    <x v="7"/>
    <s v="Isla San Mateo94"/>
    <n v="25.37876"/>
    <n v="-110.99285"/>
    <n v="3"/>
    <d v="2016-10-31T00:00:00"/>
    <s v="8:45"/>
    <n v="12.6"/>
    <n v="29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94"/>
    <x v="7"/>
    <s v="Isla San Mateo94"/>
    <n v="25.37876"/>
    <n v="-110.99285"/>
    <n v="3"/>
    <d v="2016-10-31T00:00:00"/>
    <s v="8:45"/>
    <n v="12.6"/>
    <n v="29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95"/>
    <x v="7"/>
    <s v="Isla San Mateo95"/>
    <n v="25.37876"/>
    <n v="-110.99285"/>
    <n v="4"/>
    <d v="2016-10-31T00:00:00"/>
    <s v="9:00"/>
    <n v="11.7"/>
    <n v="29"/>
    <s v="Hpa"/>
    <x v="0"/>
    <n v="4"/>
    <m/>
    <n v="1"/>
    <m/>
    <n v="1"/>
    <m/>
    <m/>
    <n v="2"/>
    <m/>
    <m/>
    <m/>
    <m/>
    <m/>
    <m/>
    <m/>
    <m/>
    <m/>
    <m/>
    <m/>
    <m/>
    <m/>
    <n v="3.1620000000000002E-2"/>
    <n v="2.93"/>
    <n v="297.11064260856006"/>
    <n v="0.04"/>
  </r>
  <r>
    <n v="95"/>
    <x v="7"/>
    <s v="Isla San Mateo95"/>
    <n v="25.37876"/>
    <n v="-110.99285"/>
    <n v="4"/>
    <d v="2016-10-31T00:00:00"/>
    <s v="9:00"/>
    <n v="11.7"/>
    <n v="29"/>
    <s v="Lar"/>
    <x v="1"/>
    <n v="6"/>
    <m/>
    <m/>
    <m/>
    <m/>
    <m/>
    <m/>
    <n v="2"/>
    <m/>
    <n v="4"/>
    <m/>
    <m/>
    <m/>
    <m/>
    <m/>
    <m/>
    <m/>
    <m/>
    <m/>
    <m/>
    <m/>
    <n v="1.549E-2"/>
    <n v="2.97"/>
    <n v="1318.9919846885668"/>
    <n v="0.06"/>
  </r>
  <r>
    <n v="95"/>
    <x v="7"/>
    <s v="Isla San Mateo95"/>
    <n v="25.37876"/>
    <n v="-110.99285"/>
    <n v="4"/>
    <d v="2016-10-31T00:00:00"/>
    <s v="9:00"/>
    <n v="11.7"/>
    <n v="29"/>
    <s v="Mro"/>
    <x v="4"/>
    <n v="3"/>
    <m/>
    <m/>
    <m/>
    <m/>
    <m/>
    <m/>
    <n v="2"/>
    <m/>
    <n v="1"/>
    <m/>
    <m/>
    <m/>
    <m/>
    <m/>
    <m/>
    <m/>
    <m/>
    <m/>
    <m/>
    <m/>
    <n v="1.413E-2"/>
    <n v="2.9849999999999999"/>
    <n v="424.69951132357983"/>
    <n v="0.03"/>
  </r>
  <r>
    <n v="95"/>
    <x v="7"/>
    <s v="Isla San Mateo95"/>
    <n v="25.37876"/>
    <n v="-110.99285"/>
    <n v="4"/>
    <d v="2016-10-31T00:00:00"/>
    <s v="9:00"/>
    <n v="11.7"/>
    <n v="29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95"/>
    <x v="7"/>
    <s v="Isla San Mateo95"/>
    <n v="25.37876"/>
    <n v="-110.99285"/>
    <n v="4"/>
    <d v="2016-10-31T00:00:00"/>
    <s v="9:00"/>
    <n v="11.7"/>
    <n v="29"/>
    <s v="Ser"/>
    <x v="5"/>
    <n v="8"/>
    <m/>
    <n v="8"/>
    <m/>
    <m/>
    <m/>
    <m/>
    <m/>
    <m/>
    <m/>
    <m/>
    <m/>
    <m/>
    <m/>
    <m/>
    <m/>
    <m/>
    <m/>
    <m/>
    <m/>
    <m/>
    <n v="1.549E-2"/>
    <n v="2.97"/>
    <n v="6.2807899568333232"/>
    <n v="0.08"/>
  </r>
  <r>
    <n v="95"/>
    <x v="7"/>
    <s v="Isla San Mateo95"/>
    <n v="25.37876"/>
    <n v="-110.99285"/>
    <n v="4"/>
    <d v="2016-10-31T00:00:00"/>
    <s v="9:00"/>
    <n v="11.7"/>
    <n v="29"/>
    <s v="pma"/>
    <x v="3"/>
    <n v="14"/>
    <m/>
    <m/>
    <m/>
    <m/>
    <m/>
    <m/>
    <m/>
    <m/>
    <m/>
    <m/>
    <m/>
    <m/>
    <m/>
    <m/>
    <m/>
    <m/>
    <m/>
    <m/>
    <m/>
    <m/>
    <m/>
    <n v="33.238461538461536"/>
    <n v="465.3384615384615"/>
    <n v="0.28000000000000003"/>
  </r>
  <r>
    <n v="96"/>
    <x v="7"/>
    <s v="Isla San Mateo96"/>
    <n v="25.37876"/>
    <n v="-110.99285"/>
    <n v="1"/>
    <d v="2016-10-31T00:00:00"/>
    <s v="8:10"/>
    <n v="10"/>
    <n v="29"/>
    <s v="Hpa"/>
    <x v="0"/>
    <n v="2"/>
    <m/>
    <m/>
    <m/>
    <m/>
    <m/>
    <m/>
    <m/>
    <m/>
    <n v="2"/>
    <m/>
    <m/>
    <m/>
    <m/>
    <m/>
    <m/>
    <m/>
    <m/>
    <m/>
    <m/>
    <m/>
    <n v="3.1620000000000002E-2"/>
    <n v="2.93"/>
    <n v="1042.88556002571"/>
    <n v="0.02"/>
  </r>
  <r>
    <n v="96"/>
    <x v="7"/>
    <s v="Isla San Mateo96"/>
    <n v="25.37876"/>
    <n v="-110.99285"/>
    <n v="1"/>
    <d v="2016-10-31T00:00:00"/>
    <s v="8:10"/>
    <n v="10"/>
    <n v="29"/>
    <s v="Lar"/>
    <x v="1"/>
    <n v="4"/>
    <m/>
    <m/>
    <m/>
    <m/>
    <m/>
    <n v="4"/>
    <m/>
    <m/>
    <m/>
    <m/>
    <m/>
    <m/>
    <m/>
    <m/>
    <m/>
    <m/>
    <m/>
    <m/>
    <m/>
    <m/>
    <n v="1.549E-2"/>
    <n v="2.97"/>
    <n v="148.89167739130014"/>
    <n v="0.04"/>
  </r>
  <r>
    <n v="96"/>
    <x v="7"/>
    <s v="Isla San Mateo96"/>
    <n v="25.37876"/>
    <n v="-110.99285"/>
    <n v="1"/>
    <d v="2016-10-31T00:00:00"/>
    <s v="8:10"/>
    <n v="10"/>
    <n v="29"/>
    <s v="Mro"/>
    <x v="4"/>
    <n v="2"/>
    <m/>
    <m/>
    <m/>
    <m/>
    <m/>
    <n v="1"/>
    <m/>
    <m/>
    <m/>
    <m/>
    <m/>
    <n v="1"/>
    <m/>
    <m/>
    <m/>
    <m/>
    <m/>
    <m/>
    <m/>
    <m/>
    <n v="1.413E-2"/>
    <n v="2.9849999999999999"/>
    <n v="1251.450580352556"/>
    <n v="0.02"/>
  </r>
  <r>
    <n v="96"/>
    <x v="7"/>
    <s v="Isla San Mateo96"/>
    <n v="25.37876"/>
    <n v="-110.99285"/>
    <n v="1"/>
    <d v="2016-10-31T00:00:00"/>
    <s v="8:10"/>
    <n v="10"/>
    <n v="29"/>
    <s v="Ser"/>
    <x v="5"/>
    <n v="40"/>
    <m/>
    <n v="1"/>
    <m/>
    <n v="39"/>
    <m/>
    <m/>
    <m/>
    <m/>
    <m/>
    <m/>
    <m/>
    <m/>
    <m/>
    <m/>
    <m/>
    <m/>
    <m/>
    <m/>
    <m/>
    <m/>
    <n v="1.549E-2"/>
    <n v="2.97"/>
    <n v="379.9952391784571"/>
    <n v="0.4"/>
  </r>
  <r>
    <n v="96"/>
    <x v="7"/>
    <s v="Isla San Mateo96"/>
    <n v="25.37876"/>
    <n v="-110.99285"/>
    <n v="1"/>
    <d v="2016-10-31T00:00:00"/>
    <s v="8:10"/>
    <n v="10"/>
    <n v="29"/>
    <s v="apl"/>
    <x v="8"/>
    <n v="2"/>
    <m/>
    <m/>
    <m/>
    <m/>
    <m/>
    <m/>
    <m/>
    <m/>
    <m/>
    <m/>
    <m/>
    <m/>
    <m/>
    <m/>
    <m/>
    <m/>
    <m/>
    <m/>
    <m/>
    <m/>
    <m/>
    <n v="566.25"/>
    <n v="1132.5"/>
    <n v="0.04"/>
  </r>
  <r>
    <n v="96"/>
    <x v="7"/>
    <s v="Isla San Mateo96"/>
    <n v="25.37876"/>
    <n v="-110.99285"/>
    <n v="1"/>
    <d v="2016-10-31T00:00:00"/>
    <s v="8:10"/>
    <n v="10"/>
    <n v="29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96"/>
    <x v="7"/>
    <s v="Isla San Mateo96"/>
    <n v="25.37876"/>
    <n v="-110.99285"/>
    <n v="1"/>
    <d v="2016-10-31T00:00:00"/>
    <s v="8:10"/>
    <n v="10"/>
    <n v="29"/>
    <s v="pma"/>
    <x v="3"/>
    <n v="16"/>
    <m/>
    <m/>
    <m/>
    <m/>
    <m/>
    <m/>
    <m/>
    <m/>
    <m/>
    <m/>
    <m/>
    <m/>
    <m/>
    <m/>
    <m/>
    <m/>
    <m/>
    <m/>
    <m/>
    <m/>
    <m/>
    <n v="33.238461538461536"/>
    <n v="531.81538461538457"/>
    <n v="0.32"/>
  </r>
  <r>
    <n v="97"/>
    <x v="7"/>
    <s v="Isla San Mateo97"/>
    <n v="25.37876"/>
    <n v="-110.99285"/>
    <n v="2"/>
    <d v="2016-10-31T00:00:00"/>
    <s v="8:30"/>
    <n v="10"/>
    <n v="29"/>
    <s v="Lar"/>
    <x v="1"/>
    <n v="3"/>
    <m/>
    <m/>
    <m/>
    <m/>
    <m/>
    <n v="1"/>
    <n v="2"/>
    <m/>
    <m/>
    <m/>
    <m/>
    <m/>
    <m/>
    <m/>
    <m/>
    <m/>
    <m/>
    <m/>
    <m/>
    <m/>
    <n v="1.549E-2"/>
    <n v="2.97"/>
    <n v="189.59465620596015"/>
    <n v="0.03"/>
  </r>
  <r>
    <n v="97"/>
    <x v="7"/>
    <s v="Isla San Mateo97"/>
    <n v="25.37876"/>
    <n v="-110.99285"/>
    <n v="2"/>
    <d v="2016-10-31T00:00:00"/>
    <s v="8:30"/>
    <n v="10"/>
    <n v="29"/>
    <s v="Mro"/>
    <x v="4"/>
    <n v="1"/>
    <m/>
    <m/>
    <m/>
    <m/>
    <m/>
    <n v="1"/>
    <m/>
    <m/>
    <m/>
    <m/>
    <m/>
    <m/>
    <m/>
    <m/>
    <m/>
    <m/>
    <m/>
    <m/>
    <m/>
    <m/>
    <n v="1.413E-2"/>
    <n v="2.9849999999999999"/>
    <n v="35.31634216605682"/>
    <n v="0.01"/>
  </r>
  <r>
    <n v="97"/>
    <x v="7"/>
    <s v="Isla San Mateo97"/>
    <n v="25.37876"/>
    <n v="-110.99285"/>
    <n v="2"/>
    <d v="2016-10-31T00:00:00"/>
    <s v="8:30"/>
    <n v="10"/>
    <n v="29"/>
    <s v="Ser"/>
    <x v="5"/>
    <n v="29"/>
    <m/>
    <n v="3"/>
    <m/>
    <n v="26"/>
    <m/>
    <m/>
    <m/>
    <m/>
    <m/>
    <m/>
    <m/>
    <m/>
    <m/>
    <m/>
    <m/>
    <m/>
    <m/>
    <m/>
    <m/>
    <m/>
    <n v="1.549E-2"/>
    <n v="2.97"/>
    <n v="255.16205652304782"/>
    <n v="0.28999999999999998"/>
  </r>
  <r>
    <n v="97"/>
    <x v="7"/>
    <s v="Isla San Mateo97"/>
    <n v="25.37876"/>
    <n v="-110.99285"/>
    <n v="2"/>
    <d v="2016-10-31T00:00:00"/>
    <s v="8:30"/>
    <n v="10"/>
    <n v="29"/>
    <s v="pma"/>
    <x v="3"/>
    <n v="22"/>
    <m/>
    <m/>
    <m/>
    <m/>
    <m/>
    <m/>
    <m/>
    <m/>
    <m/>
    <m/>
    <m/>
    <m/>
    <m/>
    <m/>
    <m/>
    <m/>
    <m/>
    <m/>
    <m/>
    <m/>
    <m/>
    <n v="33.238461538461536"/>
    <n v="731.24615384615379"/>
    <n v="0.44"/>
  </r>
  <r>
    <n v="98"/>
    <x v="7"/>
    <s v="Isla San Mateo98"/>
    <n v="25.37876"/>
    <n v="-110.99285"/>
    <n v="1"/>
    <d v="2016-10-31T00:00:00"/>
    <s v="8:22"/>
    <n v="6.2"/>
    <n v="29"/>
    <s v="Ser"/>
    <x v="5"/>
    <n v="7"/>
    <m/>
    <m/>
    <m/>
    <n v="7"/>
    <m/>
    <m/>
    <m/>
    <m/>
    <m/>
    <m/>
    <m/>
    <m/>
    <m/>
    <m/>
    <m/>
    <m/>
    <m/>
    <m/>
    <m/>
    <m/>
    <n v="1.549E-2"/>
    <n v="2.97"/>
    <n v="68.063358539409506"/>
    <n v="7.0000000000000007E-2"/>
  </r>
  <r>
    <n v="98"/>
    <x v="7"/>
    <s v="Isla San Mateo98"/>
    <n v="25.37876"/>
    <n v="-110.99285"/>
    <n v="1"/>
    <d v="2016-10-31T00:00:00"/>
    <s v="8:22"/>
    <n v="6.2"/>
    <n v="29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98"/>
    <x v="7"/>
    <s v="Isla San Mateo98"/>
    <n v="25.37876"/>
    <n v="-110.99285"/>
    <n v="1"/>
    <d v="2016-10-31T00:00:00"/>
    <s v="8:22"/>
    <n v="6.2"/>
    <n v="29"/>
    <s v="Sgh"/>
    <x v="9"/>
    <n v="2"/>
    <m/>
    <m/>
    <m/>
    <m/>
    <m/>
    <m/>
    <n v="2"/>
    <m/>
    <m/>
    <m/>
    <m/>
    <m/>
    <m/>
    <m/>
    <m/>
    <m/>
    <m/>
    <m/>
    <m/>
    <m/>
    <n v="1.259E-2"/>
    <n v="3.01"/>
    <n v="138.86738336952035"/>
    <n v="0.02"/>
  </r>
  <r>
    <n v="98"/>
    <x v="7"/>
    <s v="Isla San Mateo98"/>
    <n v="25.37876"/>
    <n v="-110.99285"/>
    <n v="1"/>
    <d v="2016-10-31T00:00:00"/>
    <s v="8:22"/>
    <n v="6.2"/>
    <n v="29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98"/>
    <x v="7"/>
    <s v="Isla San Mateo98"/>
    <n v="25.37876"/>
    <n v="-110.99285"/>
    <n v="1"/>
    <d v="2016-10-31T00:00:00"/>
    <s v="8:22"/>
    <n v="6.2"/>
    <n v="29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99"/>
    <x v="7"/>
    <s v="Isla San Mateo99"/>
    <n v="25.37876"/>
    <n v="-110.99285"/>
    <n v="2"/>
    <d v="2016-10-31T00:00:00"/>
    <s v="8:37"/>
    <n v="5.6"/>
    <n v="29"/>
    <s v="Ser"/>
    <x v="5"/>
    <n v="10"/>
    <m/>
    <m/>
    <m/>
    <n v="10"/>
    <m/>
    <m/>
    <m/>
    <m/>
    <m/>
    <m/>
    <m/>
    <m/>
    <m/>
    <m/>
    <m/>
    <m/>
    <m/>
    <m/>
    <m/>
    <m/>
    <n v="1.549E-2"/>
    <n v="2.97"/>
    <n v="97.233369342013575"/>
    <n v="0.1"/>
  </r>
  <r>
    <n v="99"/>
    <x v="7"/>
    <s v="Isla San Mateo99"/>
    <n v="25.37876"/>
    <n v="-110.99285"/>
    <n v="2"/>
    <d v="2016-10-31T00:00:00"/>
    <s v="8:37"/>
    <n v="5.6"/>
    <n v="29"/>
    <s v="Sgh"/>
    <x v="9"/>
    <n v="2"/>
    <m/>
    <m/>
    <m/>
    <m/>
    <m/>
    <m/>
    <m/>
    <m/>
    <m/>
    <m/>
    <n v="2"/>
    <m/>
    <m/>
    <m/>
    <m/>
    <m/>
    <m/>
    <m/>
    <m/>
    <m/>
    <n v="1.259E-2"/>
    <n v="3.01"/>
    <n v="1376.8601853677631"/>
    <n v="0.02"/>
  </r>
  <r>
    <n v="99"/>
    <x v="7"/>
    <s v="Isla San Mateo99"/>
    <n v="25.37876"/>
    <n v="-110.99285"/>
    <n v="2"/>
    <d v="2016-10-31T00:00:00"/>
    <s v="8:37"/>
    <n v="5.6"/>
    <n v="29"/>
    <s v="pma"/>
    <x v="3"/>
    <n v="7"/>
    <m/>
    <m/>
    <m/>
    <m/>
    <m/>
    <m/>
    <m/>
    <m/>
    <m/>
    <m/>
    <m/>
    <m/>
    <m/>
    <m/>
    <m/>
    <m/>
    <m/>
    <m/>
    <m/>
    <m/>
    <m/>
    <n v="33.238461538461536"/>
    <n v="232.66923076923075"/>
    <n v="0.14000000000000001"/>
  </r>
  <r>
    <n v="100"/>
    <x v="7"/>
    <s v="Isla San Mateo100"/>
    <n v="25.37876"/>
    <n v="-110.99285"/>
    <n v="3"/>
    <d v="2016-10-31T00:00:00"/>
    <s v="8:48"/>
    <n v="4"/>
    <n v="29"/>
    <s v="Ser"/>
    <x v="5"/>
    <n v="24"/>
    <m/>
    <m/>
    <m/>
    <n v="24"/>
    <m/>
    <m/>
    <m/>
    <m/>
    <m/>
    <m/>
    <m/>
    <m/>
    <m/>
    <m/>
    <m/>
    <m/>
    <m/>
    <m/>
    <m/>
    <m/>
    <n v="1.549E-2"/>
    <n v="2.97"/>
    <n v="233.3600864208326"/>
    <n v="0.24"/>
  </r>
  <r>
    <n v="100"/>
    <x v="7"/>
    <s v="Isla San Mateo100"/>
    <n v="25.37876"/>
    <n v="-110.99285"/>
    <n v="3"/>
    <d v="2016-10-31T00:00:00"/>
    <s v="8:48"/>
    <n v="4"/>
    <n v="29"/>
    <s v="Sgh"/>
    <x v="9"/>
    <n v="2"/>
    <m/>
    <m/>
    <m/>
    <m/>
    <m/>
    <m/>
    <m/>
    <m/>
    <n v="1"/>
    <m/>
    <n v="1"/>
    <m/>
    <m/>
    <m/>
    <m/>
    <m/>
    <m/>
    <m/>
    <m/>
    <m/>
    <n v="1.259E-2"/>
    <n v="3.01"/>
    <n v="959.0857682455885"/>
    <n v="0.02"/>
  </r>
  <r>
    <n v="100"/>
    <x v="7"/>
    <s v="Isla San Mateo100"/>
    <n v="25.37876"/>
    <n v="-110.99285"/>
    <n v="3"/>
    <d v="2016-10-31T00:00:00"/>
    <s v="8:48"/>
    <n v="4"/>
    <n v="29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100"/>
    <x v="7"/>
    <s v="Isla San Mateo100"/>
    <n v="25.37876"/>
    <n v="-110.99285"/>
    <n v="3"/>
    <d v="2016-10-31T00:00:00"/>
    <s v="8:48"/>
    <n v="4"/>
    <n v="29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101"/>
    <x v="7"/>
    <s v="Isla San Mateo101"/>
    <n v="25.37876"/>
    <n v="-110.99285"/>
    <n v="4"/>
    <d v="2016-10-31T00:00:00"/>
    <s v="9:10"/>
    <n v="2.9"/>
    <n v="29"/>
    <s v="Hpa"/>
    <x v="0"/>
    <n v="2"/>
    <m/>
    <m/>
    <m/>
    <m/>
    <m/>
    <n v="1"/>
    <m/>
    <m/>
    <n v="1"/>
    <m/>
    <m/>
    <m/>
    <m/>
    <m/>
    <m/>
    <m/>
    <m/>
    <m/>
    <m/>
    <m/>
    <n v="3.1620000000000002E-2"/>
    <n v="2.93"/>
    <n v="589.86367822964087"/>
    <n v="0.02"/>
  </r>
  <r>
    <n v="101"/>
    <x v="7"/>
    <s v="Isla San Mateo101"/>
    <n v="25.37876"/>
    <n v="-110.99285"/>
    <n v="4"/>
    <d v="2016-10-31T00:00:00"/>
    <s v="9:10"/>
    <n v="2.9"/>
    <n v="29"/>
    <s v="Ser"/>
    <x v="5"/>
    <n v="46"/>
    <m/>
    <m/>
    <m/>
    <n v="46"/>
    <m/>
    <m/>
    <m/>
    <m/>
    <m/>
    <m/>
    <m/>
    <m/>
    <m/>
    <m/>
    <m/>
    <m/>
    <m/>
    <m/>
    <m/>
    <m/>
    <n v="1.549E-2"/>
    <n v="2.97"/>
    <n v="447.27349897326246"/>
    <n v="0.46"/>
  </r>
  <r>
    <n v="101"/>
    <x v="7"/>
    <s v="Isla San Mateo101"/>
    <n v="25.37876"/>
    <n v="-110.99285"/>
    <n v="4"/>
    <d v="2016-10-31T00:00:00"/>
    <s v="9:10"/>
    <n v="2.9"/>
    <n v="29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101"/>
    <x v="7"/>
    <s v="Isla San Mateo101"/>
    <n v="25.37876"/>
    <n v="-110.99285"/>
    <n v="4"/>
    <d v="2016-10-31T00:00:00"/>
    <s v="9:10"/>
    <n v="2.9"/>
    <n v="29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102"/>
    <x v="7"/>
    <s v="Isla San Mateo102"/>
    <n v="25.37876"/>
    <n v="-110.99285"/>
    <n v="1"/>
    <d v="2016-10-31T00:00:00"/>
    <s v="8:20"/>
    <n v="6.3"/>
    <n v="29"/>
    <s v="Ser"/>
    <x v="5"/>
    <n v="16"/>
    <m/>
    <n v="4"/>
    <m/>
    <n v="12"/>
    <m/>
    <m/>
    <m/>
    <m/>
    <m/>
    <m/>
    <m/>
    <m/>
    <m/>
    <m/>
    <m/>
    <m/>
    <m/>
    <m/>
    <m/>
    <m/>
    <n v="1.549E-2"/>
    <n v="2.97"/>
    <n v="119.82043818883297"/>
    <n v="0.16"/>
  </r>
  <r>
    <n v="102"/>
    <x v="7"/>
    <s v="Isla San Mateo102"/>
    <n v="25.37876"/>
    <n v="-110.99285"/>
    <n v="1"/>
    <d v="2016-10-31T00:00:00"/>
    <s v="8:20"/>
    <n v="6.3"/>
    <n v="29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102"/>
    <x v="7"/>
    <s v="Isla San Mateo102"/>
    <n v="25.37876"/>
    <n v="-110.99285"/>
    <n v="1"/>
    <d v="2016-10-31T00:00:00"/>
    <s v="8:20"/>
    <n v="6.3"/>
    <n v="29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103"/>
    <x v="7"/>
    <s v="Isla San Mateo103"/>
    <n v="25.37876"/>
    <n v="-110.99285"/>
    <n v="2"/>
    <d v="2016-10-31T00:00:00"/>
    <s v="8:32"/>
    <n v="7.4"/>
    <n v="29"/>
    <s v="Sgh"/>
    <x v="9"/>
    <n v="1"/>
    <m/>
    <m/>
    <m/>
    <m/>
    <m/>
    <m/>
    <m/>
    <m/>
    <n v="1"/>
    <m/>
    <m/>
    <m/>
    <m/>
    <m/>
    <m/>
    <m/>
    <m/>
    <m/>
    <m/>
    <m/>
    <n v="1.259E-2"/>
    <n v="3.01"/>
    <n v="270.65567556170703"/>
    <n v="0.01"/>
  </r>
  <r>
    <n v="103"/>
    <x v="7"/>
    <s v="Isla San Mateo103"/>
    <n v="25.37876"/>
    <n v="-110.99285"/>
    <n v="2"/>
    <d v="2016-10-31T00:00:00"/>
    <s v="8:32"/>
    <n v="7.4"/>
    <n v="29"/>
    <s v="Ser"/>
    <x v="5"/>
    <n v="12"/>
    <m/>
    <n v="3"/>
    <m/>
    <n v="9"/>
    <m/>
    <m/>
    <m/>
    <m/>
    <m/>
    <m/>
    <m/>
    <m/>
    <m/>
    <m/>
    <m/>
    <m/>
    <m/>
    <m/>
    <m/>
    <m/>
    <n v="1.549E-2"/>
    <n v="2.97"/>
    <n v="89.865328641624714"/>
    <n v="0.12"/>
  </r>
  <r>
    <n v="103"/>
    <x v="7"/>
    <s v="Isla San Mateo103"/>
    <n v="25.37876"/>
    <n v="-110.99285"/>
    <n v="2"/>
    <d v="2016-10-31T00:00:00"/>
    <s v="8:32"/>
    <n v="7.4"/>
    <n v="29"/>
    <s v="pma"/>
    <x v="3"/>
    <n v="7"/>
    <m/>
    <m/>
    <m/>
    <m/>
    <m/>
    <m/>
    <m/>
    <m/>
    <m/>
    <m/>
    <m/>
    <m/>
    <m/>
    <m/>
    <m/>
    <m/>
    <m/>
    <m/>
    <m/>
    <m/>
    <m/>
    <n v="33.238461538461536"/>
    <n v="232.66923076923075"/>
    <n v="0.14000000000000001"/>
  </r>
  <r>
    <n v="104"/>
    <x v="7"/>
    <s v="Isla San Mateo104"/>
    <n v="25.37876"/>
    <n v="-110.99285"/>
    <n v="3"/>
    <d v="2016-10-31T00:00:00"/>
    <s v="8:46"/>
    <n v="3.4"/>
    <n v="29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104"/>
    <x v="7"/>
    <s v="Isla San Mateo104"/>
    <n v="25.37876"/>
    <n v="-110.99285"/>
    <n v="3"/>
    <d v="2016-10-31T00:00:00"/>
    <s v="8:46"/>
    <n v="3.4"/>
    <n v="29"/>
    <s v="Ser"/>
    <x v="5"/>
    <n v="6"/>
    <m/>
    <n v="1"/>
    <m/>
    <n v="5"/>
    <m/>
    <m/>
    <m/>
    <m/>
    <m/>
    <m/>
    <m/>
    <m/>
    <m/>
    <m/>
    <m/>
    <m/>
    <m/>
    <m/>
    <m/>
    <m/>
    <n v="1.549E-2"/>
    <n v="2.97"/>
    <n v="49.40178341561095"/>
    <n v="0.06"/>
  </r>
  <r>
    <n v="104"/>
    <x v="7"/>
    <s v="Isla San Mateo104"/>
    <n v="25.37876"/>
    <n v="-110.99285"/>
    <n v="3"/>
    <d v="2016-10-31T00:00:00"/>
    <s v="8:46"/>
    <n v="3.4"/>
    <n v="29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104"/>
    <x v="7"/>
    <s v="Isla San Mateo104"/>
    <n v="25.37876"/>
    <n v="-110.99285"/>
    <n v="3"/>
    <d v="2016-10-31T00:00:00"/>
    <s v="8:46"/>
    <n v="3.4"/>
    <n v="29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105"/>
    <x v="7"/>
    <s v="Isla San Mateo105"/>
    <n v="25.37876"/>
    <n v="-110.99285"/>
    <n v="4"/>
    <d v="2016-10-31T00:00:00"/>
    <s v="9:02"/>
    <n v="1.8"/>
    <n v="29"/>
    <s v="Hpa"/>
    <x v="0"/>
    <n v="1"/>
    <m/>
    <m/>
    <m/>
    <n v="1"/>
    <m/>
    <m/>
    <m/>
    <m/>
    <m/>
    <m/>
    <m/>
    <m/>
    <m/>
    <m/>
    <m/>
    <m/>
    <m/>
    <m/>
    <m/>
    <m/>
    <n v="3.1620000000000002E-2"/>
    <n v="2.93"/>
    <n v="18.198913506976105"/>
    <n v="0.01"/>
  </r>
  <r>
    <n v="105"/>
    <x v="7"/>
    <s v="Isla San Mateo105"/>
    <n v="25.37876"/>
    <n v="-110.99285"/>
    <n v="4"/>
    <d v="2016-10-31T00:00:00"/>
    <s v="9:02"/>
    <n v="1.8"/>
    <n v="29"/>
    <s v="Ser"/>
    <x v="5"/>
    <n v="5"/>
    <m/>
    <n v="5"/>
    <m/>
    <m/>
    <m/>
    <m/>
    <m/>
    <m/>
    <m/>
    <m/>
    <m/>
    <m/>
    <m/>
    <m/>
    <m/>
    <m/>
    <m/>
    <m/>
    <m/>
    <m/>
    <n v="1.549E-2"/>
    <n v="2.97"/>
    <n v="3.9254937230208271"/>
    <n v="0.05"/>
  </r>
  <r>
    <n v="105"/>
    <x v="7"/>
    <s v="Isla San Mateo105"/>
    <n v="25.37876"/>
    <n v="-110.99285"/>
    <n v="4"/>
    <d v="2016-10-31T00:00:00"/>
    <s v="9:02"/>
    <n v="1.8"/>
    <n v="29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105"/>
    <x v="7"/>
    <s v="Isla San Mateo105"/>
    <n v="25.37876"/>
    <n v="-110.99285"/>
    <n v="4"/>
    <d v="2016-10-31T00:00:00"/>
    <s v="9:02"/>
    <n v="1.8"/>
    <n v="29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106"/>
    <x v="8"/>
    <s v="Isla El Farallón106"/>
    <n v="25.435690000000001"/>
    <n v="-109.37438"/>
    <n v="1"/>
    <d v="2016-11-15T00:00:00"/>
    <d v="1899-12-30T08:00:00"/>
    <n v="12.9"/>
    <n v="26"/>
    <s v="Hpa"/>
    <x v="0"/>
    <n v="2"/>
    <m/>
    <m/>
    <m/>
    <m/>
    <m/>
    <m/>
    <m/>
    <n v="2"/>
    <m/>
    <m/>
    <m/>
    <m/>
    <m/>
    <m/>
    <m/>
    <m/>
    <m/>
    <m/>
    <m/>
    <m/>
    <n v="3.1620000000000002E-2"/>
    <n v="2.93"/>
    <n v="579.27747218108516"/>
    <n v="0.02"/>
  </r>
  <r>
    <n v="106"/>
    <x v="8"/>
    <s v="Isla El Farallón106"/>
    <n v="25.435690000000001"/>
    <n v="-109.37438"/>
    <n v="1"/>
    <d v="2016-11-15T00:00:00"/>
    <d v="1899-12-30T08:00:00"/>
    <n v="12.9"/>
    <n v="26"/>
    <s v="Zco"/>
    <x v="6"/>
    <n v="5"/>
    <m/>
    <m/>
    <m/>
    <m/>
    <m/>
    <m/>
    <n v="5"/>
    <m/>
    <m/>
    <m/>
    <m/>
    <m/>
    <m/>
    <m/>
    <m/>
    <m/>
    <m/>
    <m/>
    <m/>
    <m/>
    <n v="1.738E-2"/>
    <n v="3.06"/>
    <n v="552.98863453510546"/>
    <n v="0.05"/>
  </r>
  <r>
    <n v="106"/>
    <x v="8"/>
    <s v="Isla El Farallón106"/>
    <n v="25.435690000000001"/>
    <n v="-109.37438"/>
    <n v="1"/>
    <d v="2016-11-15T00:00:00"/>
    <d v="1899-12-30T08:00:00"/>
    <n v="12.9"/>
    <n v="26"/>
    <s v="Lar"/>
    <x v="1"/>
    <n v="1"/>
    <m/>
    <m/>
    <m/>
    <m/>
    <m/>
    <m/>
    <m/>
    <n v="1"/>
    <m/>
    <m/>
    <m/>
    <m/>
    <m/>
    <m/>
    <m/>
    <m/>
    <m/>
    <m/>
    <m/>
    <m/>
    <n v="1.549E-2"/>
    <n v="2.97"/>
    <n v="160.70651990127709"/>
    <n v="0.01"/>
  </r>
  <r>
    <n v="106"/>
    <x v="8"/>
    <s v="Isla El Farallón106"/>
    <n v="25.435690000000001"/>
    <n v="-109.37438"/>
    <n v="1"/>
    <d v="2016-11-15T00:00:00"/>
    <d v="1899-12-30T08:00:00"/>
    <n v="12.9"/>
    <n v="26"/>
    <s v="dme"/>
    <x v="2"/>
    <n v="32"/>
    <m/>
    <m/>
    <m/>
    <m/>
    <m/>
    <m/>
    <m/>
    <m/>
    <m/>
    <m/>
    <m/>
    <m/>
    <m/>
    <m/>
    <m/>
    <m/>
    <m/>
    <m/>
    <m/>
    <m/>
    <m/>
    <n v="20.71"/>
    <n v="662.72"/>
    <n v="0.64"/>
  </r>
  <r>
    <n v="106"/>
    <x v="8"/>
    <s v="Isla El Farallón106"/>
    <n v="25.435690000000001"/>
    <n v="-109.37438"/>
    <n v="1"/>
    <d v="2016-11-15T00:00:00"/>
    <d v="1899-12-30T08:00:00"/>
    <n v="12.9"/>
    <n v="26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107"/>
    <x v="8"/>
    <s v="Isla El Farallón107"/>
    <n v="25.435690000000001"/>
    <n v="-109.37438"/>
    <n v="2"/>
    <d v="2016-11-15T00:00:00"/>
    <d v="1899-12-30T08:20:00"/>
    <n v="13.9"/>
    <n v="26"/>
    <s v="Zco"/>
    <x v="6"/>
    <n v="1"/>
    <m/>
    <m/>
    <m/>
    <m/>
    <m/>
    <m/>
    <n v="1"/>
    <m/>
    <m/>
    <m/>
    <m/>
    <m/>
    <m/>
    <m/>
    <m/>
    <m/>
    <m/>
    <m/>
    <m/>
    <m/>
    <n v="1.738E-2"/>
    <n v="3.06"/>
    <n v="110.5977269070211"/>
    <n v="0.01"/>
  </r>
  <r>
    <n v="107"/>
    <x v="8"/>
    <s v="Isla El Farallón107"/>
    <n v="25.435690000000001"/>
    <n v="-109.37438"/>
    <n v="2"/>
    <d v="2016-11-15T00:00:00"/>
    <d v="1899-12-30T08:20:00"/>
    <n v="13.9"/>
    <n v="26"/>
    <s v="dme"/>
    <x v="2"/>
    <n v="54"/>
    <m/>
    <m/>
    <m/>
    <m/>
    <m/>
    <m/>
    <m/>
    <m/>
    <m/>
    <m/>
    <m/>
    <m/>
    <m/>
    <m/>
    <m/>
    <m/>
    <m/>
    <m/>
    <m/>
    <m/>
    <m/>
    <n v="20.71"/>
    <n v="1118.3400000000001"/>
    <n v="1.08"/>
  </r>
  <r>
    <n v="107"/>
    <x v="8"/>
    <s v="Isla El Farallón107"/>
    <n v="25.435690000000001"/>
    <n v="-109.37438"/>
    <n v="2"/>
    <d v="2016-11-15T00:00:00"/>
    <d v="1899-12-30T08:20:00"/>
    <n v="13.9"/>
    <n v="26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107"/>
    <x v="8"/>
    <s v="Isla El Farallón107"/>
    <n v="25.435690000000001"/>
    <n v="-109.37438"/>
    <n v="2"/>
    <d v="2016-11-15T00:00:00"/>
    <d v="1899-12-30T08:20:00"/>
    <n v="13.9"/>
    <n v="26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108"/>
    <x v="8"/>
    <s v="Isla El Farallón108"/>
    <n v="25.435690000000001"/>
    <n v="-109.37438"/>
    <n v="3"/>
    <d v="2016-11-15T00:00:00"/>
    <d v="1899-12-30T08:45:00"/>
    <n v="14.3"/>
    <n v="26"/>
    <s v="Lar"/>
    <x v="1"/>
    <n v="12"/>
    <m/>
    <m/>
    <m/>
    <m/>
    <m/>
    <n v="9"/>
    <m/>
    <n v="3"/>
    <m/>
    <m/>
    <m/>
    <m/>
    <m/>
    <m/>
    <m/>
    <m/>
    <m/>
    <m/>
    <m/>
    <m/>
    <n v="1.549E-2"/>
    <n v="2.97"/>
    <n v="817.12583383425658"/>
    <n v="0.12"/>
  </r>
  <r>
    <n v="108"/>
    <x v="8"/>
    <s v="Isla El Farallón108"/>
    <n v="25.435690000000001"/>
    <n v="-109.37438"/>
    <n v="3"/>
    <d v="2016-11-15T00:00:00"/>
    <d v="1899-12-30T08:45:00"/>
    <n v="14.3"/>
    <n v="26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108"/>
    <x v="8"/>
    <s v="Isla El Farallón108"/>
    <n v="25.435690000000001"/>
    <n v="-109.37438"/>
    <n v="3"/>
    <d v="2016-11-15T00:00:00"/>
    <d v="1899-12-30T08:45:00"/>
    <n v="14.3"/>
    <n v="26"/>
    <s v="Hpa"/>
    <x v="0"/>
    <n v="1"/>
    <m/>
    <m/>
    <m/>
    <m/>
    <m/>
    <n v="1"/>
    <m/>
    <m/>
    <m/>
    <m/>
    <m/>
    <m/>
    <m/>
    <m/>
    <m/>
    <m/>
    <m/>
    <m/>
    <m/>
    <m/>
    <n v="3.1620000000000002E-2"/>
    <n v="2.93"/>
    <n v="68.420898216785886"/>
    <n v="0.01"/>
  </r>
  <r>
    <n v="108"/>
    <x v="8"/>
    <s v="Isla El Farallón108"/>
    <n v="25.435690000000001"/>
    <n v="-109.37438"/>
    <n v="3"/>
    <d v="2016-11-15T00:00:00"/>
    <d v="1899-12-30T08:45:00"/>
    <n v="14.3"/>
    <n v="26"/>
    <s v="Zco"/>
    <x v="6"/>
    <n v="1"/>
    <m/>
    <m/>
    <m/>
    <m/>
    <m/>
    <m/>
    <n v="1"/>
    <m/>
    <m/>
    <m/>
    <m/>
    <m/>
    <m/>
    <m/>
    <m/>
    <m/>
    <m/>
    <m/>
    <m/>
    <m/>
    <n v="1.738E-2"/>
    <n v="3.06"/>
    <n v="110.5977269070211"/>
    <n v="0.01"/>
  </r>
  <r>
    <n v="108"/>
    <x v="8"/>
    <s v="Isla El Farallón108"/>
    <n v="25.435690000000001"/>
    <n v="-109.37438"/>
    <n v="3"/>
    <d v="2016-11-15T00:00:00"/>
    <d v="1899-12-30T08:45:00"/>
    <n v="14.3"/>
    <n v="26"/>
    <s v="dme"/>
    <x v="2"/>
    <n v="85"/>
    <m/>
    <m/>
    <m/>
    <m/>
    <m/>
    <m/>
    <m/>
    <m/>
    <m/>
    <m/>
    <m/>
    <m/>
    <m/>
    <m/>
    <m/>
    <m/>
    <m/>
    <m/>
    <m/>
    <m/>
    <m/>
    <n v="20.71"/>
    <n v="1760.3500000000001"/>
    <n v="1.7"/>
  </r>
  <r>
    <n v="108"/>
    <x v="8"/>
    <s v="Isla El Farallón108"/>
    <n v="25.435690000000001"/>
    <n v="-109.37438"/>
    <n v="3"/>
    <d v="2016-11-15T00:00:00"/>
    <d v="1899-12-30T08:45:00"/>
    <n v="14.3"/>
    <n v="26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109"/>
    <x v="8"/>
    <s v="Isla El Farallón109"/>
    <n v="25.435690000000001"/>
    <n v="-109.37438"/>
    <n v="4"/>
    <d v="2016-11-15T00:00:00"/>
    <d v="1899-12-30T09:00:00"/>
    <n v="15.2"/>
    <n v="26"/>
    <s v="Hpa"/>
    <x v="0"/>
    <n v="6"/>
    <m/>
    <m/>
    <m/>
    <m/>
    <m/>
    <n v="3"/>
    <m/>
    <n v="3"/>
    <m/>
    <m/>
    <m/>
    <m/>
    <m/>
    <m/>
    <m/>
    <m/>
    <m/>
    <m/>
    <m/>
    <m/>
    <n v="3.1620000000000002E-2"/>
    <n v="2.93"/>
    <n v="1074.1789029219854"/>
    <n v="0.06"/>
  </r>
  <r>
    <n v="109"/>
    <x v="8"/>
    <s v="Isla El Farallón109"/>
    <n v="25.435690000000001"/>
    <n v="-109.37438"/>
    <n v="4"/>
    <d v="2016-11-15T00:00:00"/>
    <d v="1899-12-30T09:00:00"/>
    <n v="15.2"/>
    <n v="26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109"/>
    <x v="8"/>
    <s v="Isla El Farallón109"/>
    <n v="25.435690000000001"/>
    <n v="-109.37438"/>
    <n v="4"/>
    <d v="2016-11-15T00:00:00"/>
    <d v="1899-12-30T09:00:00"/>
    <n v="15.2"/>
    <n v="26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109"/>
    <x v="8"/>
    <s v="Isla El Farallón109"/>
    <n v="25.435690000000001"/>
    <n v="-109.37438"/>
    <n v="4"/>
    <d v="2016-11-15T00:00:00"/>
    <d v="1899-12-30T09:00:00"/>
    <n v="15.2"/>
    <n v="26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110"/>
    <x v="8"/>
    <s v="Isla El Farallón110"/>
    <n v="25.435690000000001"/>
    <n v="-109.37438"/>
    <n v="1"/>
    <d v="2016-11-15T00:00:00"/>
    <d v="1899-12-30T08:10:00"/>
    <n v="16.5"/>
    <n v="26"/>
    <s v="Lar"/>
    <x v="1"/>
    <n v="14"/>
    <m/>
    <m/>
    <m/>
    <m/>
    <m/>
    <m/>
    <n v="7"/>
    <m/>
    <n v="7"/>
    <m/>
    <m/>
    <m/>
    <m/>
    <m/>
    <m/>
    <m/>
    <m/>
    <m/>
    <m/>
    <m/>
    <n v="1.549E-2"/>
    <n v="2.97"/>
    <n v="2574.8865127067284"/>
    <n v="0.14000000000000001"/>
  </r>
  <r>
    <n v="110"/>
    <x v="8"/>
    <s v="Isla El Farallón110"/>
    <n v="25.435690000000001"/>
    <n v="-109.37438"/>
    <n v="1"/>
    <d v="2016-11-15T00:00:00"/>
    <d v="1899-12-30T08:10:00"/>
    <n v="16.5"/>
    <n v="26"/>
    <s v="Zco"/>
    <x v="6"/>
    <n v="4"/>
    <m/>
    <m/>
    <m/>
    <m/>
    <m/>
    <m/>
    <n v="4"/>
    <m/>
    <m/>
    <m/>
    <m/>
    <m/>
    <m/>
    <m/>
    <m/>
    <m/>
    <m/>
    <m/>
    <m/>
    <m/>
    <n v="1.738E-2"/>
    <n v="3.06"/>
    <n v="442.39090762808439"/>
    <n v="0.04"/>
  </r>
  <r>
    <n v="110"/>
    <x v="8"/>
    <s v="Isla El Farallón110"/>
    <n v="25.435690000000001"/>
    <n v="-109.37438"/>
    <n v="1"/>
    <d v="2016-11-15T00:00:00"/>
    <d v="1899-12-30T08:10:00"/>
    <n v="16.5"/>
    <n v="26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110"/>
    <x v="8"/>
    <s v="Isla El Farallón110"/>
    <n v="25.435690000000001"/>
    <n v="-109.37438"/>
    <n v="1"/>
    <d v="2016-11-15T00:00:00"/>
    <d v="1899-12-30T08:10:00"/>
    <n v="16.5"/>
    <n v="26"/>
    <s v="Ser"/>
    <x v="5"/>
    <n v="14"/>
    <m/>
    <m/>
    <m/>
    <n v="14"/>
    <m/>
    <m/>
    <m/>
    <m/>
    <m/>
    <m/>
    <m/>
    <m/>
    <m/>
    <m/>
    <m/>
    <m/>
    <m/>
    <m/>
    <m/>
    <m/>
    <n v="1.549E-2"/>
    <n v="2.97"/>
    <n v="136.12671707881901"/>
    <n v="0.14000000000000001"/>
  </r>
  <r>
    <n v="110"/>
    <x v="8"/>
    <s v="Isla El Farallón110"/>
    <n v="25.435690000000001"/>
    <n v="-109.37438"/>
    <n v="1"/>
    <d v="2016-11-15T00:00:00"/>
    <d v="1899-12-30T08:10:00"/>
    <n v="16.5"/>
    <n v="26"/>
    <s v="dme"/>
    <x v="2"/>
    <n v="14"/>
    <m/>
    <m/>
    <m/>
    <m/>
    <m/>
    <m/>
    <m/>
    <m/>
    <m/>
    <m/>
    <m/>
    <m/>
    <m/>
    <m/>
    <m/>
    <m/>
    <m/>
    <m/>
    <m/>
    <m/>
    <m/>
    <n v="20.71"/>
    <n v="289.94"/>
    <n v="0.28000000000000003"/>
  </r>
  <r>
    <n v="111"/>
    <x v="8"/>
    <s v="Isla El Farallón111"/>
    <n v="25.435690000000001"/>
    <n v="-109.37438"/>
    <n v="2"/>
    <d v="2016-11-15T00:00:00"/>
    <d v="1899-12-30T08:25:00"/>
    <n v="19.8"/>
    <n v="26"/>
    <s v="Lar"/>
    <x v="1"/>
    <n v="11"/>
    <m/>
    <m/>
    <m/>
    <m/>
    <m/>
    <m/>
    <n v="7"/>
    <m/>
    <n v="4"/>
    <m/>
    <m/>
    <m/>
    <m/>
    <m/>
    <m/>
    <m/>
    <m/>
    <m/>
    <m/>
    <m/>
    <n v="1.549E-2"/>
    <n v="2.97"/>
    <n v="1699.9213268339045"/>
    <n v="0.11"/>
  </r>
  <r>
    <n v="111"/>
    <x v="8"/>
    <s v="Isla El Farallón111"/>
    <n v="25.435690000000001"/>
    <n v="-109.37438"/>
    <n v="2"/>
    <d v="2016-11-15T00:00:00"/>
    <d v="1899-12-30T08:25:00"/>
    <n v="19.8"/>
    <n v="26"/>
    <s v="Ser"/>
    <x v="5"/>
    <n v="3"/>
    <m/>
    <m/>
    <m/>
    <n v="3"/>
    <m/>
    <m/>
    <m/>
    <m/>
    <m/>
    <m/>
    <m/>
    <m/>
    <m/>
    <m/>
    <m/>
    <m/>
    <m/>
    <m/>
    <m/>
    <m/>
    <n v="1.549E-2"/>
    <n v="2.97"/>
    <n v="29.170010802604075"/>
    <n v="0.03"/>
  </r>
  <r>
    <n v="111"/>
    <x v="8"/>
    <s v="Isla El Farallón111"/>
    <n v="25.435690000000001"/>
    <n v="-109.37438"/>
    <n v="2"/>
    <d v="2016-11-15T00:00:00"/>
    <d v="1899-12-30T08:25:00"/>
    <n v="19.8"/>
    <n v="26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111"/>
    <x v="8"/>
    <s v="Isla El Farallón111"/>
    <n v="25.435690000000001"/>
    <n v="-109.37438"/>
    <n v="2"/>
    <d v="2016-11-15T00:00:00"/>
    <d v="1899-12-30T08:25:00"/>
    <n v="19.8"/>
    <n v="26"/>
    <s v="Zco"/>
    <x v="6"/>
    <n v="2"/>
    <m/>
    <m/>
    <m/>
    <m/>
    <m/>
    <m/>
    <n v="2"/>
    <m/>
    <m/>
    <m/>
    <m/>
    <m/>
    <m/>
    <m/>
    <m/>
    <m/>
    <m/>
    <m/>
    <m/>
    <m/>
    <n v="1.738E-2"/>
    <n v="3.06"/>
    <n v="221.1954538140422"/>
    <n v="0.02"/>
  </r>
  <r>
    <n v="111"/>
    <x v="8"/>
    <s v="Isla El Farallón111"/>
    <n v="25.435690000000001"/>
    <n v="-109.37438"/>
    <n v="2"/>
    <d v="2016-11-15T00:00:00"/>
    <d v="1899-12-30T08:25:00"/>
    <n v="19.8"/>
    <n v="26"/>
    <s v="dme"/>
    <x v="2"/>
    <n v="8"/>
    <m/>
    <m/>
    <m/>
    <m/>
    <m/>
    <m/>
    <m/>
    <m/>
    <m/>
    <m/>
    <m/>
    <m/>
    <m/>
    <m/>
    <m/>
    <m/>
    <m/>
    <m/>
    <m/>
    <m/>
    <m/>
    <n v="20.71"/>
    <n v="165.68"/>
    <n v="0.16"/>
  </r>
  <r>
    <n v="111"/>
    <x v="8"/>
    <s v="Isla El Farallón111"/>
    <n v="25.435690000000001"/>
    <n v="-109.37438"/>
    <n v="2"/>
    <d v="2016-11-15T00:00:00"/>
    <d v="1899-12-30T08:25:00"/>
    <n v="19.8"/>
    <n v="26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112"/>
    <x v="8"/>
    <s v="Isla El Farallón112"/>
    <n v="25.435690000000001"/>
    <n v="-109.37438"/>
    <n v="1"/>
    <d v="2016-11-15T00:00:00"/>
    <d v="1899-12-30T08:37:00"/>
    <n v="11.5"/>
    <n v="26"/>
    <s v="Lar"/>
    <x v="1"/>
    <n v="12"/>
    <m/>
    <m/>
    <m/>
    <m/>
    <m/>
    <m/>
    <n v="6"/>
    <m/>
    <n v="6"/>
    <m/>
    <m/>
    <m/>
    <m/>
    <m/>
    <m/>
    <m/>
    <m/>
    <m/>
    <m/>
    <m/>
    <n v="1.549E-2"/>
    <n v="2.97"/>
    <n v="2207.0455823200527"/>
    <n v="0.12"/>
  </r>
  <r>
    <n v="112"/>
    <x v="8"/>
    <s v="Isla El Farallón112"/>
    <n v="25.435690000000001"/>
    <n v="-109.37438"/>
    <n v="1"/>
    <d v="2016-11-15T00:00:00"/>
    <d v="1899-12-30T08:37:00"/>
    <n v="11.5"/>
    <n v="26"/>
    <s v="Hpa"/>
    <x v="0"/>
    <n v="8"/>
    <m/>
    <m/>
    <m/>
    <m/>
    <m/>
    <m/>
    <n v="8"/>
    <m/>
    <m/>
    <m/>
    <m/>
    <m/>
    <m/>
    <m/>
    <m/>
    <m/>
    <m/>
    <m/>
    <m/>
    <m/>
    <n v="3.1620000000000002E-2"/>
    <n v="2.93"/>
    <n v="1109.5664979110713"/>
    <n v="0.08"/>
  </r>
  <r>
    <n v="112"/>
    <x v="8"/>
    <s v="Isla El Farallón112"/>
    <n v="25.435690000000001"/>
    <n v="-109.37438"/>
    <n v="1"/>
    <d v="2016-11-15T00:00:00"/>
    <d v="1899-12-30T08:37:00"/>
    <n v="11.5"/>
    <n v="26"/>
    <s v="dme"/>
    <x v="2"/>
    <n v="15"/>
    <m/>
    <m/>
    <m/>
    <m/>
    <m/>
    <m/>
    <m/>
    <m/>
    <m/>
    <m/>
    <m/>
    <m/>
    <m/>
    <m/>
    <m/>
    <m/>
    <m/>
    <m/>
    <m/>
    <m/>
    <m/>
    <n v="20.71"/>
    <n v="310.65000000000003"/>
    <n v="0.3"/>
  </r>
  <r>
    <n v="113"/>
    <x v="9"/>
    <s v="Bajo Seco Norte113"/>
    <n v="25.51154"/>
    <n v="-110.77045"/>
    <n v="1"/>
    <d v="2016-10-31T00:00:00"/>
    <d v="1899-12-30T13:14:00"/>
    <n v="31.7"/>
    <n v="25"/>
    <s v="Lar"/>
    <x v="1"/>
    <n v="8"/>
    <m/>
    <m/>
    <m/>
    <m/>
    <m/>
    <m/>
    <n v="2"/>
    <m/>
    <n v="6"/>
    <m/>
    <m/>
    <m/>
    <m/>
    <m/>
    <m/>
    <m/>
    <m/>
    <m/>
    <m/>
    <m/>
    <n v="1.549E-2"/>
    <n v="2.97"/>
    <n v="1902.3021086037827"/>
    <n v="0.08"/>
  </r>
  <r>
    <n v="113"/>
    <x v="9"/>
    <s v="Bajo Seco Norte113"/>
    <n v="25.51154"/>
    <n v="-110.77045"/>
    <n v="1"/>
    <d v="2016-10-31T00:00:00"/>
    <d v="1899-12-30T13:14:00"/>
    <n v="31.7"/>
    <n v="25"/>
    <s v="Sgh"/>
    <x v="9"/>
    <n v="2"/>
    <m/>
    <m/>
    <m/>
    <m/>
    <m/>
    <m/>
    <m/>
    <m/>
    <n v="2"/>
    <m/>
    <m/>
    <m/>
    <m/>
    <m/>
    <m/>
    <m/>
    <m/>
    <m/>
    <m/>
    <m/>
    <n v="1.259E-2"/>
    <n v="3.01"/>
    <n v="541.31135112341406"/>
    <n v="0.02"/>
  </r>
  <r>
    <n v="113"/>
    <x v="9"/>
    <s v="Bajo Seco Norte113"/>
    <n v="25.51154"/>
    <n v="-110.77045"/>
    <n v="1"/>
    <d v="2016-10-31T00:00:00"/>
    <d v="1899-12-30T13:14:00"/>
    <n v="31.7"/>
    <n v="25"/>
    <s v="pma"/>
    <x v="3"/>
    <n v="7"/>
    <m/>
    <m/>
    <m/>
    <m/>
    <m/>
    <m/>
    <m/>
    <m/>
    <m/>
    <m/>
    <m/>
    <m/>
    <m/>
    <m/>
    <m/>
    <m/>
    <m/>
    <m/>
    <m/>
    <m/>
    <m/>
    <n v="33.238461538461536"/>
    <n v="232.66923076923075"/>
    <n v="0.14000000000000001"/>
  </r>
  <r>
    <n v="114"/>
    <x v="9"/>
    <s v="Bajo Seco Norte114"/>
    <n v="25.51154"/>
    <n v="-110.77045"/>
    <n v="2"/>
    <d v="2016-10-31T00:00:00"/>
    <s v="13:19"/>
    <n v="28.5"/>
    <n v="25"/>
    <s v="Hpa"/>
    <x v="0"/>
    <n v="7"/>
    <m/>
    <m/>
    <m/>
    <n v="6"/>
    <m/>
    <m/>
    <n v="1"/>
    <m/>
    <m/>
    <m/>
    <m/>
    <m/>
    <m/>
    <m/>
    <m/>
    <m/>
    <m/>
    <m/>
    <m/>
    <m/>
    <n v="3.1620000000000002E-2"/>
    <n v="2.93"/>
    <n v="247.88929328074056"/>
    <n v="7.0000000000000007E-2"/>
  </r>
  <r>
    <n v="114"/>
    <x v="9"/>
    <s v="Bajo Seco Norte114"/>
    <n v="25.51154"/>
    <n v="-110.77045"/>
    <n v="2"/>
    <d v="2016-10-31T00:00:00"/>
    <s v="13:19"/>
    <n v="28.5"/>
    <n v="25"/>
    <s v="Lar"/>
    <x v="1"/>
    <n v="1"/>
    <m/>
    <m/>
    <m/>
    <m/>
    <m/>
    <m/>
    <m/>
    <m/>
    <m/>
    <m/>
    <n v="1"/>
    <m/>
    <m/>
    <m/>
    <m/>
    <m/>
    <m/>
    <m/>
    <m/>
    <m/>
    <n v="1.549E-2"/>
    <n v="2.97"/>
    <n v="732.69677995215579"/>
    <n v="0.01"/>
  </r>
  <r>
    <n v="115"/>
    <x v="9"/>
    <s v="Bajo Seco Norte115"/>
    <n v="25.51154"/>
    <n v="-110.77045"/>
    <n v="1"/>
    <d v="2016-10-31T00:00:00"/>
    <s v="13:14"/>
    <n v="31.4"/>
    <n v="26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116"/>
    <x v="9"/>
    <s v="Bajo Seco Norte116"/>
    <n v="25.51154"/>
    <n v="-110.77045"/>
    <n v="1"/>
    <d v="2016-10-31T00:00:00"/>
    <s v="13:09"/>
    <n v="26"/>
    <n v="26"/>
    <s v="Hpa"/>
    <x v="0"/>
    <n v="5"/>
    <m/>
    <m/>
    <m/>
    <m/>
    <m/>
    <m/>
    <n v="5"/>
    <m/>
    <m/>
    <m/>
    <m/>
    <m/>
    <m/>
    <m/>
    <m/>
    <m/>
    <m/>
    <m/>
    <m/>
    <m/>
    <n v="3.1620000000000002E-2"/>
    <n v="2.93"/>
    <n v="693.47906119441961"/>
    <n v="0.05"/>
  </r>
  <r>
    <n v="116"/>
    <x v="9"/>
    <s v="Bajo Seco Norte116"/>
    <n v="25.51154"/>
    <n v="-110.77045"/>
    <n v="1"/>
    <d v="2016-10-31T00:00:00"/>
    <s v="13:09"/>
    <n v="26"/>
    <n v="26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116"/>
    <x v="9"/>
    <s v="Bajo Seco Norte116"/>
    <n v="25.51154"/>
    <n v="-110.77045"/>
    <n v="1"/>
    <d v="2016-10-31T00:00:00"/>
    <s v="13:09"/>
    <n v="26"/>
    <n v="26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116"/>
    <x v="9"/>
    <s v="Bajo Seco Norte116"/>
    <n v="25.51154"/>
    <n v="-110.77045"/>
    <n v="1"/>
    <d v="2016-10-31T00:00:00"/>
    <s v="13:09"/>
    <n v="26"/>
    <n v="26"/>
    <s v="pma"/>
    <x v="3"/>
    <n v="18"/>
    <m/>
    <m/>
    <m/>
    <m/>
    <m/>
    <m/>
    <m/>
    <m/>
    <m/>
    <m/>
    <m/>
    <m/>
    <m/>
    <m/>
    <m/>
    <m/>
    <m/>
    <m/>
    <m/>
    <m/>
    <m/>
    <n v="33.238461538461536"/>
    <n v="598.29230769230765"/>
    <n v="0.36"/>
  </r>
  <r>
    <n v="117"/>
    <x v="9"/>
    <s v="Bajo Seco Norte117"/>
    <n v="25.51154"/>
    <n v="-110.77045"/>
    <n v="2"/>
    <d v="2016-10-31T00:00:00"/>
    <s v="13:24"/>
    <n v="28"/>
    <n v="26"/>
    <s v="Hpa"/>
    <x v="0"/>
    <n v="11"/>
    <m/>
    <n v="4"/>
    <m/>
    <n v="1"/>
    <m/>
    <m/>
    <n v="6"/>
    <m/>
    <m/>
    <m/>
    <m/>
    <m/>
    <m/>
    <m/>
    <m/>
    <m/>
    <m/>
    <m/>
    <m/>
    <m/>
    <n v="3.1620000000000002E-2"/>
    <n v="2.93"/>
    <n v="856.45420543554405"/>
    <n v="0.11"/>
  </r>
  <r>
    <n v="117"/>
    <x v="9"/>
    <s v="Bajo Seco Norte117"/>
    <n v="25.51154"/>
    <n v="-110.77045"/>
    <n v="2"/>
    <d v="2016-10-31T00:00:00"/>
    <s v="13:24"/>
    <n v="28"/>
    <n v="26"/>
    <s v="Lar"/>
    <x v="1"/>
    <n v="5"/>
    <m/>
    <m/>
    <m/>
    <m/>
    <m/>
    <m/>
    <n v="5"/>
    <m/>
    <m/>
    <m/>
    <m/>
    <m/>
    <m/>
    <m/>
    <m/>
    <m/>
    <m/>
    <m/>
    <m/>
    <m/>
    <n v="1.549E-2"/>
    <n v="2.97"/>
    <n v="380.92934214533778"/>
    <n v="0.05"/>
  </r>
  <r>
    <n v="117"/>
    <x v="9"/>
    <s v="Bajo Seco Norte117"/>
    <n v="25.51154"/>
    <n v="-110.77045"/>
    <n v="2"/>
    <d v="2016-10-31T00:00:00"/>
    <s v="13:24"/>
    <n v="28"/>
    <n v="26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117"/>
    <x v="9"/>
    <s v="Bajo Seco Norte117"/>
    <n v="25.51154"/>
    <n v="-110.77045"/>
    <n v="2"/>
    <d v="2016-10-31T00:00:00"/>
    <s v="13:24"/>
    <n v="28"/>
    <n v="26"/>
    <s v="Ser"/>
    <x v="5"/>
    <n v="18"/>
    <m/>
    <n v="18"/>
    <m/>
    <m/>
    <m/>
    <m/>
    <m/>
    <m/>
    <m/>
    <m/>
    <m/>
    <m/>
    <m/>
    <m/>
    <m/>
    <m/>
    <m/>
    <m/>
    <m/>
    <m/>
    <n v="1.549E-2"/>
    <n v="2.97"/>
    <n v="14.131777402874977"/>
    <n v="0.18"/>
  </r>
  <r>
    <n v="117"/>
    <x v="9"/>
    <s v="Bajo Seco Norte117"/>
    <n v="25.51154"/>
    <n v="-110.77045"/>
    <n v="2"/>
    <d v="2016-10-31T00:00:00"/>
    <s v="13:24"/>
    <n v="28"/>
    <n v="26"/>
    <s v="pma"/>
    <x v="3"/>
    <n v="7"/>
    <m/>
    <m/>
    <m/>
    <m/>
    <m/>
    <m/>
    <m/>
    <m/>
    <m/>
    <m/>
    <m/>
    <m/>
    <m/>
    <m/>
    <m/>
    <m/>
    <m/>
    <m/>
    <m/>
    <m/>
    <m/>
    <n v="33.238461538461536"/>
    <n v="232.66923076923075"/>
    <n v="0.14000000000000001"/>
  </r>
  <r>
    <n v="118"/>
    <x v="9"/>
    <s v="Bajo Seco Norte118"/>
    <n v="25.51154"/>
    <n v="-110.77045"/>
    <n v="1"/>
    <d v="2016-10-31T00:00:00"/>
    <s v="13:15"/>
    <n v="29"/>
    <n v="26"/>
    <s v="Hpa"/>
    <x v="0"/>
    <n v="19"/>
    <m/>
    <n v="3"/>
    <m/>
    <m/>
    <m/>
    <m/>
    <n v="16"/>
    <m/>
    <m/>
    <m/>
    <m/>
    <m/>
    <m/>
    <m/>
    <m/>
    <m/>
    <m/>
    <m/>
    <m/>
    <m/>
    <n v="3.1620000000000002E-2"/>
    <n v="2.93"/>
    <n v="2223.6933096935909"/>
    <n v="0.19"/>
  </r>
  <r>
    <n v="118"/>
    <x v="9"/>
    <s v="Bajo Seco Norte118"/>
    <n v="25.51154"/>
    <n v="-110.77045"/>
    <n v="1"/>
    <d v="2016-10-31T00:00:00"/>
    <s v="13:15"/>
    <n v="29"/>
    <n v="26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118"/>
    <x v="9"/>
    <s v="Bajo Seco Norte118"/>
    <n v="25.51154"/>
    <n v="-110.77045"/>
    <n v="1"/>
    <d v="2016-10-31T00:00:00"/>
    <s v="13:15"/>
    <n v="29"/>
    <n v="26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119"/>
    <x v="9"/>
    <s v="Bajo Seco Norte119"/>
    <n v="25.51154"/>
    <n v="-110.77045"/>
    <n v="2"/>
    <d v="2016-10-31T00:00:00"/>
    <s v="13:30"/>
    <n v="36"/>
    <n v="25"/>
    <s v="Hpa"/>
    <x v="0"/>
    <n v="12"/>
    <m/>
    <m/>
    <m/>
    <n v="4"/>
    <m/>
    <m/>
    <m/>
    <m/>
    <n v="8"/>
    <m/>
    <m/>
    <m/>
    <m/>
    <m/>
    <m/>
    <m/>
    <m/>
    <m/>
    <m/>
    <m/>
    <n v="3.1620000000000002E-2"/>
    <n v="2.93"/>
    <n v="4244.3378941307446"/>
    <n v="0.12"/>
  </r>
  <r>
    <n v="119"/>
    <x v="9"/>
    <s v="Bajo Seco Norte119"/>
    <n v="25.51154"/>
    <n v="-110.77045"/>
    <n v="2"/>
    <d v="2016-10-31T00:00:00"/>
    <s v="13:30"/>
    <n v="36"/>
    <n v="25"/>
    <s v="Lar"/>
    <x v="1"/>
    <n v="1"/>
    <m/>
    <m/>
    <m/>
    <m/>
    <m/>
    <m/>
    <m/>
    <m/>
    <m/>
    <m/>
    <n v="1"/>
    <m/>
    <m/>
    <m/>
    <m/>
    <m/>
    <m/>
    <m/>
    <m/>
    <m/>
    <n v="1.549E-2"/>
    <n v="2.97"/>
    <n v="732.69677995215579"/>
    <n v="0.01"/>
  </r>
  <r>
    <n v="119"/>
    <x v="9"/>
    <s v="Bajo Seco Norte119"/>
    <n v="25.51154"/>
    <n v="-110.77045"/>
    <n v="2"/>
    <d v="2016-10-31T00:00:00"/>
    <s v="13:30"/>
    <n v="36"/>
    <n v="25"/>
    <s v="pma"/>
    <x v="3"/>
    <n v="18"/>
    <m/>
    <m/>
    <m/>
    <m/>
    <m/>
    <m/>
    <m/>
    <m/>
    <m/>
    <m/>
    <m/>
    <m/>
    <m/>
    <m/>
    <m/>
    <m/>
    <m/>
    <m/>
    <m/>
    <m/>
    <m/>
    <n v="33.238461538461536"/>
    <n v="598.29230769230765"/>
    <n v="0.36"/>
  </r>
  <r>
    <n v="191"/>
    <x v="10"/>
    <s v="Punta Pulpito191"/>
    <n v="26.51492"/>
    <n v="-111.44327"/>
    <n v="1"/>
    <d v="2016-11-03T00:00:00"/>
    <s v="8:17"/>
    <n v="4.9000000000000004"/>
    <n v="27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191"/>
    <x v="10"/>
    <s v="Punta Pulpito191"/>
    <n v="26.51492"/>
    <n v="-111.44327"/>
    <n v="1"/>
    <d v="2016-11-03T00:00:00"/>
    <s v="8:17"/>
    <n v="4.9000000000000004"/>
    <n v="27"/>
    <s v="Ser"/>
    <x v="5"/>
    <n v="54"/>
    <m/>
    <m/>
    <m/>
    <n v="54"/>
    <m/>
    <m/>
    <m/>
    <m/>
    <m/>
    <m/>
    <m/>
    <m/>
    <m/>
    <m/>
    <m/>
    <m/>
    <m/>
    <m/>
    <m/>
    <m/>
    <n v="1.549E-2"/>
    <n v="2.97"/>
    <n v="525.06019444687331"/>
    <n v="0.54"/>
  </r>
  <r>
    <n v="191"/>
    <x v="10"/>
    <s v="Punta Pulpito191"/>
    <n v="26.51492"/>
    <n v="-111.44327"/>
    <n v="1"/>
    <d v="2016-11-03T00:00:00"/>
    <s v="8:17"/>
    <n v="4.9000000000000004"/>
    <n v="27"/>
    <s v="Hpa"/>
    <x v="0"/>
    <n v="1"/>
    <m/>
    <m/>
    <m/>
    <m/>
    <m/>
    <n v="1"/>
    <m/>
    <m/>
    <m/>
    <m/>
    <m/>
    <m/>
    <m/>
    <m/>
    <m/>
    <m/>
    <m/>
    <m/>
    <m/>
    <m/>
    <n v="3.1620000000000002E-2"/>
    <n v="2.93"/>
    <n v="68.420898216785886"/>
    <n v="0.01"/>
  </r>
  <r>
    <n v="191"/>
    <x v="10"/>
    <s v="Punta Pulpito191"/>
    <n v="26.51492"/>
    <n v="-111.44327"/>
    <n v="1"/>
    <d v="2016-11-03T00:00:00"/>
    <s v="8:17"/>
    <n v="4.9000000000000004"/>
    <n v="27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192"/>
    <x v="10"/>
    <s v="Punta Pulpito192"/>
    <n v="26.51492"/>
    <n v="-111.44327"/>
    <n v="2"/>
    <d v="2016-11-03T00:00:00"/>
    <s v="8:34"/>
    <n v="4.5999999999999996"/>
    <n v="27"/>
    <s v="Ser"/>
    <x v="5"/>
    <n v="47"/>
    <m/>
    <n v="9"/>
    <m/>
    <n v="38"/>
    <m/>
    <m/>
    <m/>
    <m/>
    <m/>
    <m/>
    <m/>
    <m/>
    <m/>
    <m/>
    <m/>
    <m/>
    <m/>
    <m/>
    <m/>
    <m/>
    <n v="1.549E-2"/>
    <n v="2.97"/>
    <n v="376.55269220108909"/>
    <n v="0.47"/>
  </r>
  <r>
    <n v="192"/>
    <x v="10"/>
    <s v="Punta Pulpito192"/>
    <n v="26.51492"/>
    <n v="-111.44327"/>
    <n v="2"/>
    <d v="2016-11-03T00:00:00"/>
    <s v="8:34"/>
    <n v="4.5999999999999996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193"/>
    <x v="10"/>
    <s v="Punta Pulpito193"/>
    <n v="26.51492"/>
    <n v="-111.44327"/>
    <n v="3"/>
    <d v="2016-11-03T00:00:00"/>
    <s v="8:42"/>
    <n v="3.3"/>
    <n v="27"/>
    <s v="Ser"/>
    <x v="5"/>
    <n v="25"/>
    <m/>
    <n v="8"/>
    <m/>
    <n v="17"/>
    <m/>
    <m/>
    <m/>
    <m/>
    <m/>
    <m/>
    <m/>
    <m/>
    <m/>
    <m/>
    <m/>
    <m/>
    <m/>
    <m/>
    <m/>
    <m/>
    <n v="1.549E-2"/>
    <n v="2.97"/>
    <n v="171.57751783825643"/>
    <n v="0.25"/>
  </r>
  <r>
    <n v="193"/>
    <x v="10"/>
    <s v="Punta Pulpito193"/>
    <n v="26.51492"/>
    <n v="-111.44327"/>
    <n v="3"/>
    <d v="2016-11-03T00:00:00"/>
    <s v="8:42"/>
    <n v="3.3"/>
    <n v="27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193"/>
    <x v="10"/>
    <s v="Punta Pulpito193"/>
    <n v="26.51492"/>
    <n v="-111.44327"/>
    <n v="3"/>
    <d v="2016-11-03T00:00:00"/>
    <s v="8:42"/>
    <n v="3.3"/>
    <n v="27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194"/>
    <x v="10"/>
    <s v="Punta Pulpito194"/>
    <n v="26.51492"/>
    <n v="-111.44327"/>
    <n v="4"/>
    <d v="2016-11-03T00:00:00"/>
    <s v="8:55"/>
    <n v="5.4"/>
    <n v="27"/>
    <s v="Ser"/>
    <x v="5"/>
    <n v="52"/>
    <m/>
    <m/>
    <m/>
    <n v="52"/>
    <m/>
    <m/>
    <m/>
    <m/>
    <m/>
    <m/>
    <m/>
    <m/>
    <m/>
    <m/>
    <m/>
    <m/>
    <m/>
    <m/>
    <m/>
    <m/>
    <n v="1.549E-2"/>
    <n v="2.97"/>
    <n v="505.61352057847063"/>
    <n v="0.52"/>
  </r>
  <r>
    <n v="194"/>
    <x v="10"/>
    <s v="Punta Pulpito194"/>
    <n v="26.51492"/>
    <n v="-111.44327"/>
    <n v="4"/>
    <d v="2016-11-03T00:00:00"/>
    <s v="8:55"/>
    <n v="5.4"/>
    <n v="27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194"/>
    <x v="10"/>
    <s v="Punta Pulpito194"/>
    <n v="26.51492"/>
    <n v="-111.44327"/>
    <n v="4"/>
    <d v="2016-11-03T00:00:00"/>
    <s v="8:55"/>
    <n v="5.4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195"/>
    <x v="10"/>
    <s v="Punta Pulpito195"/>
    <n v="26.51492"/>
    <n v="-111.44327"/>
    <n v="1"/>
    <d v="2016-11-03T00:00:00"/>
    <s v="08:16"/>
    <n v="3.8"/>
    <n v="27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195"/>
    <x v="10"/>
    <s v="Punta Pulpito195"/>
    <n v="26.51492"/>
    <n v="-111.44327"/>
    <n v="1"/>
    <d v="2016-11-03T00:00:00"/>
    <s v="08:16"/>
    <n v="3.8"/>
    <n v="27"/>
    <s v="Ser"/>
    <x v="5"/>
    <n v="40"/>
    <m/>
    <n v="40"/>
    <m/>
    <m/>
    <m/>
    <m/>
    <m/>
    <m/>
    <m/>
    <m/>
    <m/>
    <m/>
    <m/>
    <m/>
    <m/>
    <m/>
    <m/>
    <m/>
    <m/>
    <m/>
    <n v="1.549E-2"/>
    <n v="2.97"/>
    <n v="31.403949784166617"/>
    <n v="0.4"/>
  </r>
  <r>
    <n v="195"/>
    <x v="10"/>
    <s v="Punta Pulpito195"/>
    <n v="26.51492"/>
    <n v="-111.44327"/>
    <n v="1"/>
    <d v="2016-11-03T00:00:00"/>
    <s v="08:16"/>
    <n v="3.8"/>
    <n v="27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196"/>
    <x v="10"/>
    <s v="Punta Pulpito196"/>
    <n v="26.51492"/>
    <n v="-111.44327"/>
    <n v="2"/>
    <d v="2016-11-03T00:00:00"/>
    <s v="08:30"/>
    <n v="4"/>
    <n v="27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196"/>
    <x v="10"/>
    <s v="Punta Pulpito196"/>
    <n v="26.51492"/>
    <n v="-111.44327"/>
    <n v="2"/>
    <d v="2016-11-03T00:00:00"/>
    <s v="08:30"/>
    <n v="4"/>
    <n v="27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196"/>
    <x v="10"/>
    <s v="Punta Pulpito196"/>
    <n v="26.51492"/>
    <n v="-111.44327"/>
    <n v="2"/>
    <d v="2016-11-03T00:00:00"/>
    <s v="08:30"/>
    <n v="4"/>
    <n v="27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196"/>
    <x v="10"/>
    <s v="Punta Pulpito196"/>
    <n v="26.51492"/>
    <n v="-111.44327"/>
    <n v="2"/>
    <d v="2016-11-03T00:00:00"/>
    <s v="08:30"/>
    <n v="4"/>
    <n v="27"/>
    <s v="Sgh"/>
    <x v="9"/>
    <n v="1"/>
    <m/>
    <m/>
    <m/>
    <n v="1"/>
    <m/>
    <m/>
    <m/>
    <m/>
    <m/>
    <m/>
    <m/>
    <m/>
    <m/>
    <m/>
    <m/>
    <m/>
    <m/>
    <m/>
    <m/>
    <m/>
    <n v="1.259E-2"/>
    <n v="3.01"/>
    <n v="8.6192597678280265"/>
    <n v="0.01"/>
  </r>
  <r>
    <n v="196"/>
    <x v="10"/>
    <s v="Punta Pulpito196"/>
    <n v="26.51492"/>
    <n v="-111.44327"/>
    <n v="2"/>
    <d v="2016-11-03T00:00:00"/>
    <s v="08:30"/>
    <n v="4"/>
    <n v="27"/>
    <s v="Ser"/>
    <x v="5"/>
    <n v="34"/>
    <m/>
    <n v="17"/>
    <m/>
    <n v="17"/>
    <m/>
    <m/>
    <m/>
    <m/>
    <m/>
    <m/>
    <m/>
    <m/>
    <m/>
    <m/>
    <m/>
    <m/>
    <m/>
    <m/>
    <m/>
    <m/>
    <n v="1.549E-2"/>
    <n v="2.97"/>
    <n v="178.6434065396939"/>
    <n v="0.34"/>
  </r>
  <r>
    <n v="197"/>
    <x v="10"/>
    <s v="Punta Pulpito197"/>
    <n v="26.51492"/>
    <n v="-111.44327"/>
    <n v="3"/>
    <d v="2016-11-03T00:00:00"/>
    <s v="08:43"/>
    <n v="3.8"/>
    <n v="27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197"/>
    <x v="10"/>
    <s v="Punta Pulpito197"/>
    <n v="26.51492"/>
    <n v="-111.44327"/>
    <n v="3"/>
    <d v="2016-11-03T00:00:00"/>
    <s v="08:43"/>
    <n v="3.8"/>
    <n v="27"/>
    <s v="Ser"/>
    <x v="5"/>
    <n v="39"/>
    <m/>
    <n v="24"/>
    <m/>
    <n v="15"/>
    <m/>
    <m/>
    <m/>
    <m/>
    <m/>
    <m/>
    <m/>
    <m/>
    <m/>
    <m/>
    <m/>
    <m/>
    <m/>
    <m/>
    <m/>
    <m/>
    <n v="1.549E-2"/>
    <n v="2.97"/>
    <n v="164.69242388352032"/>
    <n v="0.39"/>
  </r>
  <r>
    <n v="197"/>
    <x v="10"/>
    <s v="Punta Pulpito197"/>
    <n v="26.51492"/>
    <n v="-111.44327"/>
    <n v="3"/>
    <d v="2016-11-03T00:00:00"/>
    <s v="08:43"/>
    <n v="3.8"/>
    <n v="27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197"/>
    <x v="10"/>
    <s v="Punta Pulpito197"/>
    <n v="26.51492"/>
    <n v="-111.44327"/>
    <n v="3"/>
    <d v="2016-11-03T00:00:00"/>
    <s v="08:43"/>
    <n v="3.8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198"/>
    <x v="10"/>
    <s v="Punta Pulpito198"/>
    <n v="26.51492"/>
    <n v="-111.44327"/>
    <n v="4"/>
    <d v="2016-11-03T00:00:00"/>
    <s v="08:59"/>
    <n v="4"/>
    <n v="27"/>
    <s v="Hpa"/>
    <x v="0"/>
    <n v="3"/>
    <m/>
    <m/>
    <m/>
    <n v="2"/>
    <m/>
    <m/>
    <n v="1"/>
    <m/>
    <m/>
    <m/>
    <m/>
    <m/>
    <m/>
    <m/>
    <m/>
    <m/>
    <m/>
    <m/>
    <m/>
    <m/>
    <n v="3.1620000000000002E-2"/>
    <n v="2.93"/>
    <n v="175.09363925283611"/>
    <n v="0.03"/>
  </r>
  <r>
    <n v="198"/>
    <x v="10"/>
    <s v="Punta Pulpito198"/>
    <n v="26.51492"/>
    <n v="-111.44327"/>
    <n v="4"/>
    <d v="2016-11-03T00:00:00"/>
    <s v="08:59"/>
    <n v="4"/>
    <n v="27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198"/>
    <x v="10"/>
    <s v="Punta Pulpito198"/>
    <n v="26.51492"/>
    <n v="-111.44327"/>
    <n v="4"/>
    <d v="2016-11-03T00:00:00"/>
    <s v="08:59"/>
    <n v="4"/>
    <n v="27"/>
    <s v="Ser"/>
    <x v="5"/>
    <n v="35"/>
    <m/>
    <n v="20"/>
    <m/>
    <n v="15"/>
    <m/>
    <m/>
    <m/>
    <m/>
    <m/>
    <m/>
    <m/>
    <m/>
    <m/>
    <m/>
    <m/>
    <m/>
    <m/>
    <m/>
    <m/>
    <m/>
    <n v="1.549E-2"/>
    <n v="2.97"/>
    <n v="161.55202890510367"/>
    <n v="0.35"/>
  </r>
  <r>
    <n v="198"/>
    <x v="10"/>
    <s v="Punta Pulpito198"/>
    <n v="26.51492"/>
    <n v="-111.44327"/>
    <n v="4"/>
    <d v="2016-11-03T00:00:00"/>
    <s v="08:59"/>
    <n v="4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199"/>
    <x v="10"/>
    <s v="Punta Pulpito199"/>
    <n v="26.51492"/>
    <n v="-111.44327"/>
    <n v="1"/>
    <d v="2016-11-03T00:00:00"/>
    <d v="1899-12-30T08:10:00"/>
    <n v="8"/>
    <n v="27"/>
    <s v="Hpa"/>
    <x v="0"/>
    <n v="1"/>
    <m/>
    <n v="1"/>
    <m/>
    <m/>
    <m/>
    <m/>
    <m/>
    <m/>
    <m/>
    <m/>
    <m/>
    <m/>
    <m/>
    <m/>
    <m/>
    <m/>
    <m/>
    <m/>
    <m/>
    <m/>
    <n v="3.1620000000000002E-2"/>
    <n v="2.93"/>
    <n v="1.5201046238161244"/>
    <n v="0.01"/>
  </r>
  <r>
    <n v="199"/>
    <x v="10"/>
    <s v="Punta Pulpito199"/>
    <n v="26.51492"/>
    <n v="-111.44327"/>
    <n v="1"/>
    <d v="2016-11-03T00:00:00"/>
    <d v="1899-12-30T08:10:00"/>
    <n v="8"/>
    <n v="27"/>
    <s v="Sgh"/>
    <x v="9"/>
    <n v="15"/>
    <m/>
    <m/>
    <m/>
    <m/>
    <m/>
    <m/>
    <n v="14"/>
    <m/>
    <m/>
    <m/>
    <m/>
    <m/>
    <n v="1"/>
    <m/>
    <m/>
    <m/>
    <m/>
    <m/>
    <m/>
    <m/>
    <n v="1.259E-2"/>
    <n v="3.01"/>
    <n v="3152.377560876334"/>
    <n v="0.15"/>
  </r>
  <r>
    <n v="199"/>
    <x v="10"/>
    <s v="Punta Pulpito199"/>
    <n v="26.51492"/>
    <n v="-111.44327"/>
    <n v="1"/>
    <d v="2016-11-03T00:00:00"/>
    <d v="1899-12-30T08:10:00"/>
    <n v="8"/>
    <n v="27"/>
    <s v="Ser"/>
    <x v="5"/>
    <n v="56"/>
    <m/>
    <n v="53"/>
    <m/>
    <n v="3"/>
    <m/>
    <m/>
    <m/>
    <m/>
    <m/>
    <m/>
    <m/>
    <m/>
    <m/>
    <m/>
    <m/>
    <m/>
    <m/>
    <m/>
    <m/>
    <m/>
    <n v="1.549E-2"/>
    <n v="2.97"/>
    <n v="70.780244266624834"/>
    <n v="0.56000000000000005"/>
  </r>
  <r>
    <n v="199"/>
    <x v="10"/>
    <s v="Punta Pulpito199"/>
    <n v="26.51492"/>
    <n v="-111.44327"/>
    <n v="1"/>
    <d v="2016-11-03T00:00:00"/>
    <d v="1899-12-30T08:10:00"/>
    <n v="8"/>
    <n v="27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200"/>
    <x v="10"/>
    <s v="Punta Pulpito200"/>
    <n v="26.51492"/>
    <n v="-111.44327"/>
    <n v="2"/>
    <d v="2016-11-03T00:00:00"/>
    <d v="1899-12-30T08:30:00"/>
    <n v="5"/>
    <n v="27"/>
    <s v="Mro"/>
    <x v="4"/>
    <n v="1"/>
    <m/>
    <m/>
    <m/>
    <m/>
    <m/>
    <n v="1"/>
    <m/>
    <m/>
    <m/>
    <m/>
    <m/>
    <m/>
    <m/>
    <m/>
    <m/>
    <m/>
    <m/>
    <m/>
    <m/>
    <m/>
    <n v="1.413E-2"/>
    <n v="2.9849999999999999"/>
    <n v="35.31634216605682"/>
    <n v="0.01"/>
  </r>
  <r>
    <n v="200"/>
    <x v="10"/>
    <s v="Punta Pulpito200"/>
    <n v="26.51492"/>
    <n v="-111.44327"/>
    <n v="2"/>
    <d v="2016-11-03T00:00:00"/>
    <d v="1899-12-30T08:30:00"/>
    <n v="5"/>
    <n v="27"/>
    <s v="Ser"/>
    <x v="5"/>
    <n v="33"/>
    <m/>
    <n v="21"/>
    <m/>
    <n v="12"/>
    <m/>
    <m/>
    <m/>
    <m/>
    <m/>
    <m/>
    <m/>
    <m/>
    <m/>
    <m/>
    <m/>
    <m/>
    <m/>
    <m/>
    <m/>
    <m/>
    <n v="1.549E-2"/>
    <n v="2.97"/>
    <n v="133.16711684710378"/>
    <n v="0.33"/>
  </r>
  <r>
    <n v="200"/>
    <x v="10"/>
    <s v="Punta Pulpito200"/>
    <n v="26.51492"/>
    <n v="-111.44327"/>
    <n v="2"/>
    <d v="2016-11-03T00:00:00"/>
    <d v="1899-12-30T08:30:00"/>
    <n v="5"/>
    <n v="27"/>
    <s v="pma"/>
    <x v="3"/>
    <n v="7"/>
    <m/>
    <m/>
    <m/>
    <m/>
    <m/>
    <m/>
    <m/>
    <m/>
    <m/>
    <m/>
    <m/>
    <m/>
    <m/>
    <m/>
    <m/>
    <m/>
    <m/>
    <m/>
    <m/>
    <m/>
    <m/>
    <n v="33.238461538461536"/>
    <n v="232.66923076923075"/>
    <n v="0.14000000000000001"/>
  </r>
  <r>
    <n v="201"/>
    <x v="10"/>
    <s v="Punta Pulpito201"/>
    <n v="26.51492"/>
    <n v="-111.44327"/>
    <n v="3"/>
    <d v="2016-11-03T00:00:00"/>
    <d v="1899-12-30T09:00:00"/>
    <n v="4"/>
    <n v="27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201"/>
    <x v="10"/>
    <s v="Punta Pulpito201"/>
    <n v="26.51492"/>
    <n v="-111.44327"/>
    <n v="3"/>
    <d v="2016-11-03T00:00:00"/>
    <d v="1899-12-30T09:00:00"/>
    <n v="4"/>
    <n v="27"/>
    <s v="Ser"/>
    <x v="5"/>
    <n v="23"/>
    <m/>
    <n v="13"/>
    <m/>
    <n v="10"/>
    <m/>
    <m/>
    <m/>
    <m/>
    <m/>
    <m/>
    <m/>
    <m/>
    <m/>
    <m/>
    <m/>
    <m/>
    <m/>
    <m/>
    <m/>
    <m/>
    <n v="1.549E-2"/>
    <n v="2.97"/>
    <n v="107.43965302186773"/>
    <n v="0.23"/>
  </r>
  <r>
    <n v="201"/>
    <x v="10"/>
    <s v="Punta Pulpito201"/>
    <n v="26.51492"/>
    <n v="-111.44327"/>
    <n v="3"/>
    <d v="2016-11-03T00:00:00"/>
    <d v="1899-12-30T09:00:00"/>
    <n v="4"/>
    <n v="27"/>
    <s v="dme"/>
    <x v="2"/>
    <n v="11"/>
    <m/>
    <m/>
    <m/>
    <m/>
    <m/>
    <m/>
    <m/>
    <m/>
    <m/>
    <m/>
    <m/>
    <m/>
    <m/>
    <m/>
    <m/>
    <m/>
    <m/>
    <m/>
    <m/>
    <m/>
    <m/>
    <n v="20.71"/>
    <n v="227.81"/>
    <n v="0.22"/>
  </r>
  <r>
    <n v="201"/>
    <x v="10"/>
    <s v="Punta Pulpito201"/>
    <n v="26.51492"/>
    <n v="-111.44327"/>
    <n v="3"/>
    <d v="2016-11-03T00:00:00"/>
    <d v="1899-12-30T09:00:00"/>
    <n v="4"/>
    <n v="27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202"/>
    <x v="10"/>
    <s v="Punta Pulpito202"/>
    <n v="26.51492"/>
    <n v="-111.44327"/>
    <n v="4"/>
    <d v="2016-11-03T00:00:00"/>
    <d v="1899-12-30T09:25:00"/>
    <n v="4"/>
    <n v="27"/>
    <s v="Mro"/>
    <x v="4"/>
    <n v="1"/>
    <m/>
    <m/>
    <m/>
    <m/>
    <m/>
    <n v="1"/>
    <m/>
    <m/>
    <m/>
    <m/>
    <m/>
    <m/>
    <m/>
    <m/>
    <m/>
    <m/>
    <m/>
    <m/>
    <m/>
    <m/>
    <n v="1.413E-2"/>
    <n v="2.9849999999999999"/>
    <n v="35.31634216605682"/>
    <n v="0.01"/>
  </r>
  <r>
    <n v="202"/>
    <x v="10"/>
    <s v="Punta Pulpito202"/>
    <n v="26.51492"/>
    <n v="-111.44327"/>
    <n v="4"/>
    <d v="2016-11-03T00:00:00"/>
    <d v="1899-12-30T09:25:00"/>
    <n v="4"/>
    <n v="27"/>
    <s v="Ser"/>
    <x v="5"/>
    <n v="64"/>
    <m/>
    <n v="47"/>
    <m/>
    <n v="17"/>
    <m/>
    <m/>
    <m/>
    <m/>
    <m/>
    <m/>
    <m/>
    <m/>
    <m/>
    <m/>
    <m/>
    <m/>
    <m/>
    <m/>
    <m/>
    <m/>
    <n v="1.549E-2"/>
    <n v="2.97"/>
    <n v="202.19636887781888"/>
    <n v="0.64"/>
  </r>
  <r>
    <n v="202"/>
    <x v="10"/>
    <s v="Punta Pulpito202"/>
    <n v="26.51492"/>
    <n v="-111.44327"/>
    <n v="4"/>
    <d v="2016-11-03T00:00:00"/>
    <d v="1899-12-30T09:25:00"/>
    <n v="4"/>
    <n v="27"/>
    <s v="dme"/>
    <x v="2"/>
    <n v="19"/>
    <m/>
    <m/>
    <m/>
    <m/>
    <m/>
    <m/>
    <m/>
    <m/>
    <m/>
    <m/>
    <m/>
    <m/>
    <m/>
    <m/>
    <m/>
    <m/>
    <m/>
    <m/>
    <m/>
    <m/>
    <m/>
    <n v="20.71"/>
    <n v="393.49"/>
    <n v="0.38"/>
  </r>
  <r>
    <n v="202"/>
    <x v="10"/>
    <s v="Punta Pulpito202"/>
    <n v="26.51492"/>
    <n v="-111.44327"/>
    <n v="4"/>
    <d v="2016-11-03T00:00:00"/>
    <d v="1899-12-30T09:25:00"/>
    <n v="4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03"/>
    <x v="10"/>
    <s v="Punta Pulpito203"/>
    <n v="26.51492"/>
    <n v="-111.44327"/>
    <n v="1"/>
    <d v="2016-11-03T00:00:00"/>
    <d v="1899-12-30T08:15:00"/>
    <n v="6.3"/>
    <n v="27"/>
    <s v="Hpa"/>
    <x v="0"/>
    <n v="2"/>
    <m/>
    <m/>
    <m/>
    <n v="1"/>
    <m/>
    <m/>
    <n v="1"/>
    <m/>
    <m/>
    <m/>
    <m/>
    <m/>
    <m/>
    <m/>
    <m/>
    <m/>
    <m/>
    <m/>
    <m/>
    <m/>
    <n v="3.1620000000000002E-2"/>
    <n v="2.93"/>
    <n v="156.89472574586003"/>
    <n v="0.02"/>
  </r>
  <r>
    <n v="203"/>
    <x v="10"/>
    <s v="Punta Pulpito203"/>
    <n v="26.51492"/>
    <n v="-111.44327"/>
    <n v="1"/>
    <d v="2016-11-03T00:00:00"/>
    <d v="1899-12-30T08:15:00"/>
    <n v="6.3"/>
    <n v="27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203"/>
    <x v="10"/>
    <s v="Punta Pulpito203"/>
    <n v="26.51492"/>
    <n v="-111.44327"/>
    <n v="1"/>
    <d v="2016-11-03T00:00:00"/>
    <d v="1899-12-30T08:15:00"/>
    <n v="6.3"/>
    <n v="27"/>
    <s v="Sgh"/>
    <x v="9"/>
    <n v="2"/>
    <m/>
    <m/>
    <m/>
    <n v="1"/>
    <m/>
    <m/>
    <m/>
    <m/>
    <m/>
    <m/>
    <n v="1"/>
    <m/>
    <m/>
    <m/>
    <m/>
    <m/>
    <m/>
    <m/>
    <m/>
    <m/>
    <n v="1.259E-2"/>
    <n v="3.01"/>
    <n v="697.04935245170952"/>
    <n v="0.02"/>
  </r>
  <r>
    <n v="203"/>
    <x v="10"/>
    <s v="Punta Pulpito203"/>
    <n v="26.51492"/>
    <n v="-111.44327"/>
    <n v="1"/>
    <d v="2016-11-03T00:00:00"/>
    <d v="1899-12-30T08:15:00"/>
    <n v="6.3"/>
    <n v="27"/>
    <s v="Ser"/>
    <x v="5"/>
    <n v="10"/>
    <m/>
    <n v="10"/>
    <m/>
    <m/>
    <m/>
    <m/>
    <m/>
    <m/>
    <m/>
    <m/>
    <m/>
    <m/>
    <m/>
    <m/>
    <m/>
    <m/>
    <m/>
    <m/>
    <m/>
    <m/>
    <n v="1.549E-2"/>
    <n v="2.97"/>
    <n v="7.8509874460416542"/>
    <n v="0.1"/>
  </r>
  <r>
    <n v="203"/>
    <x v="10"/>
    <s v="Punta Pulpito203"/>
    <n v="26.51492"/>
    <n v="-111.44327"/>
    <n v="1"/>
    <d v="2016-11-03T00:00:00"/>
    <d v="1899-12-30T08:15:00"/>
    <n v="6.3"/>
    <n v="27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04"/>
    <x v="10"/>
    <s v="Punta Pulpito204"/>
    <n v="26.51492"/>
    <n v="-111.44327"/>
    <n v="2"/>
    <d v="2016-11-03T00:00:00"/>
    <d v="1899-12-30T08:35:00"/>
    <n v="5.0999999999999996"/>
    <n v="27"/>
    <s v="Hpa"/>
    <x v="0"/>
    <n v="3"/>
    <m/>
    <m/>
    <m/>
    <n v="1"/>
    <m/>
    <m/>
    <n v="2"/>
    <m/>
    <m/>
    <m/>
    <m/>
    <m/>
    <m/>
    <m/>
    <m/>
    <m/>
    <m/>
    <m/>
    <m/>
    <m/>
    <n v="3.1620000000000002E-2"/>
    <n v="2.93"/>
    <n v="295.59053798474395"/>
    <n v="0.03"/>
  </r>
  <r>
    <n v="204"/>
    <x v="10"/>
    <s v="Punta Pulpito204"/>
    <n v="26.51492"/>
    <n v="-111.44327"/>
    <n v="2"/>
    <d v="2016-11-03T00:00:00"/>
    <d v="1899-12-30T08:35:00"/>
    <n v="5.0999999999999996"/>
    <n v="27"/>
    <s v="Mro"/>
    <x v="4"/>
    <n v="3"/>
    <m/>
    <m/>
    <m/>
    <m/>
    <m/>
    <m/>
    <n v="1"/>
    <m/>
    <n v="2"/>
    <m/>
    <m/>
    <m/>
    <m/>
    <m/>
    <m/>
    <m/>
    <m/>
    <m/>
    <m/>
    <m/>
    <n v="1.413E-2"/>
    <n v="2.9849999999999999"/>
    <n v="631.7623929202922"/>
    <n v="0.03"/>
  </r>
  <r>
    <n v="204"/>
    <x v="10"/>
    <s v="Punta Pulpito204"/>
    <n v="26.51492"/>
    <n v="-111.44327"/>
    <n v="2"/>
    <d v="2016-11-03T00:00:00"/>
    <d v="1899-12-30T08:35:00"/>
    <n v="5.0999999999999996"/>
    <n v="27"/>
    <s v="Sgh"/>
    <x v="9"/>
    <n v="2"/>
    <m/>
    <m/>
    <m/>
    <m/>
    <m/>
    <m/>
    <m/>
    <m/>
    <n v="2"/>
    <m/>
    <m/>
    <m/>
    <m/>
    <m/>
    <m/>
    <m/>
    <m/>
    <m/>
    <m/>
    <m/>
    <n v="1.259E-2"/>
    <n v="3.01"/>
    <n v="541.31135112341406"/>
    <n v="0.02"/>
  </r>
  <r>
    <n v="204"/>
    <x v="10"/>
    <s v="Punta Pulpito204"/>
    <n v="26.51492"/>
    <n v="-111.44327"/>
    <n v="2"/>
    <d v="2016-11-03T00:00:00"/>
    <d v="1899-12-30T08:35:00"/>
    <n v="5.0999999999999996"/>
    <n v="27"/>
    <s v="Ser"/>
    <x v="5"/>
    <n v="25"/>
    <m/>
    <n v="25"/>
    <m/>
    <m/>
    <m/>
    <m/>
    <m/>
    <m/>
    <m/>
    <m/>
    <m/>
    <m/>
    <m/>
    <m/>
    <m/>
    <m/>
    <m/>
    <m/>
    <m/>
    <m/>
    <n v="1.549E-2"/>
    <n v="2.97"/>
    <n v="19.627468615104135"/>
    <n v="0.25"/>
  </r>
  <r>
    <n v="204"/>
    <x v="10"/>
    <s v="Punta Pulpito204"/>
    <n v="26.51492"/>
    <n v="-111.44327"/>
    <n v="2"/>
    <d v="2016-11-03T00:00:00"/>
    <d v="1899-12-30T08:35:00"/>
    <n v="5.0999999999999996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05"/>
    <x v="10"/>
    <s v="Punta Pulpito205"/>
    <n v="26.51492"/>
    <n v="-111.44327"/>
    <n v="3"/>
    <d v="2016-11-03T00:00:00"/>
    <d v="1899-12-30T08:55:00"/>
    <n v="8.3000000000000007"/>
    <n v="27"/>
    <s v="Hpa"/>
    <x v="0"/>
    <n v="2"/>
    <m/>
    <m/>
    <m/>
    <n v="1"/>
    <m/>
    <m/>
    <n v="1"/>
    <m/>
    <m/>
    <m/>
    <m/>
    <m/>
    <m/>
    <m/>
    <m/>
    <m/>
    <m/>
    <m/>
    <m/>
    <m/>
    <n v="3.1620000000000002E-2"/>
    <n v="2.93"/>
    <n v="156.89472574586003"/>
    <n v="0.02"/>
  </r>
  <r>
    <n v="205"/>
    <x v="10"/>
    <s v="Punta Pulpito205"/>
    <n v="26.51492"/>
    <n v="-111.44327"/>
    <n v="3"/>
    <d v="2016-11-03T00:00:00"/>
    <d v="1899-12-30T08:55:00"/>
    <n v="8.3000000000000007"/>
    <n v="27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05"/>
    <x v="10"/>
    <s v="Punta Pulpito205"/>
    <n v="26.51492"/>
    <n v="-111.44327"/>
    <n v="3"/>
    <d v="2016-11-03T00:00:00"/>
    <d v="1899-12-30T08:55:00"/>
    <n v="8.3000000000000007"/>
    <n v="27"/>
    <s v="Ser"/>
    <x v="5"/>
    <n v="23"/>
    <m/>
    <n v="23"/>
    <m/>
    <m/>
    <m/>
    <m/>
    <m/>
    <m/>
    <m/>
    <m/>
    <m/>
    <m/>
    <m/>
    <m/>
    <m/>
    <m/>
    <m/>
    <m/>
    <m/>
    <m/>
    <n v="1.549E-2"/>
    <n v="2.97"/>
    <n v="18.057271125895806"/>
    <n v="0.23"/>
  </r>
  <r>
    <n v="205"/>
    <x v="10"/>
    <s v="Punta Pulpito205"/>
    <n v="26.51492"/>
    <n v="-111.44327"/>
    <n v="3"/>
    <d v="2016-11-03T00:00:00"/>
    <d v="1899-12-30T08:55:00"/>
    <n v="8.3000000000000007"/>
    <n v="27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06"/>
    <x v="10"/>
    <s v="Punta Pulpito206"/>
    <n v="26.51492"/>
    <n v="-111.44327"/>
    <n v="4"/>
    <d v="2016-11-03T00:00:00"/>
    <d v="1899-12-30T09:15:00"/>
    <n v="8.9"/>
    <n v="27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206"/>
    <x v="10"/>
    <s v="Punta Pulpito206"/>
    <n v="26.51492"/>
    <n v="-111.44327"/>
    <n v="4"/>
    <d v="2016-11-03T00:00:00"/>
    <d v="1899-12-30T09:15:00"/>
    <n v="8.9"/>
    <n v="27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206"/>
    <x v="10"/>
    <s v="Punta Pulpito206"/>
    <n v="26.51492"/>
    <n v="-111.44327"/>
    <n v="4"/>
    <d v="2016-11-03T00:00:00"/>
    <d v="1899-12-30T09:15:00"/>
    <n v="8.9"/>
    <n v="27"/>
    <s v="Ser"/>
    <x v="5"/>
    <n v="23"/>
    <m/>
    <n v="23"/>
    <m/>
    <m/>
    <m/>
    <m/>
    <m/>
    <m/>
    <m/>
    <m/>
    <m/>
    <m/>
    <m/>
    <m/>
    <m/>
    <m/>
    <m/>
    <m/>
    <m/>
    <m/>
    <n v="1.549E-2"/>
    <n v="2.97"/>
    <n v="18.057271125895806"/>
    <n v="0.23"/>
  </r>
  <r>
    <n v="206"/>
    <x v="10"/>
    <s v="Punta Pulpito206"/>
    <n v="26.51492"/>
    <n v="-111.44327"/>
    <n v="4"/>
    <d v="2016-11-03T00:00:00"/>
    <d v="1899-12-30T09:15:00"/>
    <n v="8.9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07"/>
    <x v="11"/>
    <s v="Isla San Idelfonso207"/>
    <n v="26.624289999999998"/>
    <n v="-111.42616"/>
    <n v="1"/>
    <d v="2016-11-03T00:00:00"/>
    <d v="1899-12-30T12:30:00"/>
    <n v="14.4"/>
    <n v="28"/>
    <s v="Hpa"/>
    <x v="0"/>
    <n v="4"/>
    <m/>
    <n v="1"/>
    <m/>
    <n v="1"/>
    <m/>
    <m/>
    <n v="2"/>
    <m/>
    <m/>
    <m/>
    <m/>
    <m/>
    <m/>
    <m/>
    <m/>
    <m/>
    <m/>
    <m/>
    <m/>
    <m/>
    <n v="3.1620000000000002E-2"/>
    <n v="2.93"/>
    <n v="297.11064260856006"/>
    <n v="0.04"/>
  </r>
  <r>
    <n v="207"/>
    <x v="11"/>
    <s v="Isla San Idelfonso207"/>
    <n v="26.624289999999998"/>
    <n v="-111.42616"/>
    <n v="1"/>
    <d v="2016-11-03T00:00:00"/>
    <d v="1899-12-30T12:30:00"/>
    <n v="14.4"/>
    <n v="28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207"/>
    <x v="11"/>
    <s v="Isla San Idelfonso207"/>
    <n v="26.624289999999998"/>
    <n v="-111.42616"/>
    <n v="1"/>
    <d v="2016-11-03T00:00:00"/>
    <d v="1899-12-30T12:30:00"/>
    <n v="14.4"/>
    <n v="28"/>
    <s v="Ser"/>
    <x v="5"/>
    <n v="8"/>
    <m/>
    <n v="8"/>
    <m/>
    <m/>
    <m/>
    <m/>
    <m/>
    <m/>
    <m/>
    <m/>
    <m/>
    <m/>
    <m/>
    <m/>
    <m/>
    <m/>
    <m/>
    <m/>
    <m/>
    <m/>
    <n v="1.549E-2"/>
    <n v="2.97"/>
    <n v="6.2807899568333232"/>
    <n v="0.08"/>
  </r>
  <r>
    <n v="207"/>
    <x v="11"/>
    <s v="Isla San Idelfonso207"/>
    <n v="26.624289999999998"/>
    <n v="-111.42616"/>
    <n v="1"/>
    <d v="2016-11-03T00:00:00"/>
    <d v="1899-12-30T12:30:00"/>
    <n v="14.4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08"/>
    <x v="11"/>
    <s v="Isla San Idelfonso208"/>
    <n v="26.624289999999998"/>
    <n v="-111.42616"/>
    <n v="2"/>
    <d v="2016-11-03T00:00:00"/>
    <d v="1899-12-30T12:50:00"/>
    <n v="12.5"/>
    <n v="28"/>
    <s v="Hpa"/>
    <x v="0"/>
    <n v="2"/>
    <m/>
    <m/>
    <m/>
    <n v="1"/>
    <m/>
    <m/>
    <n v="1"/>
    <m/>
    <m/>
    <m/>
    <m/>
    <m/>
    <m/>
    <m/>
    <m/>
    <m/>
    <m/>
    <m/>
    <m/>
    <m/>
    <n v="3.1620000000000002E-2"/>
    <n v="2.93"/>
    <n v="156.89472574586003"/>
    <n v="0.02"/>
  </r>
  <r>
    <n v="208"/>
    <x v="11"/>
    <s v="Isla San Idelfonso208"/>
    <n v="26.624289999999998"/>
    <n v="-111.42616"/>
    <n v="2"/>
    <d v="2016-11-03T00:00:00"/>
    <d v="1899-12-30T12:50:00"/>
    <n v="12.5"/>
    <n v="28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208"/>
    <x v="11"/>
    <s v="Isla San Idelfonso208"/>
    <n v="26.624289999999998"/>
    <n v="-111.42616"/>
    <n v="2"/>
    <d v="2016-11-03T00:00:00"/>
    <d v="1899-12-30T12:50:00"/>
    <n v="12.5"/>
    <n v="28"/>
    <s v="Ser"/>
    <x v="5"/>
    <n v="15"/>
    <m/>
    <n v="15"/>
    <m/>
    <m/>
    <m/>
    <m/>
    <m/>
    <m/>
    <m/>
    <m/>
    <m/>
    <m/>
    <m/>
    <m/>
    <m/>
    <m/>
    <m/>
    <m/>
    <m/>
    <m/>
    <n v="1.549E-2"/>
    <n v="2.97"/>
    <n v="11.776481169062482"/>
    <n v="0.15"/>
  </r>
  <r>
    <n v="209"/>
    <x v="11"/>
    <s v="Isla San Idelfonso209"/>
    <n v="26.624289999999998"/>
    <n v="-111.42616"/>
    <n v="3"/>
    <d v="2016-11-03T00:00:00"/>
    <d v="1899-12-30T13:15:00"/>
    <n v="14.3"/>
    <n v="28"/>
    <s v="Lar"/>
    <x v="1"/>
    <n v="3"/>
    <m/>
    <m/>
    <m/>
    <m/>
    <m/>
    <m/>
    <n v="2"/>
    <m/>
    <n v="1"/>
    <m/>
    <m/>
    <m/>
    <m/>
    <m/>
    <m/>
    <m/>
    <m/>
    <m/>
    <m/>
    <m/>
    <n v="1.549E-2"/>
    <n v="2.97"/>
    <n v="444.02679881574306"/>
    <n v="0.03"/>
  </r>
  <r>
    <n v="209"/>
    <x v="11"/>
    <s v="Isla San Idelfonso209"/>
    <n v="26.624289999999998"/>
    <n v="-111.42616"/>
    <n v="3"/>
    <d v="2016-11-03T00:00:00"/>
    <d v="1899-12-30T13:15:00"/>
    <n v="14.3"/>
    <n v="28"/>
    <s v="Mro"/>
    <x v="4"/>
    <n v="2"/>
    <m/>
    <m/>
    <m/>
    <m/>
    <m/>
    <m/>
    <m/>
    <m/>
    <n v="2"/>
    <m/>
    <m/>
    <m/>
    <m/>
    <m/>
    <m/>
    <m/>
    <m/>
    <m/>
    <m/>
    <m/>
    <n v="1.413E-2"/>
    <n v="2.9849999999999999"/>
    <n v="559.21684967800297"/>
    <n v="0.02"/>
  </r>
  <r>
    <n v="209"/>
    <x v="11"/>
    <s v="Isla San Idelfonso209"/>
    <n v="26.624289999999998"/>
    <n v="-111.42616"/>
    <n v="3"/>
    <d v="2016-11-03T00:00:00"/>
    <d v="1899-12-30T13:15:00"/>
    <n v="14.3"/>
    <n v="28"/>
    <s v="Ser"/>
    <x v="5"/>
    <n v="7"/>
    <m/>
    <n v="7"/>
    <m/>
    <m/>
    <m/>
    <m/>
    <m/>
    <m/>
    <m/>
    <m/>
    <m/>
    <m/>
    <m/>
    <m/>
    <m/>
    <m/>
    <m/>
    <m/>
    <m/>
    <m/>
    <n v="1.549E-2"/>
    <n v="2.97"/>
    <n v="5.4956912122291577"/>
    <n v="7.0000000000000007E-2"/>
  </r>
  <r>
    <n v="209"/>
    <x v="11"/>
    <s v="Isla San Idelfonso209"/>
    <n v="26.624289999999998"/>
    <n v="-111.42616"/>
    <n v="3"/>
    <d v="2016-11-03T00:00:00"/>
    <d v="1899-12-30T13:15:00"/>
    <n v="14.3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10"/>
    <x v="11"/>
    <s v="Isla San Idelfonso210"/>
    <n v="26.624289999999998"/>
    <n v="-111.42616"/>
    <n v="4"/>
    <d v="2016-11-03T00:00:00"/>
    <d v="1899-12-30T13:30:00"/>
    <n v="16.100000000000001"/>
    <n v="28"/>
    <s v="Hpa"/>
    <x v="0"/>
    <n v="4"/>
    <m/>
    <m/>
    <m/>
    <n v="1"/>
    <m/>
    <m/>
    <n v="3"/>
    <m/>
    <m/>
    <m/>
    <m/>
    <m/>
    <m/>
    <m/>
    <m/>
    <m/>
    <m/>
    <m/>
    <m/>
    <m/>
    <n v="3.1620000000000002E-2"/>
    <n v="2.93"/>
    <n v="434.28635022362784"/>
    <n v="0.04"/>
  </r>
  <r>
    <n v="210"/>
    <x v="11"/>
    <s v="Isla San Idelfonso210"/>
    <n v="26.624289999999998"/>
    <n v="-111.42616"/>
    <n v="4"/>
    <d v="2016-11-03T00:00:00"/>
    <d v="1899-12-30T13:30:00"/>
    <n v="16.100000000000001"/>
    <n v="28"/>
    <s v="Lar"/>
    <x v="1"/>
    <n v="4"/>
    <m/>
    <m/>
    <m/>
    <m/>
    <m/>
    <m/>
    <n v="2"/>
    <m/>
    <n v="2"/>
    <m/>
    <m/>
    <m/>
    <m/>
    <m/>
    <m/>
    <m/>
    <m/>
    <m/>
    <m/>
    <m/>
    <n v="1.549E-2"/>
    <n v="2.97"/>
    <n v="735.68186077335099"/>
    <n v="0.04"/>
  </r>
  <r>
    <n v="210"/>
    <x v="11"/>
    <s v="Isla San Idelfonso210"/>
    <n v="26.624289999999998"/>
    <n v="-111.42616"/>
    <n v="4"/>
    <d v="2016-11-03T00:00:00"/>
    <d v="1899-12-30T13:30:00"/>
    <n v="16.100000000000001"/>
    <n v="28"/>
    <s v="Mro"/>
    <x v="4"/>
    <n v="3"/>
    <m/>
    <m/>
    <m/>
    <m/>
    <m/>
    <m/>
    <n v="1"/>
    <m/>
    <n v="1"/>
    <m/>
    <n v="1"/>
    <m/>
    <m/>
    <m/>
    <m/>
    <m/>
    <m/>
    <m/>
    <m/>
    <m/>
    <n v="1.413E-2"/>
    <n v="2.9849999999999999"/>
    <n v="1057.8627079772455"/>
    <n v="0.03"/>
  </r>
  <r>
    <n v="210"/>
    <x v="11"/>
    <s v="Isla San Idelfonso210"/>
    <n v="26.624289999999998"/>
    <n v="-111.42616"/>
    <n v="4"/>
    <d v="2016-11-03T00:00:00"/>
    <d v="1899-12-30T13:30:00"/>
    <n v="16.100000000000001"/>
    <n v="28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210"/>
    <x v="11"/>
    <s v="Isla San Idelfonso210"/>
    <n v="26.624289999999998"/>
    <n v="-111.42616"/>
    <n v="4"/>
    <d v="2016-11-03T00:00:00"/>
    <d v="1899-12-30T13:30:00"/>
    <n v="16.100000000000001"/>
    <n v="28"/>
    <s v="Ser"/>
    <x v="5"/>
    <n v="15"/>
    <m/>
    <n v="15"/>
    <m/>
    <m/>
    <m/>
    <m/>
    <m/>
    <m/>
    <m/>
    <m/>
    <m/>
    <m/>
    <m/>
    <m/>
    <m/>
    <m/>
    <m/>
    <m/>
    <m/>
    <m/>
    <n v="1.549E-2"/>
    <n v="2.97"/>
    <n v="11.776481169062482"/>
    <n v="0.15"/>
  </r>
  <r>
    <n v="210"/>
    <x v="11"/>
    <s v="Isla San Idelfonso210"/>
    <n v="26.624289999999998"/>
    <n v="-111.42616"/>
    <n v="4"/>
    <d v="2016-11-03T00:00:00"/>
    <d v="1899-12-30T13:30:00"/>
    <n v="16.100000000000001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11"/>
    <x v="11"/>
    <s v="Isla San Idelfonso211"/>
    <n v="26.624289999999998"/>
    <n v="-111.42616"/>
    <n v="1"/>
    <d v="2016-11-03T00:00:00"/>
    <d v="1899-12-30T12:30:00"/>
    <n v="10.5"/>
    <n v="28"/>
    <s v="Hpa"/>
    <x v="0"/>
    <n v="2"/>
    <m/>
    <m/>
    <m/>
    <m/>
    <m/>
    <m/>
    <n v="1"/>
    <m/>
    <n v="1"/>
    <m/>
    <m/>
    <m/>
    <m/>
    <m/>
    <m/>
    <m/>
    <m/>
    <m/>
    <m/>
    <m/>
    <n v="3.1620000000000002E-2"/>
    <n v="2.93"/>
    <n v="660.13859225173894"/>
    <n v="0.02"/>
  </r>
  <r>
    <n v="211"/>
    <x v="11"/>
    <s v="Isla San Idelfonso211"/>
    <n v="26.624289999999998"/>
    <n v="-111.42616"/>
    <n v="1"/>
    <d v="2016-11-03T00:00:00"/>
    <d v="1899-12-30T12:30:00"/>
    <n v="10.5"/>
    <n v="28"/>
    <s v="Ser"/>
    <x v="5"/>
    <n v="17"/>
    <m/>
    <n v="14"/>
    <m/>
    <n v="3"/>
    <m/>
    <m/>
    <m/>
    <m/>
    <m/>
    <m/>
    <m/>
    <m/>
    <m/>
    <m/>
    <m/>
    <m/>
    <m/>
    <m/>
    <m/>
    <m/>
    <n v="1.549E-2"/>
    <n v="2.97"/>
    <n v="40.161393227062391"/>
    <n v="0.17"/>
  </r>
  <r>
    <n v="211"/>
    <x v="11"/>
    <s v="Isla San Idelfonso211"/>
    <n v="26.624289999999998"/>
    <n v="-111.42616"/>
    <n v="1"/>
    <d v="2016-11-03T00:00:00"/>
    <d v="1899-12-30T12:30:00"/>
    <n v="10.5"/>
    <n v="28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212"/>
    <x v="11"/>
    <s v="Isla San Idelfonso212"/>
    <n v="26.624289999999998"/>
    <n v="-111.42616"/>
    <n v="2"/>
    <d v="2016-11-03T00:00:00"/>
    <d v="1899-12-30T12:50:00"/>
    <n v="10.5"/>
    <n v="28"/>
    <s v="Hpa"/>
    <x v="0"/>
    <n v="3"/>
    <m/>
    <m/>
    <m/>
    <m/>
    <m/>
    <n v="1"/>
    <n v="1"/>
    <m/>
    <n v="1"/>
    <m/>
    <m/>
    <m/>
    <m/>
    <m/>
    <m/>
    <m/>
    <m/>
    <m/>
    <m/>
    <m/>
    <n v="3.1620000000000002E-2"/>
    <n v="2.93"/>
    <n v="728.55949046852481"/>
    <n v="0.03"/>
  </r>
  <r>
    <n v="212"/>
    <x v="11"/>
    <s v="Isla San Idelfonso212"/>
    <n v="26.624289999999998"/>
    <n v="-111.42616"/>
    <n v="2"/>
    <d v="2016-11-03T00:00:00"/>
    <d v="1899-12-30T12:50:00"/>
    <n v="10.5"/>
    <n v="28"/>
    <s v="Sgh"/>
    <x v="9"/>
    <n v="3"/>
    <m/>
    <n v="3"/>
    <m/>
    <m/>
    <m/>
    <m/>
    <m/>
    <m/>
    <m/>
    <m/>
    <m/>
    <m/>
    <m/>
    <m/>
    <m/>
    <m/>
    <m/>
    <m/>
    <m/>
    <m/>
    <n v="1.259E-2"/>
    <n v="3.01"/>
    <n v="2.0182785317902452"/>
    <n v="0.03"/>
  </r>
  <r>
    <n v="212"/>
    <x v="11"/>
    <s v="Isla San Idelfonso212"/>
    <n v="26.624289999999998"/>
    <n v="-111.42616"/>
    <n v="2"/>
    <d v="2016-11-03T00:00:00"/>
    <d v="1899-12-30T12:50:00"/>
    <n v="10.5"/>
    <n v="28"/>
    <s v="Ser"/>
    <x v="5"/>
    <n v="16"/>
    <m/>
    <n v="16"/>
    <m/>
    <m/>
    <m/>
    <m/>
    <m/>
    <m/>
    <m/>
    <m/>
    <m/>
    <m/>
    <m/>
    <m/>
    <m/>
    <m/>
    <m/>
    <m/>
    <m/>
    <m/>
    <n v="1.549E-2"/>
    <n v="2.97"/>
    <n v="12.561579913666646"/>
    <n v="0.16"/>
  </r>
  <r>
    <n v="213"/>
    <x v="11"/>
    <s v="Isla San Idelfonso213"/>
    <n v="26.624289999999998"/>
    <n v="-111.42616"/>
    <n v="3"/>
    <d v="2016-11-03T00:00:00"/>
    <d v="1899-12-30T13:15:00"/>
    <n v="10.5"/>
    <n v="28"/>
    <s v="Hpa"/>
    <x v="0"/>
    <n v="3"/>
    <m/>
    <m/>
    <m/>
    <m/>
    <m/>
    <m/>
    <n v="1"/>
    <m/>
    <n v="1"/>
    <m/>
    <n v="1"/>
    <m/>
    <m/>
    <m/>
    <m/>
    <m/>
    <m/>
    <m/>
    <m/>
    <m/>
    <n v="3.1620000000000002E-2"/>
    <n v="2.93"/>
    <n v="1953.9574596289563"/>
    <n v="0.03"/>
  </r>
  <r>
    <n v="213"/>
    <x v="11"/>
    <s v="Isla San Idelfonso213"/>
    <n v="26.624289999999998"/>
    <n v="-111.42616"/>
    <n v="3"/>
    <d v="2016-11-03T00:00:00"/>
    <d v="1899-12-30T13:15:00"/>
    <n v="10.5"/>
    <n v="28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214"/>
    <x v="11"/>
    <s v="Isla San Idelfonso214"/>
    <n v="26.624289999999998"/>
    <n v="-111.42616"/>
    <n v="4"/>
    <d v="2016-11-03T00:00:00"/>
    <d v="1899-12-30T13:30:00"/>
    <n v="10.5"/>
    <n v="28"/>
    <s v="Hpa"/>
    <x v="0"/>
    <n v="1"/>
    <m/>
    <m/>
    <m/>
    <m/>
    <m/>
    <n v="1"/>
    <m/>
    <m/>
    <m/>
    <m/>
    <m/>
    <m/>
    <m/>
    <m/>
    <m/>
    <m/>
    <m/>
    <m/>
    <m/>
    <m/>
    <n v="3.1620000000000002E-2"/>
    <n v="2.93"/>
    <n v="68.420898216785886"/>
    <n v="0.01"/>
  </r>
  <r>
    <n v="214"/>
    <x v="11"/>
    <s v="Isla San Idelfonso214"/>
    <n v="26.624289999999998"/>
    <n v="-111.42616"/>
    <n v="4"/>
    <d v="2016-11-03T00:00:00"/>
    <d v="1899-12-30T13:30:00"/>
    <n v="10.5"/>
    <n v="28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214"/>
    <x v="11"/>
    <s v="Isla San Idelfonso214"/>
    <n v="26.624289999999998"/>
    <n v="-111.42616"/>
    <n v="4"/>
    <d v="2016-11-03T00:00:00"/>
    <d v="1899-12-30T13:30:00"/>
    <n v="10.5"/>
    <n v="28"/>
    <s v="Ser"/>
    <x v="5"/>
    <n v="31"/>
    <m/>
    <n v="30"/>
    <m/>
    <n v="1"/>
    <m/>
    <m/>
    <m/>
    <m/>
    <m/>
    <m/>
    <m/>
    <m/>
    <m/>
    <m/>
    <m/>
    <m/>
    <m/>
    <m/>
    <m/>
    <m/>
    <n v="1.549E-2"/>
    <n v="2.97"/>
    <n v="33.27629927232632"/>
    <n v="0.31"/>
  </r>
  <r>
    <n v="214"/>
    <x v="11"/>
    <s v="Isla San Idelfonso214"/>
    <n v="26.624289999999998"/>
    <n v="-111.42616"/>
    <n v="4"/>
    <d v="2016-11-03T00:00:00"/>
    <d v="1899-12-30T13:30:00"/>
    <n v="10.5"/>
    <n v="28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214"/>
    <x v="11"/>
    <s v="Isla San Idelfonso214"/>
    <n v="26.624289999999998"/>
    <n v="-111.42616"/>
    <n v="4"/>
    <d v="2016-11-03T00:00:00"/>
    <d v="1899-12-30T13:30:00"/>
    <n v="10.5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15"/>
    <x v="11"/>
    <s v="Isla San Idelfonso215"/>
    <n v="26.624289999999998"/>
    <n v="-111.42616"/>
    <n v="1"/>
    <d v="2016-11-03T00:00:00"/>
    <s v="12:21"/>
    <n v="6.1"/>
    <n v="28"/>
    <s v="Ser"/>
    <x v="5"/>
    <n v="31"/>
    <m/>
    <m/>
    <m/>
    <n v="31"/>
    <m/>
    <m/>
    <m/>
    <m/>
    <m/>
    <m/>
    <m/>
    <m/>
    <m/>
    <m/>
    <m/>
    <m/>
    <m/>
    <m/>
    <m/>
    <m/>
    <n v="1.549E-2"/>
    <n v="2.97"/>
    <n v="301.42344496024208"/>
    <n v="0.31"/>
  </r>
  <r>
    <n v="215"/>
    <x v="11"/>
    <s v="Isla San Idelfonso215"/>
    <n v="26.624289999999998"/>
    <n v="-111.42616"/>
    <n v="1"/>
    <d v="2016-11-03T00:00:00"/>
    <s v="12:21"/>
    <n v="6.1"/>
    <n v="28"/>
    <s v="Hpa"/>
    <x v="0"/>
    <n v="4"/>
    <m/>
    <m/>
    <m/>
    <m/>
    <m/>
    <n v="1"/>
    <n v="2"/>
    <n v="1"/>
    <m/>
    <m/>
    <m/>
    <m/>
    <m/>
    <m/>
    <m/>
    <m/>
    <m/>
    <m/>
    <m/>
    <m/>
    <n v="3.1620000000000002E-2"/>
    <n v="2.93"/>
    <n v="635.45125878509634"/>
    <n v="0.04"/>
  </r>
  <r>
    <n v="216"/>
    <x v="11"/>
    <s v="Isla San Idelfonso216"/>
    <n v="26.624289999999998"/>
    <n v="-111.42616"/>
    <n v="2"/>
    <d v="2016-11-03T00:00:00"/>
    <s v="12:32"/>
    <n v="5.0999999999999996"/>
    <n v="28"/>
    <s v="Hpa"/>
    <x v="0"/>
    <n v="3"/>
    <m/>
    <m/>
    <m/>
    <m/>
    <m/>
    <m/>
    <n v="2"/>
    <m/>
    <n v="1"/>
    <m/>
    <m/>
    <m/>
    <m/>
    <m/>
    <m/>
    <m/>
    <m/>
    <m/>
    <m/>
    <m/>
    <n v="3.1620000000000002E-2"/>
    <n v="2.93"/>
    <n v="798.83440449062277"/>
    <n v="0.03"/>
  </r>
  <r>
    <n v="216"/>
    <x v="11"/>
    <s v="Isla San Idelfonso216"/>
    <n v="26.624289999999998"/>
    <n v="-111.42616"/>
    <n v="2"/>
    <d v="2016-11-03T00:00:00"/>
    <s v="12:32"/>
    <n v="5.0999999999999996"/>
    <n v="28"/>
    <s v="Ser"/>
    <x v="5"/>
    <n v="9"/>
    <m/>
    <m/>
    <n v="5"/>
    <n v="4"/>
    <m/>
    <m/>
    <m/>
    <m/>
    <m/>
    <m/>
    <m/>
    <m/>
    <m/>
    <m/>
    <m/>
    <m/>
    <m/>
    <m/>
    <m/>
    <m/>
    <n v="1.549E-2"/>
    <n v="2.97"/>
    <n v="61.38667113658709"/>
    <n v="0.09"/>
  </r>
  <r>
    <n v="216"/>
    <x v="11"/>
    <s v="Isla San Idelfonso216"/>
    <n v="26.624289999999998"/>
    <n v="-111.42616"/>
    <n v="2"/>
    <d v="2016-11-03T00:00:00"/>
    <s v="12:32"/>
    <n v="5.0999999999999996"/>
    <n v="28"/>
    <s v="Mro"/>
    <x v="4"/>
    <n v="1"/>
    <m/>
    <m/>
    <m/>
    <m/>
    <m/>
    <m/>
    <m/>
    <m/>
    <m/>
    <m/>
    <m/>
    <n v="1"/>
    <m/>
    <m/>
    <m/>
    <m/>
    <m/>
    <m/>
    <m/>
    <m/>
    <n v="1.413E-2"/>
    <n v="2.9849999999999999"/>
    <n v="1216.1342381864993"/>
    <n v="0.01"/>
  </r>
  <r>
    <n v="216"/>
    <x v="11"/>
    <s v="Isla San Idelfonso216"/>
    <n v="26.624289999999998"/>
    <n v="-111.42616"/>
    <n v="2"/>
    <d v="2016-11-03T00:00:00"/>
    <s v="12:32"/>
    <n v="5.0999999999999996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17"/>
    <x v="11"/>
    <s v="Isla San Idelfonso217"/>
    <n v="26.624289999999998"/>
    <n v="-111.42616"/>
    <n v="3"/>
    <d v="2016-11-03T00:00:00"/>
    <s v="12:40"/>
    <n v="2.7"/>
    <n v="28"/>
    <s v="Ser"/>
    <x v="5"/>
    <n v="35"/>
    <m/>
    <m/>
    <m/>
    <n v="35"/>
    <m/>
    <m/>
    <m/>
    <m/>
    <m/>
    <m/>
    <m/>
    <m/>
    <m/>
    <m/>
    <m/>
    <m/>
    <m/>
    <m/>
    <m/>
    <m/>
    <n v="1.549E-2"/>
    <n v="2.97"/>
    <n v="340.3167926970475"/>
    <n v="0.35"/>
  </r>
  <r>
    <n v="217"/>
    <x v="11"/>
    <s v="Isla San Idelfonso217"/>
    <n v="26.624289999999998"/>
    <n v="-111.42616"/>
    <n v="3"/>
    <d v="2016-11-03T00:00:00"/>
    <s v="12:40"/>
    <n v="2.7"/>
    <n v="28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18"/>
    <x v="11"/>
    <s v="Isla San Idelfonso218"/>
    <n v="26.624289999999998"/>
    <n v="-111.42616"/>
    <n v="4"/>
    <d v="2016-11-03T00:00:00"/>
    <s v="12:56"/>
    <n v="3.3"/>
    <n v="28"/>
    <s v="Ser"/>
    <x v="5"/>
    <n v="16"/>
    <m/>
    <m/>
    <m/>
    <n v="16"/>
    <m/>
    <m/>
    <m/>
    <m/>
    <m/>
    <m/>
    <m/>
    <m/>
    <m/>
    <m/>
    <m/>
    <m/>
    <m/>
    <m/>
    <m/>
    <m/>
    <n v="1.549E-2"/>
    <n v="2.97"/>
    <n v="155.57339094722172"/>
    <n v="0.16"/>
  </r>
  <r>
    <n v="218"/>
    <x v="11"/>
    <s v="Isla San Idelfonso218"/>
    <n v="26.624289999999998"/>
    <n v="-111.42616"/>
    <n v="4"/>
    <d v="2016-11-03T00:00:00"/>
    <s v="12:56"/>
    <n v="3.3"/>
    <n v="28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218"/>
    <x v="11"/>
    <s v="Isla San Idelfonso218"/>
    <n v="26.624289999999998"/>
    <n v="-111.42616"/>
    <n v="4"/>
    <d v="2016-11-03T00:00:00"/>
    <s v="12:56"/>
    <n v="3.3"/>
    <n v="28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19"/>
    <x v="11"/>
    <s v="Isla San Idelfonso219"/>
    <n v="26.624289999999998"/>
    <n v="-111.42616"/>
    <n v="1"/>
    <d v="2016-11-03T00:00:00"/>
    <s v="12:26"/>
    <n v="5.6"/>
    <n v="27"/>
    <s v="Hpa"/>
    <x v="0"/>
    <n v="4"/>
    <m/>
    <m/>
    <m/>
    <n v="1"/>
    <m/>
    <m/>
    <n v="1"/>
    <m/>
    <n v="2"/>
    <m/>
    <m/>
    <m/>
    <m/>
    <m/>
    <m/>
    <m/>
    <m/>
    <m/>
    <m/>
    <m/>
    <n v="3.1620000000000002E-2"/>
    <n v="2.93"/>
    <n v="1199.7802857715701"/>
    <n v="0.04"/>
  </r>
  <r>
    <n v="219"/>
    <x v="11"/>
    <s v="Isla San Idelfonso219"/>
    <n v="26.624289999999998"/>
    <n v="-111.42616"/>
    <n v="1"/>
    <d v="2016-11-03T00:00:00"/>
    <s v="12:26"/>
    <n v="5.6"/>
    <n v="27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219"/>
    <x v="11"/>
    <s v="Isla San Idelfonso219"/>
    <n v="26.624289999999998"/>
    <n v="-111.42616"/>
    <n v="1"/>
    <d v="2016-11-03T00:00:00"/>
    <s v="12:26"/>
    <n v="5.6"/>
    <n v="27"/>
    <s v="Ser"/>
    <x v="5"/>
    <n v="5"/>
    <m/>
    <n v="5"/>
    <m/>
    <m/>
    <m/>
    <m/>
    <m/>
    <m/>
    <m/>
    <m/>
    <m/>
    <m/>
    <m/>
    <m/>
    <m/>
    <m/>
    <m/>
    <m/>
    <m/>
    <m/>
    <n v="1.549E-2"/>
    <n v="2.97"/>
    <n v="3.9254937230208271"/>
    <n v="0.05"/>
  </r>
  <r>
    <n v="219"/>
    <x v="11"/>
    <s v="Isla San Idelfonso219"/>
    <n v="26.624289999999998"/>
    <n v="-111.42616"/>
    <n v="1"/>
    <d v="2016-11-03T00:00:00"/>
    <s v="12:26"/>
    <n v="5.6"/>
    <n v="27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219"/>
    <x v="11"/>
    <s v="Isla San Idelfonso219"/>
    <n v="26.624289999999998"/>
    <n v="-111.42616"/>
    <n v="1"/>
    <d v="2016-11-03T00:00:00"/>
    <s v="12:26"/>
    <n v="5.6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20"/>
    <x v="11"/>
    <s v="Isla San Idelfonso220"/>
    <n v="26.624289999999998"/>
    <n v="-111.42616"/>
    <n v="2"/>
    <d v="2016-11-03T00:00:00"/>
    <s v="12:40"/>
    <n v="7"/>
    <n v="27"/>
    <s v="Hpa"/>
    <x v="0"/>
    <n v="3"/>
    <m/>
    <m/>
    <m/>
    <n v="2"/>
    <m/>
    <m/>
    <n v="1"/>
    <m/>
    <m/>
    <m/>
    <m/>
    <m/>
    <m/>
    <m/>
    <m/>
    <m/>
    <m/>
    <m/>
    <m/>
    <m/>
    <n v="3.1620000000000002E-2"/>
    <n v="2.93"/>
    <n v="175.09363925283611"/>
    <n v="0.03"/>
  </r>
  <r>
    <n v="220"/>
    <x v="11"/>
    <s v="Isla San Idelfonso220"/>
    <n v="26.624289999999998"/>
    <n v="-111.42616"/>
    <n v="2"/>
    <d v="2016-11-03T00:00:00"/>
    <s v="12:40"/>
    <n v="7"/>
    <n v="27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20"/>
    <x v="11"/>
    <s v="Isla San Idelfonso220"/>
    <n v="26.624289999999998"/>
    <n v="-111.42616"/>
    <n v="2"/>
    <d v="2016-11-03T00:00:00"/>
    <s v="12:40"/>
    <n v="7"/>
    <n v="27"/>
    <s v="Ser"/>
    <x v="5"/>
    <n v="20"/>
    <m/>
    <n v="15"/>
    <m/>
    <n v="5"/>
    <m/>
    <m/>
    <m/>
    <m/>
    <m/>
    <m/>
    <m/>
    <m/>
    <m/>
    <m/>
    <m/>
    <m/>
    <m/>
    <m/>
    <m/>
    <m/>
    <n v="1.549E-2"/>
    <n v="2.97"/>
    <n v="60.393165840069273"/>
    <n v="0.2"/>
  </r>
  <r>
    <n v="220"/>
    <x v="11"/>
    <s v="Isla San Idelfonso220"/>
    <n v="26.624289999999998"/>
    <n v="-111.42616"/>
    <n v="2"/>
    <d v="2016-11-03T00:00:00"/>
    <s v="12:40"/>
    <n v="7"/>
    <n v="27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220"/>
    <x v="11"/>
    <s v="Isla San Idelfonso220"/>
    <n v="26.624289999999998"/>
    <n v="-111.42616"/>
    <n v="2"/>
    <d v="2016-11-03T00:00:00"/>
    <s v="12:40"/>
    <n v="7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21"/>
    <x v="11"/>
    <s v="Isla San Idelfonso221"/>
    <n v="26.624289999999998"/>
    <n v="-111.42616"/>
    <n v="3"/>
    <d v="2016-11-03T00:00:00"/>
    <s v="12:58"/>
    <n v="3.8"/>
    <n v="27"/>
    <s v="Hpa"/>
    <x v="0"/>
    <n v="6"/>
    <m/>
    <m/>
    <m/>
    <n v="1"/>
    <m/>
    <m/>
    <n v="4"/>
    <m/>
    <n v="1"/>
    <m/>
    <m/>
    <m/>
    <m/>
    <m/>
    <m/>
    <m/>
    <m/>
    <m/>
    <m/>
    <m/>
    <n v="3.1620000000000002E-2"/>
    <n v="2.93"/>
    <n v="1094.4249424753666"/>
    <n v="0.06"/>
  </r>
  <r>
    <n v="221"/>
    <x v="11"/>
    <s v="Isla San Idelfonso221"/>
    <n v="26.624289999999998"/>
    <n v="-111.42616"/>
    <n v="3"/>
    <d v="2016-11-03T00:00:00"/>
    <s v="12:58"/>
    <n v="3.8"/>
    <n v="27"/>
    <s v="Ser"/>
    <x v="5"/>
    <n v="8"/>
    <m/>
    <n v="6"/>
    <m/>
    <n v="2"/>
    <m/>
    <m/>
    <m/>
    <m/>
    <m/>
    <m/>
    <m/>
    <m/>
    <m/>
    <m/>
    <m/>
    <m/>
    <m/>
    <m/>
    <m/>
    <m/>
    <n v="1.549E-2"/>
    <n v="2.97"/>
    <n v="24.157266336027707"/>
    <n v="0.08"/>
  </r>
  <r>
    <n v="221"/>
    <x v="11"/>
    <s v="Isla San Idelfonso221"/>
    <n v="26.624289999999998"/>
    <n v="-111.42616"/>
    <n v="3"/>
    <d v="2016-11-03T00:00:00"/>
    <s v="12:58"/>
    <n v="3.8"/>
    <n v="27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221"/>
    <x v="11"/>
    <s v="Isla San Idelfonso221"/>
    <n v="26.624289999999998"/>
    <n v="-111.42616"/>
    <n v="3"/>
    <d v="2016-11-03T00:00:00"/>
    <s v="12:58"/>
    <n v="3.8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22"/>
    <x v="11"/>
    <s v="Isla San Idelfonso222"/>
    <n v="26.624289999999998"/>
    <n v="-111.42616"/>
    <n v="4"/>
    <d v="2016-11-03T00:00:00"/>
    <d v="1899-12-30T13:16:00"/>
    <n v="6.9"/>
    <n v="27"/>
    <s v="Ser"/>
    <x v="5"/>
    <n v="19"/>
    <m/>
    <n v="11"/>
    <m/>
    <n v="8"/>
    <m/>
    <m/>
    <m/>
    <m/>
    <m/>
    <m/>
    <m/>
    <m/>
    <m/>
    <m/>
    <m/>
    <m/>
    <m/>
    <m/>
    <m/>
    <m/>
    <n v="1.549E-2"/>
    <n v="2.97"/>
    <n v="86.422781664256689"/>
    <n v="0.19"/>
  </r>
  <r>
    <n v="222"/>
    <x v="11"/>
    <s v="Isla San Idelfonso222"/>
    <n v="26.624289999999998"/>
    <n v="-111.42616"/>
    <n v="4"/>
    <d v="2016-11-03T00:00:00"/>
    <d v="1899-12-30T13:16:00"/>
    <n v="6.9"/>
    <n v="27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23"/>
    <x v="11"/>
    <s v="Isla San Idelfonso223"/>
    <n v="26.624289999999998"/>
    <n v="-111.42616"/>
    <n v="1"/>
    <d v="2016-11-03T00:00:00"/>
    <s v="16:26"/>
    <n v="10.8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24"/>
    <x v="11"/>
    <s v="Isla San Idelfonso224"/>
    <n v="26.624289999999998"/>
    <n v="-111.42616"/>
    <n v="2"/>
    <d v="2016-11-03T00:00:00"/>
    <s v="16:46"/>
    <n v="14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25"/>
    <x v="11"/>
    <s v="Isla San Idelfonso225"/>
    <n v="26.624289999999998"/>
    <n v="-111.42616"/>
    <n v="1"/>
    <d v="2016-11-03T00:00:00"/>
    <s v="16:23"/>
    <n v="7.75"/>
    <n v="27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26"/>
    <x v="11"/>
    <s v="Isla San Idelfonso226"/>
    <n v="26.624289999999998"/>
    <n v="-111.42616"/>
    <n v="2"/>
    <d v="2016-11-03T00:00:00"/>
    <s v="16:38"/>
    <n v="7.1"/>
    <n v="27"/>
    <s v="Hpa"/>
    <x v="0"/>
    <n v="3"/>
    <m/>
    <m/>
    <m/>
    <m/>
    <m/>
    <m/>
    <n v="3"/>
    <m/>
    <m/>
    <m/>
    <m/>
    <m/>
    <m/>
    <m/>
    <m/>
    <m/>
    <m/>
    <m/>
    <m/>
    <m/>
    <n v="3.1620000000000002E-2"/>
    <n v="2.93"/>
    <n v="416.08743671665172"/>
    <n v="0.03"/>
  </r>
  <r>
    <n v="226"/>
    <x v="11"/>
    <s v="Isla San Idelfonso226"/>
    <n v="26.624289999999998"/>
    <n v="-111.42616"/>
    <n v="2"/>
    <d v="2016-11-03T00:00:00"/>
    <s v="16:38"/>
    <n v="7.1"/>
    <n v="27"/>
    <s v="Ser"/>
    <x v="5"/>
    <n v="12"/>
    <m/>
    <n v="12"/>
    <m/>
    <m/>
    <m/>
    <m/>
    <m/>
    <m/>
    <m/>
    <m/>
    <m/>
    <m/>
    <m/>
    <m/>
    <m/>
    <m/>
    <m/>
    <m/>
    <m/>
    <m/>
    <n v="1.549E-2"/>
    <n v="2.97"/>
    <n v="9.4211849352499843"/>
    <n v="0.12"/>
  </r>
  <r>
    <n v="227"/>
    <x v="12"/>
    <s v="Isla San Marcos227"/>
    <n v="27.259740000000001"/>
    <n v="-112.08928"/>
    <n v="1"/>
    <d v="2016-11-04T00:00:00"/>
    <d v="1899-12-30T08:00:00"/>
    <n v="5.8"/>
    <n v="26"/>
    <s v="Mro"/>
    <x v="4"/>
    <n v="2"/>
    <m/>
    <m/>
    <m/>
    <m/>
    <m/>
    <n v="1"/>
    <m/>
    <m/>
    <n v="1"/>
    <m/>
    <m/>
    <m/>
    <m/>
    <m/>
    <m/>
    <m/>
    <m/>
    <m/>
    <m/>
    <m/>
    <n v="1.413E-2"/>
    <n v="2.9849999999999999"/>
    <n v="314.9247670050583"/>
    <n v="0.02"/>
  </r>
  <r>
    <n v="227"/>
    <x v="12"/>
    <s v="Isla San Marcos227"/>
    <n v="27.259740000000001"/>
    <n v="-112.08928"/>
    <n v="1"/>
    <d v="2016-11-04T00:00:00"/>
    <d v="1899-12-30T08:00:00"/>
    <n v="5.8"/>
    <n v="26"/>
    <s v="Ser"/>
    <x v="5"/>
    <n v="41"/>
    <m/>
    <n v="9"/>
    <m/>
    <n v="32"/>
    <m/>
    <m/>
    <m/>
    <m/>
    <m/>
    <m/>
    <m/>
    <m/>
    <m/>
    <m/>
    <m/>
    <m/>
    <m/>
    <m/>
    <m/>
    <m/>
    <n v="1.549E-2"/>
    <n v="2.97"/>
    <n v="318.21267059588092"/>
    <n v="0.41"/>
  </r>
  <r>
    <n v="227"/>
    <x v="12"/>
    <s v="Isla San Marcos227"/>
    <n v="27.259740000000001"/>
    <n v="-112.08928"/>
    <n v="1"/>
    <d v="2016-11-04T00:00:00"/>
    <d v="1899-12-30T08:00:00"/>
    <n v="5.8"/>
    <n v="26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228"/>
    <x v="12"/>
    <s v="Isla San Marcos228"/>
    <n v="27.259740000000001"/>
    <n v="-112.08928"/>
    <n v="2"/>
    <d v="2016-11-04T00:00:00"/>
    <d v="1899-12-30T08:16:00"/>
    <n v="4.5"/>
    <n v="26"/>
    <s v="Ser"/>
    <x v="5"/>
    <n v="73"/>
    <m/>
    <n v="20"/>
    <m/>
    <n v="53"/>
    <m/>
    <m/>
    <m/>
    <m/>
    <m/>
    <m/>
    <m/>
    <m/>
    <m/>
    <m/>
    <m/>
    <m/>
    <m/>
    <m/>
    <m/>
    <m/>
    <n v="1.549E-2"/>
    <n v="2.97"/>
    <n v="531.03883240475523"/>
    <n v="0.73"/>
  </r>
  <r>
    <n v="229"/>
    <x v="12"/>
    <s v="Isla San Marcos229"/>
    <n v="27.259740000000001"/>
    <n v="-112.08928"/>
    <n v="3"/>
    <d v="2016-11-04T00:00:00"/>
    <d v="1899-12-30T08:40:00"/>
    <n v="4.8"/>
    <n v="26"/>
    <s v="Hpa"/>
    <x v="0"/>
    <n v="1"/>
    <m/>
    <m/>
    <m/>
    <m/>
    <m/>
    <n v="1"/>
    <m/>
    <m/>
    <m/>
    <m/>
    <m/>
    <m/>
    <m/>
    <m/>
    <m/>
    <m/>
    <m/>
    <m/>
    <m/>
    <m/>
    <n v="3.1620000000000002E-2"/>
    <n v="2.93"/>
    <n v="68.420898216785886"/>
    <n v="0.01"/>
  </r>
  <r>
    <n v="229"/>
    <x v="12"/>
    <s v="Isla San Marcos229"/>
    <n v="27.259740000000001"/>
    <n v="-112.08928"/>
    <n v="3"/>
    <d v="2016-11-04T00:00:00"/>
    <d v="1899-12-30T08:40:00"/>
    <n v="4.8"/>
    <n v="26"/>
    <s v="Ser"/>
    <x v="5"/>
    <n v="70"/>
    <m/>
    <n v="19"/>
    <m/>
    <n v="51"/>
    <m/>
    <m/>
    <m/>
    <m/>
    <m/>
    <m/>
    <m/>
    <m/>
    <m/>
    <m/>
    <m/>
    <m/>
    <m/>
    <m/>
    <m/>
    <m/>
    <n v="1.549E-2"/>
    <n v="2.97"/>
    <n v="510.80705979174837"/>
    <n v="0.7"/>
  </r>
  <r>
    <n v="230"/>
    <x v="12"/>
    <s v="Isla San Marcos230"/>
    <n v="27.259740000000001"/>
    <n v="-112.08928"/>
    <n v="4"/>
    <d v="2016-11-04T00:00:00"/>
    <d v="1899-12-30T09:10:00"/>
    <n v="5.0999999999999996"/>
    <n v="26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230"/>
    <x v="12"/>
    <s v="Isla San Marcos230"/>
    <n v="27.259740000000001"/>
    <n v="-112.08928"/>
    <n v="4"/>
    <d v="2016-11-04T00:00:00"/>
    <d v="1899-12-30T09:10:00"/>
    <n v="5.0999999999999996"/>
    <n v="26"/>
    <s v="Ser"/>
    <x v="5"/>
    <n v="67"/>
    <m/>
    <n v="31"/>
    <m/>
    <n v="36"/>
    <m/>
    <m/>
    <m/>
    <m/>
    <m/>
    <m/>
    <m/>
    <m/>
    <m/>
    <m/>
    <m/>
    <m/>
    <m/>
    <m/>
    <m/>
    <m/>
    <n v="1.549E-2"/>
    <n v="2.97"/>
    <n v="374.37819071397803"/>
    <n v="0.67"/>
  </r>
  <r>
    <n v="231"/>
    <x v="12"/>
    <s v="Isla San Marcos231"/>
    <n v="27.259740000000001"/>
    <n v="-112.08928"/>
    <n v="1"/>
    <d v="2016-11-04T00:00:00"/>
    <d v="1899-12-30T08:00:00"/>
    <n v="5.5"/>
    <n v="26"/>
    <s v="Hpa"/>
    <x v="0"/>
    <n v="2"/>
    <m/>
    <m/>
    <m/>
    <n v="2"/>
    <m/>
    <m/>
    <m/>
    <m/>
    <m/>
    <m/>
    <m/>
    <m/>
    <m/>
    <m/>
    <m/>
    <m/>
    <m/>
    <m/>
    <m/>
    <m/>
    <n v="3.1620000000000002E-2"/>
    <n v="2.93"/>
    <n v="36.39782701395221"/>
    <n v="0.02"/>
  </r>
  <r>
    <n v="231"/>
    <x v="12"/>
    <s v="Isla San Marcos231"/>
    <n v="27.259740000000001"/>
    <n v="-112.08928"/>
    <n v="1"/>
    <d v="2016-11-04T00:00:00"/>
    <d v="1899-12-30T08:00:00"/>
    <n v="5.5"/>
    <n v="26"/>
    <s v="Lar"/>
    <x v="1"/>
    <n v="2"/>
    <m/>
    <m/>
    <m/>
    <m/>
    <m/>
    <m/>
    <n v="1"/>
    <m/>
    <n v="1"/>
    <m/>
    <m/>
    <m/>
    <m/>
    <m/>
    <m/>
    <m/>
    <m/>
    <m/>
    <m/>
    <m/>
    <n v="1.549E-2"/>
    <n v="2.97"/>
    <n v="367.8409303866755"/>
    <n v="0.02"/>
  </r>
  <r>
    <n v="231"/>
    <x v="12"/>
    <s v="Isla San Marcos231"/>
    <n v="27.259740000000001"/>
    <n v="-112.08928"/>
    <n v="1"/>
    <d v="2016-11-04T00:00:00"/>
    <d v="1899-12-30T08:00:00"/>
    <n v="5.5"/>
    <n v="26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231"/>
    <x v="12"/>
    <s v="Isla San Marcos231"/>
    <n v="27.259740000000001"/>
    <n v="-112.08928"/>
    <n v="1"/>
    <d v="2016-11-04T00:00:00"/>
    <d v="1899-12-30T08:00:00"/>
    <n v="5.5"/>
    <n v="26"/>
    <s v="Ser"/>
    <x v="5"/>
    <n v="15"/>
    <m/>
    <n v="15"/>
    <m/>
    <m/>
    <m/>
    <m/>
    <m/>
    <m/>
    <m/>
    <m/>
    <m/>
    <m/>
    <m/>
    <m/>
    <m/>
    <m/>
    <m/>
    <m/>
    <m/>
    <m/>
    <n v="1.549E-2"/>
    <n v="2.97"/>
    <n v="11.776481169062482"/>
    <n v="0.15"/>
  </r>
  <r>
    <n v="232"/>
    <x v="12"/>
    <s v="Isla San Marcos232"/>
    <n v="27.259740000000001"/>
    <n v="-112.08928"/>
    <n v="2"/>
    <d v="2016-11-04T00:00:00"/>
    <d v="1899-12-30T08:20:00"/>
    <n v="5.2"/>
    <n v="26"/>
    <s v="Mro"/>
    <x v="4"/>
    <n v="4"/>
    <m/>
    <m/>
    <m/>
    <n v="4"/>
    <m/>
    <m/>
    <m/>
    <m/>
    <m/>
    <m/>
    <m/>
    <m/>
    <m/>
    <m/>
    <m/>
    <m/>
    <m/>
    <m/>
    <m/>
    <m/>
    <n v="1.413E-2"/>
    <n v="2.9849999999999999"/>
    <n v="36.651874552669582"/>
    <n v="0.04"/>
  </r>
  <r>
    <n v="232"/>
    <x v="12"/>
    <s v="Isla San Marcos232"/>
    <n v="27.259740000000001"/>
    <n v="-112.08928"/>
    <n v="2"/>
    <d v="2016-11-04T00:00:00"/>
    <d v="1899-12-30T08:20:00"/>
    <n v="5.2"/>
    <n v="26"/>
    <s v="Ser"/>
    <x v="5"/>
    <n v="12"/>
    <m/>
    <n v="12"/>
    <m/>
    <m/>
    <m/>
    <m/>
    <m/>
    <m/>
    <m/>
    <m/>
    <m/>
    <m/>
    <m/>
    <m/>
    <m/>
    <m/>
    <m/>
    <m/>
    <m/>
    <m/>
    <n v="1.549E-2"/>
    <n v="2.97"/>
    <n v="9.4211849352499843"/>
    <n v="0.12"/>
  </r>
  <r>
    <n v="233"/>
    <x v="12"/>
    <s v="Isla San Marcos233"/>
    <n v="27.259740000000001"/>
    <n v="-112.08928"/>
    <n v="3"/>
    <d v="2016-11-04T00:00:00"/>
    <d v="1899-12-30T08:40:00"/>
    <n v="6.7"/>
    <n v="26"/>
    <s v="Hpa"/>
    <x v="0"/>
    <n v="4"/>
    <m/>
    <m/>
    <m/>
    <n v="1"/>
    <m/>
    <m/>
    <n v="3"/>
    <m/>
    <m/>
    <m/>
    <m/>
    <m/>
    <m/>
    <m/>
    <m/>
    <m/>
    <m/>
    <m/>
    <m/>
    <m/>
    <n v="3.1620000000000002E-2"/>
    <n v="2.93"/>
    <n v="434.28635022362784"/>
    <n v="0.04"/>
  </r>
  <r>
    <n v="233"/>
    <x v="12"/>
    <s v="Isla San Marcos233"/>
    <n v="27.259740000000001"/>
    <n v="-112.08928"/>
    <n v="3"/>
    <d v="2016-11-04T00:00:00"/>
    <d v="1899-12-30T08:40:00"/>
    <n v="6.7"/>
    <n v="26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233"/>
    <x v="12"/>
    <s v="Isla San Marcos233"/>
    <n v="27.259740000000001"/>
    <n v="-112.08928"/>
    <n v="3"/>
    <d v="2016-11-04T00:00:00"/>
    <d v="1899-12-30T08:40:00"/>
    <n v="6.7"/>
    <n v="26"/>
    <s v="Mro"/>
    <x v="4"/>
    <n v="5"/>
    <m/>
    <m/>
    <m/>
    <n v="2"/>
    <m/>
    <m/>
    <n v="2"/>
    <m/>
    <n v="1"/>
    <m/>
    <m/>
    <m/>
    <m/>
    <m/>
    <m/>
    <m/>
    <m/>
    <m/>
    <m/>
    <m/>
    <n v="1.413E-2"/>
    <n v="2.9849999999999999"/>
    <n v="443.02544859991463"/>
    <n v="0.05"/>
  </r>
  <r>
    <n v="233"/>
    <x v="12"/>
    <s v="Isla San Marcos233"/>
    <n v="27.259740000000001"/>
    <n v="-112.08928"/>
    <n v="3"/>
    <d v="2016-11-04T00:00:00"/>
    <d v="1899-12-30T08:40:00"/>
    <n v="6.7"/>
    <n v="26"/>
    <s v="Sgh"/>
    <x v="9"/>
    <n v="4"/>
    <m/>
    <m/>
    <m/>
    <m/>
    <m/>
    <m/>
    <n v="2"/>
    <m/>
    <m/>
    <m/>
    <n v="2"/>
    <m/>
    <m/>
    <m/>
    <m/>
    <m/>
    <m/>
    <m/>
    <m/>
    <m/>
    <n v="1.259E-2"/>
    <n v="3.01"/>
    <n v="1515.7275687372835"/>
    <n v="0.04"/>
  </r>
  <r>
    <n v="233"/>
    <x v="12"/>
    <s v="Isla San Marcos233"/>
    <n v="27.259740000000001"/>
    <n v="-112.08928"/>
    <n v="3"/>
    <d v="2016-11-04T00:00:00"/>
    <d v="1899-12-30T08:40:00"/>
    <n v="6.7"/>
    <n v="26"/>
    <s v="Ser"/>
    <x v="5"/>
    <n v="25"/>
    <m/>
    <n v="25"/>
    <m/>
    <m/>
    <m/>
    <m/>
    <m/>
    <m/>
    <m/>
    <m/>
    <m/>
    <m/>
    <m/>
    <m/>
    <m/>
    <m/>
    <m/>
    <m/>
    <m/>
    <m/>
    <n v="1.549E-2"/>
    <n v="2.97"/>
    <n v="19.627468615104135"/>
    <n v="0.25"/>
  </r>
  <r>
    <n v="233"/>
    <x v="12"/>
    <s v="Isla San Marcos233"/>
    <n v="27.259740000000001"/>
    <n v="-112.08928"/>
    <n v="3"/>
    <d v="2016-11-04T00:00:00"/>
    <d v="1899-12-30T08:40:00"/>
    <n v="6.7"/>
    <n v="26"/>
    <s v="apl"/>
    <x v="8"/>
    <n v="2"/>
    <m/>
    <m/>
    <m/>
    <m/>
    <m/>
    <m/>
    <m/>
    <m/>
    <m/>
    <m/>
    <m/>
    <m/>
    <m/>
    <m/>
    <m/>
    <m/>
    <m/>
    <m/>
    <m/>
    <m/>
    <m/>
    <n v="566.25"/>
    <n v="1132.5"/>
    <n v="0.04"/>
  </r>
  <r>
    <n v="234"/>
    <x v="12"/>
    <s v="Isla San Marcos234"/>
    <n v="27.259740000000001"/>
    <n v="-112.08928"/>
    <n v="4"/>
    <d v="2016-11-04T00:00:00"/>
    <d v="1899-12-30T09:00:00"/>
    <n v="6.4"/>
    <n v="26"/>
    <s v="Lar"/>
    <x v="1"/>
    <n v="2"/>
    <m/>
    <m/>
    <m/>
    <m/>
    <m/>
    <m/>
    <n v="2"/>
    <m/>
    <m/>
    <m/>
    <m/>
    <m/>
    <m/>
    <m/>
    <m/>
    <m/>
    <m/>
    <m/>
    <m/>
    <m/>
    <n v="1.549E-2"/>
    <n v="2.97"/>
    <n v="152.37173685813511"/>
    <n v="0.02"/>
  </r>
  <r>
    <n v="234"/>
    <x v="12"/>
    <s v="Isla San Marcos234"/>
    <n v="27.259740000000001"/>
    <n v="-112.08928"/>
    <n v="4"/>
    <d v="2016-11-04T00:00:00"/>
    <d v="1899-12-30T09:00:00"/>
    <n v="6.4"/>
    <n v="26"/>
    <s v="Mro"/>
    <x v="4"/>
    <n v="2"/>
    <m/>
    <m/>
    <m/>
    <n v="1"/>
    <m/>
    <m/>
    <n v="1"/>
    <m/>
    <m/>
    <m/>
    <m/>
    <m/>
    <m/>
    <m/>
    <m/>
    <m/>
    <m/>
    <m/>
    <m/>
    <m/>
    <n v="1.413E-2"/>
    <n v="2.9849999999999999"/>
    <n v="81.708511880456584"/>
    <n v="0.02"/>
  </r>
  <r>
    <n v="234"/>
    <x v="12"/>
    <s v="Isla San Marcos234"/>
    <n v="27.259740000000001"/>
    <n v="-112.08928"/>
    <n v="4"/>
    <d v="2016-11-04T00:00:00"/>
    <d v="1899-12-30T09:00:00"/>
    <n v="6.4"/>
    <n v="26"/>
    <s v="Sgh"/>
    <x v="9"/>
    <n v="1"/>
    <m/>
    <m/>
    <m/>
    <m/>
    <m/>
    <m/>
    <m/>
    <m/>
    <m/>
    <m/>
    <n v="1"/>
    <m/>
    <m/>
    <m/>
    <m/>
    <m/>
    <m/>
    <m/>
    <m/>
    <m/>
    <n v="1.259E-2"/>
    <n v="3.01"/>
    <n v="688.43009268388153"/>
    <n v="0.01"/>
  </r>
  <r>
    <n v="234"/>
    <x v="12"/>
    <s v="Isla San Marcos234"/>
    <n v="27.259740000000001"/>
    <n v="-112.08928"/>
    <n v="4"/>
    <d v="2016-11-04T00:00:00"/>
    <d v="1899-12-30T09:00:00"/>
    <n v="6.4"/>
    <n v="26"/>
    <s v="Ser"/>
    <x v="5"/>
    <n v="15"/>
    <m/>
    <n v="15"/>
    <m/>
    <m/>
    <m/>
    <m/>
    <m/>
    <m/>
    <m/>
    <m/>
    <m/>
    <m/>
    <m/>
    <m/>
    <m/>
    <m/>
    <m/>
    <m/>
    <m/>
    <m/>
    <n v="1.549E-2"/>
    <n v="2.97"/>
    <n v="11.776481169062482"/>
    <n v="0.15"/>
  </r>
  <r>
    <n v="235"/>
    <x v="12"/>
    <s v="Isla San Marcos235"/>
    <n v="27.259740000000001"/>
    <n v="-112.08928"/>
    <n v="1"/>
    <d v="2016-11-04T00:00:00"/>
    <s v="8:10"/>
    <n v="6.9"/>
    <n v="25"/>
    <s v="Ser"/>
    <x v="5"/>
    <n v="48"/>
    <m/>
    <m/>
    <m/>
    <n v="48"/>
    <m/>
    <m/>
    <m/>
    <m/>
    <m/>
    <m/>
    <m/>
    <m/>
    <m/>
    <m/>
    <m/>
    <m/>
    <m/>
    <m/>
    <m/>
    <m/>
    <n v="1.549E-2"/>
    <n v="2.97"/>
    <n v="466.7201728416652"/>
    <n v="0.48"/>
  </r>
  <r>
    <n v="235"/>
    <x v="12"/>
    <s v="Isla San Marcos235"/>
    <n v="27.259740000000001"/>
    <n v="-112.08928"/>
    <n v="1"/>
    <d v="2016-11-04T00:00:00"/>
    <s v="8:10"/>
    <n v="6.9"/>
    <n v="25"/>
    <s v="Mro"/>
    <x v="4"/>
    <n v="3"/>
    <m/>
    <m/>
    <m/>
    <m/>
    <m/>
    <m/>
    <n v="2"/>
    <m/>
    <m/>
    <m/>
    <n v="1"/>
    <m/>
    <m/>
    <m/>
    <m/>
    <m/>
    <m/>
    <m/>
    <m/>
    <m/>
    <n v="1.413E-2"/>
    <n v="2.9849999999999999"/>
    <n v="850.79982638053309"/>
    <n v="0.03"/>
  </r>
  <r>
    <n v="235"/>
    <x v="12"/>
    <s v="Isla San Marcos235"/>
    <n v="27.259740000000001"/>
    <n v="-112.08928"/>
    <n v="1"/>
    <d v="2016-11-04T00:00:00"/>
    <s v="8:10"/>
    <n v="6.9"/>
    <n v="25"/>
    <s v="Hpa"/>
    <x v="0"/>
    <n v="3"/>
    <m/>
    <m/>
    <m/>
    <m/>
    <m/>
    <m/>
    <n v="3"/>
    <m/>
    <m/>
    <m/>
    <m/>
    <m/>
    <m/>
    <m/>
    <m/>
    <m/>
    <m/>
    <m/>
    <m/>
    <m/>
    <n v="3.1620000000000002E-2"/>
    <n v="2.93"/>
    <n v="416.08743671665172"/>
    <n v="0.03"/>
  </r>
  <r>
    <n v="235"/>
    <x v="12"/>
    <s v="Isla San Marcos235"/>
    <n v="27.259740000000001"/>
    <n v="-112.08928"/>
    <n v="1"/>
    <d v="2016-11-04T00:00:00"/>
    <s v="8:10"/>
    <n v="6.9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36"/>
    <x v="12"/>
    <s v="Isla San Marcos236"/>
    <n v="27.259740000000001"/>
    <n v="-112.08928"/>
    <n v="2"/>
    <d v="2016-11-04T00:00:00"/>
    <s v="8:21"/>
    <n v="6.7"/>
    <n v="25"/>
    <s v="Ser"/>
    <x v="5"/>
    <n v="12"/>
    <m/>
    <m/>
    <m/>
    <n v="12"/>
    <m/>
    <m/>
    <m/>
    <m/>
    <m/>
    <m/>
    <m/>
    <m/>
    <m/>
    <m/>
    <m/>
    <m/>
    <m/>
    <m/>
    <m/>
    <m/>
    <n v="1.549E-2"/>
    <n v="2.97"/>
    <n v="116.6800432104163"/>
    <n v="0.12"/>
  </r>
  <r>
    <n v="236"/>
    <x v="12"/>
    <s v="Isla San Marcos236"/>
    <n v="27.259740000000001"/>
    <n v="-112.08928"/>
    <n v="2"/>
    <d v="2016-11-04T00:00:00"/>
    <s v="8:21"/>
    <n v="6.7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37"/>
    <x v="12"/>
    <s v="Isla San Marcos237"/>
    <n v="27.259740000000001"/>
    <n v="-112.08928"/>
    <n v="3"/>
    <d v="2016-11-04T00:00:00"/>
    <s v="8:28"/>
    <n v="7.1"/>
    <n v="25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237"/>
    <x v="12"/>
    <s v="Isla San Marcos237"/>
    <n v="27.259740000000001"/>
    <n v="-112.08928"/>
    <n v="3"/>
    <d v="2016-11-04T00:00:00"/>
    <s v="8:28"/>
    <n v="7.1"/>
    <n v="25"/>
    <s v="Ser"/>
    <x v="5"/>
    <n v="8"/>
    <m/>
    <m/>
    <m/>
    <n v="8"/>
    <m/>
    <m/>
    <m/>
    <m/>
    <m/>
    <m/>
    <m/>
    <m/>
    <m/>
    <m/>
    <m/>
    <m/>
    <m/>
    <m/>
    <m/>
    <m/>
    <n v="1.549E-2"/>
    <n v="2.97"/>
    <n v="77.786695473610862"/>
    <n v="0.08"/>
  </r>
  <r>
    <n v="237"/>
    <x v="12"/>
    <s v="Isla San Marcos237"/>
    <n v="27.259740000000001"/>
    <n v="-112.08928"/>
    <n v="3"/>
    <d v="2016-11-04T00:00:00"/>
    <s v="8:28"/>
    <n v="7.1"/>
    <n v="25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38"/>
    <x v="12"/>
    <s v="Isla San Marcos238"/>
    <n v="27.259740000000001"/>
    <n v="-112.08928"/>
    <n v="4"/>
    <d v="2016-11-04T00:00:00"/>
    <s v="8:37"/>
    <n v="7.1"/>
    <n v="25"/>
    <s v="Ser"/>
    <x v="5"/>
    <n v="15"/>
    <m/>
    <m/>
    <m/>
    <n v="15"/>
    <m/>
    <m/>
    <m/>
    <m/>
    <m/>
    <m/>
    <m/>
    <m/>
    <m/>
    <m/>
    <m/>
    <m/>
    <m/>
    <m/>
    <m/>
    <m/>
    <n v="1.549E-2"/>
    <n v="2.97"/>
    <n v="145.85005401302035"/>
    <n v="0.15"/>
  </r>
  <r>
    <n v="238"/>
    <x v="12"/>
    <s v="Isla San Marcos238"/>
    <n v="27.259740000000001"/>
    <n v="-112.08928"/>
    <n v="4"/>
    <d v="2016-11-04T00:00:00"/>
    <s v="8:37"/>
    <n v="7.1"/>
    <n v="25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238"/>
    <x v="12"/>
    <s v="Isla San Marcos238"/>
    <n v="27.259740000000001"/>
    <n v="-112.08928"/>
    <n v="4"/>
    <d v="2016-11-04T00:00:00"/>
    <s v="8:37"/>
    <n v="7.1"/>
    <n v="25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238"/>
    <x v="12"/>
    <s v="Isla San Marcos238"/>
    <n v="27.259740000000001"/>
    <n v="-112.08928"/>
    <n v="4"/>
    <d v="2016-11-04T00:00:00"/>
    <s v="8:37"/>
    <n v="7.1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39"/>
    <x v="12"/>
    <s v="Isla San Marcos239"/>
    <n v="27.259740000000001"/>
    <n v="-112.08928"/>
    <n v="1"/>
    <d v="2016-11-04T00:00:00"/>
    <s v="8:07"/>
    <n v="7.1"/>
    <n v="26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39"/>
    <x v="12"/>
    <s v="Isla San Marcos239"/>
    <n v="27.259740000000001"/>
    <n v="-112.08928"/>
    <n v="1"/>
    <d v="2016-11-04T00:00:00"/>
    <s v="8:07"/>
    <n v="7.1"/>
    <n v="26"/>
    <s v="Ser"/>
    <x v="5"/>
    <n v="20"/>
    <m/>
    <n v="15"/>
    <m/>
    <n v="5"/>
    <m/>
    <m/>
    <m/>
    <m/>
    <m/>
    <m/>
    <m/>
    <m/>
    <m/>
    <m/>
    <m/>
    <m/>
    <m/>
    <m/>
    <m/>
    <m/>
    <n v="1.549E-2"/>
    <n v="2.97"/>
    <n v="60.393165840069273"/>
    <n v="0.2"/>
  </r>
  <r>
    <n v="240"/>
    <x v="12"/>
    <s v="Isla San Marcos240"/>
    <n v="27.259740000000001"/>
    <n v="-112.08928"/>
    <n v="2"/>
    <d v="2016-11-04T00:00:00"/>
    <s v="8:20"/>
    <n v="7.2"/>
    <n v="26"/>
    <s v="Mro"/>
    <x v="4"/>
    <n v="6"/>
    <m/>
    <m/>
    <m/>
    <n v="2"/>
    <m/>
    <m/>
    <n v="4"/>
    <m/>
    <m/>
    <m/>
    <m/>
    <m/>
    <m/>
    <m/>
    <m/>
    <m/>
    <m/>
    <m/>
    <m/>
    <m/>
    <n v="1.413E-2"/>
    <n v="2.9849999999999999"/>
    <n v="308.50811024549154"/>
    <n v="0.06"/>
  </r>
  <r>
    <n v="240"/>
    <x v="12"/>
    <s v="Isla San Marcos240"/>
    <n v="27.259740000000001"/>
    <n v="-112.08928"/>
    <n v="2"/>
    <d v="2016-11-04T00:00:00"/>
    <s v="8:20"/>
    <n v="7.2"/>
    <n v="26"/>
    <s v="Ser"/>
    <x v="5"/>
    <n v="5"/>
    <m/>
    <n v="5"/>
    <m/>
    <m/>
    <m/>
    <m/>
    <m/>
    <m/>
    <m/>
    <m/>
    <m/>
    <m/>
    <m/>
    <m/>
    <m/>
    <m/>
    <m/>
    <m/>
    <m/>
    <m/>
    <n v="1.549E-2"/>
    <n v="2.97"/>
    <n v="3.9254937230208271"/>
    <n v="0.05"/>
  </r>
  <r>
    <n v="240"/>
    <x v="12"/>
    <s v="Isla San Marcos240"/>
    <n v="27.259740000000001"/>
    <n v="-112.08928"/>
    <n v="2"/>
    <d v="2016-11-04T00:00:00"/>
    <s v="8:20"/>
    <n v="7.2"/>
    <n v="26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41"/>
    <x v="12"/>
    <s v="Isla San Marcos241"/>
    <n v="27.259740000000001"/>
    <n v="-112.08928"/>
    <n v="3"/>
    <d v="2016-11-04T00:00:00"/>
    <s v="8:33"/>
    <n v="7.4"/>
    <n v="26"/>
    <s v="Mro"/>
    <x v="4"/>
    <n v="2"/>
    <m/>
    <m/>
    <m/>
    <n v="1"/>
    <m/>
    <m/>
    <n v="1"/>
    <m/>
    <m/>
    <m/>
    <m/>
    <m/>
    <m/>
    <m/>
    <m/>
    <m/>
    <m/>
    <m/>
    <m/>
    <m/>
    <n v="1.413E-2"/>
    <n v="2.9849999999999999"/>
    <n v="81.708511880456584"/>
    <n v="0.02"/>
  </r>
  <r>
    <n v="241"/>
    <x v="12"/>
    <s v="Isla San Marcos241"/>
    <n v="27.259740000000001"/>
    <n v="-112.08928"/>
    <n v="3"/>
    <d v="2016-11-04T00:00:00"/>
    <s v="8:33"/>
    <n v="7.4"/>
    <n v="26"/>
    <s v="Ser"/>
    <x v="5"/>
    <n v="2"/>
    <m/>
    <m/>
    <m/>
    <n v="2"/>
    <m/>
    <m/>
    <m/>
    <m/>
    <m/>
    <m/>
    <m/>
    <m/>
    <m/>
    <m/>
    <m/>
    <m/>
    <m/>
    <m/>
    <m/>
    <m/>
    <n v="1.549E-2"/>
    <n v="2.97"/>
    <n v="19.446673868402716"/>
    <n v="0.02"/>
  </r>
  <r>
    <n v="243"/>
    <x v="13"/>
    <s v="Isla Tortuga243"/>
    <n v="27.430530000000001"/>
    <n v="-111.86171"/>
    <n v="1"/>
    <d v="2016-11-04T00:00:00"/>
    <d v="1899-12-30T14:00:00"/>
    <n v="8.4"/>
    <n v="27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243"/>
    <x v="13"/>
    <s v="Isla Tortuga243"/>
    <n v="27.430530000000001"/>
    <n v="-111.86171"/>
    <n v="1"/>
    <d v="2016-11-04T00:00:00"/>
    <d v="1899-12-30T14:00:00"/>
    <n v="8.4"/>
    <n v="27"/>
    <s v="Ser"/>
    <x v="5"/>
    <n v="16"/>
    <m/>
    <n v="5"/>
    <m/>
    <n v="11"/>
    <m/>
    <m/>
    <m/>
    <m/>
    <m/>
    <m/>
    <m/>
    <m/>
    <m/>
    <m/>
    <m/>
    <m/>
    <m/>
    <m/>
    <m/>
    <m/>
    <n v="1.549E-2"/>
    <n v="2.97"/>
    <n v="110.88219999923575"/>
    <n v="0.16"/>
  </r>
  <r>
    <n v="243"/>
    <x v="13"/>
    <s v="Isla Tortuga243"/>
    <n v="27.430530000000001"/>
    <n v="-111.86171"/>
    <n v="1"/>
    <d v="2016-11-04T00:00:00"/>
    <d v="1899-12-30T14:00:00"/>
    <n v="8.4"/>
    <n v="27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243"/>
    <x v="13"/>
    <s v="Isla Tortuga243"/>
    <n v="27.430530000000001"/>
    <n v="-111.86171"/>
    <n v="1"/>
    <d v="2016-11-04T00:00:00"/>
    <d v="1899-12-30T14:00:00"/>
    <n v="8.4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44"/>
    <x v="13"/>
    <s v="Isla Tortuga244"/>
    <n v="27.430530000000001"/>
    <n v="-111.86171"/>
    <n v="2"/>
    <d v="2016-11-04T00:00:00"/>
    <d v="1899-12-30T14:36:00"/>
    <n v="9.1999999999999993"/>
    <n v="27"/>
    <s v="Hpa"/>
    <x v="0"/>
    <n v="3"/>
    <m/>
    <m/>
    <m/>
    <m/>
    <m/>
    <m/>
    <n v="2"/>
    <m/>
    <m/>
    <m/>
    <n v="1"/>
    <m/>
    <m/>
    <m/>
    <m/>
    <m/>
    <m/>
    <m/>
    <m/>
    <m/>
    <n v="3.1620000000000002E-2"/>
    <n v="2.93"/>
    <n v="1571.2104918549853"/>
    <n v="0.03"/>
  </r>
  <r>
    <n v="244"/>
    <x v="13"/>
    <s v="Isla Tortuga244"/>
    <n v="27.430530000000001"/>
    <n v="-111.86171"/>
    <n v="2"/>
    <d v="2016-11-04T00:00:00"/>
    <d v="1899-12-30T14:36:00"/>
    <n v="9.1999999999999993"/>
    <n v="27"/>
    <s v="Ser"/>
    <x v="5"/>
    <n v="23"/>
    <m/>
    <n v="9"/>
    <m/>
    <n v="14"/>
    <m/>
    <m/>
    <m/>
    <m/>
    <m/>
    <m/>
    <m/>
    <m/>
    <m/>
    <m/>
    <m/>
    <m/>
    <m/>
    <m/>
    <m/>
    <m/>
    <n v="1.549E-2"/>
    <n v="2.97"/>
    <n v="143.19260578025651"/>
    <n v="0.23"/>
  </r>
  <r>
    <n v="244"/>
    <x v="13"/>
    <s v="Isla Tortuga244"/>
    <n v="27.430530000000001"/>
    <n v="-111.86171"/>
    <n v="2"/>
    <d v="2016-11-04T00:00:00"/>
    <d v="1899-12-30T14:36:00"/>
    <n v="9.1999999999999993"/>
    <n v="27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244"/>
    <x v="13"/>
    <s v="Isla Tortuga244"/>
    <n v="27.430530000000001"/>
    <n v="-111.86171"/>
    <n v="2"/>
    <d v="2016-11-04T00:00:00"/>
    <d v="1899-12-30T14:36:00"/>
    <n v="9.1999999999999993"/>
    <n v="27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245"/>
    <x v="13"/>
    <s v="Isla Tortuga245"/>
    <n v="27.430530000000001"/>
    <n v="-111.86171"/>
    <n v="1"/>
    <d v="2016-11-04T00:00:00"/>
    <d v="1899-12-30T14:15:00"/>
    <n v="9"/>
    <n v="27"/>
    <s v="Hpa"/>
    <x v="0"/>
    <n v="6"/>
    <m/>
    <m/>
    <m/>
    <n v="4"/>
    <m/>
    <m/>
    <n v="2"/>
    <m/>
    <m/>
    <m/>
    <m/>
    <m/>
    <m/>
    <m/>
    <m/>
    <m/>
    <m/>
    <m/>
    <m/>
    <m/>
    <n v="3.1620000000000002E-2"/>
    <n v="2.93"/>
    <n v="350.18727850567223"/>
    <n v="0.06"/>
  </r>
  <r>
    <n v="245"/>
    <x v="13"/>
    <s v="Isla Tortuga245"/>
    <n v="27.430530000000001"/>
    <n v="-111.86171"/>
    <n v="1"/>
    <d v="2016-11-04T00:00:00"/>
    <d v="1899-12-30T14:15:00"/>
    <n v="9"/>
    <n v="27"/>
    <s v="Lar"/>
    <x v="1"/>
    <n v="4"/>
    <m/>
    <m/>
    <m/>
    <m/>
    <m/>
    <m/>
    <n v="1"/>
    <m/>
    <n v="3"/>
    <m/>
    <m/>
    <m/>
    <m/>
    <m/>
    <m/>
    <m/>
    <m/>
    <m/>
    <m/>
    <m/>
    <n v="1.549E-2"/>
    <n v="2.97"/>
    <n v="951.15105430189135"/>
    <n v="0.04"/>
  </r>
  <r>
    <n v="245"/>
    <x v="13"/>
    <s v="Isla Tortuga245"/>
    <n v="27.430530000000001"/>
    <n v="-111.86171"/>
    <n v="1"/>
    <d v="2016-11-04T00:00:00"/>
    <d v="1899-12-30T14:15:00"/>
    <n v="9"/>
    <n v="27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245"/>
    <x v="13"/>
    <s v="Isla Tortuga245"/>
    <n v="27.430530000000001"/>
    <n v="-111.86171"/>
    <n v="1"/>
    <d v="2016-11-04T00:00:00"/>
    <d v="1899-12-30T14:15:00"/>
    <n v="9"/>
    <n v="27"/>
    <s v="Ser"/>
    <x v="5"/>
    <n v="26"/>
    <m/>
    <n v="26"/>
    <m/>
    <m/>
    <m/>
    <m/>
    <m/>
    <m/>
    <m/>
    <m/>
    <m/>
    <m/>
    <m/>
    <m/>
    <m/>
    <m/>
    <m/>
    <m/>
    <m/>
    <m/>
    <n v="1.549E-2"/>
    <n v="2.97"/>
    <n v="20.412567359708301"/>
    <n v="0.26"/>
  </r>
  <r>
    <n v="245"/>
    <x v="13"/>
    <s v="Isla Tortuga245"/>
    <n v="27.430530000000001"/>
    <n v="-111.86171"/>
    <n v="1"/>
    <d v="2016-11-04T00:00:00"/>
    <d v="1899-12-30T14:15:00"/>
    <n v="9"/>
    <n v="27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245"/>
    <x v="13"/>
    <s v="Isla Tortuga245"/>
    <n v="27.430530000000001"/>
    <n v="-111.86171"/>
    <n v="1"/>
    <d v="2016-11-04T00:00:00"/>
    <d v="1899-12-30T14:15:00"/>
    <n v="9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46"/>
    <x v="13"/>
    <s v="Isla Tortuga246"/>
    <n v="27.430530000000001"/>
    <n v="-111.86171"/>
    <n v="2"/>
    <d v="2016-11-04T00:00:00"/>
    <d v="1899-12-30T14:35:00"/>
    <n v="10.1"/>
    <n v="27"/>
    <s v="Hpa"/>
    <x v="0"/>
    <n v="3"/>
    <m/>
    <m/>
    <m/>
    <n v="1"/>
    <m/>
    <m/>
    <n v="2"/>
    <m/>
    <m/>
    <m/>
    <m/>
    <m/>
    <m/>
    <m/>
    <m/>
    <m/>
    <m/>
    <m/>
    <m/>
    <m/>
    <n v="3.1620000000000002E-2"/>
    <n v="2.93"/>
    <n v="295.59053798474395"/>
    <n v="0.03"/>
  </r>
  <r>
    <n v="246"/>
    <x v="13"/>
    <s v="Isla Tortuga246"/>
    <n v="27.430530000000001"/>
    <n v="-111.86171"/>
    <n v="2"/>
    <d v="2016-11-04T00:00:00"/>
    <d v="1899-12-30T14:35:00"/>
    <n v="10.1"/>
    <n v="27"/>
    <s v="Ser"/>
    <x v="5"/>
    <n v="9"/>
    <m/>
    <n v="9"/>
    <m/>
    <m/>
    <m/>
    <m/>
    <m/>
    <m/>
    <m/>
    <m/>
    <m/>
    <m/>
    <m/>
    <m/>
    <m/>
    <m/>
    <m/>
    <m/>
    <m/>
    <m/>
    <n v="1.549E-2"/>
    <n v="2.97"/>
    <n v="7.0658887014374887"/>
    <n v="0.09"/>
  </r>
  <r>
    <n v="247"/>
    <x v="13"/>
    <s v="Isla Tortuga247"/>
    <n v="27.430530000000001"/>
    <n v="-111.86171"/>
    <n v="1"/>
    <d v="2016-11-04T00:00:00"/>
    <s v="14:29"/>
    <n v="12.8"/>
    <n v="27"/>
    <s v="Hpa"/>
    <x v="0"/>
    <n v="3"/>
    <m/>
    <m/>
    <m/>
    <m/>
    <m/>
    <m/>
    <m/>
    <m/>
    <n v="3"/>
    <m/>
    <m/>
    <m/>
    <m/>
    <m/>
    <m/>
    <m/>
    <m/>
    <m/>
    <m/>
    <m/>
    <n v="3.1620000000000002E-2"/>
    <n v="2.93"/>
    <n v="1564.3283400385649"/>
    <n v="0.03"/>
  </r>
  <r>
    <n v="247"/>
    <x v="13"/>
    <s v="Isla Tortuga247"/>
    <n v="27.430530000000001"/>
    <n v="-111.86171"/>
    <n v="1"/>
    <d v="2016-11-04T00:00:00"/>
    <s v="14:29"/>
    <n v="12.8"/>
    <n v="27"/>
    <s v="Ser"/>
    <x v="5"/>
    <n v="5"/>
    <m/>
    <m/>
    <m/>
    <n v="5"/>
    <m/>
    <m/>
    <m/>
    <m/>
    <m/>
    <m/>
    <m/>
    <m/>
    <m/>
    <m/>
    <m/>
    <m/>
    <m/>
    <m/>
    <m/>
    <m/>
    <n v="1.549E-2"/>
    <n v="2.97"/>
    <n v="48.616684671006787"/>
    <n v="0.05"/>
  </r>
  <r>
    <n v="247"/>
    <x v="13"/>
    <s v="Isla Tortuga247"/>
    <n v="27.430530000000001"/>
    <n v="-111.86171"/>
    <n v="1"/>
    <d v="2016-11-04T00:00:00"/>
    <s v="14:29"/>
    <n v="12.8"/>
    <n v="27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47"/>
    <x v="13"/>
    <s v="Isla Tortuga247"/>
    <n v="27.430530000000001"/>
    <n v="-111.86171"/>
    <n v="1"/>
    <d v="2016-11-04T00:00:00"/>
    <s v="14:29"/>
    <n v="12.8"/>
    <n v="27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48"/>
    <x v="13"/>
    <s v="Isla Tortuga248"/>
    <n v="27.430530000000001"/>
    <n v="-111.86171"/>
    <n v="2"/>
    <d v="2016-11-04T00:00:00"/>
    <s v="14:43"/>
    <n v="17.5"/>
    <n v="27"/>
    <s v="Lar"/>
    <x v="1"/>
    <n v="7"/>
    <m/>
    <m/>
    <m/>
    <m/>
    <m/>
    <m/>
    <m/>
    <m/>
    <n v="2"/>
    <m/>
    <n v="3"/>
    <n v="2"/>
    <m/>
    <m/>
    <m/>
    <m/>
    <m/>
    <m/>
    <m/>
    <m/>
    <n v="1.549E-2"/>
    <n v="2.97"/>
    <n v="5299.7881045055747"/>
    <n v="7.0000000000000007E-2"/>
  </r>
  <r>
    <n v="248"/>
    <x v="13"/>
    <s v="Isla Tortuga248"/>
    <n v="27.430530000000001"/>
    <n v="-111.86171"/>
    <n v="2"/>
    <d v="2016-11-04T00:00:00"/>
    <s v="14:43"/>
    <n v="17.5"/>
    <n v="27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48"/>
    <x v="13"/>
    <s v="Isla Tortuga248"/>
    <n v="27.430530000000001"/>
    <n v="-111.86171"/>
    <n v="2"/>
    <d v="2016-11-04T00:00:00"/>
    <s v="14:43"/>
    <n v="17.5"/>
    <n v="27"/>
    <s v="Ser"/>
    <x v="5"/>
    <n v="7"/>
    <m/>
    <m/>
    <m/>
    <n v="7"/>
    <m/>
    <m/>
    <m/>
    <m/>
    <m/>
    <m/>
    <m/>
    <m/>
    <m/>
    <m/>
    <m/>
    <m/>
    <m/>
    <m/>
    <m/>
    <m/>
    <n v="1.549E-2"/>
    <n v="2.97"/>
    <n v="68.063358539409506"/>
    <n v="7.0000000000000007E-2"/>
  </r>
  <r>
    <n v="248"/>
    <x v="13"/>
    <s v="Isla Tortuga248"/>
    <n v="27.430530000000001"/>
    <n v="-111.86171"/>
    <n v="2"/>
    <d v="2016-11-04T00:00:00"/>
    <s v="14:43"/>
    <n v="17.5"/>
    <n v="27"/>
    <s v="Hpa"/>
    <x v="0"/>
    <n v="5"/>
    <m/>
    <m/>
    <m/>
    <m/>
    <m/>
    <m/>
    <n v="5"/>
    <m/>
    <m/>
    <m/>
    <m/>
    <m/>
    <m/>
    <m/>
    <m/>
    <m/>
    <m/>
    <m/>
    <m/>
    <m/>
    <n v="3.1620000000000002E-2"/>
    <n v="2.93"/>
    <n v="693.47906119441961"/>
    <n v="0.05"/>
  </r>
  <r>
    <n v="248"/>
    <x v="13"/>
    <s v="Isla Tortuga248"/>
    <n v="27.430530000000001"/>
    <n v="-111.86171"/>
    <n v="2"/>
    <d v="2016-11-04T00:00:00"/>
    <s v="14:43"/>
    <n v="17.5"/>
    <n v="27"/>
    <s v="Sgh"/>
    <x v="9"/>
    <n v="1"/>
    <m/>
    <m/>
    <m/>
    <m/>
    <m/>
    <m/>
    <m/>
    <m/>
    <m/>
    <m/>
    <m/>
    <m/>
    <m/>
    <n v="1"/>
    <m/>
    <m/>
    <m/>
    <m/>
    <m/>
    <m/>
    <n v="1.259E-2"/>
    <n v="3.01"/>
    <n v="3604.9142082969242"/>
    <n v="0.01"/>
  </r>
  <r>
    <n v="248"/>
    <x v="13"/>
    <s v="Isla Tortuga248"/>
    <n v="27.430530000000001"/>
    <n v="-111.86171"/>
    <n v="2"/>
    <d v="2016-11-04T00:00:00"/>
    <s v="14:43"/>
    <n v="17.5"/>
    <n v="27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49"/>
    <x v="13"/>
    <s v="Isla Tortuga249"/>
    <n v="27.430530000000001"/>
    <n v="-111.86171"/>
    <n v="1"/>
    <d v="2016-11-04T00:00:00"/>
    <s v="14:27"/>
    <n v="10.4"/>
    <n v="27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249"/>
    <x v="13"/>
    <s v="Isla Tortuga249"/>
    <n v="27.430530000000001"/>
    <n v="-111.86171"/>
    <n v="1"/>
    <d v="2016-11-04T00:00:00"/>
    <s v="14:27"/>
    <n v="10.4"/>
    <n v="27"/>
    <s v="Mro"/>
    <x v="4"/>
    <n v="4"/>
    <m/>
    <m/>
    <m/>
    <m/>
    <m/>
    <m/>
    <n v="2"/>
    <m/>
    <n v="2"/>
    <m/>
    <m/>
    <m/>
    <m/>
    <m/>
    <m/>
    <m/>
    <m/>
    <m/>
    <m/>
    <m/>
    <n v="1.413E-2"/>
    <n v="2.9849999999999999"/>
    <n v="704.30793616258131"/>
    <n v="0.04"/>
  </r>
  <r>
    <n v="249"/>
    <x v="13"/>
    <s v="Isla Tortuga249"/>
    <n v="27.430530000000001"/>
    <n v="-111.86171"/>
    <n v="1"/>
    <d v="2016-11-04T00:00:00"/>
    <s v="14:27"/>
    <n v="10.4"/>
    <n v="27"/>
    <s v="Ser"/>
    <x v="5"/>
    <n v="6"/>
    <m/>
    <n v="1"/>
    <m/>
    <n v="5"/>
    <m/>
    <m/>
    <m/>
    <m/>
    <m/>
    <m/>
    <m/>
    <m/>
    <m/>
    <m/>
    <m/>
    <m/>
    <m/>
    <m/>
    <m/>
    <m/>
    <n v="1.549E-2"/>
    <n v="2.97"/>
    <n v="49.40178341561095"/>
    <n v="0.06"/>
  </r>
  <r>
    <n v="250"/>
    <x v="13"/>
    <s v="Isla Tortuga250"/>
    <n v="27.430530000000001"/>
    <n v="-111.86171"/>
    <n v="2"/>
    <d v="2016-11-04T00:00:00"/>
    <s v="14:44"/>
    <n v="12.1"/>
    <n v="27"/>
    <s v="Hpa"/>
    <x v="0"/>
    <n v="3"/>
    <m/>
    <m/>
    <m/>
    <m/>
    <m/>
    <m/>
    <n v="2"/>
    <m/>
    <n v="1"/>
    <m/>
    <m/>
    <m/>
    <m/>
    <m/>
    <m/>
    <m/>
    <m/>
    <m/>
    <m/>
    <m/>
    <n v="3.1620000000000002E-2"/>
    <n v="2.93"/>
    <n v="798.83440449062277"/>
    <n v="0.03"/>
  </r>
  <r>
    <n v="250"/>
    <x v="13"/>
    <s v="Isla Tortuga250"/>
    <n v="27.430530000000001"/>
    <n v="-111.86171"/>
    <n v="2"/>
    <d v="2016-11-04T00:00:00"/>
    <s v="14:44"/>
    <n v="12.1"/>
    <n v="27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250"/>
    <x v="13"/>
    <s v="Isla Tortuga250"/>
    <n v="27.430530000000001"/>
    <n v="-111.86171"/>
    <n v="2"/>
    <d v="2016-11-04T00:00:00"/>
    <s v="14:44"/>
    <n v="12.1"/>
    <n v="27"/>
    <s v="Ser"/>
    <x v="5"/>
    <n v="15"/>
    <m/>
    <m/>
    <m/>
    <n v="15"/>
    <m/>
    <m/>
    <m/>
    <m/>
    <m/>
    <m/>
    <m/>
    <m/>
    <m/>
    <m/>
    <m/>
    <m/>
    <m/>
    <m/>
    <m/>
    <m/>
    <n v="1.549E-2"/>
    <n v="2.97"/>
    <n v="145.85005401302035"/>
    <n v="0.15"/>
  </r>
  <r>
    <n v="250"/>
    <x v="13"/>
    <s v="Isla Tortuga250"/>
    <n v="27.430530000000001"/>
    <n v="-111.86171"/>
    <n v="2"/>
    <d v="2016-11-04T00:00:00"/>
    <s v="14:44"/>
    <n v="12.1"/>
    <n v="27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51"/>
    <x v="14"/>
    <s v="Isla San Pedro Nolasco251"/>
    <n v="27.96865"/>
    <n v="-111.38583"/>
    <n v="1"/>
    <d v="2016-11-06T00:00:00"/>
    <d v="1899-12-30T07:10:00"/>
    <n v="7"/>
    <n v="25"/>
    <s v="Lar"/>
    <x v="1"/>
    <n v="5"/>
    <m/>
    <m/>
    <m/>
    <m/>
    <m/>
    <n v="1"/>
    <n v="2"/>
    <m/>
    <n v="1"/>
    <m/>
    <n v="1"/>
    <m/>
    <m/>
    <m/>
    <m/>
    <m/>
    <m/>
    <m/>
    <m/>
    <m/>
    <n v="1.549E-2"/>
    <n v="2.97"/>
    <n v="1213.9464981157239"/>
    <n v="0.05"/>
  </r>
  <r>
    <n v="251"/>
    <x v="14"/>
    <s v="Isla San Pedro Nolasco251"/>
    <n v="27.96865"/>
    <n v="-111.38583"/>
    <n v="1"/>
    <d v="2016-11-06T00:00:00"/>
    <d v="1899-12-30T07:10:00"/>
    <n v="7"/>
    <n v="25"/>
    <s v="Hpa"/>
    <x v="0"/>
    <n v="2"/>
    <m/>
    <m/>
    <m/>
    <m/>
    <m/>
    <n v="1"/>
    <n v="1"/>
    <m/>
    <m/>
    <m/>
    <m/>
    <m/>
    <m/>
    <m/>
    <m/>
    <m/>
    <m/>
    <m/>
    <m/>
    <m/>
    <n v="3.1620000000000002E-2"/>
    <n v="2.93"/>
    <n v="207.11671045566982"/>
    <n v="0.02"/>
  </r>
  <r>
    <n v="251"/>
    <x v="14"/>
    <s v="Isla San Pedro Nolasco251"/>
    <n v="27.96865"/>
    <n v="-111.38583"/>
    <n v="1"/>
    <d v="2016-11-06T00:00:00"/>
    <d v="1899-12-30T07:10:00"/>
    <n v="7"/>
    <n v="25"/>
    <s v="Ser"/>
    <x v="5"/>
    <n v="15"/>
    <m/>
    <n v="3"/>
    <m/>
    <m/>
    <m/>
    <n v="12"/>
    <m/>
    <m/>
    <m/>
    <m/>
    <m/>
    <m/>
    <m/>
    <m/>
    <m/>
    <m/>
    <m/>
    <m/>
    <m/>
    <m/>
    <n v="1.549E-2"/>
    <n v="2.97"/>
    <n v="449.03032840771289"/>
    <n v="0.15"/>
  </r>
  <r>
    <n v="251"/>
    <x v="14"/>
    <s v="Isla San Pedro Nolasco251"/>
    <n v="27.96865"/>
    <n v="-111.38583"/>
    <n v="1"/>
    <d v="2016-11-06T00:00:00"/>
    <d v="1899-12-30T07:10:00"/>
    <n v="7"/>
    <n v="25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52"/>
    <x v="14"/>
    <s v="Isla San Pedro Nolasco252"/>
    <n v="27.96865"/>
    <n v="-111.38583"/>
    <n v="2"/>
    <d v="2016-11-06T00:00:00"/>
    <d v="1899-12-30T07:45:00"/>
    <n v="7.4"/>
    <n v="25"/>
    <s v="Ser"/>
    <x v="5"/>
    <n v="10"/>
    <m/>
    <m/>
    <m/>
    <m/>
    <m/>
    <n v="10"/>
    <m/>
    <m/>
    <m/>
    <m/>
    <m/>
    <m/>
    <m/>
    <m/>
    <m/>
    <m/>
    <m/>
    <m/>
    <m/>
    <m/>
    <n v="1.549E-2"/>
    <n v="2.97"/>
    <n v="372.22919347825035"/>
    <n v="0.1"/>
  </r>
  <r>
    <n v="252"/>
    <x v="14"/>
    <s v="Isla San Pedro Nolasco252"/>
    <n v="27.96865"/>
    <n v="-111.38583"/>
    <n v="2"/>
    <d v="2016-11-06T00:00:00"/>
    <d v="1899-12-30T07:45:00"/>
    <n v="7.4"/>
    <n v="25"/>
    <s v="Hpa"/>
    <x v="0"/>
    <n v="19"/>
    <m/>
    <m/>
    <m/>
    <m/>
    <m/>
    <m/>
    <m/>
    <m/>
    <n v="1"/>
    <m/>
    <n v="18"/>
    <m/>
    <m/>
    <m/>
    <m/>
    <m/>
    <m/>
    <m/>
    <m/>
    <m/>
    <n v="3.1620000000000002E-2"/>
    <n v="2.93"/>
    <n v="23810.182392802766"/>
    <n v="0.19"/>
  </r>
  <r>
    <n v="252"/>
    <x v="14"/>
    <s v="Isla San Pedro Nolasco252"/>
    <n v="27.96865"/>
    <n v="-111.38583"/>
    <n v="2"/>
    <d v="2016-11-06T00:00:00"/>
    <d v="1899-12-30T07:45:00"/>
    <n v="7.4"/>
    <n v="25"/>
    <s v="Lar"/>
    <x v="1"/>
    <n v="2"/>
    <m/>
    <m/>
    <m/>
    <m/>
    <m/>
    <m/>
    <n v="1"/>
    <m/>
    <m/>
    <m/>
    <n v="1"/>
    <m/>
    <m/>
    <m/>
    <m/>
    <m/>
    <m/>
    <m/>
    <m/>
    <m/>
    <n v="1.549E-2"/>
    <n v="2.97"/>
    <n v="808.88264838122336"/>
    <n v="0.02"/>
  </r>
  <r>
    <n v="252"/>
    <x v="14"/>
    <s v="Isla San Pedro Nolasco252"/>
    <n v="27.96865"/>
    <n v="-111.38583"/>
    <n v="2"/>
    <d v="2016-11-06T00:00:00"/>
    <d v="1899-12-30T07:45:00"/>
    <n v="7.4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53"/>
    <x v="14"/>
    <s v="Isla San Pedro Nolasco253"/>
    <n v="27.96865"/>
    <n v="-111.38583"/>
    <n v="1"/>
    <d v="2016-11-06T00:00:00"/>
    <d v="1899-12-30T07:30:00"/>
    <n v="6.9"/>
    <n v="24"/>
    <s v="Hpa"/>
    <x v="0"/>
    <n v="3"/>
    <m/>
    <m/>
    <m/>
    <m/>
    <m/>
    <n v="2"/>
    <n v="1"/>
    <m/>
    <m/>
    <m/>
    <m/>
    <m/>
    <m/>
    <m/>
    <m/>
    <m/>
    <m/>
    <m/>
    <m/>
    <m/>
    <n v="3.1620000000000002E-2"/>
    <n v="2.93"/>
    <n v="275.53760867245569"/>
    <n v="0.03"/>
  </r>
  <r>
    <n v="253"/>
    <x v="14"/>
    <s v="Isla San Pedro Nolasco253"/>
    <n v="27.96865"/>
    <n v="-111.38583"/>
    <n v="1"/>
    <d v="2016-11-06T00:00:00"/>
    <d v="1899-12-30T07:30:00"/>
    <n v="6.9"/>
    <n v="24"/>
    <s v="Sgh"/>
    <x v="9"/>
    <n v="1"/>
    <m/>
    <m/>
    <m/>
    <m/>
    <m/>
    <m/>
    <m/>
    <n v="1"/>
    <m/>
    <m/>
    <m/>
    <m/>
    <m/>
    <m/>
    <m/>
    <m/>
    <m/>
    <m/>
    <m/>
    <m/>
    <n v="1.259E-2"/>
    <n v="3.01"/>
    <n v="147.94323454190928"/>
    <n v="0.01"/>
  </r>
  <r>
    <n v="253"/>
    <x v="14"/>
    <s v="Isla San Pedro Nolasco253"/>
    <n v="27.96865"/>
    <n v="-111.38583"/>
    <n v="1"/>
    <d v="2016-11-06T00:00:00"/>
    <d v="1899-12-30T07:30:00"/>
    <n v="6.9"/>
    <n v="24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253"/>
    <x v="14"/>
    <s v="Isla San Pedro Nolasco253"/>
    <n v="27.96865"/>
    <n v="-111.38583"/>
    <n v="1"/>
    <d v="2016-11-06T00:00:00"/>
    <d v="1899-12-30T07:30:00"/>
    <n v="6.9"/>
    <n v="24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54"/>
    <x v="14"/>
    <s v="Isla San Pedro Nolasco254"/>
    <n v="27.96865"/>
    <n v="-111.38583"/>
    <n v="2"/>
    <d v="2016-11-06T00:00:00"/>
    <d v="1899-12-30T07:40:00"/>
    <n v="7.2"/>
    <n v="24"/>
    <s v="Hpa"/>
    <x v="0"/>
    <n v="8"/>
    <m/>
    <m/>
    <m/>
    <m/>
    <m/>
    <n v="3"/>
    <n v="5"/>
    <m/>
    <m/>
    <m/>
    <m/>
    <m/>
    <m/>
    <m/>
    <m/>
    <m/>
    <m/>
    <m/>
    <m/>
    <m/>
    <n v="3.1620000000000002E-2"/>
    <n v="2.93"/>
    <n v="898.74175584477734"/>
    <n v="0.08"/>
  </r>
  <r>
    <n v="254"/>
    <x v="14"/>
    <s v="Isla San Pedro Nolasco254"/>
    <n v="27.96865"/>
    <n v="-111.38583"/>
    <n v="2"/>
    <d v="2016-11-06T00:00:00"/>
    <d v="1899-12-30T07:40:00"/>
    <n v="7.2"/>
    <n v="24"/>
    <s v="Mro"/>
    <x v="4"/>
    <n v="1"/>
    <m/>
    <m/>
    <m/>
    <m/>
    <m/>
    <m/>
    <m/>
    <n v="1"/>
    <m/>
    <m/>
    <m/>
    <m/>
    <m/>
    <m/>
    <m/>
    <m/>
    <m/>
    <m/>
    <m/>
    <m/>
    <n v="1.413E-2"/>
    <n v="2.9849999999999999"/>
    <n v="153.6055750122033"/>
    <n v="0.01"/>
  </r>
  <r>
    <n v="254"/>
    <x v="14"/>
    <s v="Isla San Pedro Nolasco254"/>
    <n v="27.96865"/>
    <n v="-111.38583"/>
    <n v="2"/>
    <d v="2016-11-06T00:00:00"/>
    <d v="1899-12-30T07:40:00"/>
    <n v="7.2"/>
    <n v="24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254"/>
    <x v="14"/>
    <s v="Isla San Pedro Nolasco254"/>
    <n v="27.96865"/>
    <n v="-111.38583"/>
    <n v="2"/>
    <d v="2016-11-06T00:00:00"/>
    <d v="1899-12-30T07:40:00"/>
    <n v="7.2"/>
    <n v="24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55"/>
    <x v="14"/>
    <s v="Isla San Pedro Nolasco255"/>
    <n v="27.96865"/>
    <n v="-111.38583"/>
    <n v="1"/>
    <d v="2016-11-06T00:00:00"/>
    <d v="1899-12-30T11:50:00"/>
    <n v="12"/>
    <n v="25"/>
    <s v="Hpa"/>
    <x v="0"/>
    <n v="4"/>
    <m/>
    <m/>
    <m/>
    <m/>
    <m/>
    <n v="3"/>
    <n v="1"/>
    <m/>
    <m/>
    <m/>
    <m/>
    <m/>
    <m/>
    <m/>
    <m/>
    <m/>
    <m/>
    <m/>
    <m/>
    <m/>
    <n v="3.1620000000000002E-2"/>
    <n v="2.93"/>
    <n v="343.95850688924156"/>
    <n v="0.04"/>
  </r>
  <r>
    <n v="255"/>
    <x v="14"/>
    <s v="Isla San Pedro Nolasco255"/>
    <n v="27.96865"/>
    <n v="-111.38583"/>
    <n v="1"/>
    <d v="2016-11-06T00:00:00"/>
    <d v="1899-12-30T11:50:00"/>
    <n v="12"/>
    <n v="25"/>
    <s v="Sgh"/>
    <x v="9"/>
    <n v="3"/>
    <m/>
    <m/>
    <m/>
    <m/>
    <m/>
    <m/>
    <n v="3"/>
    <m/>
    <m/>
    <m/>
    <m/>
    <m/>
    <m/>
    <m/>
    <m/>
    <m/>
    <m/>
    <m/>
    <m/>
    <m/>
    <n v="1.259E-2"/>
    <n v="3.01"/>
    <n v="208.30107505428055"/>
    <n v="0.03"/>
  </r>
  <r>
    <n v="255"/>
    <x v="14"/>
    <s v="Isla San Pedro Nolasco255"/>
    <n v="27.96865"/>
    <n v="-111.38583"/>
    <n v="1"/>
    <d v="2016-11-06T00:00:00"/>
    <d v="1899-12-30T11:50:00"/>
    <n v="12"/>
    <n v="25"/>
    <s v="Ser"/>
    <x v="5"/>
    <n v="2"/>
    <m/>
    <n v="1"/>
    <m/>
    <n v="1"/>
    <m/>
    <m/>
    <m/>
    <m/>
    <m/>
    <m/>
    <m/>
    <m/>
    <m/>
    <m/>
    <m/>
    <m/>
    <m/>
    <m/>
    <m/>
    <m/>
    <n v="1.549E-2"/>
    <n v="2.97"/>
    <n v="10.508435678805522"/>
    <n v="0.02"/>
  </r>
  <r>
    <n v="255"/>
    <x v="14"/>
    <s v="Isla San Pedro Nolasco255"/>
    <n v="27.96865"/>
    <n v="-111.38583"/>
    <n v="1"/>
    <d v="2016-11-06T00:00:00"/>
    <d v="1899-12-30T11:50:00"/>
    <n v="12"/>
    <n v="25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56"/>
    <x v="14"/>
    <s v="Isla San Pedro Nolasco256"/>
    <n v="27.96865"/>
    <n v="-111.38583"/>
    <n v="2"/>
    <d v="2016-11-06T00:00:00"/>
    <d v="1899-12-30T12:10:00"/>
    <n v="14.7"/>
    <n v="24"/>
    <s v="Hpa"/>
    <x v="0"/>
    <n v="2"/>
    <m/>
    <m/>
    <m/>
    <m/>
    <m/>
    <m/>
    <m/>
    <n v="2"/>
    <m/>
    <m/>
    <m/>
    <m/>
    <m/>
    <m/>
    <m/>
    <m/>
    <m/>
    <m/>
    <m/>
    <m/>
    <n v="3.1620000000000002E-2"/>
    <n v="2.93"/>
    <n v="579.27747218108516"/>
    <n v="0.02"/>
  </r>
  <r>
    <n v="256"/>
    <x v="14"/>
    <s v="Isla San Pedro Nolasco256"/>
    <n v="27.96865"/>
    <n v="-111.38583"/>
    <n v="2"/>
    <d v="2016-11-06T00:00:00"/>
    <d v="1899-12-30T12:10:00"/>
    <n v="14.7"/>
    <n v="24"/>
    <s v="Ser"/>
    <x v="5"/>
    <n v="4"/>
    <m/>
    <n v="1"/>
    <m/>
    <n v="1"/>
    <m/>
    <n v="2"/>
    <m/>
    <m/>
    <m/>
    <m/>
    <m/>
    <m/>
    <m/>
    <m/>
    <m/>
    <m/>
    <m/>
    <m/>
    <m/>
    <m/>
    <n v="1.549E-2"/>
    <n v="2.97"/>
    <n v="84.954274374455593"/>
    <n v="0.04"/>
  </r>
  <r>
    <n v="257"/>
    <x v="14"/>
    <s v="Isla San Pedro Nolasco257"/>
    <n v="27.96865"/>
    <n v="-111.38583"/>
    <n v="1"/>
    <d v="2016-11-06T00:00:00"/>
    <d v="1899-12-30T11:50:00"/>
    <n v="13.1"/>
    <n v="25"/>
    <s v="Ser"/>
    <x v="5"/>
    <n v="22"/>
    <m/>
    <n v="11"/>
    <m/>
    <n v="10"/>
    <m/>
    <n v="1"/>
    <m/>
    <m/>
    <m/>
    <m/>
    <m/>
    <m/>
    <m/>
    <m/>
    <m/>
    <m/>
    <m/>
    <m/>
    <m/>
    <m/>
    <n v="1.549E-2"/>
    <n v="2.97"/>
    <n v="143.09237488048444"/>
    <n v="0.22"/>
  </r>
  <r>
    <n v="257"/>
    <x v="14"/>
    <s v="Isla San Pedro Nolasco257"/>
    <n v="27.96865"/>
    <n v="-111.38583"/>
    <n v="1"/>
    <d v="2016-11-06T00:00:00"/>
    <d v="1899-12-30T11:50:00"/>
    <n v="13.1"/>
    <n v="25"/>
    <s v="Hpa"/>
    <x v="0"/>
    <n v="10"/>
    <m/>
    <m/>
    <m/>
    <n v="4"/>
    <m/>
    <n v="2"/>
    <n v="1"/>
    <m/>
    <n v="3"/>
    <m/>
    <m/>
    <m/>
    <m/>
    <m/>
    <m/>
    <m/>
    <m/>
    <m/>
    <m/>
    <m/>
    <n v="3.1620000000000002E-2"/>
    <n v="2.93"/>
    <n v="1912.661602738925"/>
    <n v="0.1"/>
  </r>
  <r>
    <n v="257"/>
    <x v="14"/>
    <s v="Isla San Pedro Nolasco257"/>
    <n v="27.96865"/>
    <n v="-111.38583"/>
    <n v="1"/>
    <d v="2016-11-06T00:00:00"/>
    <d v="1899-12-30T11:50:00"/>
    <n v="13.1"/>
    <n v="25"/>
    <s v="Lar"/>
    <x v="1"/>
    <n v="4"/>
    <m/>
    <m/>
    <m/>
    <m/>
    <m/>
    <m/>
    <n v="1"/>
    <m/>
    <n v="3"/>
    <m/>
    <m/>
    <m/>
    <m/>
    <m/>
    <m/>
    <m/>
    <m/>
    <m/>
    <m/>
    <m/>
    <n v="1.549E-2"/>
    <n v="2.97"/>
    <n v="951.15105430189135"/>
    <n v="0.04"/>
  </r>
  <r>
    <n v="257"/>
    <x v="14"/>
    <s v="Isla San Pedro Nolasco257"/>
    <n v="27.96865"/>
    <n v="-111.38583"/>
    <n v="1"/>
    <d v="2016-11-06T00:00:00"/>
    <d v="1899-12-30T11:50:00"/>
    <n v="13.1"/>
    <n v="25"/>
    <s v="Sgh"/>
    <x v="9"/>
    <n v="17"/>
    <m/>
    <m/>
    <m/>
    <m/>
    <m/>
    <m/>
    <m/>
    <m/>
    <n v="12"/>
    <m/>
    <n v="4"/>
    <n v="1"/>
    <m/>
    <m/>
    <m/>
    <m/>
    <m/>
    <m/>
    <m/>
    <m/>
    <n v="1.259E-2"/>
    <n v="3.01"/>
    <n v="7193.3665663985576"/>
    <n v="0.17"/>
  </r>
  <r>
    <n v="257"/>
    <x v="14"/>
    <s v="Isla San Pedro Nolasco257"/>
    <n v="27.96865"/>
    <n v="-111.38583"/>
    <n v="1"/>
    <d v="2016-11-06T00:00:00"/>
    <d v="1899-12-30T11:50:00"/>
    <n v="13.1"/>
    <n v="25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58"/>
    <x v="14"/>
    <s v="Isla San Pedro Nolasco258"/>
    <n v="27.96865"/>
    <n v="-111.38583"/>
    <n v="2"/>
    <d v="2016-11-06T00:00:00"/>
    <s v="12:10"/>
    <n v="15.9"/>
    <n v="23"/>
    <s v="Ser"/>
    <x v="5"/>
    <n v="31"/>
    <m/>
    <n v="10"/>
    <m/>
    <n v="21"/>
    <m/>
    <m/>
    <m/>
    <m/>
    <m/>
    <m/>
    <m/>
    <m/>
    <m/>
    <m/>
    <m/>
    <m/>
    <m/>
    <m/>
    <m/>
    <m/>
    <n v="1.549E-2"/>
    <n v="2.97"/>
    <n v="212.04106306427016"/>
    <n v="0.31"/>
  </r>
  <r>
    <n v="258"/>
    <x v="14"/>
    <s v="Isla San Pedro Nolasco258"/>
    <n v="27.96865"/>
    <n v="-111.38583"/>
    <n v="2"/>
    <d v="2016-11-06T00:00:00"/>
    <s v="12:10"/>
    <n v="15.9"/>
    <n v="23"/>
    <s v="Hpa"/>
    <x v="0"/>
    <n v="6"/>
    <m/>
    <m/>
    <m/>
    <m/>
    <m/>
    <n v="1"/>
    <n v="3"/>
    <m/>
    <n v="2"/>
    <m/>
    <m/>
    <m/>
    <m/>
    <m/>
    <m/>
    <m/>
    <m/>
    <m/>
    <m/>
    <m/>
    <n v="3.1620000000000002E-2"/>
    <n v="2.93"/>
    <n v="1527.3938949591475"/>
    <n v="0.06"/>
  </r>
  <r>
    <n v="258"/>
    <x v="14"/>
    <s v="Isla San Pedro Nolasco258"/>
    <n v="27.96865"/>
    <n v="-111.38583"/>
    <n v="2"/>
    <d v="2016-11-06T00:00:00"/>
    <s v="12:10"/>
    <n v="15.9"/>
    <n v="23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258"/>
    <x v="14"/>
    <s v="Isla San Pedro Nolasco258"/>
    <n v="27.96865"/>
    <n v="-111.38583"/>
    <n v="2"/>
    <d v="2016-11-06T00:00:00"/>
    <s v="12:10"/>
    <n v="15.9"/>
    <n v="23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258"/>
    <x v="14"/>
    <s v="Isla San Pedro Nolasco258"/>
    <n v="27.96865"/>
    <n v="-111.38583"/>
    <n v="2"/>
    <d v="2016-11-06T00:00:00"/>
    <s v="12:10"/>
    <n v="15.9"/>
    <n v="23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59"/>
    <x v="14"/>
    <s v="Isla San Pedro Nolasco259"/>
    <n v="27.96865"/>
    <n v="-111.38583"/>
    <n v="1"/>
    <d v="2016-11-06T00:00:00"/>
    <s v="12:16"/>
    <n v="3.5"/>
    <n v="26"/>
    <s v="Hpa"/>
    <x v="0"/>
    <n v="5"/>
    <m/>
    <m/>
    <m/>
    <n v="2"/>
    <m/>
    <m/>
    <n v="2"/>
    <m/>
    <n v="1"/>
    <m/>
    <m/>
    <m/>
    <m/>
    <m/>
    <m/>
    <m/>
    <m/>
    <m/>
    <m/>
    <m/>
    <n v="3.1620000000000002E-2"/>
    <n v="2.93"/>
    <n v="835.23223150457511"/>
    <n v="0.05"/>
  </r>
  <r>
    <n v="259"/>
    <x v="14"/>
    <s v="Isla San Pedro Nolasco259"/>
    <n v="27.96865"/>
    <n v="-111.38583"/>
    <n v="1"/>
    <d v="2016-11-06T00:00:00"/>
    <s v="12:16"/>
    <n v="3.5"/>
    <n v="26"/>
    <s v="Lar"/>
    <x v="1"/>
    <n v="1"/>
    <m/>
    <m/>
    <m/>
    <n v="1"/>
    <m/>
    <m/>
    <m/>
    <m/>
    <m/>
    <m/>
    <m/>
    <m/>
    <m/>
    <m/>
    <m/>
    <m/>
    <m/>
    <m/>
    <m/>
    <m/>
    <n v="1.549E-2"/>
    <n v="2.97"/>
    <n v="9.7233369342013578"/>
    <n v="0.01"/>
  </r>
  <r>
    <n v="259"/>
    <x v="14"/>
    <s v="Isla San Pedro Nolasco259"/>
    <n v="27.96865"/>
    <n v="-111.38583"/>
    <n v="1"/>
    <d v="2016-11-06T00:00:00"/>
    <s v="12:16"/>
    <n v="3.5"/>
    <n v="26"/>
    <s v="Ser"/>
    <x v="5"/>
    <n v="4"/>
    <m/>
    <n v="4"/>
    <m/>
    <m/>
    <m/>
    <m/>
    <m/>
    <m/>
    <m/>
    <m/>
    <m/>
    <m/>
    <m/>
    <m/>
    <m/>
    <m/>
    <m/>
    <m/>
    <m/>
    <m/>
    <n v="1.549E-2"/>
    <n v="2.97"/>
    <n v="3.1403949784166616"/>
    <n v="0.04"/>
  </r>
  <r>
    <n v="259"/>
    <x v="14"/>
    <s v="Isla San Pedro Nolasco259"/>
    <n v="27.96865"/>
    <n v="-111.38583"/>
    <n v="1"/>
    <d v="2016-11-06T00:00:00"/>
    <s v="12:16"/>
    <n v="3.5"/>
    <n v="26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260"/>
    <x v="14"/>
    <s v="Isla San Pedro Nolasco260"/>
    <n v="27.96865"/>
    <n v="-111.38583"/>
    <n v="2"/>
    <d v="2016-11-06T00:00:00"/>
    <s v="12:28"/>
    <n v="7.4"/>
    <n v="26"/>
    <s v="Hpa"/>
    <x v="0"/>
    <n v="27"/>
    <m/>
    <m/>
    <m/>
    <n v="1"/>
    <m/>
    <m/>
    <n v="26"/>
    <m/>
    <m/>
    <m/>
    <m/>
    <m/>
    <m/>
    <m/>
    <m/>
    <m/>
    <m/>
    <m/>
    <m/>
    <m/>
    <n v="3.1620000000000002E-2"/>
    <n v="2.93"/>
    <n v="3624.2900317179578"/>
    <n v="0.27"/>
  </r>
  <r>
    <n v="260"/>
    <x v="14"/>
    <s v="Isla San Pedro Nolasco260"/>
    <n v="27.96865"/>
    <n v="-111.38583"/>
    <n v="2"/>
    <d v="2016-11-06T00:00:00"/>
    <s v="12:28"/>
    <n v="7.4"/>
    <n v="26"/>
    <s v="Lar"/>
    <x v="1"/>
    <n v="3"/>
    <m/>
    <m/>
    <m/>
    <m/>
    <m/>
    <m/>
    <m/>
    <m/>
    <n v="3"/>
    <m/>
    <m/>
    <m/>
    <m/>
    <m/>
    <m/>
    <m/>
    <m/>
    <m/>
    <m/>
    <m/>
    <n v="1.549E-2"/>
    <n v="2.97"/>
    <n v="874.96518587282378"/>
    <n v="0.03"/>
  </r>
  <r>
    <n v="260"/>
    <x v="14"/>
    <s v="Isla San Pedro Nolasco260"/>
    <n v="27.96865"/>
    <n v="-111.38583"/>
    <n v="2"/>
    <d v="2016-11-06T00:00:00"/>
    <s v="12:28"/>
    <n v="7.4"/>
    <n v="26"/>
    <s v="Ser"/>
    <x v="5"/>
    <n v="8"/>
    <m/>
    <n v="1"/>
    <m/>
    <n v="7"/>
    <m/>
    <m/>
    <m/>
    <m/>
    <m/>
    <m/>
    <m/>
    <m/>
    <m/>
    <m/>
    <m/>
    <m/>
    <m/>
    <m/>
    <m/>
    <m/>
    <n v="1.549E-2"/>
    <n v="2.97"/>
    <n v="68.848457284013676"/>
    <n v="0.08"/>
  </r>
  <r>
    <n v="260"/>
    <x v="14"/>
    <s v="Isla San Pedro Nolasco260"/>
    <n v="27.96865"/>
    <n v="-111.38583"/>
    <n v="2"/>
    <d v="2016-11-06T00:00:00"/>
    <s v="12:28"/>
    <n v="7.4"/>
    <n v="26"/>
    <s v="dme"/>
    <x v="2"/>
    <n v="6"/>
    <m/>
    <m/>
    <m/>
    <m/>
    <m/>
    <m/>
    <m/>
    <m/>
    <m/>
    <m/>
    <m/>
    <m/>
    <m/>
    <m/>
    <m/>
    <m/>
    <m/>
    <m/>
    <m/>
    <m/>
    <m/>
    <n v="20.71"/>
    <n v="124.26"/>
    <n v="0.12"/>
  </r>
  <r>
    <n v="260"/>
    <x v="14"/>
    <s v="Isla San Pedro Nolasco260"/>
    <n v="27.96865"/>
    <n v="-111.38583"/>
    <n v="2"/>
    <d v="2016-11-06T00:00:00"/>
    <s v="12:28"/>
    <n v="7.4"/>
    <n v="26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61"/>
    <x v="14"/>
    <s v="Isla San Pedro Nolasco261"/>
    <n v="27.96865"/>
    <n v="-111.38583"/>
    <n v="1"/>
    <d v="2016-11-06T00:00:00"/>
    <s v="12:19"/>
    <n v="5.9"/>
    <n v="25"/>
    <s v="Ser"/>
    <x v="5"/>
    <n v="56"/>
    <m/>
    <m/>
    <m/>
    <n v="56"/>
    <m/>
    <m/>
    <m/>
    <m/>
    <m/>
    <m/>
    <m/>
    <m/>
    <m/>
    <m/>
    <m/>
    <m/>
    <m/>
    <m/>
    <m/>
    <m/>
    <n v="1.549E-2"/>
    <n v="2.97"/>
    <n v="544.50686831527605"/>
    <n v="0.56000000000000005"/>
  </r>
  <r>
    <n v="261"/>
    <x v="14"/>
    <s v="Isla San Pedro Nolasco261"/>
    <n v="27.96865"/>
    <n v="-111.38583"/>
    <n v="1"/>
    <d v="2016-11-06T00:00:00"/>
    <s v="12:19"/>
    <n v="5.9"/>
    <n v="25"/>
    <s v="Hpa"/>
    <x v="0"/>
    <n v="12"/>
    <m/>
    <m/>
    <m/>
    <m/>
    <m/>
    <m/>
    <n v="9"/>
    <m/>
    <n v="3"/>
    <m/>
    <m/>
    <m/>
    <m/>
    <m/>
    <m/>
    <m/>
    <m/>
    <m/>
    <m/>
    <m/>
    <n v="3.1620000000000002E-2"/>
    <n v="2.93"/>
    <n v="2812.5906501885202"/>
    <n v="0.12"/>
  </r>
  <r>
    <n v="261"/>
    <x v="14"/>
    <s v="Isla San Pedro Nolasco261"/>
    <n v="27.96865"/>
    <n v="-111.38583"/>
    <n v="1"/>
    <d v="2016-11-06T00:00:00"/>
    <s v="12:19"/>
    <n v="5.9"/>
    <n v="25"/>
    <s v="Lar"/>
    <x v="1"/>
    <n v="3"/>
    <m/>
    <m/>
    <m/>
    <m/>
    <m/>
    <m/>
    <n v="2"/>
    <m/>
    <n v="1"/>
    <m/>
    <m/>
    <m/>
    <m/>
    <m/>
    <m/>
    <m/>
    <m/>
    <m/>
    <m/>
    <m/>
    <n v="1.549E-2"/>
    <n v="2.97"/>
    <n v="444.02679881574306"/>
    <n v="0.03"/>
  </r>
  <r>
    <n v="261"/>
    <x v="14"/>
    <s v="Isla San Pedro Nolasco261"/>
    <n v="27.96865"/>
    <n v="-111.38583"/>
    <n v="1"/>
    <d v="2016-11-06T00:00:00"/>
    <s v="12:19"/>
    <n v="5.9"/>
    <n v="25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262"/>
    <x v="14"/>
    <s v="Isla San Pedro Nolasco262"/>
    <n v="27.96865"/>
    <n v="-111.38583"/>
    <n v="2"/>
    <d v="2016-11-06T00:00:00"/>
    <s v="12:34"/>
    <n v="7.7"/>
    <n v="25"/>
    <s v="Hpa"/>
    <x v="0"/>
    <n v="19"/>
    <m/>
    <m/>
    <m/>
    <n v="5"/>
    <m/>
    <n v="4"/>
    <n v="10"/>
    <m/>
    <m/>
    <m/>
    <m/>
    <m/>
    <m/>
    <m/>
    <m/>
    <m/>
    <m/>
    <m/>
    <m/>
    <m/>
    <n v="3.1620000000000002E-2"/>
    <n v="2.93"/>
    <n v="1751.6362827908633"/>
    <n v="0.19"/>
  </r>
  <r>
    <n v="262"/>
    <x v="14"/>
    <s v="Isla San Pedro Nolasco262"/>
    <n v="27.96865"/>
    <n v="-111.38583"/>
    <n v="2"/>
    <d v="2016-11-06T00:00:00"/>
    <s v="12:34"/>
    <n v="7.7"/>
    <n v="25"/>
    <s v="Ser"/>
    <x v="5"/>
    <n v="40"/>
    <m/>
    <m/>
    <m/>
    <n v="40"/>
    <m/>
    <m/>
    <m/>
    <m/>
    <m/>
    <m/>
    <m/>
    <m/>
    <m/>
    <m/>
    <m/>
    <m/>
    <m/>
    <m/>
    <m/>
    <m/>
    <n v="1.549E-2"/>
    <n v="2.97"/>
    <n v="388.9334773680543"/>
    <n v="0.4"/>
  </r>
  <r>
    <n v="262"/>
    <x v="14"/>
    <s v="Isla San Pedro Nolasco262"/>
    <n v="27.96865"/>
    <n v="-111.38583"/>
    <n v="2"/>
    <d v="2016-11-06T00:00:00"/>
    <s v="12:34"/>
    <n v="7.7"/>
    <n v="25"/>
    <s v="Lar"/>
    <x v="1"/>
    <n v="7"/>
    <m/>
    <m/>
    <m/>
    <m/>
    <m/>
    <m/>
    <n v="2"/>
    <m/>
    <n v="5"/>
    <m/>
    <m/>
    <m/>
    <m/>
    <m/>
    <m/>
    <m/>
    <m/>
    <m/>
    <m/>
    <m/>
    <n v="1.549E-2"/>
    <n v="2.97"/>
    <n v="1610.6470466461747"/>
    <n v="7.0000000000000007E-2"/>
  </r>
  <r>
    <n v="262"/>
    <x v="14"/>
    <s v="Isla San Pedro Nolasco262"/>
    <n v="27.96865"/>
    <n v="-111.38583"/>
    <n v="2"/>
    <d v="2016-11-06T00:00:00"/>
    <s v="12:34"/>
    <n v="7.7"/>
    <n v="25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262"/>
    <x v="14"/>
    <s v="Isla San Pedro Nolasco262"/>
    <n v="27.96865"/>
    <n v="-111.38583"/>
    <n v="2"/>
    <d v="2016-11-06T00:00:00"/>
    <s v="12:34"/>
    <n v="7.7"/>
    <n v="25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63"/>
    <x v="14"/>
    <s v="Isla San Pedro Nolasco263"/>
    <n v="27.96865"/>
    <n v="-111.38583"/>
    <n v="1"/>
    <d v="2016-11-06T00:00:00"/>
    <s v="7:43"/>
    <n v="22"/>
    <n v="24"/>
    <s v="Hpa"/>
    <x v="0"/>
    <n v="10"/>
    <m/>
    <m/>
    <m/>
    <n v="9"/>
    <m/>
    <m/>
    <n v="1"/>
    <m/>
    <m/>
    <m/>
    <m/>
    <m/>
    <m/>
    <m/>
    <m/>
    <m/>
    <m/>
    <m/>
    <m/>
    <m/>
    <n v="3.1620000000000002E-2"/>
    <n v="2.93"/>
    <n v="302.4860338016689"/>
    <n v="0.1"/>
  </r>
  <r>
    <n v="263"/>
    <x v="14"/>
    <s v="Isla San Pedro Nolasco263"/>
    <n v="27.96865"/>
    <n v="-111.38583"/>
    <n v="1"/>
    <d v="2016-11-06T00:00:00"/>
    <s v="7:43"/>
    <n v="22"/>
    <n v="24"/>
    <s v="Lar"/>
    <x v="1"/>
    <n v="6"/>
    <m/>
    <m/>
    <m/>
    <n v="1"/>
    <m/>
    <m/>
    <n v="4"/>
    <m/>
    <n v="1"/>
    <m/>
    <m/>
    <m/>
    <m/>
    <m/>
    <m/>
    <m/>
    <m/>
    <m/>
    <m/>
    <m/>
    <n v="1.549E-2"/>
    <n v="2.97"/>
    <n v="606.12187260807946"/>
    <n v="0.06"/>
  </r>
  <r>
    <n v="263"/>
    <x v="14"/>
    <s v="Isla San Pedro Nolasco263"/>
    <n v="27.96865"/>
    <n v="-111.38583"/>
    <n v="1"/>
    <d v="2016-11-06T00:00:00"/>
    <s v="7:43"/>
    <n v="22"/>
    <n v="24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263"/>
    <x v="14"/>
    <s v="Isla San Pedro Nolasco263"/>
    <n v="27.96865"/>
    <n v="-111.38583"/>
    <n v="1"/>
    <d v="2016-11-06T00:00:00"/>
    <s v="7:43"/>
    <n v="22"/>
    <n v="24"/>
    <s v="Ser"/>
    <x v="5"/>
    <n v="6"/>
    <m/>
    <n v="3"/>
    <m/>
    <n v="3"/>
    <m/>
    <m/>
    <m/>
    <m/>
    <m/>
    <m/>
    <m/>
    <m/>
    <m/>
    <m/>
    <m/>
    <m/>
    <m/>
    <m/>
    <m/>
    <m/>
    <n v="1.549E-2"/>
    <n v="2.97"/>
    <n v="31.525307036416571"/>
    <n v="0.06"/>
  </r>
  <r>
    <n v="263"/>
    <x v="14"/>
    <s v="Isla San Pedro Nolasco263"/>
    <n v="27.96865"/>
    <n v="-111.38583"/>
    <n v="1"/>
    <d v="2016-11-06T00:00:00"/>
    <s v="7:43"/>
    <n v="22"/>
    <n v="24"/>
    <s v="pma"/>
    <x v="3"/>
    <n v="32"/>
    <m/>
    <m/>
    <m/>
    <m/>
    <m/>
    <m/>
    <m/>
    <m/>
    <m/>
    <m/>
    <m/>
    <m/>
    <m/>
    <m/>
    <m/>
    <m/>
    <m/>
    <m/>
    <m/>
    <m/>
    <m/>
    <n v="33.238461538461536"/>
    <n v="1063.6307692307691"/>
    <n v="0.64"/>
  </r>
  <r>
    <n v="264"/>
    <x v="14"/>
    <s v="Isla San Pedro Nolasco264"/>
    <n v="27.96865"/>
    <n v="-111.38583"/>
    <n v="2"/>
    <d v="2016-11-06T00:00:00"/>
    <s v="8:03"/>
    <n v="17"/>
    <n v="24"/>
    <s v="Lar"/>
    <x v="1"/>
    <n v="4"/>
    <m/>
    <m/>
    <m/>
    <m/>
    <m/>
    <m/>
    <n v="2"/>
    <m/>
    <n v="2"/>
    <m/>
    <m/>
    <m/>
    <m/>
    <m/>
    <m/>
    <m/>
    <m/>
    <m/>
    <m/>
    <m/>
    <n v="1.549E-2"/>
    <n v="2.97"/>
    <n v="735.68186077335099"/>
    <n v="0.04"/>
  </r>
  <r>
    <n v="264"/>
    <x v="14"/>
    <s v="Isla San Pedro Nolasco264"/>
    <n v="27.96865"/>
    <n v="-111.38583"/>
    <n v="2"/>
    <d v="2016-11-06T00:00:00"/>
    <s v="8:03"/>
    <n v="17"/>
    <n v="24"/>
    <s v="Ser"/>
    <x v="5"/>
    <n v="16"/>
    <m/>
    <n v="15"/>
    <m/>
    <n v="1"/>
    <m/>
    <m/>
    <m/>
    <m/>
    <m/>
    <m/>
    <m/>
    <m/>
    <m/>
    <m/>
    <m/>
    <m/>
    <m/>
    <m/>
    <m/>
    <m/>
    <n v="1.549E-2"/>
    <n v="2.97"/>
    <n v="21.499818103263841"/>
    <n v="0.16"/>
  </r>
  <r>
    <n v="264"/>
    <x v="14"/>
    <s v="Isla San Pedro Nolasco264"/>
    <n v="27.96865"/>
    <n v="-111.38583"/>
    <n v="2"/>
    <d v="2016-11-06T00:00:00"/>
    <s v="8:03"/>
    <n v="17"/>
    <n v="24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264"/>
    <x v="14"/>
    <s v="Isla San Pedro Nolasco264"/>
    <n v="27.96865"/>
    <n v="-111.38583"/>
    <n v="2"/>
    <d v="2016-11-06T00:00:00"/>
    <s v="8:03"/>
    <n v="17"/>
    <n v="24"/>
    <s v="pma"/>
    <x v="3"/>
    <n v="10"/>
    <m/>
    <m/>
    <m/>
    <m/>
    <m/>
    <m/>
    <m/>
    <m/>
    <m/>
    <m/>
    <m/>
    <m/>
    <m/>
    <m/>
    <m/>
    <m/>
    <m/>
    <m/>
    <m/>
    <m/>
    <m/>
    <n v="33.238461538461536"/>
    <n v="332.38461538461536"/>
    <n v="0.2"/>
  </r>
  <r>
    <n v="265"/>
    <x v="14"/>
    <s v="Isla San Pedro Nolasco265"/>
    <n v="27.96865"/>
    <n v="-111.38583"/>
    <n v="1"/>
    <d v="2016-11-06T00:00:00"/>
    <s v="7:39"/>
    <n v="21.1"/>
    <n v="24"/>
    <s v="Hpa"/>
    <x v="0"/>
    <n v="12"/>
    <m/>
    <m/>
    <m/>
    <n v="2"/>
    <m/>
    <n v="1"/>
    <n v="9"/>
    <m/>
    <m/>
    <m/>
    <m/>
    <m/>
    <m/>
    <m/>
    <m/>
    <m/>
    <m/>
    <m/>
    <m/>
    <m/>
    <n v="3.1620000000000002E-2"/>
    <n v="2.93"/>
    <n v="1353.0810353806933"/>
    <n v="0.12"/>
  </r>
  <r>
    <n v="265"/>
    <x v="14"/>
    <s v="Isla San Pedro Nolasco265"/>
    <n v="27.96865"/>
    <n v="-111.38583"/>
    <n v="1"/>
    <d v="2016-11-06T00:00:00"/>
    <s v="7:39"/>
    <n v="21.1"/>
    <n v="24"/>
    <s v="Ser"/>
    <x v="5"/>
    <n v="23"/>
    <m/>
    <m/>
    <m/>
    <n v="23"/>
    <m/>
    <m/>
    <m/>
    <m/>
    <m/>
    <m/>
    <m/>
    <m/>
    <m/>
    <m/>
    <m/>
    <m/>
    <m/>
    <m/>
    <m/>
    <m/>
    <n v="1.549E-2"/>
    <n v="2.97"/>
    <n v="223.63674948663123"/>
    <n v="0.23"/>
  </r>
  <r>
    <n v="265"/>
    <x v="14"/>
    <s v="Isla San Pedro Nolasco265"/>
    <n v="27.96865"/>
    <n v="-111.38583"/>
    <n v="1"/>
    <d v="2016-11-06T00:00:00"/>
    <s v="7:39"/>
    <n v="21.1"/>
    <n v="24"/>
    <s v="Lar"/>
    <x v="1"/>
    <n v="1"/>
    <m/>
    <m/>
    <m/>
    <m/>
    <m/>
    <m/>
    <m/>
    <m/>
    <m/>
    <m/>
    <m/>
    <m/>
    <n v="1"/>
    <m/>
    <m/>
    <m/>
    <m/>
    <m/>
    <m/>
    <m/>
    <n v="1.549E-2"/>
    <n v="2.97"/>
    <n v="2285.223100602032"/>
    <n v="0.01"/>
  </r>
  <r>
    <n v="265"/>
    <x v="14"/>
    <s v="Isla San Pedro Nolasco265"/>
    <n v="27.96865"/>
    <n v="-111.38583"/>
    <n v="1"/>
    <d v="2016-11-06T00:00:00"/>
    <s v="7:39"/>
    <n v="21.1"/>
    <n v="24"/>
    <s v="pma"/>
    <x v="3"/>
    <n v="10"/>
    <m/>
    <m/>
    <m/>
    <m/>
    <m/>
    <m/>
    <m/>
    <m/>
    <m/>
    <m/>
    <m/>
    <m/>
    <m/>
    <m/>
    <m/>
    <m/>
    <m/>
    <m/>
    <m/>
    <m/>
    <m/>
    <n v="33.238461538461536"/>
    <n v="332.38461538461536"/>
    <n v="0.2"/>
  </r>
  <r>
    <n v="266"/>
    <x v="14"/>
    <s v="Isla San Pedro Nolasco266"/>
    <n v="27.96865"/>
    <n v="-111.38583"/>
    <n v="2"/>
    <d v="2016-11-06T00:00:00"/>
    <s v="7:57"/>
    <n v="20.6"/>
    <n v="24"/>
    <s v="Lar"/>
    <x v="1"/>
    <n v="4"/>
    <m/>
    <m/>
    <m/>
    <m/>
    <m/>
    <m/>
    <n v="2"/>
    <m/>
    <n v="1"/>
    <m/>
    <n v="1"/>
    <m/>
    <m/>
    <m/>
    <m/>
    <m/>
    <m/>
    <m/>
    <m/>
    <m/>
    <n v="1.549E-2"/>
    <n v="2.97"/>
    <n v="1176.7235787678987"/>
    <n v="0.04"/>
  </r>
  <r>
    <n v="266"/>
    <x v="14"/>
    <s v="Isla San Pedro Nolasco266"/>
    <n v="27.96865"/>
    <n v="-111.38583"/>
    <n v="2"/>
    <d v="2016-11-06T00:00:00"/>
    <s v="7:57"/>
    <n v="20.6"/>
    <n v="24"/>
    <s v="Ser"/>
    <x v="5"/>
    <n v="27"/>
    <m/>
    <m/>
    <m/>
    <n v="27"/>
    <m/>
    <m/>
    <m/>
    <m/>
    <m/>
    <m/>
    <m/>
    <m/>
    <m/>
    <m/>
    <m/>
    <m/>
    <m/>
    <m/>
    <m/>
    <m/>
    <n v="1.549E-2"/>
    <n v="2.97"/>
    <n v="262.53009722343666"/>
    <n v="0.27"/>
  </r>
  <r>
    <n v="266"/>
    <x v="14"/>
    <s v="Isla San Pedro Nolasco266"/>
    <n v="27.96865"/>
    <n v="-111.38583"/>
    <n v="2"/>
    <d v="2016-11-06T00:00:00"/>
    <s v="7:57"/>
    <n v="20.6"/>
    <n v="24"/>
    <s v="Hpa"/>
    <x v="0"/>
    <n v="9"/>
    <m/>
    <m/>
    <m/>
    <n v="2"/>
    <m/>
    <n v="3"/>
    <n v="4"/>
    <m/>
    <m/>
    <m/>
    <m/>
    <m/>
    <m/>
    <m/>
    <m/>
    <m/>
    <m/>
    <m/>
    <m/>
    <m/>
    <n v="3.1620000000000002E-2"/>
    <n v="2.93"/>
    <n v="796.44377061984551"/>
    <n v="0.09"/>
  </r>
  <r>
    <n v="266"/>
    <x v="14"/>
    <s v="Isla San Pedro Nolasco266"/>
    <n v="27.96865"/>
    <n v="-111.38583"/>
    <n v="2"/>
    <d v="2016-11-06T00:00:00"/>
    <s v="7:57"/>
    <n v="20.6"/>
    <n v="24"/>
    <s v="pma"/>
    <x v="3"/>
    <n v="13"/>
    <m/>
    <m/>
    <m/>
    <m/>
    <m/>
    <m/>
    <m/>
    <m/>
    <m/>
    <m/>
    <m/>
    <m/>
    <m/>
    <m/>
    <m/>
    <m/>
    <m/>
    <m/>
    <m/>
    <m/>
    <m/>
    <n v="33.238461538461536"/>
    <n v="432.09999999999997"/>
    <n v="0.26"/>
  </r>
  <r>
    <n v="267"/>
    <x v="14"/>
    <s v="Isla San Pedro Nolasco267"/>
    <n v="27.96865"/>
    <n v="-111.38583"/>
    <n v="1"/>
    <d v="2016-11-06T00:00:00"/>
    <d v="1899-12-30T16:25:00"/>
    <n v="12.5"/>
    <n v="24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267"/>
    <x v="14"/>
    <s v="Isla San Pedro Nolasco267"/>
    <n v="27.96865"/>
    <n v="-111.38583"/>
    <n v="1"/>
    <d v="2016-11-06T00:00:00"/>
    <d v="1899-12-30T16:25:00"/>
    <n v="12.5"/>
    <n v="24"/>
    <s v="Lar"/>
    <x v="1"/>
    <n v="1"/>
    <m/>
    <m/>
    <m/>
    <m/>
    <m/>
    <m/>
    <m/>
    <n v="1"/>
    <m/>
    <m/>
    <m/>
    <m/>
    <m/>
    <m/>
    <m/>
    <m/>
    <m/>
    <m/>
    <m/>
    <m/>
    <n v="1.549E-2"/>
    <n v="2.97"/>
    <n v="160.70651990127709"/>
    <n v="0.01"/>
  </r>
  <r>
    <n v="267"/>
    <x v="14"/>
    <s v="Isla San Pedro Nolasco267"/>
    <n v="27.96865"/>
    <n v="-111.38583"/>
    <n v="1"/>
    <d v="2016-11-06T00:00:00"/>
    <d v="1899-12-30T16:25:00"/>
    <n v="12.5"/>
    <n v="24"/>
    <s v="Ser"/>
    <x v="5"/>
    <n v="10"/>
    <m/>
    <n v="7"/>
    <m/>
    <n v="3"/>
    <m/>
    <m/>
    <m/>
    <m/>
    <m/>
    <m/>
    <m/>
    <m/>
    <m/>
    <m/>
    <m/>
    <m/>
    <m/>
    <m/>
    <m/>
    <m/>
    <n v="1.549E-2"/>
    <n v="2.97"/>
    <n v="34.665702014833229"/>
    <n v="0.1"/>
  </r>
  <r>
    <n v="267"/>
    <x v="14"/>
    <s v="Isla San Pedro Nolasco267"/>
    <n v="27.96865"/>
    <n v="-111.38583"/>
    <n v="1"/>
    <d v="2016-11-06T00:00:00"/>
    <d v="1899-12-30T16:25:00"/>
    <n v="12.5"/>
    <n v="24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268"/>
    <x v="14"/>
    <s v="Isla San Pedro Nolasco268"/>
    <n v="27.96865"/>
    <n v="-111.38583"/>
    <n v="2"/>
    <d v="2016-11-06T00:00:00"/>
    <d v="1899-12-30T16:40:00"/>
    <n v="14.2"/>
    <n v="23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68"/>
    <x v="14"/>
    <s v="Isla San Pedro Nolasco268"/>
    <n v="27.96865"/>
    <n v="-111.38583"/>
    <n v="2"/>
    <d v="2016-11-06T00:00:00"/>
    <d v="1899-12-30T16:40:00"/>
    <n v="14.2"/>
    <n v="23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69"/>
    <x v="14"/>
    <s v="Isla San Pedro Nolasco269"/>
    <n v="27.96865"/>
    <n v="-111.38583"/>
    <n v="1"/>
    <d v="2016-11-06T00:00:00"/>
    <d v="1899-12-30T16:20:00"/>
    <n v="18.600000000000001"/>
    <n v="23"/>
    <s v="Hpa"/>
    <x v="0"/>
    <n v="42"/>
    <m/>
    <m/>
    <m/>
    <m/>
    <m/>
    <m/>
    <n v="34"/>
    <m/>
    <n v="8"/>
    <m/>
    <m/>
    <m/>
    <m/>
    <m/>
    <m/>
    <m/>
    <m/>
    <m/>
    <m/>
    <m/>
    <n v="3.1620000000000002E-2"/>
    <n v="2.93"/>
    <n v="8887.1998562248918"/>
    <n v="0.42"/>
  </r>
  <r>
    <n v="269"/>
    <x v="14"/>
    <s v="Isla San Pedro Nolasco269"/>
    <n v="27.96865"/>
    <n v="-111.38583"/>
    <n v="1"/>
    <d v="2016-11-06T00:00:00"/>
    <d v="1899-12-30T16:20:00"/>
    <n v="18.600000000000001"/>
    <n v="23"/>
    <s v="Ser"/>
    <x v="5"/>
    <n v="2"/>
    <m/>
    <m/>
    <m/>
    <n v="2"/>
    <m/>
    <m/>
    <m/>
    <m/>
    <m/>
    <m/>
    <m/>
    <m/>
    <m/>
    <m/>
    <m/>
    <m/>
    <m/>
    <m/>
    <m/>
    <m/>
    <n v="1.549E-2"/>
    <n v="2.97"/>
    <n v="19.446673868402716"/>
    <n v="0.02"/>
  </r>
  <r>
    <n v="269"/>
    <x v="14"/>
    <s v="Isla San Pedro Nolasco269"/>
    <n v="27.96865"/>
    <n v="-111.38583"/>
    <n v="1"/>
    <d v="2016-11-06T00:00:00"/>
    <d v="1899-12-30T16:20:00"/>
    <n v="18.600000000000001"/>
    <n v="23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270"/>
    <x v="14"/>
    <s v="Isla San Pedro Nolasco270"/>
    <n v="27.96865"/>
    <n v="-111.38583"/>
    <n v="2"/>
    <d v="2016-11-06T00:00:00"/>
    <d v="1899-12-30T16:40:00"/>
    <n v="20.2"/>
    <n v="23"/>
    <s v="Hpa"/>
    <x v="0"/>
    <n v="3"/>
    <m/>
    <n v="1"/>
    <m/>
    <m/>
    <m/>
    <n v="1"/>
    <n v="1"/>
    <m/>
    <m/>
    <m/>
    <m/>
    <m/>
    <m/>
    <m/>
    <m/>
    <m/>
    <m/>
    <m/>
    <m/>
    <m/>
    <n v="3.1620000000000002E-2"/>
    <n v="2.93"/>
    <n v="208.63681507948593"/>
    <n v="0.03"/>
  </r>
  <r>
    <n v="270"/>
    <x v="14"/>
    <s v="Isla San Pedro Nolasco270"/>
    <n v="27.96865"/>
    <n v="-111.38583"/>
    <n v="2"/>
    <d v="2016-11-06T00:00:00"/>
    <d v="1899-12-30T16:40:00"/>
    <n v="20.2"/>
    <n v="23"/>
    <s v="Ser"/>
    <x v="5"/>
    <n v="12"/>
    <m/>
    <n v="4"/>
    <m/>
    <n v="8"/>
    <m/>
    <m/>
    <m/>
    <m/>
    <m/>
    <m/>
    <m/>
    <m/>
    <m/>
    <m/>
    <m/>
    <m/>
    <m/>
    <m/>
    <m/>
    <m/>
    <n v="1.549E-2"/>
    <n v="2.97"/>
    <n v="80.927090452027528"/>
    <n v="0.12"/>
  </r>
  <r>
    <n v="270"/>
    <x v="14"/>
    <s v="Isla San Pedro Nolasco270"/>
    <n v="27.96865"/>
    <n v="-111.38583"/>
    <n v="2"/>
    <d v="2016-11-06T00:00:00"/>
    <d v="1899-12-30T16:40:00"/>
    <n v="20.2"/>
    <n v="23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271"/>
    <x v="14"/>
    <s v="Isla San Pedro Nolasco271"/>
    <n v="27.96865"/>
    <n v="-111.38583"/>
    <n v="1"/>
    <d v="2016-11-06T00:00:00"/>
    <s v="16:32"/>
    <n v="12"/>
    <n v="24"/>
    <s v="Hpa"/>
    <x v="0"/>
    <n v="10"/>
    <m/>
    <m/>
    <m/>
    <n v="5"/>
    <m/>
    <m/>
    <n v="1"/>
    <m/>
    <n v="2"/>
    <m/>
    <n v="2"/>
    <m/>
    <m/>
    <m/>
    <m/>
    <m/>
    <m/>
    <m/>
    <m/>
    <m/>
    <n v="3.1620000000000002E-2"/>
    <n v="2.93"/>
    <n v="3860.2136745539092"/>
    <n v="0.1"/>
  </r>
  <r>
    <n v="271"/>
    <x v="14"/>
    <s v="Isla San Pedro Nolasco271"/>
    <n v="27.96865"/>
    <n v="-111.38583"/>
    <n v="1"/>
    <d v="2016-11-06T00:00:00"/>
    <s v="16:32"/>
    <n v="12"/>
    <n v="24"/>
    <s v="Mro"/>
    <x v="4"/>
    <n v="3"/>
    <m/>
    <m/>
    <m/>
    <n v="1"/>
    <m/>
    <m/>
    <m/>
    <m/>
    <n v="1"/>
    <m/>
    <n v="1"/>
    <m/>
    <m/>
    <m/>
    <m/>
    <m/>
    <m/>
    <m/>
    <m/>
    <m/>
    <n v="1.413E-2"/>
    <n v="2.9849999999999999"/>
    <n v="994.48013337312364"/>
    <n v="0.03"/>
  </r>
  <r>
    <n v="271"/>
    <x v="14"/>
    <s v="Isla San Pedro Nolasco271"/>
    <n v="27.96865"/>
    <n v="-111.38583"/>
    <n v="1"/>
    <d v="2016-11-06T00:00:00"/>
    <s v="16:32"/>
    <n v="12"/>
    <n v="24"/>
    <s v="Sgh"/>
    <x v="9"/>
    <n v="1"/>
    <m/>
    <m/>
    <m/>
    <m/>
    <m/>
    <m/>
    <m/>
    <m/>
    <n v="1"/>
    <m/>
    <m/>
    <m/>
    <m/>
    <m/>
    <m/>
    <m/>
    <m/>
    <m/>
    <m/>
    <m/>
    <n v="1.259E-2"/>
    <n v="3.01"/>
    <n v="270.65567556170703"/>
    <n v="0.01"/>
  </r>
  <r>
    <n v="271"/>
    <x v="14"/>
    <s v="Isla San Pedro Nolasco271"/>
    <n v="27.96865"/>
    <n v="-111.38583"/>
    <n v="1"/>
    <d v="2016-11-06T00:00:00"/>
    <s v="16:32"/>
    <n v="12"/>
    <n v="24"/>
    <s v="Ser"/>
    <x v="5"/>
    <n v="13"/>
    <m/>
    <m/>
    <m/>
    <n v="13"/>
    <m/>
    <m/>
    <m/>
    <m/>
    <m/>
    <m/>
    <m/>
    <m/>
    <m/>
    <m/>
    <m/>
    <m/>
    <m/>
    <m/>
    <m/>
    <m/>
    <n v="1.549E-2"/>
    <n v="2.97"/>
    <n v="126.40338014461766"/>
    <n v="0.13"/>
  </r>
  <r>
    <n v="271"/>
    <x v="14"/>
    <s v="Isla San Pedro Nolasco271"/>
    <n v="27.96865"/>
    <n v="-111.38583"/>
    <n v="1"/>
    <d v="2016-11-06T00:00:00"/>
    <s v="16:32"/>
    <n v="12"/>
    <n v="24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271"/>
    <x v="14"/>
    <s v="Isla San Pedro Nolasco271"/>
    <n v="27.96865"/>
    <n v="-111.38583"/>
    <n v="1"/>
    <d v="2016-11-06T00:00:00"/>
    <s v="16:32"/>
    <n v="12"/>
    <n v="24"/>
    <s v="pma"/>
    <x v="3"/>
    <n v="6"/>
    <m/>
    <m/>
    <m/>
    <m/>
    <m/>
    <m/>
    <m/>
    <m/>
    <m/>
    <m/>
    <m/>
    <m/>
    <m/>
    <m/>
    <m/>
    <m/>
    <m/>
    <m/>
    <m/>
    <m/>
    <m/>
    <n v="33.238461538461536"/>
    <n v="199.43076923076922"/>
    <n v="0.12"/>
  </r>
  <r>
    <n v="272"/>
    <x v="14"/>
    <s v="Isla San Pedro Nolasco272"/>
    <n v="27.96865"/>
    <n v="-111.38583"/>
    <n v="2"/>
    <d v="2016-11-06T00:00:00"/>
    <s v="16:46"/>
    <n v="16"/>
    <n v="22"/>
    <s v="Hpa"/>
    <x v="0"/>
    <n v="16"/>
    <m/>
    <m/>
    <m/>
    <n v="8"/>
    <m/>
    <m/>
    <n v="5"/>
    <m/>
    <n v="3"/>
    <m/>
    <m/>
    <m/>
    <m/>
    <m/>
    <m/>
    <m/>
    <m/>
    <m/>
    <m/>
    <m/>
    <n v="3.1620000000000002E-2"/>
    <n v="2.93"/>
    <n v="2403.3987092887933"/>
    <n v="0.16"/>
  </r>
  <r>
    <n v="272"/>
    <x v="14"/>
    <s v="Isla San Pedro Nolasco272"/>
    <n v="27.96865"/>
    <n v="-111.38583"/>
    <n v="2"/>
    <d v="2016-11-06T00:00:00"/>
    <s v="16:46"/>
    <n v="16"/>
    <n v="22"/>
    <s v="Mro"/>
    <x v="4"/>
    <n v="2"/>
    <m/>
    <m/>
    <m/>
    <m/>
    <m/>
    <m/>
    <n v="1"/>
    <m/>
    <m/>
    <m/>
    <n v="1"/>
    <m/>
    <m/>
    <m/>
    <m/>
    <m/>
    <m/>
    <m/>
    <m/>
    <m/>
    <n v="1.413E-2"/>
    <n v="2.9849999999999999"/>
    <n v="778.25428313824398"/>
    <n v="0.02"/>
  </r>
  <r>
    <n v="272"/>
    <x v="14"/>
    <s v="Isla San Pedro Nolasco272"/>
    <n v="27.96865"/>
    <n v="-111.38583"/>
    <n v="2"/>
    <d v="2016-11-06T00:00:00"/>
    <s v="16:46"/>
    <n v="16"/>
    <n v="22"/>
    <s v="Ser"/>
    <x v="5"/>
    <n v="16"/>
    <m/>
    <n v="6"/>
    <m/>
    <n v="10"/>
    <m/>
    <m/>
    <m/>
    <m/>
    <m/>
    <m/>
    <m/>
    <m/>
    <m/>
    <m/>
    <m/>
    <m/>
    <m/>
    <m/>
    <m/>
    <m/>
    <n v="1.549E-2"/>
    <n v="2.97"/>
    <n v="101.94396180963857"/>
    <n v="0.16"/>
  </r>
  <r>
    <n v="272"/>
    <x v="14"/>
    <s v="Isla San Pedro Nolasco272"/>
    <n v="27.96865"/>
    <n v="-111.38583"/>
    <n v="2"/>
    <d v="2016-11-06T00:00:00"/>
    <s v="16:46"/>
    <n v="16"/>
    <n v="22"/>
    <s v="pma"/>
    <x v="3"/>
    <n v="9"/>
    <m/>
    <m/>
    <m/>
    <m/>
    <m/>
    <m/>
    <m/>
    <m/>
    <m/>
    <m/>
    <m/>
    <m/>
    <m/>
    <m/>
    <m/>
    <m/>
    <m/>
    <m/>
    <m/>
    <m/>
    <m/>
    <n v="33.238461538461536"/>
    <n v="299.14615384615382"/>
    <n v="0.18"/>
  </r>
  <r>
    <n v="273"/>
    <x v="14"/>
    <s v="Isla San Pedro Nolasco273"/>
    <n v="27.96865"/>
    <n v="-111.38583"/>
    <n v="1"/>
    <d v="2016-11-06T00:00:00"/>
    <s v="16:37"/>
    <n v="14.6"/>
    <n v="23"/>
    <s v="Hpa"/>
    <x v="0"/>
    <n v="19"/>
    <m/>
    <m/>
    <m/>
    <n v="1"/>
    <m/>
    <n v="1"/>
    <n v="17"/>
    <m/>
    <m/>
    <m/>
    <m/>
    <m/>
    <m/>
    <m/>
    <m/>
    <m/>
    <m/>
    <m/>
    <m/>
    <m/>
    <n v="3.1620000000000002E-2"/>
    <n v="2.93"/>
    <n v="2444.4486197847882"/>
    <n v="0.19"/>
  </r>
  <r>
    <n v="273"/>
    <x v="14"/>
    <s v="Isla San Pedro Nolasco273"/>
    <n v="27.96865"/>
    <n v="-111.38583"/>
    <n v="1"/>
    <d v="2016-11-06T00:00:00"/>
    <s v="16:37"/>
    <n v="14.6"/>
    <n v="23"/>
    <s v="Ser"/>
    <x v="5"/>
    <n v="9"/>
    <m/>
    <m/>
    <m/>
    <n v="9"/>
    <m/>
    <m/>
    <m/>
    <m/>
    <m/>
    <m/>
    <m/>
    <m/>
    <m/>
    <m/>
    <m/>
    <m/>
    <m/>
    <m/>
    <m/>
    <m/>
    <n v="1.549E-2"/>
    <n v="2.97"/>
    <n v="87.510032407812218"/>
    <n v="0.09"/>
  </r>
  <r>
    <n v="273"/>
    <x v="14"/>
    <s v="Isla San Pedro Nolasco273"/>
    <n v="27.96865"/>
    <n v="-111.38583"/>
    <n v="1"/>
    <d v="2016-11-06T00:00:00"/>
    <s v="16:37"/>
    <n v="14.6"/>
    <n v="23"/>
    <s v="Lar"/>
    <x v="1"/>
    <n v="3"/>
    <m/>
    <m/>
    <m/>
    <m/>
    <m/>
    <m/>
    <n v="2"/>
    <m/>
    <n v="1"/>
    <m/>
    <m/>
    <m/>
    <m/>
    <m/>
    <m/>
    <m/>
    <m/>
    <m/>
    <m/>
    <m/>
    <n v="1.549E-2"/>
    <n v="2.97"/>
    <n v="444.02679881574306"/>
    <n v="0.03"/>
  </r>
  <r>
    <n v="273"/>
    <x v="14"/>
    <s v="Isla San Pedro Nolasco273"/>
    <n v="27.96865"/>
    <n v="-111.38583"/>
    <n v="1"/>
    <d v="2016-11-06T00:00:00"/>
    <s v="16:37"/>
    <n v="14.6"/>
    <n v="23"/>
    <s v="Sgh"/>
    <x v="9"/>
    <n v="1"/>
    <m/>
    <m/>
    <m/>
    <m/>
    <m/>
    <n v="1"/>
    <m/>
    <m/>
    <m/>
    <m/>
    <m/>
    <m/>
    <m/>
    <m/>
    <m/>
    <m/>
    <m/>
    <m/>
    <m/>
    <m/>
    <n v="1.259E-2"/>
    <n v="3.01"/>
    <n v="33.598265030971532"/>
    <n v="0.01"/>
  </r>
  <r>
    <n v="273"/>
    <x v="14"/>
    <s v="Isla San Pedro Nolasco273"/>
    <n v="27.96865"/>
    <n v="-111.38583"/>
    <n v="1"/>
    <d v="2016-11-06T00:00:00"/>
    <s v="16:37"/>
    <n v="14.6"/>
    <n v="23"/>
    <s v="apl"/>
    <x v="8"/>
    <n v="1"/>
    <m/>
    <m/>
    <m/>
    <m/>
    <m/>
    <m/>
    <m/>
    <m/>
    <m/>
    <m/>
    <m/>
    <m/>
    <m/>
    <m/>
    <m/>
    <m/>
    <m/>
    <m/>
    <m/>
    <m/>
    <m/>
    <n v="566.25"/>
    <n v="566.25"/>
    <n v="0.02"/>
  </r>
  <r>
    <n v="273"/>
    <x v="14"/>
    <s v="Isla San Pedro Nolasco273"/>
    <n v="27.96865"/>
    <n v="-111.38583"/>
    <n v="1"/>
    <d v="2016-11-06T00:00:00"/>
    <s v="16:37"/>
    <n v="14.6"/>
    <n v="23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273"/>
    <x v="14"/>
    <s v="Isla San Pedro Nolasco273"/>
    <n v="27.96865"/>
    <n v="-111.38583"/>
    <n v="1"/>
    <d v="2016-11-06T00:00:00"/>
    <s v="16:37"/>
    <n v="14.6"/>
    <n v="23"/>
    <s v="pma"/>
    <x v="3"/>
    <n v="11"/>
    <m/>
    <m/>
    <m/>
    <m/>
    <m/>
    <m/>
    <m/>
    <m/>
    <m/>
    <m/>
    <m/>
    <m/>
    <m/>
    <m/>
    <m/>
    <m/>
    <m/>
    <m/>
    <m/>
    <m/>
    <m/>
    <n v="33.238461538461536"/>
    <n v="365.62307692307689"/>
    <n v="0.22"/>
  </r>
  <r>
    <n v="274"/>
    <x v="14"/>
    <s v="Isla San Pedro Nolasco274"/>
    <n v="27.96865"/>
    <n v="-111.38583"/>
    <n v="2"/>
    <d v="2016-11-06T00:00:00"/>
    <s v="16:52"/>
    <n v="20.9"/>
    <n v="22"/>
    <s v="Hpa"/>
    <x v="0"/>
    <n v="12"/>
    <m/>
    <m/>
    <m/>
    <n v="1"/>
    <m/>
    <m/>
    <n v="11"/>
    <m/>
    <m/>
    <m/>
    <m/>
    <m/>
    <m/>
    <m/>
    <m/>
    <m/>
    <m/>
    <m/>
    <m/>
    <m/>
    <n v="3.1620000000000002E-2"/>
    <n v="2.93"/>
    <n v="1543.8528481346993"/>
    <n v="0.12"/>
  </r>
  <r>
    <n v="274"/>
    <x v="14"/>
    <s v="Isla San Pedro Nolasco274"/>
    <n v="27.96865"/>
    <n v="-111.38583"/>
    <n v="2"/>
    <d v="2016-11-06T00:00:00"/>
    <s v="16:52"/>
    <n v="20.9"/>
    <n v="22"/>
    <s v="Ser"/>
    <x v="5"/>
    <n v="7"/>
    <m/>
    <m/>
    <m/>
    <n v="7"/>
    <m/>
    <m/>
    <m/>
    <m/>
    <m/>
    <m/>
    <m/>
    <m/>
    <m/>
    <m/>
    <m/>
    <m/>
    <m/>
    <m/>
    <m/>
    <m/>
    <n v="1.549E-2"/>
    <n v="2.97"/>
    <n v="68.063358539409506"/>
    <n v="7.0000000000000007E-2"/>
  </r>
  <r>
    <n v="274"/>
    <x v="14"/>
    <s v="Isla San Pedro Nolasco274"/>
    <n v="27.96865"/>
    <n v="-111.38583"/>
    <n v="2"/>
    <d v="2016-11-06T00:00:00"/>
    <s v="16:52"/>
    <n v="20.9"/>
    <n v="22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274"/>
    <x v="14"/>
    <s v="Isla San Pedro Nolasco274"/>
    <n v="27.96865"/>
    <n v="-111.38583"/>
    <n v="2"/>
    <d v="2016-11-06T00:00:00"/>
    <s v="16:52"/>
    <n v="20.9"/>
    <n v="22"/>
    <s v="pma"/>
    <x v="3"/>
    <n v="8"/>
    <m/>
    <m/>
    <m/>
    <m/>
    <m/>
    <m/>
    <m/>
    <m/>
    <m/>
    <m/>
    <m/>
    <m/>
    <m/>
    <m/>
    <m/>
    <m/>
    <m/>
    <m/>
    <m/>
    <m/>
    <m/>
    <n v="33.238461538461536"/>
    <n v="265.90769230769229"/>
    <n v="0.16"/>
  </r>
  <r>
    <n v="275"/>
    <x v="15"/>
    <s v="Isla San Pedro Mártir275"/>
    <n v="28.382010000000001"/>
    <n v="-112.29588"/>
    <n v="1"/>
    <d v="2016-11-07T00:00:00"/>
    <d v="1899-12-30T11:40:00"/>
    <n v="12.8"/>
    <n v="23"/>
    <s v="Hpa"/>
    <x v="0"/>
    <n v="16"/>
    <m/>
    <m/>
    <m/>
    <m/>
    <m/>
    <m/>
    <n v="3"/>
    <n v="4"/>
    <n v="9"/>
    <m/>
    <m/>
    <m/>
    <m/>
    <m/>
    <m/>
    <m/>
    <m/>
    <m/>
    <m/>
    <m/>
    <n v="3.1620000000000002E-2"/>
    <n v="2.93"/>
    <n v="6267.627401194517"/>
    <n v="0.16"/>
  </r>
  <r>
    <n v="275"/>
    <x v="15"/>
    <s v="Isla San Pedro Mártir275"/>
    <n v="28.382010000000001"/>
    <n v="-112.29588"/>
    <n v="1"/>
    <d v="2016-11-07T00:00:00"/>
    <d v="1899-12-30T11:40:00"/>
    <n v="12.8"/>
    <n v="23"/>
    <s v="Mro"/>
    <x v="4"/>
    <n v="1"/>
    <m/>
    <m/>
    <m/>
    <m/>
    <m/>
    <m/>
    <m/>
    <m/>
    <m/>
    <n v="1"/>
    <m/>
    <m/>
    <m/>
    <m/>
    <m/>
    <m/>
    <m/>
    <m/>
    <m/>
    <m/>
    <n v="1.413E-2"/>
    <n v="2.9849999999999999"/>
    <n v="460.37739838326365"/>
    <n v="0.01"/>
  </r>
  <r>
    <n v="275"/>
    <x v="15"/>
    <s v="Isla San Pedro Mártir275"/>
    <n v="28.382010000000001"/>
    <n v="-112.29588"/>
    <n v="1"/>
    <d v="2016-11-07T00:00:00"/>
    <d v="1899-12-30T11:40:00"/>
    <n v="12.8"/>
    <n v="23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275"/>
    <x v="15"/>
    <s v="Isla San Pedro Mártir275"/>
    <n v="28.382010000000001"/>
    <n v="-112.29588"/>
    <n v="1"/>
    <d v="2016-11-07T00:00:00"/>
    <d v="1899-12-30T11:40:00"/>
    <n v="12.8"/>
    <n v="23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76"/>
    <x v="15"/>
    <s v="Isla San Pedro Mártir276"/>
    <n v="28.382010000000001"/>
    <n v="-112.29588"/>
    <n v="2"/>
    <d v="2016-11-07T00:00:00"/>
    <d v="1899-12-30T12:00:00"/>
    <n v="14.6"/>
    <n v="23"/>
    <s v="Hpa"/>
    <x v="0"/>
    <n v="13"/>
    <m/>
    <m/>
    <m/>
    <m/>
    <m/>
    <n v="1"/>
    <n v="6"/>
    <n v="6"/>
    <m/>
    <m/>
    <m/>
    <m/>
    <m/>
    <m/>
    <m/>
    <m/>
    <m/>
    <m/>
    <m/>
    <m/>
    <n v="3.1620000000000002E-2"/>
    <n v="2.93"/>
    <n v="2638.4281881933448"/>
    <n v="0.13"/>
  </r>
  <r>
    <n v="276"/>
    <x v="15"/>
    <s v="Isla San Pedro Mártir276"/>
    <n v="28.382010000000001"/>
    <n v="-112.29588"/>
    <n v="2"/>
    <d v="2016-11-07T00:00:00"/>
    <d v="1899-12-30T12:00:00"/>
    <n v="14.6"/>
    <n v="23"/>
    <s v="Mro"/>
    <x v="4"/>
    <n v="8"/>
    <m/>
    <m/>
    <m/>
    <m/>
    <m/>
    <m/>
    <n v="2"/>
    <m/>
    <n v="6"/>
    <m/>
    <m/>
    <m/>
    <m/>
    <m/>
    <m/>
    <m/>
    <m/>
    <m/>
    <m/>
    <m/>
    <n v="1.413E-2"/>
    <n v="2.9849999999999999"/>
    <n v="1822.7416355185874"/>
    <n v="0.08"/>
  </r>
  <r>
    <n v="276"/>
    <x v="15"/>
    <s v="Isla San Pedro Mártir276"/>
    <n v="28.382010000000001"/>
    <n v="-112.29588"/>
    <n v="2"/>
    <d v="2016-11-07T00:00:00"/>
    <d v="1899-12-30T12:00:00"/>
    <n v="14.6"/>
    <n v="23"/>
    <s v="Ser"/>
    <x v="5"/>
    <n v="8"/>
    <m/>
    <n v="3"/>
    <m/>
    <n v="5"/>
    <m/>
    <m/>
    <m/>
    <m/>
    <m/>
    <m/>
    <m/>
    <m/>
    <m/>
    <m/>
    <m/>
    <m/>
    <m/>
    <m/>
    <m/>
    <m/>
    <n v="1.549E-2"/>
    <n v="2.97"/>
    <n v="50.971980904819283"/>
    <n v="0.08"/>
  </r>
  <r>
    <n v="276"/>
    <x v="15"/>
    <s v="Isla San Pedro Mártir276"/>
    <n v="28.382010000000001"/>
    <n v="-112.29588"/>
    <n v="2"/>
    <d v="2016-11-07T00:00:00"/>
    <d v="1899-12-30T12:00:00"/>
    <n v="14.6"/>
    <n v="23"/>
    <s v="apl"/>
    <x v="8"/>
    <n v="8"/>
    <m/>
    <m/>
    <m/>
    <m/>
    <m/>
    <m/>
    <m/>
    <m/>
    <m/>
    <m/>
    <m/>
    <m/>
    <m/>
    <m/>
    <m/>
    <m/>
    <m/>
    <m/>
    <m/>
    <m/>
    <m/>
    <n v="566.25"/>
    <n v="4530"/>
    <n v="0.16"/>
  </r>
  <r>
    <n v="277"/>
    <x v="15"/>
    <s v="Isla San Pedro Mártir277"/>
    <n v="28.382010000000001"/>
    <n v="-112.29588"/>
    <n v="1"/>
    <d v="2016-11-07T00:00:00"/>
    <d v="1899-12-30T11:40:00"/>
    <n v="9.23"/>
    <n v="24"/>
    <s v="Hpa"/>
    <x v="0"/>
    <n v="19"/>
    <m/>
    <n v="2"/>
    <m/>
    <n v="1"/>
    <m/>
    <n v="2"/>
    <n v="5"/>
    <m/>
    <n v="9"/>
    <m/>
    <m/>
    <m/>
    <m/>
    <m/>
    <m/>
    <m/>
    <m/>
    <m/>
    <m/>
    <m/>
    <n v="3.1620000000000002E-2"/>
    <n v="2.93"/>
    <n v="5544.5450004982949"/>
    <n v="0.19"/>
  </r>
  <r>
    <n v="277"/>
    <x v="15"/>
    <s v="Isla San Pedro Mártir277"/>
    <n v="28.382010000000001"/>
    <n v="-112.29588"/>
    <n v="1"/>
    <d v="2016-11-07T00:00:00"/>
    <d v="1899-12-30T11:40:00"/>
    <n v="9.23"/>
    <n v="24"/>
    <s v="Mro"/>
    <x v="4"/>
    <n v="4"/>
    <m/>
    <m/>
    <m/>
    <m/>
    <m/>
    <m/>
    <m/>
    <m/>
    <m/>
    <m/>
    <m/>
    <n v="4"/>
    <m/>
    <m/>
    <m/>
    <m/>
    <m/>
    <m/>
    <m/>
    <m/>
    <n v="1.413E-2"/>
    <n v="2.9849999999999999"/>
    <n v="4864.536952745997"/>
    <n v="0.04"/>
  </r>
  <r>
    <n v="277"/>
    <x v="15"/>
    <s v="Isla San Pedro Mártir277"/>
    <n v="28.382010000000001"/>
    <n v="-112.29588"/>
    <n v="1"/>
    <d v="2016-11-07T00:00:00"/>
    <d v="1899-12-30T11:40:00"/>
    <n v="9.23"/>
    <n v="24"/>
    <s v="Ser"/>
    <x v="5"/>
    <n v="82"/>
    <m/>
    <n v="44"/>
    <m/>
    <n v="38"/>
    <m/>
    <m/>
    <m/>
    <m/>
    <m/>
    <m/>
    <m/>
    <m/>
    <m/>
    <m/>
    <m/>
    <m/>
    <m/>
    <m/>
    <m/>
    <m/>
    <n v="1.549E-2"/>
    <n v="2.97"/>
    <n v="404.03114826223486"/>
    <n v="0.82"/>
  </r>
  <r>
    <n v="277"/>
    <x v="15"/>
    <s v="Isla San Pedro Mártir277"/>
    <n v="28.382010000000001"/>
    <n v="-112.29588"/>
    <n v="1"/>
    <d v="2016-11-07T00:00:00"/>
    <d v="1899-12-30T11:40:00"/>
    <n v="9.23"/>
    <n v="24"/>
    <s v="dme"/>
    <x v="2"/>
    <n v="37"/>
    <m/>
    <m/>
    <m/>
    <m/>
    <m/>
    <m/>
    <m/>
    <m/>
    <m/>
    <m/>
    <m/>
    <m/>
    <m/>
    <m/>
    <m/>
    <m/>
    <m/>
    <m/>
    <m/>
    <m/>
    <m/>
    <n v="20.71"/>
    <n v="766.27"/>
    <n v="0.74"/>
  </r>
  <r>
    <n v="277"/>
    <x v="15"/>
    <s v="Isla San Pedro Mártir277"/>
    <n v="28.382010000000001"/>
    <n v="-112.29588"/>
    <n v="1"/>
    <d v="2016-11-07T00:00:00"/>
    <d v="1899-12-30T11:40:00"/>
    <n v="9.23"/>
    <n v="24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78"/>
    <x v="15"/>
    <s v="Isla San Pedro Mártir278"/>
    <n v="28.382010000000001"/>
    <n v="-112.29588"/>
    <n v="2"/>
    <d v="2016-11-07T00:00:00"/>
    <d v="1899-12-30T12:00:00"/>
    <n v="8.6999999999999993"/>
    <n v="23"/>
    <s v="Hpa"/>
    <x v="0"/>
    <n v="20"/>
    <m/>
    <n v="5"/>
    <m/>
    <n v="5"/>
    <m/>
    <n v="2"/>
    <n v="6"/>
    <m/>
    <n v="2"/>
    <m/>
    <m/>
    <m/>
    <m/>
    <m/>
    <m/>
    <m/>
    <m/>
    <m/>
    <m/>
    <m/>
    <n v="3.1620000000000002E-2"/>
    <n v="2.93"/>
    <n v="2110.4973205465467"/>
    <n v="0.2"/>
  </r>
  <r>
    <n v="278"/>
    <x v="15"/>
    <s v="Isla San Pedro Mártir278"/>
    <n v="28.382010000000001"/>
    <n v="-112.29588"/>
    <n v="2"/>
    <d v="2016-11-07T00:00:00"/>
    <d v="1899-12-30T12:00:00"/>
    <n v="8.6999999999999993"/>
    <n v="23"/>
    <s v="Mro"/>
    <x v="4"/>
    <n v="3"/>
    <m/>
    <m/>
    <m/>
    <m/>
    <m/>
    <m/>
    <m/>
    <m/>
    <m/>
    <m/>
    <m/>
    <n v="3"/>
    <m/>
    <m/>
    <m/>
    <m/>
    <m/>
    <m/>
    <m/>
    <m/>
    <n v="1.413E-2"/>
    <n v="2.9849999999999999"/>
    <n v="3648.4027145594978"/>
    <n v="0.03"/>
  </r>
  <r>
    <n v="278"/>
    <x v="15"/>
    <s v="Isla San Pedro Mártir278"/>
    <n v="28.382010000000001"/>
    <n v="-112.29588"/>
    <n v="2"/>
    <d v="2016-11-07T00:00:00"/>
    <d v="1899-12-30T12:00:00"/>
    <n v="8.6999999999999993"/>
    <n v="23"/>
    <s v="Ser"/>
    <x v="5"/>
    <n v="45"/>
    <m/>
    <n v="28"/>
    <m/>
    <n v="17"/>
    <m/>
    <m/>
    <m/>
    <m/>
    <m/>
    <m/>
    <m/>
    <m/>
    <m/>
    <m/>
    <m/>
    <m/>
    <m/>
    <m/>
    <m/>
    <m/>
    <n v="1.549E-2"/>
    <n v="2.97"/>
    <n v="187.27949273033971"/>
    <n v="0.45"/>
  </r>
  <r>
    <n v="278"/>
    <x v="15"/>
    <s v="Isla San Pedro Mártir278"/>
    <n v="28.382010000000001"/>
    <n v="-112.29588"/>
    <n v="2"/>
    <d v="2016-11-07T00:00:00"/>
    <d v="1899-12-30T12:00:00"/>
    <n v="8.6999999999999993"/>
    <n v="23"/>
    <s v="dme"/>
    <x v="2"/>
    <n v="26"/>
    <m/>
    <m/>
    <m/>
    <m/>
    <m/>
    <m/>
    <m/>
    <m/>
    <m/>
    <m/>
    <m/>
    <m/>
    <m/>
    <m/>
    <m/>
    <m/>
    <m/>
    <m/>
    <m/>
    <m/>
    <m/>
    <n v="20.71"/>
    <n v="538.46"/>
    <n v="0.52"/>
  </r>
  <r>
    <n v="278"/>
    <x v="15"/>
    <s v="Isla San Pedro Mártir278"/>
    <n v="28.382010000000001"/>
    <n v="-112.29588"/>
    <n v="2"/>
    <d v="2016-11-07T00:00:00"/>
    <d v="1899-12-30T12:00:00"/>
    <n v="8.6999999999999993"/>
    <n v="23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279"/>
    <x v="15"/>
    <s v="Isla San Pedro Mártir279"/>
    <n v="28.382010000000001"/>
    <n v="-112.29588"/>
    <n v="1"/>
    <d v="2016-11-07T00:00:00"/>
    <s v="12:04"/>
    <n v="12.9"/>
    <n v="23"/>
    <s v="Hpa"/>
    <x v="0"/>
    <n v="3"/>
    <m/>
    <m/>
    <m/>
    <m/>
    <m/>
    <m/>
    <m/>
    <m/>
    <n v="1"/>
    <m/>
    <n v="2"/>
    <m/>
    <m/>
    <m/>
    <m/>
    <m/>
    <m/>
    <m/>
    <m/>
    <m/>
    <n v="3.1620000000000002E-2"/>
    <n v="2.93"/>
    <n v="3109.08051476729"/>
    <n v="0.03"/>
  </r>
  <r>
    <n v="279"/>
    <x v="15"/>
    <s v="Isla San Pedro Mártir279"/>
    <n v="28.382010000000001"/>
    <n v="-112.29588"/>
    <n v="1"/>
    <d v="2016-11-07T00:00:00"/>
    <s v="12:04"/>
    <n v="12.9"/>
    <n v="23"/>
    <s v="Lar"/>
    <x v="1"/>
    <n v="6"/>
    <m/>
    <m/>
    <m/>
    <m/>
    <m/>
    <m/>
    <m/>
    <m/>
    <m/>
    <m/>
    <n v="3"/>
    <n v="3"/>
    <m/>
    <m/>
    <m/>
    <m/>
    <m/>
    <m/>
    <m/>
    <m/>
    <n v="1.549E-2"/>
    <n v="2.97"/>
    <n v="5975.6718009573051"/>
    <n v="0.06"/>
  </r>
  <r>
    <n v="279"/>
    <x v="15"/>
    <s v="Isla San Pedro Mártir279"/>
    <n v="28.382010000000001"/>
    <n v="-112.29588"/>
    <n v="1"/>
    <d v="2016-11-07T00:00:00"/>
    <s v="12:04"/>
    <n v="12.9"/>
    <n v="23"/>
    <s v="Mro"/>
    <x v="4"/>
    <n v="3"/>
    <m/>
    <m/>
    <m/>
    <m/>
    <m/>
    <m/>
    <m/>
    <m/>
    <n v="1"/>
    <m/>
    <n v="2"/>
    <m/>
    <m/>
    <m/>
    <m/>
    <m/>
    <m/>
    <m/>
    <m/>
    <m/>
    <n v="1.413E-2"/>
    <n v="2.9849999999999999"/>
    <n v="1691.0259046309111"/>
    <n v="0.03"/>
  </r>
  <r>
    <n v="279"/>
    <x v="15"/>
    <s v="Isla San Pedro Mártir279"/>
    <n v="28.382010000000001"/>
    <n v="-112.29588"/>
    <n v="1"/>
    <d v="2016-11-07T00:00:00"/>
    <s v="12:04"/>
    <n v="12.9"/>
    <n v="23"/>
    <s v="Ser"/>
    <x v="5"/>
    <n v="3"/>
    <m/>
    <m/>
    <m/>
    <n v="3"/>
    <m/>
    <m/>
    <m/>
    <m/>
    <m/>
    <m/>
    <m/>
    <m/>
    <m/>
    <m/>
    <m/>
    <m/>
    <m/>
    <m/>
    <m/>
    <m/>
    <n v="1.549E-2"/>
    <n v="2.97"/>
    <n v="29.170010802604075"/>
    <n v="0.03"/>
  </r>
  <r>
    <n v="280"/>
    <x v="15"/>
    <s v="Isla San Pedro Mártir280"/>
    <n v="28.382010000000001"/>
    <n v="-112.29588"/>
    <n v="2"/>
    <d v="2016-11-07T00:00:00"/>
    <s v="12:21"/>
    <n v="17"/>
    <n v="22"/>
    <s v="Hpa"/>
    <x v="0"/>
    <n v="5"/>
    <m/>
    <m/>
    <m/>
    <m/>
    <m/>
    <m/>
    <n v="2"/>
    <m/>
    <n v="3"/>
    <m/>
    <m/>
    <m/>
    <m/>
    <m/>
    <m/>
    <m/>
    <m/>
    <m/>
    <m/>
    <m/>
    <n v="3.1620000000000002E-2"/>
    <n v="2.93"/>
    <n v="1841.7199645163328"/>
    <n v="0.05"/>
  </r>
  <r>
    <n v="280"/>
    <x v="15"/>
    <s v="Isla San Pedro Mártir280"/>
    <n v="28.382010000000001"/>
    <n v="-112.29588"/>
    <n v="2"/>
    <d v="2016-11-07T00:00:00"/>
    <s v="12:21"/>
    <n v="17"/>
    <n v="22"/>
    <s v="Lar"/>
    <x v="1"/>
    <n v="14"/>
    <m/>
    <m/>
    <m/>
    <m/>
    <m/>
    <m/>
    <m/>
    <m/>
    <n v="2"/>
    <m/>
    <n v="7"/>
    <n v="5"/>
    <m/>
    <m/>
    <m/>
    <m/>
    <m/>
    <m/>
    <m/>
    <m/>
    <n v="1.549E-2"/>
    <n v="2.97"/>
    <n v="12008.156685415037"/>
    <n v="0.14000000000000001"/>
  </r>
  <r>
    <n v="280"/>
    <x v="15"/>
    <s v="Isla San Pedro Mártir280"/>
    <n v="28.382010000000001"/>
    <n v="-112.29588"/>
    <n v="2"/>
    <d v="2016-11-07T00:00:00"/>
    <s v="12:21"/>
    <n v="17"/>
    <n v="22"/>
    <s v="Mro"/>
    <x v="4"/>
    <n v="4"/>
    <m/>
    <m/>
    <m/>
    <n v="1"/>
    <m/>
    <m/>
    <n v="2"/>
    <m/>
    <n v="1"/>
    <m/>
    <m/>
    <m/>
    <m/>
    <m/>
    <m/>
    <m/>
    <m/>
    <m/>
    <m/>
    <m/>
    <n v="1.413E-2"/>
    <n v="2.9849999999999999"/>
    <n v="433.86247996174723"/>
    <n v="0.04"/>
  </r>
  <r>
    <n v="280"/>
    <x v="15"/>
    <s v="Isla San Pedro Mártir280"/>
    <n v="28.382010000000001"/>
    <n v="-112.29588"/>
    <n v="2"/>
    <d v="2016-11-07T00:00:00"/>
    <s v="12:21"/>
    <n v="17"/>
    <n v="22"/>
    <s v="apl"/>
    <x v="8"/>
    <n v="2"/>
    <m/>
    <m/>
    <m/>
    <m/>
    <m/>
    <m/>
    <m/>
    <m/>
    <m/>
    <m/>
    <m/>
    <m/>
    <m/>
    <m/>
    <m/>
    <m/>
    <m/>
    <m/>
    <m/>
    <m/>
    <m/>
    <n v="566.25"/>
    <n v="1132.5"/>
    <n v="0.04"/>
  </r>
  <r>
    <n v="280"/>
    <x v="15"/>
    <s v="Isla San Pedro Mártir280"/>
    <n v="28.382010000000001"/>
    <n v="-112.29588"/>
    <n v="2"/>
    <d v="2016-11-07T00:00:00"/>
    <s v="12:21"/>
    <n v="17"/>
    <n v="22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81"/>
    <x v="15"/>
    <s v="Isla San Pedro Mártir281"/>
    <n v="28.382010000000001"/>
    <n v="-112.29588"/>
    <n v="1"/>
    <d v="2016-11-07T00:00:00"/>
    <s v="12:01"/>
    <n v="13.4"/>
    <n v="22"/>
    <s v="Lar"/>
    <x v="1"/>
    <n v="8"/>
    <m/>
    <m/>
    <m/>
    <m/>
    <m/>
    <m/>
    <m/>
    <m/>
    <n v="4"/>
    <m/>
    <n v="2"/>
    <n v="1"/>
    <n v="1"/>
    <m/>
    <m/>
    <m/>
    <m/>
    <m/>
    <m/>
    <m/>
    <n v="1.549E-2"/>
    <n v="2.97"/>
    <n v="6176.4307287037209"/>
    <n v="0.08"/>
  </r>
  <r>
    <n v="281"/>
    <x v="15"/>
    <s v="Isla San Pedro Mártir281"/>
    <n v="28.382010000000001"/>
    <n v="-112.29588"/>
    <n v="1"/>
    <d v="2016-11-07T00:00:00"/>
    <s v="12:01"/>
    <n v="13.4"/>
    <n v="22"/>
    <s v="Hpa"/>
    <x v="0"/>
    <n v="3"/>
    <m/>
    <m/>
    <m/>
    <m/>
    <m/>
    <m/>
    <n v="1"/>
    <m/>
    <n v="2"/>
    <m/>
    <m/>
    <m/>
    <m/>
    <m/>
    <m/>
    <m/>
    <m/>
    <m/>
    <m/>
    <m/>
    <n v="3.1620000000000002E-2"/>
    <n v="2.93"/>
    <n v="1181.5813722645939"/>
    <n v="0.03"/>
  </r>
  <r>
    <n v="281"/>
    <x v="15"/>
    <s v="Isla San Pedro Mártir281"/>
    <n v="28.382010000000001"/>
    <n v="-112.29588"/>
    <n v="1"/>
    <d v="2016-11-07T00:00:00"/>
    <s v="12:01"/>
    <n v="13.4"/>
    <n v="22"/>
    <s v="Mro"/>
    <x v="4"/>
    <n v="3"/>
    <m/>
    <m/>
    <m/>
    <m/>
    <m/>
    <n v="2"/>
    <m/>
    <m/>
    <n v="1"/>
    <m/>
    <m/>
    <m/>
    <m/>
    <m/>
    <m/>
    <m/>
    <m/>
    <m/>
    <m/>
    <m/>
    <n v="1.413E-2"/>
    <n v="2.9849999999999999"/>
    <n v="350.24110917111511"/>
    <n v="0.03"/>
  </r>
  <r>
    <n v="281"/>
    <x v="15"/>
    <s v="Isla San Pedro Mártir281"/>
    <n v="28.382010000000001"/>
    <n v="-112.29588"/>
    <n v="1"/>
    <d v="2016-11-07T00:00:00"/>
    <s v="12:01"/>
    <n v="13.4"/>
    <n v="22"/>
    <s v="Ser"/>
    <x v="5"/>
    <n v="3"/>
    <m/>
    <m/>
    <m/>
    <n v="3"/>
    <m/>
    <m/>
    <m/>
    <m/>
    <m/>
    <m/>
    <m/>
    <m/>
    <m/>
    <m/>
    <m/>
    <m/>
    <m/>
    <m/>
    <m/>
    <m/>
    <n v="1.549E-2"/>
    <n v="2.97"/>
    <n v="29.170010802604075"/>
    <n v="0.03"/>
  </r>
  <r>
    <n v="282"/>
    <x v="15"/>
    <s v="Isla San Pedro Mártir282"/>
    <n v="28.382010000000001"/>
    <n v="-112.29588"/>
    <n v="2"/>
    <d v="2016-11-07T00:00:00"/>
    <s v="12:23"/>
    <n v="16.399999999999999"/>
    <n v="22"/>
    <s v="Lar"/>
    <x v="1"/>
    <n v="4"/>
    <m/>
    <m/>
    <m/>
    <m/>
    <m/>
    <m/>
    <m/>
    <m/>
    <n v="1"/>
    <m/>
    <n v="1"/>
    <n v="2"/>
    <m/>
    <m/>
    <m/>
    <m/>
    <m/>
    <m/>
    <m/>
    <m/>
    <n v="1.549E-2"/>
    <n v="2.97"/>
    <n v="3542.7394826436553"/>
    <n v="0.04"/>
  </r>
  <r>
    <n v="282"/>
    <x v="15"/>
    <s v="Isla San Pedro Mártir282"/>
    <n v="28.382010000000001"/>
    <n v="-112.29588"/>
    <n v="2"/>
    <d v="2016-11-07T00:00:00"/>
    <s v="12:23"/>
    <n v="16.399999999999999"/>
    <n v="22"/>
    <s v="Mro"/>
    <x v="4"/>
    <n v="11"/>
    <m/>
    <m/>
    <m/>
    <m/>
    <m/>
    <m/>
    <n v="3"/>
    <m/>
    <n v="2"/>
    <m/>
    <m/>
    <n v="1"/>
    <n v="5"/>
    <m/>
    <m/>
    <m/>
    <m/>
    <m/>
    <m/>
    <m/>
    <n v="1.413E-2"/>
    <n v="2.9849999999999999"/>
    <n v="13061.641270858929"/>
    <n v="0.11"/>
  </r>
  <r>
    <n v="282"/>
    <x v="15"/>
    <s v="Isla San Pedro Mártir282"/>
    <n v="28.382010000000001"/>
    <n v="-112.29588"/>
    <n v="2"/>
    <d v="2016-11-07T00:00:00"/>
    <s v="12:23"/>
    <n v="16.399999999999999"/>
    <n v="22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83"/>
    <x v="15"/>
    <s v="Isla San Pedro Mártir283"/>
    <n v="28.382010000000001"/>
    <n v="-112.29588"/>
    <n v="1"/>
    <d v="2016-11-07T00:00:00"/>
    <s v="8:04"/>
    <n v="20.6"/>
    <n v="22"/>
    <s v="Lar"/>
    <x v="1"/>
    <n v="30"/>
    <m/>
    <m/>
    <m/>
    <m/>
    <m/>
    <m/>
    <m/>
    <m/>
    <n v="30"/>
    <m/>
    <m/>
    <m/>
    <m/>
    <m/>
    <m/>
    <m/>
    <m/>
    <m/>
    <m/>
    <m/>
    <n v="1.549E-2"/>
    <n v="2.97"/>
    <n v="8749.6518587282371"/>
    <n v="0.3"/>
  </r>
  <r>
    <n v="283"/>
    <x v="15"/>
    <s v="Isla San Pedro Mártir283"/>
    <n v="28.382010000000001"/>
    <n v="-112.29588"/>
    <n v="1"/>
    <d v="2016-11-07T00:00:00"/>
    <s v="8:04"/>
    <n v="20.6"/>
    <n v="22"/>
    <s v="Mro"/>
    <x v="4"/>
    <n v="79"/>
    <m/>
    <m/>
    <m/>
    <m/>
    <m/>
    <m/>
    <m/>
    <m/>
    <n v="6"/>
    <m/>
    <n v="71"/>
    <m/>
    <n v="1"/>
    <n v="1"/>
    <m/>
    <m/>
    <m/>
    <m/>
    <m/>
    <m/>
    <n v="1.413E-2"/>
    <n v="2.9849999999999999"/>
    <n v="57641.626246485197"/>
    <n v="0.79"/>
  </r>
  <r>
    <n v="283"/>
    <x v="15"/>
    <s v="Isla San Pedro Mártir283"/>
    <n v="28.382010000000001"/>
    <n v="-112.29588"/>
    <n v="1"/>
    <d v="2016-11-07T00:00:00"/>
    <s v="8:04"/>
    <n v="20.6"/>
    <n v="22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284"/>
    <x v="15"/>
    <s v="Isla San Pedro Mártir284"/>
    <n v="28.382010000000001"/>
    <n v="-112.29588"/>
    <n v="2"/>
    <d v="2016-11-07T00:00:00"/>
    <s v="8:18"/>
    <n v="23"/>
    <n v="21"/>
    <s v="Hpa"/>
    <x v="0"/>
    <n v="65"/>
    <m/>
    <m/>
    <m/>
    <m/>
    <m/>
    <m/>
    <n v="15"/>
    <m/>
    <n v="50"/>
    <m/>
    <m/>
    <m/>
    <m/>
    <m/>
    <m/>
    <m/>
    <m/>
    <m/>
    <m/>
    <m/>
    <n v="3.1620000000000002E-2"/>
    <n v="2.93"/>
    <n v="28152.576184226011"/>
    <n v="0.65"/>
  </r>
  <r>
    <n v="284"/>
    <x v="15"/>
    <s v="Isla San Pedro Mártir284"/>
    <n v="28.382010000000001"/>
    <n v="-112.29588"/>
    <n v="2"/>
    <d v="2016-11-07T00:00:00"/>
    <s v="8:18"/>
    <n v="23"/>
    <n v="21"/>
    <s v="Mro"/>
    <x v="4"/>
    <n v="28"/>
    <m/>
    <m/>
    <m/>
    <m/>
    <m/>
    <m/>
    <m/>
    <m/>
    <m/>
    <m/>
    <n v="27"/>
    <n v="1"/>
    <m/>
    <m/>
    <m/>
    <m/>
    <m/>
    <m/>
    <m/>
    <m/>
    <n v="1.413E-2"/>
    <n v="2.9849999999999999"/>
    <n v="20270.270215377277"/>
    <n v="0.28000000000000003"/>
  </r>
  <r>
    <n v="284"/>
    <x v="15"/>
    <s v="Isla San Pedro Mártir284"/>
    <n v="28.382010000000001"/>
    <n v="-112.29588"/>
    <n v="2"/>
    <d v="2016-11-07T00:00:00"/>
    <s v="8:18"/>
    <n v="23"/>
    <n v="21"/>
    <s v="dme"/>
    <x v="2"/>
    <n v="3"/>
    <m/>
    <m/>
    <m/>
    <m/>
    <m/>
    <m/>
    <m/>
    <m/>
    <m/>
    <m/>
    <m/>
    <m/>
    <m/>
    <m/>
    <m/>
    <m/>
    <m/>
    <m/>
    <m/>
    <m/>
    <m/>
    <n v="20.71"/>
    <n v="62.13"/>
    <n v="0.06"/>
  </r>
  <r>
    <n v="285"/>
    <x v="15"/>
    <s v="Isla San Pedro Mártir285"/>
    <n v="28.382010000000001"/>
    <n v="-112.29588"/>
    <n v="1"/>
    <d v="2016-11-07T00:00:00"/>
    <s v="7:55"/>
    <n v="11.5"/>
    <n v="21"/>
    <s v="Ser"/>
    <x v="5"/>
    <n v="20"/>
    <m/>
    <m/>
    <m/>
    <n v="20"/>
    <m/>
    <m/>
    <m/>
    <m/>
    <m/>
    <m/>
    <m/>
    <m/>
    <m/>
    <m/>
    <m/>
    <m/>
    <m/>
    <m/>
    <m/>
    <m/>
    <n v="1.549E-2"/>
    <n v="2.97"/>
    <n v="194.46673868402715"/>
    <n v="0.2"/>
  </r>
  <r>
    <n v="285"/>
    <x v="15"/>
    <s v="Isla San Pedro Mártir285"/>
    <n v="28.382010000000001"/>
    <n v="-112.29588"/>
    <n v="1"/>
    <d v="2016-11-07T00:00:00"/>
    <s v="7:55"/>
    <n v="11.5"/>
    <n v="21"/>
    <s v="Mro"/>
    <x v="4"/>
    <n v="9"/>
    <m/>
    <m/>
    <m/>
    <m/>
    <m/>
    <m/>
    <m/>
    <m/>
    <n v="4"/>
    <m/>
    <m/>
    <n v="4"/>
    <n v="1"/>
    <m/>
    <m/>
    <m/>
    <m/>
    <m/>
    <m/>
    <m/>
    <n v="1.413E-2"/>
    <n v="2.9849999999999999"/>
    <n v="8196.7013627555152"/>
    <n v="0.09"/>
  </r>
  <r>
    <n v="285"/>
    <x v="15"/>
    <s v="Isla San Pedro Mártir285"/>
    <n v="28.382010000000001"/>
    <n v="-112.29588"/>
    <n v="1"/>
    <d v="2016-11-07T00:00:00"/>
    <s v="7:55"/>
    <n v="11.5"/>
    <n v="21"/>
    <s v="Hpa"/>
    <x v="0"/>
    <n v="9"/>
    <m/>
    <m/>
    <m/>
    <m/>
    <m/>
    <m/>
    <m/>
    <m/>
    <n v="9"/>
    <m/>
    <m/>
    <m/>
    <m/>
    <m/>
    <m/>
    <m/>
    <m/>
    <m/>
    <m/>
    <m/>
    <n v="3.1620000000000002E-2"/>
    <n v="2.93"/>
    <n v="4692.9850201156951"/>
    <n v="0.09"/>
  </r>
  <r>
    <n v="286"/>
    <x v="15"/>
    <s v="Isla San Pedro Mártir286"/>
    <n v="28.382010000000001"/>
    <n v="-112.29588"/>
    <n v="2"/>
    <d v="2016-11-07T00:00:00"/>
    <s v="8:10"/>
    <n v="6.8"/>
    <n v="21"/>
    <s v="Ser"/>
    <x v="5"/>
    <n v="9"/>
    <m/>
    <m/>
    <m/>
    <n v="9"/>
    <m/>
    <m/>
    <m/>
    <m/>
    <m/>
    <m/>
    <m/>
    <m/>
    <m/>
    <m/>
    <m/>
    <m/>
    <m/>
    <m/>
    <m/>
    <m/>
    <n v="1.549E-2"/>
    <n v="2.97"/>
    <n v="87.510032407812218"/>
    <n v="0.09"/>
  </r>
  <r>
    <n v="286"/>
    <x v="15"/>
    <s v="Isla San Pedro Mártir286"/>
    <n v="28.382010000000001"/>
    <n v="-112.29588"/>
    <n v="2"/>
    <d v="2016-11-07T00:00:00"/>
    <s v="8:10"/>
    <n v="6.8"/>
    <n v="21"/>
    <s v="Mro"/>
    <x v="4"/>
    <n v="8"/>
    <m/>
    <m/>
    <m/>
    <m/>
    <m/>
    <m/>
    <n v="1"/>
    <m/>
    <m/>
    <m/>
    <n v="3"/>
    <n v="3"/>
    <n v="1"/>
    <m/>
    <m/>
    <m/>
    <m/>
    <m/>
    <m/>
    <m/>
    <n v="1.413E-2"/>
    <n v="2.9849999999999999"/>
    <n v="8051.8051881431629"/>
    <n v="0.08"/>
  </r>
  <r>
    <n v="286"/>
    <x v="15"/>
    <s v="Isla San Pedro Mártir286"/>
    <n v="28.382010000000001"/>
    <n v="-112.29588"/>
    <n v="2"/>
    <d v="2016-11-07T00:00:00"/>
    <s v="8:10"/>
    <n v="6.8"/>
    <n v="21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286"/>
    <x v="15"/>
    <s v="Isla San Pedro Mártir286"/>
    <n v="28.382010000000001"/>
    <n v="-112.29588"/>
    <n v="2"/>
    <d v="2016-11-07T00:00:00"/>
    <s v="8:10"/>
    <n v="6.8"/>
    <n v="21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87"/>
    <x v="15"/>
    <s v="Isla San Pedro Mártir287"/>
    <n v="28.382010000000001"/>
    <n v="-112.29588"/>
    <n v="1"/>
    <d v="2016-11-07T00:00:00"/>
    <d v="1899-12-30T07:40:00"/>
    <n v="9.8000000000000007"/>
    <n v="23"/>
    <s v="Mro"/>
    <x v="4"/>
    <n v="2"/>
    <m/>
    <m/>
    <m/>
    <m/>
    <m/>
    <m/>
    <m/>
    <m/>
    <n v="2"/>
    <m/>
    <m/>
    <m/>
    <m/>
    <m/>
    <m/>
    <m/>
    <m/>
    <m/>
    <m/>
    <m/>
    <n v="1.413E-2"/>
    <n v="2.9849999999999999"/>
    <n v="559.21684967800297"/>
    <n v="0.02"/>
  </r>
  <r>
    <n v="287"/>
    <x v="15"/>
    <s v="Isla San Pedro Mártir287"/>
    <n v="28.382010000000001"/>
    <n v="-112.29588"/>
    <n v="1"/>
    <d v="2016-11-07T00:00:00"/>
    <d v="1899-12-30T07:40:00"/>
    <n v="9.8000000000000007"/>
    <n v="23"/>
    <s v="Ser"/>
    <x v="5"/>
    <n v="15"/>
    <m/>
    <n v="12"/>
    <m/>
    <n v="3"/>
    <m/>
    <m/>
    <m/>
    <m/>
    <m/>
    <m/>
    <m/>
    <m/>
    <m/>
    <m/>
    <m/>
    <m/>
    <m/>
    <m/>
    <m/>
    <m/>
    <n v="1.549E-2"/>
    <n v="2.97"/>
    <n v="38.591195737854058"/>
    <n v="0.15"/>
  </r>
  <r>
    <n v="287"/>
    <x v="15"/>
    <s v="Isla San Pedro Mártir287"/>
    <n v="28.382010000000001"/>
    <n v="-112.29588"/>
    <n v="1"/>
    <d v="2016-11-07T00:00:00"/>
    <d v="1899-12-30T07:40:00"/>
    <n v="9.8000000000000007"/>
    <n v="23"/>
    <s v="dme"/>
    <x v="2"/>
    <n v="7"/>
    <m/>
    <m/>
    <m/>
    <m/>
    <m/>
    <m/>
    <m/>
    <m/>
    <m/>
    <m/>
    <m/>
    <m/>
    <m/>
    <m/>
    <m/>
    <m/>
    <m/>
    <m/>
    <m/>
    <m/>
    <m/>
    <n v="20.71"/>
    <n v="144.97"/>
    <n v="0.14000000000000001"/>
  </r>
  <r>
    <n v="287"/>
    <x v="15"/>
    <s v="Isla San Pedro Mártir287"/>
    <n v="28.382010000000001"/>
    <n v="-112.29588"/>
    <n v="1"/>
    <d v="2016-11-07T00:00:00"/>
    <d v="1899-12-30T07:40:00"/>
    <n v="9.8000000000000007"/>
    <n v="23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287"/>
    <x v="15"/>
    <s v="Isla San Pedro Mártir287"/>
    <n v="28.382010000000001"/>
    <n v="-112.29588"/>
    <n v="1"/>
    <d v="2016-11-07T00:00:00"/>
    <d v="1899-12-30T07:40:00"/>
    <n v="9.8000000000000007"/>
    <n v="23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288"/>
    <x v="15"/>
    <s v="Isla San Pedro Mártir288"/>
    <n v="28.382010000000001"/>
    <n v="-112.29588"/>
    <n v="2"/>
    <d v="2016-11-07T00:00:00"/>
    <d v="1899-12-30T08:05:00"/>
    <n v="11.6"/>
    <n v="22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288"/>
    <x v="15"/>
    <s v="Isla San Pedro Mártir288"/>
    <n v="28.382010000000001"/>
    <n v="-112.29588"/>
    <n v="2"/>
    <d v="2016-11-07T00:00:00"/>
    <d v="1899-12-30T08:05:00"/>
    <n v="11.6"/>
    <n v="22"/>
    <s v="Mro"/>
    <x v="4"/>
    <n v="18"/>
    <m/>
    <m/>
    <m/>
    <m/>
    <m/>
    <n v="8"/>
    <n v="1"/>
    <m/>
    <n v="3"/>
    <m/>
    <n v="6"/>
    <m/>
    <m/>
    <m/>
    <m/>
    <m/>
    <m/>
    <m/>
    <m/>
    <m/>
    <n v="1.413E-2"/>
    <n v="2.9849999999999999"/>
    <n v="5428.1539944634769"/>
    <n v="0.18"/>
  </r>
  <r>
    <n v="288"/>
    <x v="15"/>
    <s v="Isla San Pedro Mártir288"/>
    <n v="28.382010000000001"/>
    <n v="-112.29588"/>
    <n v="2"/>
    <d v="2016-11-07T00:00:00"/>
    <d v="1899-12-30T08:05:00"/>
    <n v="11.6"/>
    <n v="22"/>
    <s v="Ser"/>
    <x v="5"/>
    <n v="39"/>
    <m/>
    <n v="18"/>
    <m/>
    <n v="21"/>
    <m/>
    <m/>
    <m/>
    <m/>
    <m/>
    <m/>
    <m/>
    <m/>
    <m/>
    <m/>
    <m/>
    <m/>
    <m/>
    <m/>
    <m/>
    <m/>
    <n v="1.549E-2"/>
    <n v="2.97"/>
    <n v="218.32185302110349"/>
    <n v="0.39"/>
  </r>
  <r>
    <n v="288"/>
    <x v="15"/>
    <s v="Isla San Pedro Mártir288"/>
    <n v="28.382010000000001"/>
    <n v="-112.29588"/>
    <n v="2"/>
    <d v="2016-11-07T00:00:00"/>
    <d v="1899-12-30T08:05:00"/>
    <n v="11.6"/>
    <n v="22"/>
    <s v="dme"/>
    <x v="2"/>
    <n v="3"/>
    <m/>
    <m/>
    <m/>
    <m/>
    <m/>
    <m/>
    <m/>
    <m/>
    <m/>
    <m/>
    <m/>
    <m/>
    <m/>
    <m/>
    <m/>
    <m/>
    <m/>
    <m/>
    <m/>
    <m/>
    <m/>
    <n v="20.71"/>
    <n v="62.13"/>
    <n v="0.06"/>
  </r>
  <r>
    <n v="288"/>
    <x v="15"/>
    <s v="Isla San Pedro Mártir288"/>
    <n v="28.382010000000001"/>
    <n v="-112.29588"/>
    <n v="2"/>
    <d v="2016-11-07T00:00:00"/>
    <d v="1899-12-30T08:05:00"/>
    <n v="11.6"/>
    <n v="22"/>
    <s v="ifu"/>
    <x v="7"/>
    <n v="4"/>
    <m/>
    <m/>
    <m/>
    <m/>
    <m/>
    <m/>
    <m/>
    <m/>
    <m/>
    <m/>
    <m/>
    <m/>
    <m/>
    <m/>
    <m/>
    <m/>
    <m/>
    <m/>
    <m/>
    <m/>
    <m/>
    <n v="375"/>
    <n v="1500"/>
    <n v="0.08"/>
  </r>
  <r>
    <n v="288"/>
    <x v="15"/>
    <s v="Isla San Pedro Mártir288"/>
    <n v="28.382010000000001"/>
    <n v="-112.29588"/>
    <n v="2"/>
    <d v="2016-11-07T00:00:00"/>
    <d v="1899-12-30T08:05:00"/>
    <n v="11.6"/>
    <n v="22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89"/>
    <x v="15"/>
    <s v="Isla San Pedro Mártir289"/>
    <n v="28.382010000000001"/>
    <n v="-112.29588"/>
    <n v="1"/>
    <d v="2016-11-07T00:00:00"/>
    <d v="1899-12-30T07:40:00"/>
    <n v="7.45"/>
    <n v="23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289"/>
    <x v="15"/>
    <s v="Isla San Pedro Mártir289"/>
    <n v="28.382010000000001"/>
    <n v="-112.29588"/>
    <n v="1"/>
    <d v="2016-11-07T00:00:00"/>
    <d v="1899-12-30T07:40:00"/>
    <n v="7.45"/>
    <n v="23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290"/>
    <x v="15"/>
    <s v="Isla San Pedro Mártir290"/>
    <n v="28.382010000000001"/>
    <n v="-112.29588"/>
    <n v="2"/>
    <d v="2016-11-07T00:00:00"/>
    <d v="1899-12-30T08:00:00"/>
    <n v="8"/>
    <n v="23"/>
    <s v="Ser"/>
    <x v="5"/>
    <n v="12"/>
    <m/>
    <n v="5"/>
    <m/>
    <n v="7"/>
    <m/>
    <m/>
    <m/>
    <m/>
    <m/>
    <m/>
    <m/>
    <m/>
    <m/>
    <m/>
    <m/>
    <m/>
    <m/>
    <m/>
    <m/>
    <m/>
    <n v="1.549E-2"/>
    <n v="2.97"/>
    <n v="71.988852262430328"/>
    <n v="0.12"/>
  </r>
  <r>
    <n v="291"/>
    <x v="16"/>
    <s v="San Francisquito291"/>
    <n v="28.44097"/>
    <n v="-112.85599999999999"/>
    <n v="1"/>
    <d v="2016-11-08T00:00:00"/>
    <d v="1899-12-30T07:30:00"/>
    <n v="6"/>
    <n v="25"/>
    <s v="Hpa"/>
    <x v="0"/>
    <n v="8"/>
    <m/>
    <m/>
    <m/>
    <m/>
    <m/>
    <n v="1"/>
    <n v="3"/>
    <m/>
    <n v="4"/>
    <m/>
    <m/>
    <m/>
    <m/>
    <m/>
    <m/>
    <m/>
    <m/>
    <m/>
    <m/>
    <m/>
    <n v="3.1620000000000002E-2"/>
    <n v="2.93"/>
    <n v="2570.2794549848577"/>
    <n v="0.08"/>
  </r>
  <r>
    <n v="291"/>
    <x v="16"/>
    <s v="San Francisquito291"/>
    <n v="28.44097"/>
    <n v="-112.85599999999999"/>
    <n v="1"/>
    <d v="2016-11-08T00:00:00"/>
    <d v="1899-12-30T07:30:00"/>
    <n v="6"/>
    <n v="25"/>
    <s v="Mro"/>
    <x v="4"/>
    <n v="15"/>
    <m/>
    <m/>
    <m/>
    <n v="1"/>
    <m/>
    <n v="1"/>
    <n v="5"/>
    <m/>
    <n v="8"/>
    <m/>
    <m/>
    <m/>
    <m/>
    <m/>
    <m/>
    <m/>
    <m/>
    <m/>
    <m/>
    <m/>
    <n v="1.413E-2"/>
    <n v="2.9849999999999999"/>
    <n v="2644.074425727682"/>
    <n v="0.15"/>
  </r>
  <r>
    <n v="291"/>
    <x v="16"/>
    <s v="San Francisquito291"/>
    <n v="28.44097"/>
    <n v="-112.85599999999999"/>
    <n v="1"/>
    <d v="2016-11-08T00:00:00"/>
    <d v="1899-12-30T07:30:00"/>
    <n v="6"/>
    <n v="25"/>
    <s v="Ser"/>
    <x v="5"/>
    <n v="70"/>
    <m/>
    <n v="23"/>
    <m/>
    <n v="47"/>
    <m/>
    <m/>
    <m/>
    <m/>
    <m/>
    <m/>
    <m/>
    <m/>
    <m/>
    <m/>
    <m/>
    <m/>
    <m/>
    <m/>
    <m/>
    <m/>
    <n v="1.549E-2"/>
    <n v="2.97"/>
    <n v="475.05410703335963"/>
    <n v="0.7"/>
  </r>
  <r>
    <n v="291"/>
    <x v="16"/>
    <s v="San Francisquito291"/>
    <n v="28.44097"/>
    <n v="-112.85599999999999"/>
    <n v="1"/>
    <d v="2016-11-08T00:00:00"/>
    <d v="1899-12-30T07:30:00"/>
    <n v="6"/>
    <n v="25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292"/>
    <x v="16"/>
    <s v="San Francisquito292"/>
    <n v="28.44097"/>
    <n v="-112.85599999999999"/>
    <n v="2"/>
    <d v="2016-11-08T00:00:00"/>
    <d v="1899-12-30T07:52:00"/>
    <n v="5.9"/>
    <n v="24"/>
    <s v="Hpa"/>
    <x v="0"/>
    <n v="18"/>
    <m/>
    <m/>
    <m/>
    <m/>
    <m/>
    <n v="2"/>
    <n v="11"/>
    <m/>
    <n v="3"/>
    <m/>
    <n v="2"/>
    <m/>
    <m/>
    <m/>
    <m/>
    <m/>
    <m/>
    <m/>
    <m/>
    <m/>
    <n v="3.1620000000000002E-2"/>
    <n v="2.93"/>
    <n v="5814.4618058542947"/>
    <n v="0.18"/>
  </r>
  <r>
    <n v="292"/>
    <x v="16"/>
    <s v="San Francisquito292"/>
    <n v="28.44097"/>
    <n v="-112.85599999999999"/>
    <n v="2"/>
    <d v="2016-11-08T00:00:00"/>
    <d v="1899-12-30T07:52:00"/>
    <n v="5.9"/>
    <n v="24"/>
    <s v="Mro"/>
    <x v="4"/>
    <n v="25"/>
    <m/>
    <n v="6"/>
    <m/>
    <n v="5"/>
    <m/>
    <n v="5"/>
    <m/>
    <m/>
    <n v="9"/>
    <m/>
    <m/>
    <m/>
    <m/>
    <m/>
    <m/>
    <m/>
    <m/>
    <m/>
    <m/>
    <m/>
    <n v="1.413E-2"/>
    <n v="2.9849999999999999"/>
    <n v="2743.2554308164972"/>
    <n v="0.25"/>
  </r>
  <r>
    <n v="292"/>
    <x v="16"/>
    <s v="San Francisquito292"/>
    <n v="28.44097"/>
    <n v="-112.85599999999999"/>
    <n v="2"/>
    <d v="2016-11-08T00:00:00"/>
    <d v="1899-12-30T07:52:00"/>
    <n v="5.9"/>
    <n v="24"/>
    <s v="Ser"/>
    <x v="5"/>
    <n v="49"/>
    <m/>
    <n v="4"/>
    <m/>
    <n v="45"/>
    <m/>
    <m/>
    <m/>
    <m/>
    <m/>
    <m/>
    <m/>
    <m/>
    <m/>
    <m/>
    <m/>
    <m/>
    <m/>
    <m/>
    <m/>
    <m/>
    <n v="1.549E-2"/>
    <n v="2.97"/>
    <n v="440.69055701747777"/>
    <n v="0.49"/>
  </r>
  <r>
    <n v="292"/>
    <x v="16"/>
    <s v="San Francisquito292"/>
    <n v="28.44097"/>
    <n v="-112.85599999999999"/>
    <n v="2"/>
    <d v="2016-11-08T00:00:00"/>
    <d v="1899-12-30T07:52:00"/>
    <n v="5.9"/>
    <n v="24"/>
    <s v="dme"/>
    <x v="2"/>
    <n v="5"/>
    <m/>
    <m/>
    <m/>
    <m/>
    <m/>
    <m/>
    <m/>
    <m/>
    <m/>
    <m/>
    <m/>
    <m/>
    <m/>
    <m/>
    <m/>
    <m/>
    <m/>
    <m/>
    <m/>
    <m/>
    <m/>
    <n v="20.71"/>
    <n v="103.55000000000001"/>
    <n v="0.1"/>
  </r>
  <r>
    <n v="293"/>
    <x v="16"/>
    <s v="San Francisquito293"/>
    <n v="28.44097"/>
    <n v="-112.85599999999999"/>
    <n v="1"/>
    <d v="2016-11-08T00:00:00"/>
    <d v="1899-12-30T07:30:00"/>
    <n v="12.6"/>
    <n v="25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293"/>
    <x v="16"/>
    <s v="San Francisquito293"/>
    <n v="28.44097"/>
    <n v="-112.85599999999999"/>
    <n v="1"/>
    <d v="2016-11-08T00:00:00"/>
    <d v="1899-12-30T07:30:00"/>
    <n v="12.6"/>
    <n v="25"/>
    <s v="ifu"/>
    <x v="7"/>
    <n v="5"/>
    <m/>
    <m/>
    <m/>
    <m/>
    <m/>
    <m/>
    <m/>
    <m/>
    <m/>
    <m/>
    <m/>
    <m/>
    <m/>
    <m/>
    <m/>
    <m/>
    <m/>
    <m/>
    <m/>
    <m/>
    <m/>
    <n v="375"/>
    <n v="1875"/>
    <n v="0.1"/>
  </r>
  <r>
    <n v="294"/>
    <x v="16"/>
    <s v="San Francisquito294"/>
    <n v="28.44097"/>
    <n v="-112.85599999999999"/>
    <n v="2"/>
    <d v="2016-11-08T00:00:00"/>
    <d v="1899-12-30T07:45:00"/>
    <n v="12.7"/>
    <n v="25"/>
    <s v="Mro"/>
    <x v="4"/>
    <n v="1"/>
    <m/>
    <m/>
    <m/>
    <m/>
    <m/>
    <m/>
    <m/>
    <n v="1"/>
    <m/>
    <m/>
    <m/>
    <m/>
    <m/>
    <m/>
    <m/>
    <m/>
    <m/>
    <m/>
    <m/>
    <m/>
    <n v="1.413E-2"/>
    <n v="2.9849999999999999"/>
    <n v="153.6055750122033"/>
    <n v="0.01"/>
  </r>
  <r>
    <n v="294"/>
    <x v="16"/>
    <s v="San Francisquito294"/>
    <n v="28.44097"/>
    <n v="-112.85599999999999"/>
    <n v="2"/>
    <d v="2016-11-08T00:00:00"/>
    <d v="1899-12-30T07:45:00"/>
    <n v="12.7"/>
    <n v="25"/>
    <s v="ifu"/>
    <x v="7"/>
    <n v="3"/>
    <m/>
    <m/>
    <m/>
    <m/>
    <m/>
    <m/>
    <m/>
    <m/>
    <m/>
    <m/>
    <m/>
    <m/>
    <m/>
    <m/>
    <m/>
    <m/>
    <m/>
    <m/>
    <m/>
    <m/>
    <m/>
    <n v="375"/>
    <n v="1125"/>
    <n v="0.06"/>
  </r>
  <r>
    <n v="295"/>
    <x v="16"/>
    <s v="San Francisquito295"/>
    <n v="28.44097"/>
    <n v="-112.85599999999999"/>
    <n v="1"/>
    <d v="2016-11-08T00:00:00"/>
    <s v="7:47"/>
    <n v="8"/>
    <n v="24"/>
    <s v="Mro"/>
    <x v="4"/>
    <n v="14"/>
    <m/>
    <m/>
    <m/>
    <m/>
    <m/>
    <m/>
    <n v="3"/>
    <m/>
    <n v="1"/>
    <m/>
    <m/>
    <n v="1"/>
    <n v="9"/>
    <m/>
    <m/>
    <m/>
    <m/>
    <m/>
    <m/>
    <m/>
    <n v="1.413E-2"/>
    <n v="2.9849999999999999"/>
    <n v="21636.955688633974"/>
    <n v="0.14000000000000001"/>
  </r>
  <r>
    <n v="295"/>
    <x v="16"/>
    <s v="San Francisquito295"/>
    <n v="28.44097"/>
    <n v="-112.85599999999999"/>
    <n v="1"/>
    <d v="2016-11-08T00:00:00"/>
    <s v="7:47"/>
    <n v="8"/>
    <n v="24"/>
    <s v="Ser"/>
    <x v="5"/>
    <n v="15"/>
    <m/>
    <m/>
    <m/>
    <n v="15"/>
    <m/>
    <m/>
    <m/>
    <m/>
    <m/>
    <m/>
    <m/>
    <m/>
    <m/>
    <m/>
    <m/>
    <m/>
    <m/>
    <m/>
    <m/>
    <m/>
    <n v="1.549E-2"/>
    <n v="2.97"/>
    <n v="145.85005401302035"/>
    <n v="0.15"/>
  </r>
  <r>
    <n v="295"/>
    <x v="16"/>
    <s v="San Francisquito295"/>
    <n v="28.44097"/>
    <n v="-112.85599999999999"/>
    <n v="1"/>
    <d v="2016-11-08T00:00:00"/>
    <s v="7:47"/>
    <n v="8"/>
    <n v="24"/>
    <s v="Hpa"/>
    <x v="0"/>
    <n v="3"/>
    <m/>
    <m/>
    <m/>
    <m/>
    <m/>
    <m/>
    <m/>
    <m/>
    <n v="3"/>
    <m/>
    <m/>
    <m/>
    <m/>
    <m/>
    <m/>
    <m/>
    <m/>
    <m/>
    <m/>
    <m/>
    <n v="3.1620000000000002E-2"/>
    <n v="2.93"/>
    <n v="1564.3283400385649"/>
    <n v="0.03"/>
  </r>
  <r>
    <n v="295"/>
    <x v="16"/>
    <s v="San Francisquito295"/>
    <n v="28.44097"/>
    <n v="-112.85599999999999"/>
    <n v="1"/>
    <d v="2016-11-08T00:00:00"/>
    <s v="7:47"/>
    <n v="8"/>
    <n v="24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96"/>
    <x v="16"/>
    <s v="San Francisquito296"/>
    <n v="28.44097"/>
    <n v="-112.85599999999999"/>
    <n v="2"/>
    <d v="2016-11-08T00:00:00"/>
    <s v="8:07"/>
    <n v="5.8"/>
    <n v="24"/>
    <s v="Ser"/>
    <x v="5"/>
    <n v="20"/>
    <m/>
    <m/>
    <m/>
    <n v="20"/>
    <m/>
    <m/>
    <m/>
    <m/>
    <m/>
    <m/>
    <m/>
    <m/>
    <m/>
    <m/>
    <m/>
    <m/>
    <m/>
    <m/>
    <m/>
    <m/>
    <n v="1.549E-2"/>
    <n v="2.97"/>
    <n v="194.46673868402715"/>
    <n v="0.2"/>
  </r>
  <r>
    <n v="296"/>
    <x v="16"/>
    <s v="San Francisquito296"/>
    <n v="28.44097"/>
    <n v="-112.85599999999999"/>
    <n v="2"/>
    <d v="2016-11-08T00:00:00"/>
    <s v="8:07"/>
    <n v="5.8"/>
    <n v="24"/>
    <s v="Mro"/>
    <x v="4"/>
    <n v="16"/>
    <m/>
    <m/>
    <m/>
    <m/>
    <m/>
    <m/>
    <n v="2"/>
    <m/>
    <n v="1"/>
    <m/>
    <n v="9"/>
    <n v="2"/>
    <n v="2"/>
    <m/>
    <m/>
    <m/>
    <m/>
    <m/>
    <m/>
    <m/>
    <n v="1.413E-2"/>
    <n v="2.9849999999999999"/>
    <n v="13635.808068067196"/>
    <n v="0.16"/>
  </r>
  <r>
    <n v="296"/>
    <x v="16"/>
    <s v="San Francisquito296"/>
    <n v="28.44097"/>
    <n v="-112.85599999999999"/>
    <n v="2"/>
    <d v="2016-11-08T00:00:00"/>
    <s v="8:07"/>
    <n v="5.8"/>
    <n v="24"/>
    <s v="Hpa"/>
    <x v="0"/>
    <n v="6"/>
    <m/>
    <m/>
    <m/>
    <n v="1"/>
    <m/>
    <m/>
    <n v="3"/>
    <m/>
    <n v="2"/>
    <m/>
    <m/>
    <m/>
    <m/>
    <m/>
    <m/>
    <m/>
    <m/>
    <m/>
    <m/>
    <m/>
    <n v="3.1620000000000002E-2"/>
    <n v="2.93"/>
    <n v="1477.1719102493378"/>
    <n v="0.06"/>
  </r>
  <r>
    <n v="297"/>
    <x v="16"/>
    <s v="San Francisquito297"/>
    <n v="28.44097"/>
    <n v="-112.85599999999999"/>
    <n v="1"/>
    <d v="2016-11-08T00:00:00"/>
    <s v="7:46"/>
    <n v="9.1999999999999993"/>
    <n v="25"/>
    <s v="Hpa"/>
    <x v="0"/>
    <n v="2"/>
    <m/>
    <m/>
    <m/>
    <m/>
    <m/>
    <m/>
    <n v="1"/>
    <m/>
    <n v="1"/>
    <m/>
    <m/>
    <m/>
    <m/>
    <m/>
    <m/>
    <m/>
    <m/>
    <m/>
    <m/>
    <m/>
    <n v="3.1620000000000002E-2"/>
    <n v="2.93"/>
    <n v="660.13859225173894"/>
    <n v="0.02"/>
  </r>
  <r>
    <n v="297"/>
    <x v="16"/>
    <s v="San Francisquito297"/>
    <n v="28.44097"/>
    <n v="-112.85599999999999"/>
    <n v="1"/>
    <d v="2016-11-08T00:00:00"/>
    <s v="7:46"/>
    <n v="9.1999999999999993"/>
    <n v="25"/>
    <s v="Mro"/>
    <x v="4"/>
    <n v="44"/>
    <m/>
    <m/>
    <m/>
    <m/>
    <m/>
    <m/>
    <n v="3"/>
    <m/>
    <n v="19"/>
    <m/>
    <n v="18"/>
    <n v="3"/>
    <n v="1"/>
    <m/>
    <m/>
    <m/>
    <m/>
    <m/>
    <m/>
    <m/>
    <n v="1.413E-2"/>
    <n v="2.9849999999999999"/>
    <n v="24095.087445008092"/>
    <n v="0.44"/>
  </r>
  <r>
    <n v="297"/>
    <x v="16"/>
    <s v="San Francisquito297"/>
    <n v="28.44097"/>
    <n v="-112.85599999999999"/>
    <n v="1"/>
    <d v="2016-11-08T00:00:00"/>
    <s v="7:46"/>
    <n v="9.1999999999999993"/>
    <n v="25"/>
    <s v="Ser"/>
    <x v="5"/>
    <n v="10"/>
    <m/>
    <n v="7"/>
    <m/>
    <n v="3"/>
    <m/>
    <m/>
    <m/>
    <m/>
    <m/>
    <m/>
    <m/>
    <m/>
    <m/>
    <m/>
    <m/>
    <m/>
    <m/>
    <m/>
    <m/>
    <m/>
    <n v="1.549E-2"/>
    <n v="2.97"/>
    <n v="34.665702014833229"/>
    <n v="0.1"/>
  </r>
  <r>
    <n v="297"/>
    <x v="16"/>
    <s v="San Francisquito297"/>
    <n v="28.44097"/>
    <n v="-112.85599999999999"/>
    <n v="1"/>
    <d v="2016-11-08T00:00:00"/>
    <s v="7:46"/>
    <n v="9.1999999999999993"/>
    <n v="25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298"/>
    <x v="16"/>
    <s v="San Francisquito298"/>
    <n v="28.44097"/>
    <n v="-112.85599999999999"/>
    <n v="2"/>
    <d v="2016-11-08T00:00:00"/>
    <s v="8:06"/>
    <n v="10.6"/>
    <n v="25"/>
    <s v="Hpa"/>
    <x v="0"/>
    <n v="2"/>
    <m/>
    <m/>
    <m/>
    <m/>
    <m/>
    <m/>
    <m/>
    <m/>
    <m/>
    <m/>
    <n v="2"/>
    <m/>
    <m/>
    <m/>
    <m/>
    <m/>
    <m/>
    <m/>
    <m/>
    <m/>
    <n v="3.1620000000000002E-2"/>
    <n v="2.93"/>
    <n v="2587.6377347544349"/>
    <n v="0.02"/>
  </r>
  <r>
    <n v="298"/>
    <x v="16"/>
    <s v="San Francisquito298"/>
    <n v="28.44097"/>
    <n v="-112.85599999999999"/>
    <n v="2"/>
    <d v="2016-11-08T00:00:00"/>
    <s v="8:06"/>
    <n v="10.6"/>
    <n v="25"/>
    <s v="Mro"/>
    <x v="4"/>
    <n v="30"/>
    <m/>
    <m/>
    <m/>
    <m/>
    <m/>
    <m/>
    <m/>
    <m/>
    <n v="6"/>
    <m/>
    <n v="21"/>
    <n v="2"/>
    <n v="1"/>
    <m/>
    <m/>
    <m/>
    <m/>
    <m/>
    <m/>
    <m/>
    <n v="1.413E-2"/>
    <n v="2.9849999999999999"/>
    <n v="21143.533273875571"/>
    <n v="0.3"/>
  </r>
  <r>
    <n v="298"/>
    <x v="16"/>
    <s v="San Francisquito298"/>
    <n v="28.44097"/>
    <n v="-112.85599999999999"/>
    <n v="2"/>
    <d v="2016-11-08T00:00:00"/>
    <s v="8:06"/>
    <n v="10.6"/>
    <n v="25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298"/>
    <x v="16"/>
    <s v="San Francisquito298"/>
    <n v="28.44097"/>
    <n v="-112.85599999999999"/>
    <n v="2"/>
    <d v="2016-11-08T00:00:00"/>
    <s v="8:06"/>
    <n v="10.6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299"/>
    <x v="17"/>
    <s v="Isla San Lorenzo299"/>
    <n v="28.579319999999999"/>
    <n v="-112.76599"/>
    <n v="1"/>
    <d v="2016-11-08T00:00:00"/>
    <d v="1899-12-30T12:57:00"/>
    <n v="17.899999999999999"/>
    <n v="25"/>
    <s v="Mro"/>
    <x v="4"/>
    <n v="19"/>
    <m/>
    <m/>
    <m/>
    <m/>
    <m/>
    <m/>
    <m/>
    <m/>
    <m/>
    <m/>
    <n v="10"/>
    <n v="9"/>
    <m/>
    <m/>
    <m/>
    <m/>
    <m/>
    <m/>
    <m/>
    <m/>
    <n v="1.413E-2"/>
    <n v="2.9849999999999999"/>
    <n v="18002.295542638043"/>
    <n v="0.19"/>
  </r>
  <r>
    <n v="299"/>
    <x v="17"/>
    <s v="Isla San Lorenzo299"/>
    <n v="28.579319999999999"/>
    <n v="-112.76599"/>
    <n v="1"/>
    <d v="2016-11-08T00:00:00"/>
    <d v="1899-12-30T12:57:00"/>
    <n v="17.899999999999999"/>
    <n v="25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00"/>
    <x v="17"/>
    <s v="Isla San Lorenzo300"/>
    <n v="28.579319999999999"/>
    <n v="-112.76599"/>
    <n v="2"/>
    <d v="2016-11-08T00:00:00"/>
    <d v="1899-12-30T13:05:00"/>
    <n v="17.98"/>
    <n v="25"/>
    <s v="Mro"/>
    <x v="4"/>
    <n v="12"/>
    <m/>
    <m/>
    <m/>
    <m/>
    <m/>
    <m/>
    <m/>
    <m/>
    <m/>
    <m/>
    <n v="9"/>
    <n v="3"/>
    <m/>
    <m/>
    <m/>
    <m/>
    <m/>
    <m/>
    <m/>
    <m/>
    <n v="1.413E-2"/>
    <n v="2.9849999999999999"/>
    <n v="9999.781373623091"/>
    <n v="0.12"/>
  </r>
  <r>
    <n v="300"/>
    <x v="17"/>
    <s v="Isla San Lorenzo300"/>
    <n v="28.579319999999999"/>
    <n v="-112.76599"/>
    <n v="2"/>
    <d v="2016-11-08T00:00:00"/>
    <d v="1899-12-30T13:05:00"/>
    <n v="17.98"/>
    <n v="25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00"/>
    <x v="17"/>
    <s v="Isla San Lorenzo300"/>
    <n v="28.579319999999999"/>
    <n v="-112.76599"/>
    <n v="2"/>
    <d v="2016-11-08T00:00:00"/>
    <d v="1899-12-30T13:05:00"/>
    <n v="17.98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01"/>
    <x v="17"/>
    <s v="Isla San Lorenzo301"/>
    <n v="28.579319999999999"/>
    <n v="-112.76599"/>
    <n v="1"/>
    <d v="2016-11-08T00:00:00"/>
    <d v="1899-12-30T13:14:00"/>
    <n v="15"/>
    <n v="24"/>
    <s v="Mro"/>
    <x v="4"/>
    <n v="163"/>
    <m/>
    <m/>
    <m/>
    <m/>
    <m/>
    <m/>
    <m/>
    <m/>
    <m/>
    <m/>
    <n v="101"/>
    <n v="62"/>
    <m/>
    <m/>
    <m/>
    <m/>
    <m/>
    <m/>
    <m/>
    <m/>
    <n v="1.413E-2"/>
    <n v="2.9849999999999999"/>
    <n v="146676.90549705439"/>
    <n v="1.63"/>
  </r>
  <r>
    <n v="301"/>
    <x v="17"/>
    <s v="Isla San Lorenzo301"/>
    <n v="28.579319999999999"/>
    <n v="-112.76599"/>
    <n v="1"/>
    <d v="2016-11-08T00:00:00"/>
    <d v="1899-12-30T13:14:00"/>
    <n v="15"/>
    <n v="24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02"/>
    <x v="17"/>
    <s v="Isla San Lorenzo302"/>
    <n v="28.579319999999999"/>
    <n v="-112.76599"/>
    <n v="2"/>
    <d v="2016-11-08T00:00:00"/>
    <d v="1899-12-30T13:23:00"/>
    <n v="17.2"/>
    <n v="23"/>
    <s v="Mro"/>
    <x v="4"/>
    <n v="72"/>
    <m/>
    <m/>
    <m/>
    <m/>
    <m/>
    <m/>
    <m/>
    <m/>
    <m/>
    <m/>
    <n v="57"/>
    <n v="14"/>
    <m/>
    <n v="1"/>
    <m/>
    <m/>
    <m/>
    <m/>
    <m/>
    <m/>
    <n v="1.413E-2"/>
    <n v="2.9849999999999999"/>
    <n v="60896.201962865307"/>
    <n v="0.72"/>
  </r>
  <r>
    <n v="303"/>
    <x v="17"/>
    <s v="Isla San Lorenzo303"/>
    <n v="28.579319999999999"/>
    <n v="-112.76599"/>
    <n v="1"/>
    <d v="2016-11-08T00:00:00"/>
    <d v="1899-12-30T12:45:00"/>
    <n v="5.7"/>
    <n v="24"/>
    <s v="Hpa"/>
    <x v="0"/>
    <n v="3"/>
    <m/>
    <m/>
    <m/>
    <m/>
    <m/>
    <m/>
    <n v="3"/>
    <m/>
    <m/>
    <m/>
    <m/>
    <m/>
    <m/>
    <m/>
    <m/>
    <m/>
    <m/>
    <m/>
    <m/>
    <m/>
    <n v="3.1620000000000002E-2"/>
    <n v="2.93"/>
    <n v="416.08743671665172"/>
    <n v="0.03"/>
  </r>
  <r>
    <n v="303"/>
    <x v="17"/>
    <s v="Isla San Lorenzo303"/>
    <n v="28.579319999999999"/>
    <n v="-112.76599"/>
    <n v="1"/>
    <d v="2016-11-08T00:00:00"/>
    <d v="1899-12-30T12:45:00"/>
    <n v="5.7"/>
    <n v="24"/>
    <s v="Ser"/>
    <x v="5"/>
    <n v="4"/>
    <m/>
    <n v="4"/>
    <m/>
    <m/>
    <m/>
    <m/>
    <m/>
    <m/>
    <m/>
    <m/>
    <m/>
    <m/>
    <m/>
    <m/>
    <m/>
    <m/>
    <m/>
    <m/>
    <m/>
    <m/>
    <n v="1.549E-2"/>
    <n v="2.97"/>
    <n v="3.1403949784166616"/>
    <n v="0.04"/>
  </r>
  <r>
    <n v="303"/>
    <x v="17"/>
    <s v="Isla San Lorenzo303"/>
    <n v="28.579319999999999"/>
    <n v="-112.76599"/>
    <n v="1"/>
    <d v="2016-11-08T00:00:00"/>
    <d v="1899-12-30T12:45:00"/>
    <n v="5.7"/>
    <n v="24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04"/>
    <x v="17"/>
    <s v="Isla San Lorenzo304"/>
    <n v="28.579319999999999"/>
    <n v="-112.76599"/>
    <n v="2"/>
    <d v="2016-11-08T00:00:00"/>
    <d v="1899-12-30T13:00:00"/>
    <n v="6"/>
    <n v="24"/>
    <s v="Mro"/>
    <x v="4"/>
    <n v="2"/>
    <m/>
    <m/>
    <m/>
    <m/>
    <m/>
    <m/>
    <m/>
    <m/>
    <m/>
    <m/>
    <n v="2"/>
    <m/>
    <m/>
    <m/>
    <m/>
    <m/>
    <m/>
    <m/>
    <m/>
    <m/>
    <n v="1.413E-2"/>
    <n v="2.9849999999999999"/>
    <n v="1411.4174797919095"/>
    <n v="0.02"/>
  </r>
  <r>
    <n v="304"/>
    <x v="17"/>
    <s v="Isla San Lorenzo304"/>
    <n v="28.579319999999999"/>
    <n v="-112.76599"/>
    <n v="2"/>
    <d v="2016-11-08T00:00:00"/>
    <d v="1899-12-30T13:00:00"/>
    <n v="6"/>
    <n v="24"/>
    <s v="Ser"/>
    <x v="5"/>
    <n v="22"/>
    <m/>
    <n v="22"/>
    <m/>
    <m/>
    <m/>
    <m/>
    <m/>
    <m/>
    <m/>
    <m/>
    <m/>
    <m/>
    <m/>
    <m/>
    <m/>
    <m/>
    <m/>
    <m/>
    <m/>
    <m/>
    <n v="1.549E-2"/>
    <n v="2.97"/>
    <n v="17.272172381291639"/>
    <n v="0.22"/>
  </r>
  <r>
    <n v="304"/>
    <x v="17"/>
    <s v="Isla San Lorenzo304"/>
    <n v="28.579319999999999"/>
    <n v="-112.76599"/>
    <n v="2"/>
    <d v="2016-11-08T00:00:00"/>
    <d v="1899-12-30T13:00:00"/>
    <n v="6"/>
    <n v="24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304"/>
    <x v="17"/>
    <s v="Isla San Lorenzo304"/>
    <n v="28.579319999999999"/>
    <n v="-112.76599"/>
    <n v="2"/>
    <d v="2016-11-08T00:00:00"/>
    <d v="1899-12-30T13:00:00"/>
    <n v="6"/>
    <n v="24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305"/>
    <x v="17"/>
    <s v="Isla San Lorenzo305"/>
    <n v="28.579319999999999"/>
    <n v="-112.76599"/>
    <n v="1"/>
    <d v="2016-11-08T00:00:00"/>
    <d v="1899-12-30T12:50:00"/>
    <n v="9.5"/>
    <n v="25"/>
    <s v="Hpa"/>
    <x v="0"/>
    <n v="5"/>
    <m/>
    <m/>
    <m/>
    <m/>
    <m/>
    <m/>
    <n v="1"/>
    <n v="4"/>
    <m/>
    <m/>
    <m/>
    <m/>
    <m/>
    <m/>
    <m/>
    <m/>
    <m/>
    <m/>
    <m/>
    <m/>
    <n v="3.1620000000000002E-2"/>
    <n v="2.93"/>
    <n v="1297.2507566010543"/>
    <n v="0.05"/>
  </r>
  <r>
    <n v="305"/>
    <x v="17"/>
    <s v="Isla San Lorenzo305"/>
    <n v="28.579319999999999"/>
    <n v="-112.76599"/>
    <n v="1"/>
    <d v="2016-11-08T00:00:00"/>
    <d v="1899-12-30T12:50:00"/>
    <n v="9.5"/>
    <n v="25"/>
    <s v="Mro"/>
    <x v="4"/>
    <n v="2"/>
    <m/>
    <m/>
    <m/>
    <m/>
    <m/>
    <m/>
    <m/>
    <m/>
    <m/>
    <m/>
    <n v="2"/>
    <m/>
    <m/>
    <m/>
    <m/>
    <m/>
    <m/>
    <m/>
    <m/>
    <m/>
    <n v="1.413E-2"/>
    <n v="2.9849999999999999"/>
    <n v="1411.4174797919095"/>
    <n v="0.02"/>
  </r>
  <r>
    <n v="305"/>
    <x v="17"/>
    <s v="Isla San Lorenzo305"/>
    <n v="28.579319999999999"/>
    <n v="-112.76599"/>
    <n v="1"/>
    <d v="2016-11-08T00:00:00"/>
    <d v="1899-12-30T12:50:00"/>
    <n v="9.5"/>
    <n v="25"/>
    <s v="Ser"/>
    <x v="5"/>
    <n v="17"/>
    <m/>
    <n v="7"/>
    <m/>
    <n v="10"/>
    <m/>
    <m/>
    <m/>
    <m/>
    <m/>
    <m/>
    <m/>
    <m/>
    <m/>
    <m/>
    <m/>
    <m/>
    <m/>
    <m/>
    <m/>
    <m/>
    <n v="1.549E-2"/>
    <n v="2.97"/>
    <n v="102.72906055424274"/>
    <n v="0.17"/>
  </r>
  <r>
    <n v="305"/>
    <x v="17"/>
    <s v="Isla San Lorenzo305"/>
    <n v="28.579319999999999"/>
    <n v="-112.76599"/>
    <n v="1"/>
    <d v="2016-11-08T00:00:00"/>
    <d v="1899-12-30T12:50:00"/>
    <n v="9.5"/>
    <n v="25"/>
    <s v="dme"/>
    <x v="2"/>
    <n v="39"/>
    <m/>
    <m/>
    <m/>
    <m/>
    <m/>
    <m/>
    <m/>
    <m/>
    <m/>
    <m/>
    <m/>
    <m/>
    <m/>
    <m/>
    <m/>
    <m/>
    <m/>
    <m/>
    <m/>
    <m/>
    <m/>
    <n v="20.71"/>
    <n v="807.69"/>
    <n v="0.78"/>
  </r>
  <r>
    <n v="306"/>
    <x v="17"/>
    <s v="Isla San Lorenzo306"/>
    <n v="28.579319999999999"/>
    <n v="-112.76599"/>
    <n v="2"/>
    <d v="2016-11-08T00:00:00"/>
    <d v="1899-12-30T13:10:00"/>
    <n v="7.5"/>
    <n v="25"/>
    <s v="Hpa"/>
    <x v="0"/>
    <n v="8"/>
    <m/>
    <m/>
    <m/>
    <m/>
    <m/>
    <m/>
    <n v="5"/>
    <n v="3"/>
    <m/>
    <m/>
    <m/>
    <m/>
    <m/>
    <m/>
    <m/>
    <m/>
    <m/>
    <m/>
    <m/>
    <m/>
    <n v="3.1620000000000002E-2"/>
    <n v="2.93"/>
    <n v="1562.3952694660475"/>
    <n v="0.08"/>
  </r>
  <r>
    <n v="306"/>
    <x v="17"/>
    <s v="Isla San Lorenzo306"/>
    <n v="28.579319999999999"/>
    <n v="-112.76599"/>
    <n v="2"/>
    <d v="2016-11-08T00:00:00"/>
    <d v="1899-12-30T13:10:00"/>
    <n v="7.5"/>
    <n v="25"/>
    <s v="Mro"/>
    <x v="4"/>
    <n v="1"/>
    <m/>
    <m/>
    <m/>
    <m/>
    <m/>
    <n v="1"/>
    <m/>
    <m/>
    <m/>
    <m/>
    <m/>
    <m/>
    <m/>
    <m/>
    <m/>
    <m/>
    <m/>
    <m/>
    <m/>
    <m/>
    <n v="1.413E-2"/>
    <n v="2.9849999999999999"/>
    <n v="35.31634216605682"/>
    <n v="0.01"/>
  </r>
  <r>
    <n v="306"/>
    <x v="17"/>
    <s v="Isla San Lorenzo306"/>
    <n v="28.579319999999999"/>
    <n v="-112.76599"/>
    <n v="2"/>
    <d v="2016-11-08T00:00:00"/>
    <d v="1899-12-30T13:10:00"/>
    <n v="7.5"/>
    <n v="25"/>
    <s v="Ser"/>
    <x v="5"/>
    <n v="1"/>
    <m/>
    <m/>
    <m/>
    <n v="1"/>
    <m/>
    <m/>
    <m/>
    <m/>
    <m/>
    <m/>
    <m/>
    <m/>
    <m/>
    <m/>
    <m/>
    <m/>
    <m/>
    <m/>
    <m/>
    <m/>
    <n v="1.549E-2"/>
    <n v="2.97"/>
    <n v="9.7233369342013578"/>
    <n v="0.01"/>
  </r>
  <r>
    <n v="306"/>
    <x v="17"/>
    <s v="Isla San Lorenzo306"/>
    <n v="28.579319999999999"/>
    <n v="-112.76599"/>
    <n v="2"/>
    <d v="2016-11-08T00:00:00"/>
    <d v="1899-12-30T13:10:00"/>
    <n v="7.5"/>
    <n v="25"/>
    <s v="dme"/>
    <x v="2"/>
    <n v="36"/>
    <m/>
    <m/>
    <m/>
    <m/>
    <m/>
    <m/>
    <m/>
    <m/>
    <m/>
    <m/>
    <m/>
    <m/>
    <m/>
    <m/>
    <m/>
    <m/>
    <m/>
    <m/>
    <m/>
    <m/>
    <m/>
    <n v="20.71"/>
    <n v="745.56000000000006"/>
    <n v="0.72"/>
  </r>
  <r>
    <n v="306"/>
    <x v="17"/>
    <s v="Isla San Lorenzo306"/>
    <n v="28.579319999999999"/>
    <n v="-112.76599"/>
    <n v="2"/>
    <d v="2016-11-08T00:00:00"/>
    <d v="1899-12-30T13:10:00"/>
    <n v="7.5"/>
    <n v="25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307"/>
    <x v="18"/>
    <s v="Isla San Esteban307"/>
    <n v="28.67108"/>
    <n v="-112.55951"/>
    <n v="1"/>
    <d v="2016-11-13T00:00:00"/>
    <s v="8:00"/>
    <n v="10"/>
    <n v="16"/>
    <s v="Ser"/>
    <x v="5"/>
    <n v="4"/>
    <m/>
    <n v="3"/>
    <m/>
    <n v="1"/>
    <m/>
    <m/>
    <m/>
    <m/>
    <m/>
    <m/>
    <m/>
    <m/>
    <m/>
    <m/>
    <m/>
    <m/>
    <m/>
    <m/>
    <m/>
    <m/>
    <n v="1.549E-2"/>
    <n v="2.97"/>
    <n v="12.078633168013853"/>
    <n v="0.04"/>
  </r>
  <r>
    <n v="307"/>
    <x v="18"/>
    <s v="Isla San Esteban307"/>
    <n v="28.67108"/>
    <n v="-112.55951"/>
    <n v="1"/>
    <d v="2016-11-13T00:00:00"/>
    <s v="8:00"/>
    <n v="10"/>
    <n v="16"/>
    <s v="Hpa"/>
    <x v="0"/>
    <n v="1"/>
    <m/>
    <m/>
    <m/>
    <m/>
    <m/>
    <m/>
    <m/>
    <m/>
    <m/>
    <m/>
    <n v="1"/>
    <m/>
    <m/>
    <m/>
    <m/>
    <m/>
    <m/>
    <m/>
    <m/>
    <m/>
    <n v="3.1620000000000002E-2"/>
    <n v="2.93"/>
    <n v="1293.8188673772174"/>
    <n v="0.01"/>
  </r>
  <r>
    <n v="307"/>
    <x v="18"/>
    <s v="Isla San Esteban307"/>
    <n v="28.67108"/>
    <n v="-112.55951"/>
    <n v="1"/>
    <d v="2016-11-13T00:00:00"/>
    <s v="8:00"/>
    <n v="10"/>
    <n v="16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308"/>
    <x v="18"/>
    <s v="Isla San Esteban308"/>
    <n v="28.67108"/>
    <n v="-112.55951"/>
    <n v="2"/>
    <d v="2016-11-13T00:00:00"/>
    <d v="1899-12-30T08:08:00"/>
    <n v="10.7"/>
    <n v="15"/>
    <s v="Mro"/>
    <x v="4"/>
    <n v="2"/>
    <m/>
    <m/>
    <m/>
    <n v="1"/>
    <m/>
    <m/>
    <m/>
    <m/>
    <n v="1"/>
    <m/>
    <m/>
    <m/>
    <m/>
    <m/>
    <m/>
    <m/>
    <m/>
    <m/>
    <m/>
    <m/>
    <n v="1.413E-2"/>
    <n v="2.9849999999999999"/>
    <n v="288.77139347716889"/>
    <n v="0.02"/>
  </r>
  <r>
    <n v="308"/>
    <x v="18"/>
    <s v="Isla San Esteban308"/>
    <n v="28.67108"/>
    <n v="-112.55951"/>
    <n v="2"/>
    <d v="2016-11-13T00:00:00"/>
    <d v="1899-12-30T08:08:00"/>
    <n v="10.7"/>
    <n v="1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09"/>
    <x v="18"/>
    <s v="Isla San Esteban309"/>
    <n v="28.67108"/>
    <n v="-112.55951"/>
    <n v="1"/>
    <d v="2016-11-13T00:00:00"/>
    <s v="7:45"/>
    <n v="5.5"/>
    <n v="15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309"/>
    <x v="18"/>
    <s v="Isla San Esteban309"/>
    <n v="28.67108"/>
    <n v="-112.55951"/>
    <n v="1"/>
    <d v="2016-11-13T00:00:00"/>
    <s v="7:45"/>
    <n v="5.5"/>
    <n v="15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310"/>
    <x v="18"/>
    <s v="Isla San Esteban310"/>
    <n v="28.67108"/>
    <n v="-112.55951"/>
    <n v="2"/>
    <d v="2016-11-13T00:00:00"/>
    <d v="1899-12-30T07:54:00"/>
    <n v="8.5"/>
    <n v="15"/>
    <s v="Mro"/>
    <x v="4"/>
    <n v="1"/>
    <m/>
    <m/>
    <m/>
    <m/>
    <m/>
    <m/>
    <m/>
    <m/>
    <m/>
    <m/>
    <n v="1"/>
    <m/>
    <m/>
    <m/>
    <m/>
    <m/>
    <m/>
    <m/>
    <m/>
    <m/>
    <n v="1.413E-2"/>
    <n v="2.9849999999999999"/>
    <n v="705.70873989595475"/>
    <n v="0.01"/>
  </r>
  <r>
    <n v="310"/>
    <x v="18"/>
    <s v="Isla San Esteban310"/>
    <n v="28.67108"/>
    <n v="-112.55951"/>
    <n v="2"/>
    <d v="2016-11-13T00:00:00"/>
    <d v="1899-12-30T07:54:00"/>
    <n v="8.5"/>
    <n v="15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310"/>
    <x v="18"/>
    <s v="Isla San Esteban310"/>
    <n v="28.67108"/>
    <n v="-112.55951"/>
    <n v="2"/>
    <d v="2016-11-13T00:00:00"/>
    <d v="1899-12-30T07:54:00"/>
    <n v="8.5"/>
    <n v="15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311"/>
    <x v="18"/>
    <s v="Isla San Esteban311"/>
    <n v="28.67108"/>
    <n v="-112.55951"/>
    <n v="1"/>
    <d v="2016-11-13T00:00:00"/>
    <d v="1899-12-30T07:20:00"/>
    <n v="6.7"/>
    <n v="19"/>
    <s v="dme"/>
    <x v="2"/>
    <n v="89"/>
    <m/>
    <m/>
    <m/>
    <m/>
    <m/>
    <m/>
    <m/>
    <m/>
    <m/>
    <m/>
    <m/>
    <m/>
    <m/>
    <m/>
    <m/>
    <m/>
    <m/>
    <m/>
    <m/>
    <m/>
    <m/>
    <n v="20.71"/>
    <n v="1843.19"/>
    <n v="1.78"/>
  </r>
  <r>
    <n v="311"/>
    <x v="18"/>
    <s v="Isla San Esteban311"/>
    <n v="28.67108"/>
    <n v="-112.55951"/>
    <n v="1"/>
    <d v="2016-11-13T00:00:00"/>
    <d v="1899-12-30T07:20:00"/>
    <n v="6.7"/>
    <n v="19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312"/>
    <x v="18"/>
    <s v="Isla San Esteban312"/>
    <n v="28.67108"/>
    <n v="-112.55951"/>
    <n v="2"/>
    <d v="2016-11-13T00:00:00"/>
    <d v="1899-12-30T07:55:00"/>
    <n v="9.5"/>
    <n v="15"/>
    <s v="dme"/>
    <x v="2"/>
    <n v="109"/>
    <m/>
    <m/>
    <m/>
    <m/>
    <m/>
    <m/>
    <m/>
    <m/>
    <m/>
    <m/>
    <m/>
    <m/>
    <m/>
    <m/>
    <m/>
    <m/>
    <m/>
    <m/>
    <m/>
    <m/>
    <m/>
    <n v="20.71"/>
    <n v="2257.39"/>
    <n v="2.1800000000000002"/>
  </r>
  <r>
    <n v="312"/>
    <x v="18"/>
    <s v="Isla San Esteban312"/>
    <n v="28.67108"/>
    <n v="-112.55951"/>
    <n v="2"/>
    <d v="2016-11-13T00:00:00"/>
    <d v="1899-12-30T07:55:00"/>
    <n v="9.5"/>
    <n v="15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313"/>
    <x v="18"/>
    <s v="Isla San Esteban313"/>
    <n v="28.67108"/>
    <n v="-112.55951"/>
    <n v="1"/>
    <d v="2016-11-13T00:00:00"/>
    <d v="1899-12-30T07:40:00"/>
    <n v="5"/>
    <n v="17"/>
    <s v="Ser"/>
    <x v="5"/>
    <n v="6"/>
    <m/>
    <n v="2"/>
    <m/>
    <n v="4"/>
    <m/>
    <m/>
    <m/>
    <m/>
    <m/>
    <m/>
    <m/>
    <m/>
    <m/>
    <m/>
    <m/>
    <m/>
    <m/>
    <m/>
    <m/>
    <m/>
    <n v="1.549E-2"/>
    <n v="2.97"/>
    <n v="40.463545226013764"/>
    <n v="0.06"/>
  </r>
  <r>
    <n v="313"/>
    <x v="18"/>
    <s v="Isla San Esteban313"/>
    <n v="28.67108"/>
    <n v="-112.55951"/>
    <n v="1"/>
    <d v="2016-11-13T00:00:00"/>
    <d v="1899-12-30T07:40:00"/>
    <n v="5"/>
    <n v="17"/>
    <s v="dme"/>
    <x v="2"/>
    <n v="7"/>
    <m/>
    <m/>
    <m/>
    <m/>
    <m/>
    <m/>
    <m/>
    <m/>
    <m/>
    <m/>
    <m/>
    <m/>
    <m/>
    <m/>
    <m/>
    <m/>
    <m/>
    <m/>
    <m/>
    <m/>
    <m/>
    <n v="20.71"/>
    <n v="144.97"/>
    <n v="0.14000000000000001"/>
  </r>
  <r>
    <n v="314"/>
    <x v="18"/>
    <s v="Isla San Esteban314"/>
    <n v="28.67108"/>
    <n v="-112.55951"/>
    <n v="2"/>
    <d v="2016-11-13T00:00:00"/>
    <d v="1899-12-30T07:50:00"/>
    <n v="5.6"/>
    <n v="16"/>
    <s v="dme"/>
    <x v="2"/>
    <n v="9"/>
    <m/>
    <m/>
    <m/>
    <m/>
    <m/>
    <m/>
    <m/>
    <m/>
    <m/>
    <m/>
    <m/>
    <m/>
    <m/>
    <m/>
    <m/>
    <m/>
    <m/>
    <m/>
    <m/>
    <m/>
    <m/>
    <n v="20.71"/>
    <n v="186.39000000000001"/>
    <n v="0.18"/>
  </r>
  <r>
    <n v="315"/>
    <x v="19"/>
    <s v="Isla Tiburón315"/>
    <n v="29.063269999999999"/>
    <n v="-112.50672"/>
    <n v="1"/>
    <d v="2016-11-12T00:00:00"/>
    <d v="1899-12-30T13:05:00"/>
    <n v="9.4"/>
    <n v="23"/>
    <s v="Ser"/>
    <x v="5"/>
    <n v="81"/>
    <m/>
    <n v="28"/>
    <m/>
    <n v="53"/>
    <m/>
    <m/>
    <m/>
    <m/>
    <m/>
    <m/>
    <m/>
    <m/>
    <m/>
    <m/>
    <m/>
    <m/>
    <m/>
    <m/>
    <m/>
    <m/>
    <n v="1.549E-2"/>
    <n v="2.97"/>
    <n v="537.31962236158859"/>
    <n v="0.81"/>
  </r>
  <r>
    <n v="315"/>
    <x v="19"/>
    <s v="Isla Tiburón315"/>
    <n v="29.063269999999999"/>
    <n v="-112.50672"/>
    <n v="1"/>
    <d v="2016-11-12T00:00:00"/>
    <d v="1899-12-30T13:05:00"/>
    <n v="9.4"/>
    <n v="23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15"/>
    <x v="19"/>
    <s v="Isla Tiburón315"/>
    <n v="29.063269999999999"/>
    <n v="-112.50672"/>
    <n v="1"/>
    <d v="2016-11-12T00:00:00"/>
    <d v="1899-12-30T13:05:00"/>
    <n v="9.4"/>
    <n v="23"/>
    <s v="Mro"/>
    <x v="4"/>
    <n v="5"/>
    <m/>
    <m/>
    <m/>
    <m/>
    <m/>
    <m/>
    <n v="5"/>
    <m/>
    <m/>
    <m/>
    <m/>
    <m/>
    <m/>
    <m/>
    <m/>
    <m/>
    <m/>
    <m/>
    <m/>
    <m/>
    <n v="1.413E-2"/>
    <n v="2.9849999999999999"/>
    <n v="362.72771621144591"/>
    <n v="0.05"/>
  </r>
  <r>
    <n v="315"/>
    <x v="19"/>
    <s v="Isla Tiburón315"/>
    <n v="29.063269999999999"/>
    <n v="-112.50672"/>
    <n v="1"/>
    <d v="2016-11-12T00:00:00"/>
    <d v="1899-12-30T13:05:00"/>
    <n v="9.4"/>
    <n v="23"/>
    <s v="Sgh"/>
    <x v="9"/>
    <n v="1"/>
    <m/>
    <m/>
    <m/>
    <m/>
    <m/>
    <m/>
    <m/>
    <m/>
    <m/>
    <m/>
    <m/>
    <n v="1"/>
    <m/>
    <m/>
    <m/>
    <m/>
    <m/>
    <m/>
    <m/>
    <m/>
    <n v="1.259E-2"/>
    <n v="3.01"/>
    <n v="1191.7780889225469"/>
    <n v="0.01"/>
  </r>
  <r>
    <n v="315"/>
    <x v="19"/>
    <s v="Isla Tiburón315"/>
    <n v="29.063269999999999"/>
    <n v="-112.50672"/>
    <n v="1"/>
    <d v="2016-11-12T00:00:00"/>
    <d v="1899-12-30T13:05:00"/>
    <n v="9.4"/>
    <n v="23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316"/>
    <x v="19"/>
    <s v="Isla Tiburón316"/>
    <n v="29.063269999999999"/>
    <n v="-112.50672"/>
    <n v="2"/>
    <d v="2016-11-12T00:00:00"/>
    <d v="1899-12-30T13:45:00"/>
    <n v="10.4"/>
    <n v="23"/>
    <s v="Ser"/>
    <x v="5"/>
    <n v="56"/>
    <m/>
    <n v="25"/>
    <m/>
    <n v="31"/>
    <m/>
    <m/>
    <m/>
    <m/>
    <m/>
    <m/>
    <m/>
    <m/>
    <m/>
    <m/>
    <m/>
    <m/>
    <m/>
    <m/>
    <m/>
    <m/>
    <n v="1.549E-2"/>
    <n v="2.97"/>
    <n v="321.05091357534621"/>
    <n v="0.56000000000000005"/>
  </r>
  <r>
    <n v="316"/>
    <x v="19"/>
    <s v="Isla Tiburón316"/>
    <n v="29.063269999999999"/>
    <n v="-112.50672"/>
    <n v="2"/>
    <d v="2016-11-12T00:00:00"/>
    <d v="1899-12-30T13:45:00"/>
    <n v="10.4"/>
    <n v="23"/>
    <s v="dme"/>
    <x v="2"/>
    <n v="6"/>
    <m/>
    <m/>
    <m/>
    <m/>
    <m/>
    <m/>
    <m/>
    <m/>
    <m/>
    <m/>
    <m/>
    <m/>
    <m/>
    <m/>
    <m/>
    <m/>
    <m/>
    <m/>
    <m/>
    <m/>
    <m/>
    <n v="20.71"/>
    <n v="124.26"/>
    <n v="0.12"/>
  </r>
  <r>
    <n v="316"/>
    <x v="19"/>
    <s v="Isla Tiburón316"/>
    <n v="29.063269999999999"/>
    <n v="-112.50672"/>
    <n v="2"/>
    <d v="2016-11-12T00:00:00"/>
    <d v="1899-12-30T13:45:00"/>
    <n v="10.4"/>
    <n v="23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316"/>
    <x v="19"/>
    <s v="Isla Tiburón316"/>
    <n v="29.063269999999999"/>
    <n v="-112.50672"/>
    <n v="2"/>
    <d v="2016-11-12T00:00:00"/>
    <d v="1899-12-30T13:45:00"/>
    <n v="10.4"/>
    <n v="23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317"/>
    <x v="19"/>
    <s v="Isla Tiburón317"/>
    <n v="29.063269999999999"/>
    <n v="-112.50672"/>
    <n v="1"/>
    <d v="2016-11-12T00:00:00"/>
    <d v="1899-12-30T13:05:00"/>
    <n v="12.4"/>
    <n v="23"/>
    <s v="Ser"/>
    <x v="5"/>
    <n v="22"/>
    <m/>
    <n v="8"/>
    <m/>
    <n v="14"/>
    <m/>
    <m/>
    <m/>
    <m/>
    <m/>
    <m/>
    <m/>
    <m/>
    <m/>
    <m/>
    <m/>
    <m/>
    <m/>
    <m/>
    <m/>
    <m/>
    <n v="1.549E-2"/>
    <n v="2.97"/>
    <n v="142.40750703565234"/>
    <n v="0.22"/>
  </r>
  <r>
    <n v="317"/>
    <x v="19"/>
    <s v="Isla Tiburón317"/>
    <n v="29.063269999999999"/>
    <n v="-112.50672"/>
    <n v="1"/>
    <d v="2016-11-12T00:00:00"/>
    <d v="1899-12-30T13:05:00"/>
    <n v="12.4"/>
    <n v="23"/>
    <s v="Mro"/>
    <x v="4"/>
    <n v="3"/>
    <m/>
    <m/>
    <m/>
    <m/>
    <m/>
    <n v="1"/>
    <m/>
    <m/>
    <n v="2"/>
    <m/>
    <m/>
    <m/>
    <m/>
    <m/>
    <m/>
    <m/>
    <m/>
    <m/>
    <m/>
    <m/>
    <n v="1.413E-2"/>
    <n v="2.9849999999999999"/>
    <n v="594.53319184405984"/>
    <n v="0.03"/>
  </r>
  <r>
    <n v="317"/>
    <x v="19"/>
    <s v="Isla Tiburón317"/>
    <n v="29.063269999999999"/>
    <n v="-112.50672"/>
    <n v="1"/>
    <d v="2016-11-12T00:00:00"/>
    <d v="1899-12-30T13:05:00"/>
    <n v="12.4"/>
    <n v="23"/>
    <s v="dme"/>
    <x v="2"/>
    <n v="6"/>
    <m/>
    <m/>
    <m/>
    <m/>
    <m/>
    <m/>
    <m/>
    <m/>
    <m/>
    <m/>
    <m/>
    <m/>
    <m/>
    <m/>
    <m/>
    <m/>
    <m/>
    <m/>
    <m/>
    <m/>
    <m/>
    <n v="20.71"/>
    <n v="124.26"/>
    <n v="0.12"/>
  </r>
  <r>
    <n v="317"/>
    <x v="19"/>
    <s v="Isla Tiburón317"/>
    <n v="29.063269999999999"/>
    <n v="-112.50672"/>
    <n v="1"/>
    <d v="2016-11-12T00:00:00"/>
    <d v="1899-12-30T13:05:00"/>
    <n v="12.4"/>
    <n v="23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318"/>
    <x v="19"/>
    <s v="Isla Tiburón318"/>
    <n v="29.063269999999999"/>
    <n v="-112.50672"/>
    <n v="2"/>
    <d v="2016-11-12T00:00:00"/>
    <d v="1899-12-30T13:20:00"/>
    <n v="11.3"/>
    <n v="23"/>
    <s v="Ser"/>
    <x v="5"/>
    <n v="13"/>
    <m/>
    <n v="6"/>
    <m/>
    <n v="7"/>
    <m/>
    <m/>
    <m/>
    <m/>
    <m/>
    <m/>
    <m/>
    <m/>
    <m/>
    <m/>
    <m/>
    <m/>
    <m/>
    <m/>
    <m/>
    <m/>
    <n v="1.549E-2"/>
    <n v="2.97"/>
    <n v="72.773951007034498"/>
    <n v="0.13"/>
  </r>
  <r>
    <n v="318"/>
    <x v="19"/>
    <s v="Isla Tiburón318"/>
    <n v="29.063269999999999"/>
    <n v="-112.50672"/>
    <n v="2"/>
    <d v="2016-11-12T00:00:00"/>
    <d v="1899-12-30T13:20:00"/>
    <n v="11.3"/>
    <n v="23"/>
    <s v="Mro"/>
    <x v="4"/>
    <n v="1"/>
    <m/>
    <m/>
    <m/>
    <m/>
    <m/>
    <m/>
    <m/>
    <n v="1"/>
    <m/>
    <m/>
    <m/>
    <m/>
    <m/>
    <m/>
    <m/>
    <m/>
    <m/>
    <m/>
    <m/>
    <m/>
    <n v="1.413E-2"/>
    <n v="2.9849999999999999"/>
    <n v="153.6055750122033"/>
    <n v="0.01"/>
  </r>
  <r>
    <n v="318"/>
    <x v="19"/>
    <s v="Isla Tiburón318"/>
    <n v="29.063269999999999"/>
    <n v="-112.50672"/>
    <n v="2"/>
    <d v="2016-11-12T00:00:00"/>
    <d v="1899-12-30T13:20:00"/>
    <n v="11.3"/>
    <n v="23"/>
    <s v="Hpa"/>
    <x v="0"/>
    <n v="4"/>
    <m/>
    <m/>
    <m/>
    <m/>
    <m/>
    <m/>
    <n v="3"/>
    <n v="1"/>
    <m/>
    <m/>
    <m/>
    <m/>
    <m/>
    <m/>
    <m/>
    <m/>
    <m/>
    <m/>
    <m/>
    <m/>
    <n v="3.1620000000000002E-2"/>
    <n v="2.93"/>
    <n v="705.7261728071943"/>
    <n v="0.04"/>
  </r>
  <r>
    <n v="318"/>
    <x v="19"/>
    <s v="Isla Tiburón318"/>
    <n v="29.063269999999999"/>
    <n v="-112.50672"/>
    <n v="2"/>
    <d v="2016-11-12T00:00:00"/>
    <d v="1899-12-30T13:20:00"/>
    <n v="11.3"/>
    <n v="23"/>
    <s v="dme"/>
    <x v="2"/>
    <n v="14"/>
    <m/>
    <m/>
    <m/>
    <m/>
    <m/>
    <m/>
    <m/>
    <m/>
    <m/>
    <m/>
    <m/>
    <m/>
    <m/>
    <m/>
    <m/>
    <m/>
    <m/>
    <m/>
    <m/>
    <m/>
    <m/>
    <n v="20.71"/>
    <n v="289.94"/>
    <n v="0.28000000000000003"/>
  </r>
  <r>
    <n v="319"/>
    <x v="20"/>
    <s v="Isla Patos319"/>
    <n v="29.266349999999999"/>
    <n v="-112.46409"/>
    <n v="1"/>
    <d v="2016-11-12T00:00:00"/>
    <s v="8:17"/>
    <n v="9.6999999999999993"/>
    <n v="20"/>
    <s v="Ser"/>
    <x v="5"/>
    <n v="27"/>
    <m/>
    <n v="16"/>
    <m/>
    <n v="11"/>
    <m/>
    <m/>
    <m/>
    <m/>
    <m/>
    <m/>
    <m/>
    <m/>
    <m/>
    <m/>
    <m/>
    <m/>
    <m/>
    <m/>
    <m/>
    <m/>
    <n v="1.549E-2"/>
    <n v="2.97"/>
    <n v="119.51828618988158"/>
    <n v="0.27"/>
  </r>
  <r>
    <n v="319"/>
    <x v="20"/>
    <s v="Isla Patos319"/>
    <n v="29.266349999999999"/>
    <n v="-112.46409"/>
    <n v="1"/>
    <d v="2016-11-12T00:00:00"/>
    <s v="8:17"/>
    <n v="9.6999999999999993"/>
    <n v="20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319"/>
    <x v="20"/>
    <s v="Isla Patos319"/>
    <n v="29.266349999999999"/>
    <n v="-112.46409"/>
    <n v="1"/>
    <d v="2016-11-12T00:00:00"/>
    <s v="8:17"/>
    <n v="9.6999999999999993"/>
    <n v="20"/>
    <s v="Sgh"/>
    <x v="9"/>
    <n v="23"/>
    <m/>
    <n v="1"/>
    <m/>
    <n v="22"/>
    <m/>
    <m/>
    <m/>
    <m/>
    <m/>
    <m/>
    <m/>
    <m/>
    <m/>
    <m/>
    <m/>
    <m/>
    <m/>
    <m/>
    <m/>
    <m/>
    <n v="1.259E-2"/>
    <n v="3.01"/>
    <n v="190.29647440281335"/>
    <n v="0.23"/>
  </r>
  <r>
    <n v="319"/>
    <x v="20"/>
    <s v="Isla Patos319"/>
    <n v="29.266349999999999"/>
    <n v="-112.46409"/>
    <n v="1"/>
    <d v="2016-11-12T00:00:00"/>
    <s v="8:17"/>
    <n v="9.6999999999999993"/>
    <n v="20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320"/>
    <x v="20"/>
    <s v="Isla Patos320"/>
    <n v="29.266349999999999"/>
    <n v="-112.46409"/>
    <n v="2"/>
    <d v="2016-11-12T00:00:00"/>
    <s v="8:32"/>
    <n v="10"/>
    <n v="18"/>
    <s v="Ser"/>
    <x v="5"/>
    <n v="2"/>
    <m/>
    <n v="2"/>
    <m/>
    <m/>
    <m/>
    <m/>
    <m/>
    <m/>
    <m/>
    <m/>
    <m/>
    <m/>
    <m/>
    <m/>
    <m/>
    <m/>
    <m/>
    <m/>
    <m/>
    <m/>
    <n v="1.549E-2"/>
    <n v="2.97"/>
    <n v="1.5701974892083308"/>
    <n v="0.02"/>
  </r>
  <r>
    <n v="320"/>
    <x v="20"/>
    <s v="Isla Patos320"/>
    <n v="29.266349999999999"/>
    <n v="-112.46409"/>
    <n v="2"/>
    <d v="2016-11-12T00:00:00"/>
    <s v="8:32"/>
    <n v="10"/>
    <n v="18"/>
    <s v="pma"/>
    <x v="3"/>
    <n v="10"/>
    <m/>
    <m/>
    <m/>
    <m/>
    <m/>
    <m/>
    <m/>
    <m/>
    <m/>
    <m/>
    <m/>
    <m/>
    <m/>
    <m/>
    <m/>
    <m/>
    <m/>
    <m/>
    <m/>
    <m/>
    <m/>
    <n v="33.238461538461536"/>
    <n v="332.38461538461536"/>
    <n v="0.2"/>
  </r>
  <r>
    <n v="321"/>
    <x v="20"/>
    <s v="Isla Patos321"/>
    <n v="29.266349999999999"/>
    <n v="-112.46409"/>
    <n v="1"/>
    <d v="2016-11-12T00:00:00"/>
    <d v="1899-12-30T08:00:00"/>
    <n v="8.6"/>
    <n v="20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321"/>
    <x v="20"/>
    <s v="Isla Patos321"/>
    <n v="29.266349999999999"/>
    <n v="-112.46409"/>
    <n v="1"/>
    <d v="2016-11-12T00:00:00"/>
    <d v="1899-12-30T08:00:00"/>
    <n v="8.6"/>
    <n v="20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321"/>
    <x v="20"/>
    <s v="Isla Patos321"/>
    <n v="29.266349999999999"/>
    <n v="-112.46409"/>
    <n v="1"/>
    <d v="2016-11-12T00:00:00"/>
    <d v="1899-12-30T08:00:00"/>
    <n v="8.6"/>
    <n v="20"/>
    <s v="pma"/>
    <x v="3"/>
    <n v="12"/>
    <m/>
    <m/>
    <m/>
    <m/>
    <m/>
    <m/>
    <m/>
    <m/>
    <m/>
    <m/>
    <m/>
    <m/>
    <m/>
    <m/>
    <m/>
    <m/>
    <m/>
    <m/>
    <m/>
    <m/>
    <m/>
    <n v="33.238461538461536"/>
    <n v="398.86153846153843"/>
    <n v="0.24"/>
  </r>
  <r>
    <n v="322"/>
    <x v="20"/>
    <s v="Isla Patos322"/>
    <n v="29.266349999999999"/>
    <n v="-112.46409"/>
    <n v="2"/>
    <d v="2016-11-12T00:00:00"/>
    <d v="1899-12-30T08:20:00"/>
    <n v="10.6"/>
    <n v="19"/>
    <s v="Ser"/>
    <x v="5"/>
    <n v="2"/>
    <m/>
    <n v="1"/>
    <m/>
    <n v="1"/>
    <m/>
    <m/>
    <m/>
    <m/>
    <m/>
    <m/>
    <m/>
    <m/>
    <m/>
    <m/>
    <m/>
    <m/>
    <m/>
    <m/>
    <m/>
    <m/>
    <n v="1.549E-2"/>
    <n v="2.97"/>
    <n v="10.508435678805522"/>
    <n v="0.02"/>
  </r>
  <r>
    <n v="322"/>
    <x v="20"/>
    <s v="Isla Patos322"/>
    <n v="29.266349999999999"/>
    <n v="-112.46409"/>
    <n v="2"/>
    <d v="2016-11-12T00:00:00"/>
    <d v="1899-12-30T08:20:00"/>
    <n v="10.6"/>
    <n v="19"/>
    <s v="Sgh"/>
    <x v="9"/>
    <n v="1"/>
    <m/>
    <m/>
    <m/>
    <n v="1"/>
    <m/>
    <m/>
    <m/>
    <m/>
    <m/>
    <m/>
    <m/>
    <m/>
    <m/>
    <m/>
    <m/>
    <m/>
    <m/>
    <m/>
    <m/>
    <m/>
    <n v="1.259E-2"/>
    <n v="3.01"/>
    <n v="8.6192597678280265"/>
    <n v="0.01"/>
  </r>
  <r>
    <n v="322"/>
    <x v="20"/>
    <s v="Isla Patos322"/>
    <n v="29.266349999999999"/>
    <n v="-112.46409"/>
    <n v="2"/>
    <d v="2016-11-12T00:00:00"/>
    <d v="1899-12-30T08:20:00"/>
    <n v="10.6"/>
    <n v="19"/>
    <s v="pma"/>
    <x v="3"/>
    <n v="8"/>
    <m/>
    <m/>
    <m/>
    <m/>
    <m/>
    <m/>
    <m/>
    <m/>
    <m/>
    <m/>
    <m/>
    <m/>
    <m/>
    <m/>
    <m/>
    <m/>
    <m/>
    <m/>
    <m/>
    <m/>
    <m/>
    <n v="33.238461538461536"/>
    <n v="265.90769230769229"/>
    <n v="0.16"/>
  </r>
  <r>
    <n v="323"/>
    <x v="20"/>
    <s v="Isla Patos323"/>
    <n v="29.266349999999999"/>
    <n v="-112.46409"/>
    <n v="1"/>
    <d v="2016-11-12T00:00:00"/>
    <d v="1899-12-30T07:35:00"/>
    <n v="5.7"/>
    <n v="23"/>
    <s v="Ser"/>
    <x v="5"/>
    <n v="41"/>
    <m/>
    <n v="40"/>
    <m/>
    <n v="1"/>
    <m/>
    <m/>
    <m/>
    <m/>
    <m/>
    <m/>
    <m/>
    <m/>
    <m/>
    <m/>
    <m/>
    <m/>
    <m/>
    <m/>
    <m/>
    <m/>
    <n v="1.549E-2"/>
    <n v="2.97"/>
    <n v="41.127286718367976"/>
    <n v="0.41"/>
  </r>
  <r>
    <n v="323"/>
    <x v="20"/>
    <s v="Isla Patos323"/>
    <n v="29.266349999999999"/>
    <n v="-112.46409"/>
    <n v="1"/>
    <d v="2016-11-12T00:00:00"/>
    <d v="1899-12-30T07:35:00"/>
    <n v="5.7"/>
    <n v="23"/>
    <s v="Mro"/>
    <x v="4"/>
    <n v="3"/>
    <m/>
    <m/>
    <m/>
    <m/>
    <m/>
    <m/>
    <n v="3"/>
    <m/>
    <m/>
    <m/>
    <m/>
    <m/>
    <m/>
    <m/>
    <m/>
    <m/>
    <m/>
    <m/>
    <m/>
    <m/>
    <n v="1.413E-2"/>
    <n v="2.9849999999999999"/>
    <n v="217.63662972686757"/>
    <n v="0.03"/>
  </r>
  <r>
    <n v="323"/>
    <x v="20"/>
    <s v="Isla Patos323"/>
    <n v="29.266349999999999"/>
    <n v="-112.46409"/>
    <n v="1"/>
    <d v="2016-11-12T00:00:00"/>
    <d v="1899-12-30T07:35:00"/>
    <n v="5.7"/>
    <n v="23"/>
    <s v="Hpa"/>
    <x v="0"/>
    <n v="1"/>
    <m/>
    <m/>
    <m/>
    <m/>
    <m/>
    <m/>
    <m/>
    <m/>
    <m/>
    <m/>
    <n v="1"/>
    <m/>
    <m/>
    <m/>
    <m/>
    <m/>
    <m/>
    <m/>
    <m/>
    <m/>
    <n v="3.1620000000000002E-2"/>
    <n v="2.93"/>
    <n v="1293.8188673772174"/>
    <n v="0.01"/>
  </r>
  <r>
    <n v="323"/>
    <x v="20"/>
    <s v="Isla Patos323"/>
    <n v="29.266349999999999"/>
    <n v="-112.46409"/>
    <n v="1"/>
    <d v="2016-11-12T00:00:00"/>
    <d v="1899-12-30T07:35:00"/>
    <n v="5.7"/>
    <n v="23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324"/>
    <x v="20"/>
    <s v="Isla Patos324"/>
    <n v="29.266349999999999"/>
    <n v="-112.46409"/>
    <n v="2"/>
    <d v="2016-11-12T00:00:00"/>
    <d v="1899-12-30T08:00:00"/>
    <n v="1.6"/>
    <n v="23"/>
    <s v="Ser"/>
    <x v="5"/>
    <n v="7"/>
    <m/>
    <n v="7"/>
    <m/>
    <m/>
    <m/>
    <m/>
    <m/>
    <m/>
    <m/>
    <m/>
    <m/>
    <m/>
    <m/>
    <m/>
    <m/>
    <m/>
    <m/>
    <m/>
    <m/>
    <m/>
    <n v="1.549E-2"/>
    <n v="2.97"/>
    <n v="5.4956912122291577"/>
    <n v="7.0000000000000007E-2"/>
  </r>
  <r>
    <n v="324"/>
    <x v="20"/>
    <s v="Isla Patos324"/>
    <n v="29.266349999999999"/>
    <n v="-112.46409"/>
    <n v="2"/>
    <d v="2016-11-12T00:00:00"/>
    <d v="1899-12-30T08:00:00"/>
    <n v="1.6"/>
    <n v="23"/>
    <s v="Mro"/>
    <x v="4"/>
    <n v="4"/>
    <m/>
    <m/>
    <m/>
    <m/>
    <m/>
    <m/>
    <m/>
    <m/>
    <n v="4"/>
    <m/>
    <m/>
    <m/>
    <m/>
    <m/>
    <m/>
    <m/>
    <m/>
    <m/>
    <m/>
    <m/>
    <n v="1.413E-2"/>
    <n v="2.9849999999999999"/>
    <n v="1118.4336993560059"/>
    <n v="0.04"/>
  </r>
  <r>
    <n v="324"/>
    <x v="20"/>
    <s v="Isla Patos324"/>
    <n v="29.266349999999999"/>
    <n v="-112.46409"/>
    <n v="2"/>
    <d v="2016-11-12T00:00:00"/>
    <d v="1899-12-30T08:00:00"/>
    <n v="1.6"/>
    <n v="23"/>
    <s v="pma"/>
    <x v="3"/>
    <n v="11"/>
    <m/>
    <m/>
    <m/>
    <m/>
    <m/>
    <m/>
    <m/>
    <m/>
    <m/>
    <m/>
    <m/>
    <m/>
    <m/>
    <m/>
    <m/>
    <m/>
    <m/>
    <m/>
    <m/>
    <m/>
    <m/>
    <n v="33.238461538461536"/>
    <n v="365.62307692307689"/>
    <n v="0.22"/>
  </r>
  <r>
    <n v="325"/>
    <x v="20"/>
    <s v="Isla Patos325"/>
    <n v="29.266349999999999"/>
    <n v="-112.46409"/>
    <n v="1"/>
    <d v="2016-11-12T00:00:00"/>
    <s v="7:40"/>
    <n v="6"/>
    <n v="24"/>
    <s v="Ser"/>
    <x v="5"/>
    <n v="4"/>
    <m/>
    <n v="4"/>
    <m/>
    <m/>
    <m/>
    <m/>
    <m/>
    <m/>
    <m/>
    <m/>
    <m/>
    <m/>
    <m/>
    <m/>
    <m/>
    <m/>
    <m/>
    <m/>
    <m/>
    <m/>
    <n v="1.549E-2"/>
    <n v="2.97"/>
    <n v="3.1403949784166616"/>
    <n v="0.04"/>
  </r>
  <r>
    <n v="325"/>
    <x v="20"/>
    <s v="Isla Patos325"/>
    <n v="29.266349999999999"/>
    <n v="-112.46409"/>
    <n v="1"/>
    <d v="2016-11-12T00:00:00"/>
    <s v="7:40"/>
    <n v="6"/>
    <n v="24"/>
    <s v="Mro"/>
    <x v="4"/>
    <n v="6"/>
    <m/>
    <m/>
    <m/>
    <m/>
    <m/>
    <m/>
    <m/>
    <n v="4"/>
    <n v="2"/>
    <m/>
    <m/>
    <m/>
    <m/>
    <m/>
    <m/>
    <m/>
    <m/>
    <m/>
    <m/>
    <m/>
    <n v="1.413E-2"/>
    <n v="2.9849999999999999"/>
    <n v="1173.6391497268162"/>
    <n v="0.06"/>
  </r>
  <r>
    <n v="325"/>
    <x v="20"/>
    <s v="Isla Patos325"/>
    <n v="29.266349999999999"/>
    <n v="-112.46409"/>
    <n v="1"/>
    <d v="2016-11-12T00:00:00"/>
    <s v="7:40"/>
    <n v="6"/>
    <n v="24"/>
    <s v="dme"/>
    <x v="2"/>
    <n v="5"/>
    <m/>
    <m/>
    <m/>
    <m/>
    <m/>
    <m/>
    <m/>
    <m/>
    <m/>
    <m/>
    <m/>
    <m/>
    <m/>
    <m/>
    <m/>
    <m/>
    <m/>
    <m/>
    <m/>
    <m/>
    <m/>
    <n v="20.71"/>
    <n v="103.55000000000001"/>
    <n v="0.1"/>
  </r>
  <r>
    <n v="326"/>
    <x v="20"/>
    <s v="Isla Patos326"/>
    <n v="29.266349999999999"/>
    <n v="-112.46409"/>
    <n v="2"/>
    <d v="2016-11-12T00:00:00"/>
    <s v="8:00"/>
    <n v="5.8"/>
    <n v="24"/>
    <s v="Mro"/>
    <x v="4"/>
    <n v="6"/>
    <m/>
    <m/>
    <m/>
    <m/>
    <m/>
    <n v="1"/>
    <m/>
    <n v="3"/>
    <n v="2"/>
    <m/>
    <m/>
    <m/>
    <m/>
    <m/>
    <m/>
    <m/>
    <m/>
    <m/>
    <m/>
    <m/>
    <n v="1.413E-2"/>
    <n v="2.9849999999999999"/>
    <n v="1055.3499168806698"/>
    <n v="0.06"/>
  </r>
  <r>
    <n v="326"/>
    <x v="20"/>
    <s v="Isla Patos326"/>
    <n v="29.266349999999999"/>
    <n v="-112.46409"/>
    <n v="2"/>
    <d v="2016-11-12T00:00:00"/>
    <s v="8:00"/>
    <n v="5.8"/>
    <n v="24"/>
    <s v="Ser"/>
    <x v="5"/>
    <n v="1"/>
    <m/>
    <m/>
    <m/>
    <n v="1"/>
    <m/>
    <m/>
    <m/>
    <m/>
    <m/>
    <m/>
    <m/>
    <m/>
    <m/>
    <m/>
    <m/>
    <m/>
    <m/>
    <m/>
    <m/>
    <m/>
    <n v="1.549E-2"/>
    <n v="2.97"/>
    <n v="9.7233369342013578"/>
    <n v="0.01"/>
  </r>
  <r>
    <n v="327"/>
    <x v="21"/>
    <s v="Isla Ángel de la Guarda327"/>
    <n v="29.554919999999999"/>
    <n v="-113.55855"/>
    <n v="1"/>
    <d v="2016-11-09T00:00:00"/>
    <d v="1899-12-30T08:00:00"/>
    <n v="4"/>
    <n v="25"/>
    <s v="Ser"/>
    <x v="5"/>
    <n v="183"/>
    <m/>
    <n v="53"/>
    <m/>
    <n v="130"/>
    <m/>
    <m/>
    <m/>
    <m/>
    <m/>
    <m/>
    <m/>
    <m/>
    <m/>
    <m/>
    <m/>
    <m/>
    <m/>
    <m/>
    <m/>
    <m/>
    <n v="1.549E-2"/>
    <n v="2.97"/>
    <n v="1305.6440349101972"/>
    <n v="1.83"/>
  </r>
  <r>
    <n v="327"/>
    <x v="21"/>
    <s v="Isla Ángel de la Guarda327"/>
    <n v="29.554919999999999"/>
    <n v="-113.55855"/>
    <n v="1"/>
    <d v="2016-11-09T00:00:00"/>
    <d v="1899-12-30T08:00:00"/>
    <n v="4"/>
    <n v="25"/>
    <s v="dme"/>
    <x v="2"/>
    <n v="4"/>
    <m/>
    <m/>
    <m/>
    <m/>
    <m/>
    <m/>
    <m/>
    <m/>
    <m/>
    <m/>
    <m/>
    <m/>
    <m/>
    <m/>
    <m/>
    <m/>
    <m/>
    <m/>
    <m/>
    <m/>
    <m/>
    <n v="20.71"/>
    <n v="82.84"/>
    <n v="0.08"/>
  </r>
  <r>
    <n v="327"/>
    <x v="21"/>
    <s v="Isla Ángel de la Guarda327"/>
    <n v="29.554919999999999"/>
    <n v="-113.55855"/>
    <n v="1"/>
    <d v="2016-11-09T00:00:00"/>
    <d v="1899-12-30T08:00:00"/>
    <n v="4"/>
    <n v="25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328"/>
    <x v="21"/>
    <s v="Isla Ángel de la Guarda328"/>
    <n v="29.554919999999999"/>
    <n v="-113.55855"/>
    <n v="2"/>
    <d v="2016-11-09T00:00:00"/>
    <d v="1899-12-30T08:24:00"/>
    <n v="5.7"/>
    <n v="25"/>
    <s v="Hpa"/>
    <x v="0"/>
    <n v="2"/>
    <m/>
    <m/>
    <m/>
    <m/>
    <m/>
    <m/>
    <n v="2"/>
    <m/>
    <m/>
    <m/>
    <m/>
    <m/>
    <m/>
    <m/>
    <m/>
    <m/>
    <m/>
    <m/>
    <m/>
    <m/>
    <n v="3.1620000000000002E-2"/>
    <n v="2.93"/>
    <n v="277.39162447776783"/>
    <n v="0.02"/>
  </r>
  <r>
    <n v="328"/>
    <x v="21"/>
    <s v="Isla Ángel de la Guarda328"/>
    <n v="29.554919999999999"/>
    <n v="-113.55855"/>
    <n v="2"/>
    <d v="2016-11-09T00:00:00"/>
    <d v="1899-12-30T08:24:00"/>
    <n v="5.7"/>
    <n v="25"/>
    <s v="Mro"/>
    <x v="4"/>
    <n v="50"/>
    <m/>
    <m/>
    <m/>
    <m/>
    <m/>
    <m/>
    <n v="22"/>
    <m/>
    <n v="26"/>
    <m/>
    <m/>
    <n v="2"/>
    <m/>
    <m/>
    <m/>
    <m/>
    <m/>
    <m/>
    <m/>
    <m/>
    <n v="1.413E-2"/>
    <n v="2.9849999999999999"/>
    <n v="11298.089473517401"/>
    <n v="0.5"/>
  </r>
  <r>
    <n v="328"/>
    <x v="21"/>
    <s v="Isla Ángel de la Guarda328"/>
    <n v="29.554919999999999"/>
    <n v="-113.55855"/>
    <n v="2"/>
    <d v="2016-11-09T00:00:00"/>
    <d v="1899-12-30T08:24:00"/>
    <n v="5.7"/>
    <n v="25"/>
    <s v="Ser"/>
    <x v="5"/>
    <n v="123"/>
    <m/>
    <n v="42"/>
    <m/>
    <n v="81"/>
    <m/>
    <m/>
    <m/>
    <m/>
    <m/>
    <m/>
    <m/>
    <m/>
    <m/>
    <m/>
    <m/>
    <m/>
    <m/>
    <m/>
    <m/>
    <m/>
    <n v="1.549E-2"/>
    <n v="2.97"/>
    <n v="820.56443894368488"/>
    <n v="1.23"/>
  </r>
  <r>
    <n v="328"/>
    <x v="21"/>
    <s v="Isla Ángel de la Guarda328"/>
    <n v="29.554919999999999"/>
    <n v="-113.55855"/>
    <n v="2"/>
    <d v="2016-11-09T00:00:00"/>
    <d v="1899-12-30T08:24:00"/>
    <n v="5.7"/>
    <n v="25"/>
    <s v="dme"/>
    <x v="2"/>
    <n v="3"/>
    <m/>
    <m/>
    <m/>
    <m/>
    <m/>
    <m/>
    <m/>
    <m/>
    <m/>
    <m/>
    <m/>
    <m/>
    <m/>
    <m/>
    <m/>
    <m/>
    <m/>
    <m/>
    <m/>
    <m/>
    <m/>
    <n v="20.71"/>
    <n v="62.13"/>
    <n v="0.06"/>
  </r>
  <r>
    <n v="329"/>
    <x v="21"/>
    <s v="Isla Ángel de la Guarda329"/>
    <n v="29.554919999999999"/>
    <n v="-113.55855"/>
    <n v="1"/>
    <d v="2016-11-09T00:00:00"/>
    <d v="1899-12-30T11:21:00"/>
    <n v="17.8"/>
    <n v="25"/>
    <s v="Ser"/>
    <x v="5"/>
    <n v="39"/>
    <m/>
    <m/>
    <m/>
    <n v="39"/>
    <m/>
    <m/>
    <m/>
    <m/>
    <m/>
    <m/>
    <m/>
    <m/>
    <m/>
    <m/>
    <m/>
    <m/>
    <m/>
    <m/>
    <m/>
    <m/>
    <n v="1.549E-2"/>
    <n v="2.97"/>
    <n v="379.21014043385293"/>
    <n v="0.39"/>
  </r>
  <r>
    <n v="329"/>
    <x v="21"/>
    <s v="Isla Ángel de la Guarda329"/>
    <n v="29.554919999999999"/>
    <n v="-113.55855"/>
    <n v="1"/>
    <d v="2016-11-09T00:00:00"/>
    <d v="1899-12-30T11:21:00"/>
    <n v="17.8"/>
    <n v="25"/>
    <s v="dme"/>
    <x v="2"/>
    <n v="7"/>
    <m/>
    <m/>
    <m/>
    <m/>
    <m/>
    <m/>
    <m/>
    <m/>
    <m/>
    <m/>
    <m/>
    <m/>
    <m/>
    <m/>
    <m/>
    <m/>
    <m/>
    <m/>
    <m/>
    <m/>
    <m/>
    <n v="20.71"/>
    <n v="144.97"/>
    <n v="0.14000000000000001"/>
  </r>
  <r>
    <n v="330"/>
    <x v="21"/>
    <s v="Isla Ángel de la Guarda330"/>
    <n v="29.554919999999999"/>
    <n v="-113.55855"/>
    <n v="2"/>
    <d v="2016-11-09T00:00:00"/>
    <d v="1899-12-30T11:40:00"/>
    <n v="18"/>
    <n v="25"/>
    <s v="Ser"/>
    <x v="5"/>
    <n v="8"/>
    <m/>
    <n v="5"/>
    <m/>
    <n v="3"/>
    <m/>
    <m/>
    <m/>
    <m/>
    <m/>
    <m/>
    <m/>
    <m/>
    <m/>
    <m/>
    <m/>
    <m/>
    <m/>
    <m/>
    <m/>
    <m/>
    <n v="1.549E-2"/>
    <n v="2.97"/>
    <n v="33.095504525624904"/>
    <n v="0.08"/>
  </r>
  <r>
    <n v="330"/>
    <x v="21"/>
    <s v="Isla Ángel de la Guarda330"/>
    <n v="29.554919999999999"/>
    <n v="-113.55855"/>
    <n v="2"/>
    <d v="2016-11-09T00:00:00"/>
    <d v="1899-12-30T11:40:00"/>
    <n v="18"/>
    <n v="25"/>
    <s v="dme"/>
    <x v="2"/>
    <n v="4"/>
    <m/>
    <m/>
    <m/>
    <m/>
    <m/>
    <m/>
    <m/>
    <m/>
    <m/>
    <m/>
    <m/>
    <m/>
    <m/>
    <m/>
    <m/>
    <m/>
    <m/>
    <m/>
    <m/>
    <m/>
    <m/>
    <n v="20.71"/>
    <n v="82.84"/>
    <n v="0.08"/>
  </r>
  <r>
    <n v="331"/>
    <x v="21"/>
    <s v="Isla Ángel de la Guarda331"/>
    <n v="29.554919999999999"/>
    <n v="-113.55855"/>
    <n v="1"/>
    <d v="2016-11-09T00:00:00"/>
    <s v="8:19"/>
    <n v="17.600000000000001"/>
    <n v="25"/>
    <s v="Hpa"/>
    <x v="0"/>
    <n v="5"/>
    <m/>
    <m/>
    <m/>
    <m/>
    <m/>
    <m/>
    <n v="5"/>
    <m/>
    <m/>
    <m/>
    <m/>
    <m/>
    <m/>
    <m/>
    <m/>
    <m/>
    <m/>
    <m/>
    <m/>
    <m/>
    <n v="3.1620000000000002E-2"/>
    <n v="2.93"/>
    <n v="693.47906119441961"/>
    <n v="0.05"/>
  </r>
  <r>
    <n v="331"/>
    <x v="21"/>
    <s v="Isla Ángel de la Guarda331"/>
    <n v="29.554919999999999"/>
    <n v="-113.55855"/>
    <n v="1"/>
    <d v="2016-11-09T00:00:00"/>
    <s v="8:19"/>
    <n v="17.600000000000001"/>
    <n v="25"/>
    <s v="Mro"/>
    <x v="4"/>
    <n v="14"/>
    <m/>
    <m/>
    <m/>
    <m/>
    <m/>
    <m/>
    <n v="4"/>
    <m/>
    <n v="3"/>
    <m/>
    <n v="4"/>
    <n v="2"/>
    <m/>
    <n v="1"/>
    <m/>
    <m/>
    <m/>
    <m/>
    <m/>
    <m/>
    <n v="1.413E-2"/>
    <n v="2.9849999999999999"/>
    <n v="10029.035337627873"/>
    <n v="0.14000000000000001"/>
  </r>
  <r>
    <n v="331"/>
    <x v="21"/>
    <s v="Isla Ángel de la Guarda331"/>
    <n v="29.554919999999999"/>
    <n v="-113.55855"/>
    <n v="1"/>
    <d v="2016-11-09T00:00:00"/>
    <s v="8:19"/>
    <n v="17.600000000000001"/>
    <n v="25"/>
    <s v="Ser"/>
    <x v="5"/>
    <n v="13"/>
    <m/>
    <m/>
    <m/>
    <n v="13"/>
    <m/>
    <m/>
    <m/>
    <m/>
    <m/>
    <m/>
    <m/>
    <m/>
    <m/>
    <m/>
    <m/>
    <m/>
    <m/>
    <m/>
    <m/>
    <m/>
    <n v="1.549E-2"/>
    <n v="2.97"/>
    <n v="126.40338014461766"/>
    <n v="0.13"/>
  </r>
  <r>
    <n v="331"/>
    <x v="21"/>
    <s v="Isla Ángel de la Guarda331"/>
    <n v="29.554919999999999"/>
    <n v="-113.55855"/>
    <n v="1"/>
    <d v="2016-11-09T00:00:00"/>
    <s v="8:19"/>
    <n v="17.600000000000001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32"/>
    <x v="21"/>
    <s v="Isla Ángel de la Guarda332"/>
    <n v="29.554919999999999"/>
    <n v="-113.55855"/>
    <n v="2"/>
    <d v="2016-11-09T00:00:00"/>
    <s v="8:34"/>
    <n v="15.6"/>
    <n v="25"/>
    <s v="Hpa"/>
    <x v="0"/>
    <n v="3"/>
    <m/>
    <m/>
    <m/>
    <m/>
    <m/>
    <m/>
    <m/>
    <m/>
    <n v="3"/>
    <m/>
    <m/>
    <m/>
    <m/>
    <m/>
    <m/>
    <m/>
    <m/>
    <m/>
    <m/>
    <m/>
    <n v="3.1620000000000002E-2"/>
    <n v="2.93"/>
    <n v="1564.3283400385649"/>
    <n v="0.03"/>
  </r>
  <r>
    <n v="332"/>
    <x v="21"/>
    <s v="Isla Ángel de la Guarda332"/>
    <n v="29.554919999999999"/>
    <n v="-113.55855"/>
    <n v="2"/>
    <d v="2016-11-09T00:00:00"/>
    <s v="8:34"/>
    <n v="15.6"/>
    <n v="25"/>
    <s v="Mro"/>
    <x v="4"/>
    <n v="29"/>
    <m/>
    <m/>
    <m/>
    <m/>
    <m/>
    <m/>
    <n v="5"/>
    <m/>
    <n v="15"/>
    <m/>
    <n v="4"/>
    <m/>
    <n v="3"/>
    <n v="2"/>
    <m/>
    <m/>
    <m/>
    <m/>
    <m/>
    <m/>
    <n v="1.413E-2"/>
    <n v="2.9849999999999999"/>
    <n v="21310.73008871061"/>
    <n v="0.28999999999999998"/>
  </r>
  <r>
    <n v="332"/>
    <x v="21"/>
    <s v="Isla Ángel de la Guarda332"/>
    <n v="29.554919999999999"/>
    <n v="-113.55855"/>
    <n v="2"/>
    <d v="2016-11-09T00:00:00"/>
    <s v="8:34"/>
    <n v="15.6"/>
    <n v="25"/>
    <s v="Ser"/>
    <x v="5"/>
    <n v="31"/>
    <m/>
    <m/>
    <m/>
    <n v="31"/>
    <m/>
    <m/>
    <m/>
    <m/>
    <m/>
    <m/>
    <m/>
    <m/>
    <m/>
    <m/>
    <m/>
    <m/>
    <m/>
    <m/>
    <m/>
    <m/>
    <n v="1.549E-2"/>
    <n v="2.97"/>
    <n v="301.42344496024208"/>
    <n v="0.31"/>
  </r>
  <r>
    <n v="332"/>
    <x v="21"/>
    <s v="Isla Ángel de la Guarda332"/>
    <n v="29.554919999999999"/>
    <n v="-113.55855"/>
    <n v="2"/>
    <d v="2016-11-09T00:00:00"/>
    <s v="8:34"/>
    <n v="15.6"/>
    <n v="25"/>
    <s v="pma"/>
    <x v="3"/>
    <n v="5"/>
    <m/>
    <m/>
    <m/>
    <m/>
    <m/>
    <m/>
    <m/>
    <m/>
    <m/>
    <m/>
    <m/>
    <m/>
    <m/>
    <m/>
    <m/>
    <m/>
    <m/>
    <m/>
    <m/>
    <m/>
    <m/>
    <n v="33.238461538461536"/>
    <n v="166.19230769230768"/>
    <n v="0.1"/>
  </r>
  <r>
    <n v="333"/>
    <x v="21"/>
    <s v="Isla Ángel de la Guarda333"/>
    <n v="29.554919999999999"/>
    <n v="-113.55855"/>
    <n v="1"/>
    <d v="2016-11-09T00:00:00"/>
    <s v="11:40"/>
    <n v="12.6"/>
    <n v="25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33"/>
    <x v="21"/>
    <s v="Isla Ángel de la Guarda333"/>
    <n v="29.554919999999999"/>
    <n v="-113.55855"/>
    <n v="1"/>
    <d v="2016-11-09T00:00:00"/>
    <s v="11:40"/>
    <n v="12.6"/>
    <n v="25"/>
    <s v="Mro"/>
    <x v="4"/>
    <n v="14"/>
    <m/>
    <m/>
    <m/>
    <m/>
    <m/>
    <m/>
    <n v="10"/>
    <m/>
    <n v="4"/>
    <m/>
    <m/>
    <m/>
    <m/>
    <m/>
    <m/>
    <m/>
    <m/>
    <m/>
    <m/>
    <m/>
    <n v="1.413E-2"/>
    <n v="2.9849999999999999"/>
    <n v="1843.8891317788978"/>
    <n v="0.14000000000000001"/>
  </r>
  <r>
    <n v="333"/>
    <x v="21"/>
    <s v="Isla Ángel de la Guarda333"/>
    <n v="29.554919999999999"/>
    <n v="-113.55855"/>
    <n v="1"/>
    <d v="2016-11-09T00:00:00"/>
    <s v="11:40"/>
    <n v="12.6"/>
    <n v="25"/>
    <s v="Ser"/>
    <x v="5"/>
    <n v="23"/>
    <m/>
    <m/>
    <m/>
    <n v="23"/>
    <m/>
    <m/>
    <m/>
    <m/>
    <m/>
    <m/>
    <m/>
    <m/>
    <m/>
    <m/>
    <m/>
    <m/>
    <m/>
    <m/>
    <m/>
    <m/>
    <n v="1.549E-2"/>
    <n v="2.97"/>
    <n v="223.63674948663123"/>
    <n v="0.23"/>
  </r>
  <r>
    <n v="334"/>
    <x v="21"/>
    <s v="Isla Ángel de la Guarda334"/>
    <n v="29.554919999999999"/>
    <n v="-113.55855"/>
    <n v="2"/>
    <d v="2016-11-09T00:00:00"/>
    <s v="11:57"/>
    <n v="12.5"/>
    <n v="25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34"/>
    <x v="21"/>
    <s v="Isla Ángel de la Guarda334"/>
    <n v="29.554919999999999"/>
    <n v="-113.55855"/>
    <n v="2"/>
    <d v="2016-11-09T00:00:00"/>
    <s v="11:57"/>
    <n v="12.5"/>
    <n v="25"/>
    <s v="Mro"/>
    <x v="4"/>
    <n v="15"/>
    <m/>
    <m/>
    <m/>
    <m/>
    <m/>
    <m/>
    <n v="6"/>
    <m/>
    <n v="5"/>
    <m/>
    <n v="3"/>
    <n v="1"/>
    <m/>
    <m/>
    <m/>
    <m/>
    <m/>
    <m/>
    <m/>
    <m/>
    <n v="1.413E-2"/>
    <n v="2.9849999999999999"/>
    <n v="5166.5758415231066"/>
    <n v="0.15"/>
  </r>
  <r>
    <n v="334"/>
    <x v="21"/>
    <s v="Isla Ángel de la Guarda334"/>
    <n v="29.554919999999999"/>
    <n v="-113.55855"/>
    <n v="2"/>
    <d v="2016-11-09T00:00:00"/>
    <s v="11:57"/>
    <n v="12.5"/>
    <n v="25"/>
    <s v="Ser"/>
    <x v="5"/>
    <n v="36"/>
    <m/>
    <m/>
    <m/>
    <n v="36"/>
    <m/>
    <m/>
    <m/>
    <m/>
    <m/>
    <m/>
    <m/>
    <m/>
    <m/>
    <m/>
    <m/>
    <m/>
    <m/>
    <m/>
    <m/>
    <m/>
    <n v="1.549E-2"/>
    <n v="2.97"/>
    <n v="350.04012963124887"/>
    <n v="0.36"/>
  </r>
  <r>
    <n v="335"/>
    <x v="21"/>
    <s v="Isla Ángel de la Guarda335"/>
    <n v="29.554919999999999"/>
    <n v="-113.55855"/>
    <n v="1"/>
    <d v="2016-11-09T00:00:00"/>
    <d v="1899-12-30T11:25:00"/>
    <n v="8.5"/>
    <n v="25"/>
    <s v="Hpa"/>
    <x v="0"/>
    <n v="1"/>
    <m/>
    <m/>
    <m/>
    <m/>
    <m/>
    <m/>
    <n v="1"/>
    <m/>
    <m/>
    <m/>
    <m/>
    <m/>
    <m/>
    <m/>
    <m/>
    <m/>
    <m/>
    <m/>
    <m/>
    <m/>
    <n v="3.1620000000000002E-2"/>
    <n v="2.93"/>
    <n v="138.69581223888392"/>
    <n v="0.01"/>
  </r>
  <r>
    <n v="335"/>
    <x v="21"/>
    <s v="Isla Ángel de la Guarda335"/>
    <n v="29.554919999999999"/>
    <n v="-113.55855"/>
    <n v="1"/>
    <d v="2016-11-09T00:00:00"/>
    <d v="1899-12-30T11:25:00"/>
    <n v="8.5"/>
    <n v="25"/>
    <s v="Mro"/>
    <x v="4"/>
    <n v="12"/>
    <m/>
    <m/>
    <m/>
    <m/>
    <m/>
    <m/>
    <n v="11"/>
    <m/>
    <m/>
    <m/>
    <n v="1"/>
    <m/>
    <m/>
    <m/>
    <m/>
    <m/>
    <m/>
    <m/>
    <m/>
    <m/>
    <n v="1.413E-2"/>
    <n v="2.9849999999999999"/>
    <n v="1503.7097155611359"/>
    <n v="0.12"/>
  </r>
  <r>
    <n v="335"/>
    <x v="21"/>
    <s v="Isla Ángel de la Guarda335"/>
    <n v="29.554919999999999"/>
    <n v="-113.55855"/>
    <n v="1"/>
    <d v="2016-11-09T00:00:00"/>
    <d v="1899-12-30T11:25:00"/>
    <n v="8.5"/>
    <n v="25"/>
    <s v="Ser"/>
    <x v="5"/>
    <n v="40"/>
    <m/>
    <m/>
    <m/>
    <n v="40"/>
    <m/>
    <m/>
    <m/>
    <m/>
    <m/>
    <m/>
    <m/>
    <m/>
    <m/>
    <m/>
    <m/>
    <m/>
    <m/>
    <m/>
    <m/>
    <m/>
    <n v="1.549E-2"/>
    <n v="2.97"/>
    <n v="388.9334773680543"/>
    <n v="0.4"/>
  </r>
  <r>
    <n v="335"/>
    <x v="21"/>
    <s v="Isla Ángel de la Guarda335"/>
    <n v="29.554919999999999"/>
    <n v="-113.55855"/>
    <n v="1"/>
    <d v="2016-11-09T00:00:00"/>
    <d v="1899-12-30T11:25:00"/>
    <n v="8.5"/>
    <n v="25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336"/>
    <x v="21"/>
    <s v="Isla Ángel de la Guarda336"/>
    <n v="29.554919999999999"/>
    <n v="-113.55855"/>
    <n v="2"/>
    <d v="2016-11-09T00:00:00"/>
    <d v="1899-12-30T11:40:00"/>
    <n v="10.4"/>
    <n v="25"/>
    <s v="Hpa"/>
    <x v="0"/>
    <n v="2"/>
    <m/>
    <m/>
    <m/>
    <m/>
    <m/>
    <m/>
    <n v="1"/>
    <m/>
    <n v="1"/>
    <m/>
    <m/>
    <m/>
    <m/>
    <m/>
    <m/>
    <m/>
    <m/>
    <m/>
    <m/>
    <m/>
    <n v="3.1620000000000002E-2"/>
    <n v="2.93"/>
    <n v="660.13859225173894"/>
    <n v="0.02"/>
  </r>
  <r>
    <n v="336"/>
    <x v="21"/>
    <s v="Isla Ángel de la Guarda336"/>
    <n v="29.554919999999999"/>
    <n v="-113.55855"/>
    <n v="2"/>
    <d v="2016-11-09T00:00:00"/>
    <d v="1899-12-30T11:40:00"/>
    <n v="10.4"/>
    <n v="25"/>
    <s v="Mro"/>
    <x v="4"/>
    <n v="9"/>
    <m/>
    <m/>
    <m/>
    <m/>
    <m/>
    <n v="4"/>
    <n v="5"/>
    <m/>
    <m/>
    <m/>
    <m/>
    <m/>
    <m/>
    <m/>
    <m/>
    <m/>
    <m/>
    <m/>
    <m/>
    <m/>
    <n v="1.413E-2"/>
    <n v="2.9849999999999999"/>
    <n v="503.99308487567316"/>
    <n v="0.09"/>
  </r>
  <r>
    <n v="336"/>
    <x v="21"/>
    <s v="Isla Ángel de la Guarda336"/>
    <n v="29.554919999999999"/>
    <n v="-113.55855"/>
    <n v="2"/>
    <d v="2016-11-09T00:00:00"/>
    <d v="1899-12-30T11:40:00"/>
    <n v="10.4"/>
    <n v="25"/>
    <s v="Ser"/>
    <x v="5"/>
    <n v="68"/>
    <m/>
    <n v="21"/>
    <m/>
    <n v="47"/>
    <m/>
    <m/>
    <m/>
    <m/>
    <m/>
    <m/>
    <m/>
    <m/>
    <m/>
    <m/>
    <m/>
    <m/>
    <m/>
    <m/>
    <m/>
    <m/>
    <n v="1.549E-2"/>
    <n v="2.97"/>
    <n v="473.48390954415129"/>
    <n v="0.68"/>
  </r>
  <r>
    <n v="336"/>
    <x v="21"/>
    <s v="Isla Ángel de la Guarda336"/>
    <n v="29.554919999999999"/>
    <n v="-113.55855"/>
    <n v="2"/>
    <d v="2016-11-09T00:00:00"/>
    <d v="1899-12-30T11:40:00"/>
    <n v="10.4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37"/>
    <x v="21"/>
    <s v="Isla Ángel de la Guarda337"/>
    <n v="29.554919999999999"/>
    <n v="-113.55855"/>
    <n v="1"/>
    <d v="2016-11-09T00:00:00"/>
    <d v="1899-12-30T08:00:00"/>
    <n v="11.2"/>
    <n v="25"/>
    <s v="Ser"/>
    <x v="5"/>
    <n v="6"/>
    <n v="2"/>
    <m/>
    <m/>
    <n v="4"/>
    <m/>
    <m/>
    <m/>
    <m/>
    <m/>
    <m/>
    <m/>
    <m/>
    <m/>
    <m/>
    <m/>
    <m/>
    <m/>
    <m/>
    <m/>
    <m/>
    <n v="1.549E-2"/>
    <n v="2.97"/>
    <n v="38.953451844230912"/>
    <n v="0.06"/>
  </r>
  <r>
    <n v="337"/>
    <x v="21"/>
    <s v="Isla Ángel de la Guarda337"/>
    <n v="29.554919999999999"/>
    <n v="-113.55855"/>
    <n v="1"/>
    <d v="2016-11-09T00:00:00"/>
    <d v="1899-12-30T08:00:00"/>
    <n v="11.2"/>
    <n v="25"/>
    <s v="Hpa"/>
    <x v="0"/>
    <n v="1"/>
    <m/>
    <m/>
    <m/>
    <m/>
    <m/>
    <m/>
    <m/>
    <n v="1"/>
    <m/>
    <m/>
    <m/>
    <m/>
    <m/>
    <m/>
    <m/>
    <m/>
    <m/>
    <m/>
    <m/>
    <m/>
    <n v="3.1620000000000002E-2"/>
    <n v="2.93"/>
    <n v="289.63873609054258"/>
    <n v="0.01"/>
  </r>
  <r>
    <n v="337"/>
    <x v="21"/>
    <s v="Isla Ángel de la Guarda337"/>
    <n v="29.554919999999999"/>
    <n v="-113.55855"/>
    <n v="1"/>
    <d v="2016-11-09T00:00:00"/>
    <d v="1899-12-30T08:00:00"/>
    <n v="11.2"/>
    <n v="25"/>
    <s v="Mro"/>
    <x v="4"/>
    <n v="2"/>
    <m/>
    <m/>
    <m/>
    <m/>
    <m/>
    <m/>
    <n v="1"/>
    <m/>
    <n v="1"/>
    <m/>
    <m/>
    <m/>
    <m/>
    <m/>
    <m/>
    <m/>
    <m/>
    <m/>
    <m/>
    <m/>
    <n v="1.413E-2"/>
    <n v="2.9849999999999999"/>
    <n v="352.15396808129066"/>
    <n v="0.02"/>
  </r>
  <r>
    <n v="337"/>
    <x v="21"/>
    <s v="Isla Ángel de la Guarda337"/>
    <n v="29.554919999999999"/>
    <n v="-113.55855"/>
    <n v="1"/>
    <d v="2016-11-09T00:00:00"/>
    <d v="1899-12-30T08:00:00"/>
    <n v="11.2"/>
    <n v="25"/>
    <s v="Lar"/>
    <x v="1"/>
    <n v="3"/>
    <m/>
    <m/>
    <m/>
    <m/>
    <m/>
    <m/>
    <m/>
    <m/>
    <n v="3"/>
    <m/>
    <m/>
    <m/>
    <m/>
    <m/>
    <m/>
    <m/>
    <m/>
    <m/>
    <m/>
    <m/>
    <n v="1.549E-2"/>
    <n v="2.97"/>
    <n v="874.96518587282378"/>
    <n v="0.03"/>
  </r>
  <r>
    <n v="338"/>
    <x v="21"/>
    <s v="Isla Ángel de la Guarda338"/>
    <n v="29.554919999999999"/>
    <n v="-113.55855"/>
    <n v="2"/>
    <d v="2016-11-09T00:00:00"/>
    <d v="1899-12-30T08:20:00"/>
    <n v="11.3"/>
    <n v="25"/>
    <s v="Mro"/>
    <x v="4"/>
    <n v="1"/>
    <m/>
    <m/>
    <m/>
    <m/>
    <m/>
    <m/>
    <m/>
    <n v="1"/>
    <m/>
    <m/>
    <m/>
    <m/>
    <m/>
    <m/>
    <m/>
    <m/>
    <m/>
    <m/>
    <m/>
    <m/>
    <n v="1.413E-2"/>
    <n v="2.9849999999999999"/>
    <n v="153.6055750122033"/>
    <n v="0.01"/>
  </r>
  <r>
    <n v="338"/>
    <x v="21"/>
    <s v="Isla Ángel de la Guarda338"/>
    <n v="29.554919999999999"/>
    <n v="-113.55855"/>
    <n v="2"/>
    <d v="2016-11-09T00:00:00"/>
    <d v="1899-12-30T08:20:00"/>
    <n v="11.3"/>
    <n v="25"/>
    <s v="Ser"/>
    <x v="5"/>
    <n v="4"/>
    <m/>
    <m/>
    <m/>
    <n v="4"/>
    <m/>
    <m/>
    <m/>
    <m/>
    <m/>
    <m/>
    <m/>
    <m/>
    <m/>
    <m/>
    <m/>
    <m/>
    <m/>
    <m/>
    <m/>
    <m/>
    <n v="1.549E-2"/>
    <n v="2.97"/>
    <n v="38.893347736805431"/>
    <n v="0.04"/>
  </r>
  <r>
    <n v="339"/>
    <x v="21"/>
    <s v="Isla Ángel de la Guarda339"/>
    <n v="29.554919999999999"/>
    <n v="-113.55855"/>
    <n v="1"/>
    <d v="2016-11-09T00:00:00"/>
    <d v="1899-12-30T08:14:00"/>
    <n v="11.4"/>
    <n v="25"/>
    <s v="Hpa"/>
    <x v="0"/>
    <n v="2"/>
    <m/>
    <m/>
    <m/>
    <m/>
    <m/>
    <m/>
    <n v="1"/>
    <m/>
    <m/>
    <m/>
    <n v="1"/>
    <m/>
    <m/>
    <m/>
    <m/>
    <m/>
    <m/>
    <m/>
    <m/>
    <m/>
    <n v="3.1620000000000002E-2"/>
    <n v="2.93"/>
    <n v="1432.5146796161014"/>
    <n v="0.02"/>
  </r>
  <r>
    <n v="339"/>
    <x v="21"/>
    <s v="Isla Ángel de la Guarda339"/>
    <n v="29.554919999999999"/>
    <n v="-113.55855"/>
    <n v="1"/>
    <d v="2016-11-09T00:00:00"/>
    <d v="1899-12-30T08:14:00"/>
    <n v="11.4"/>
    <n v="25"/>
    <s v="Mro"/>
    <x v="4"/>
    <n v="8"/>
    <m/>
    <m/>
    <m/>
    <m/>
    <m/>
    <m/>
    <n v="3"/>
    <m/>
    <n v="1"/>
    <m/>
    <n v="1"/>
    <n v="2"/>
    <n v="1"/>
    <m/>
    <m/>
    <m/>
    <m/>
    <m/>
    <m/>
    <m/>
    <n v="1.413E-2"/>
    <n v="2.9849999999999999"/>
    <n v="5848.9529814883335"/>
    <n v="0.08"/>
  </r>
  <r>
    <n v="339"/>
    <x v="21"/>
    <s v="Isla Ángel de la Guarda339"/>
    <n v="29.554919999999999"/>
    <n v="-113.55855"/>
    <n v="1"/>
    <d v="2016-11-09T00:00:00"/>
    <d v="1899-12-30T08:14:00"/>
    <n v="11.4"/>
    <n v="25"/>
    <s v="Ser"/>
    <x v="5"/>
    <n v="31"/>
    <m/>
    <m/>
    <m/>
    <n v="29"/>
    <m/>
    <m/>
    <n v="2"/>
    <m/>
    <m/>
    <m/>
    <m/>
    <m/>
    <m/>
    <m/>
    <m/>
    <m/>
    <m/>
    <m/>
    <m/>
    <m/>
    <n v="1.549E-2"/>
    <n v="2.97"/>
    <n v="434.34850794997453"/>
    <n v="0.31"/>
  </r>
  <r>
    <n v="340"/>
    <x v="21"/>
    <s v="Isla Ángel de la Guarda340"/>
    <n v="29.554919999999999"/>
    <n v="-113.55855"/>
    <n v="2"/>
    <d v="2016-11-09T00:00:00"/>
    <d v="1899-12-30T08:25:00"/>
    <n v="10.9"/>
    <n v="25"/>
    <s v="Hpa"/>
    <x v="0"/>
    <n v="2"/>
    <m/>
    <m/>
    <m/>
    <m/>
    <m/>
    <m/>
    <m/>
    <m/>
    <n v="1"/>
    <m/>
    <n v="1"/>
    <m/>
    <m/>
    <m/>
    <m/>
    <m/>
    <m/>
    <m/>
    <m/>
    <m/>
    <n v="3.1620000000000002E-2"/>
    <n v="2.93"/>
    <n v="1815.2616473900725"/>
    <n v="0.02"/>
  </r>
  <r>
    <n v="340"/>
    <x v="21"/>
    <s v="Isla Ángel de la Guarda340"/>
    <n v="29.554919999999999"/>
    <n v="-113.55855"/>
    <n v="2"/>
    <d v="2016-11-09T00:00:00"/>
    <d v="1899-12-30T08:25:00"/>
    <n v="10.9"/>
    <n v="25"/>
    <s v="Lar"/>
    <x v="1"/>
    <n v="1"/>
    <m/>
    <m/>
    <m/>
    <m/>
    <m/>
    <m/>
    <m/>
    <m/>
    <m/>
    <m/>
    <m/>
    <n v="1"/>
    <m/>
    <m/>
    <m/>
    <m/>
    <m/>
    <m/>
    <m/>
    <m/>
    <n v="1.549E-2"/>
    <n v="2.97"/>
    <n v="1259.1938203669458"/>
    <n v="0.01"/>
  </r>
  <r>
    <n v="340"/>
    <x v="21"/>
    <s v="Isla Ángel de la Guarda340"/>
    <n v="29.554919999999999"/>
    <n v="-113.55855"/>
    <n v="2"/>
    <d v="2016-11-09T00:00:00"/>
    <d v="1899-12-30T08:25:00"/>
    <n v="10.9"/>
    <n v="25"/>
    <s v="Mro"/>
    <x v="4"/>
    <n v="8"/>
    <m/>
    <m/>
    <m/>
    <m/>
    <m/>
    <m/>
    <n v="3"/>
    <m/>
    <n v="3"/>
    <m/>
    <n v="1"/>
    <n v="1"/>
    <m/>
    <m/>
    <m/>
    <m/>
    <m/>
    <m/>
    <m/>
    <m/>
    <n v="1.413E-2"/>
    <n v="2.9849999999999999"/>
    <n v="2978.3048823263262"/>
    <n v="0.08"/>
  </r>
  <r>
    <n v="340"/>
    <x v="21"/>
    <s v="Isla Ángel de la Guarda340"/>
    <n v="29.554919999999999"/>
    <n v="-113.55855"/>
    <n v="2"/>
    <d v="2016-11-09T00:00:00"/>
    <d v="1899-12-30T08:25:00"/>
    <n v="10.9"/>
    <n v="25"/>
    <s v="Ser"/>
    <x v="5"/>
    <n v="32"/>
    <m/>
    <m/>
    <m/>
    <n v="30"/>
    <m/>
    <m/>
    <n v="2"/>
    <m/>
    <m/>
    <m/>
    <m/>
    <m/>
    <m/>
    <m/>
    <m/>
    <m/>
    <m/>
    <m/>
    <m/>
    <m/>
    <n v="1.549E-2"/>
    <n v="2.97"/>
    <n v="444.07184488417579"/>
    <n v="0.32"/>
  </r>
  <r>
    <n v="341"/>
    <x v="21"/>
    <s v="Isla Ángel de la Guarda341"/>
    <n v="29.554919999999999"/>
    <n v="-113.55855"/>
    <n v="1"/>
    <d v="2016-11-09T00:00:00"/>
    <d v="1899-12-30T11:35:00"/>
    <n v="14.9"/>
    <n v="25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41"/>
    <x v="21"/>
    <s v="Isla Ángel de la Guarda341"/>
    <n v="29.554919999999999"/>
    <n v="-113.55855"/>
    <n v="1"/>
    <d v="2016-11-09T00:00:00"/>
    <d v="1899-12-30T11:35:00"/>
    <n v="14.9"/>
    <n v="25"/>
    <s v="Lar"/>
    <x v="1"/>
    <n v="3"/>
    <m/>
    <m/>
    <m/>
    <m/>
    <m/>
    <m/>
    <m/>
    <m/>
    <n v="1"/>
    <m/>
    <n v="2"/>
    <m/>
    <m/>
    <m/>
    <m/>
    <m/>
    <m/>
    <m/>
    <m/>
    <m/>
    <n v="1.549E-2"/>
    <n v="2.97"/>
    <n v="1757.0486218619194"/>
    <n v="0.03"/>
  </r>
  <r>
    <n v="341"/>
    <x v="21"/>
    <s v="Isla Ángel de la Guarda341"/>
    <n v="29.554919999999999"/>
    <n v="-113.55855"/>
    <n v="1"/>
    <d v="2016-11-09T00:00:00"/>
    <d v="1899-12-30T11:35:00"/>
    <n v="14.9"/>
    <n v="25"/>
    <s v="Mro"/>
    <x v="4"/>
    <n v="10"/>
    <m/>
    <m/>
    <m/>
    <m/>
    <m/>
    <m/>
    <n v="9"/>
    <m/>
    <n v="1"/>
    <m/>
    <m/>
    <m/>
    <m/>
    <m/>
    <m/>
    <m/>
    <m/>
    <m/>
    <m/>
    <m/>
    <n v="1.413E-2"/>
    <n v="2.9849999999999999"/>
    <n v="932.51831401960419"/>
    <n v="0.1"/>
  </r>
  <r>
    <n v="341"/>
    <x v="21"/>
    <s v="Isla Ángel de la Guarda341"/>
    <n v="29.554919999999999"/>
    <n v="-113.55855"/>
    <n v="1"/>
    <d v="2016-11-09T00:00:00"/>
    <d v="1899-12-30T11:35:00"/>
    <n v="14.9"/>
    <n v="25"/>
    <s v="Ser"/>
    <x v="5"/>
    <n v="6"/>
    <m/>
    <m/>
    <m/>
    <n v="6"/>
    <m/>
    <m/>
    <m/>
    <m/>
    <m/>
    <m/>
    <m/>
    <m/>
    <m/>
    <m/>
    <m/>
    <m/>
    <m/>
    <m/>
    <m/>
    <m/>
    <n v="1.549E-2"/>
    <n v="2.97"/>
    <n v="58.34002160520815"/>
    <n v="0.06"/>
  </r>
  <r>
    <n v="342"/>
    <x v="21"/>
    <s v="Isla Ángel de la Guarda342"/>
    <n v="29.554919999999999"/>
    <n v="-113.55855"/>
    <n v="2"/>
    <d v="2016-11-09T00:00:00"/>
    <d v="1899-12-30T11:47:00"/>
    <n v="14"/>
    <n v="25"/>
    <s v="Hpa"/>
    <x v="0"/>
    <n v="4"/>
    <m/>
    <m/>
    <m/>
    <m/>
    <m/>
    <m/>
    <m/>
    <m/>
    <n v="3"/>
    <m/>
    <n v="1"/>
    <m/>
    <m/>
    <m/>
    <m/>
    <m/>
    <m/>
    <m/>
    <m/>
    <m/>
    <n v="3.1620000000000002E-2"/>
    <n v="2.93"/>
    <n v="2858.1472074157823"/>
    <n v="0.04"/>
  </r>
  <r>
    <n v="342"/>
    <x v="21"/>
    <s v="Isla Ángel de la Guarda342"/>
    <n v="29.554919999999999"/>
    <n v="-113.55855"/>
    <n v="2"/>
    <d v="2016-11-09T00:00:00"/>
    <d v="1899-12-30T11:47:00"/>
    <n v="14"/>
    <n v="25"/>
    <s v="Lar"/>
    <x v="1"/>
    <n v="6"/>
    <m/>
    <m/>
    <m/>
    <m/>
    <m/>
    <m/>
    <m/>
    <m/>
    <m/>
    <m/>
    <n v="4"/>
    <n v="2"/>
    <m/>
    <m/>
    <m/>
    <m/>
    <m/>
    <m/>
    <m/>
    <m/>
    <n v="1.549E-2"/>
    <n v="2.97"/>
    <n v="5449.1747605425153"/>
    <n v="0.06"/>
  </r>
  <r>
    <n v="342"/>
    <x v="21"/>
    <s v="Isla Ángel de la Guarda342"/>
    <n v="29.554919999999999"/>
    <n v="-113.55855"/>
    <n v="2"/>
    <d v="2016-11-09T00:00:00"/>
    <d v="1899-12-30T11:47:00"/>
    <n v="14"/>
    <n v="25"/>
    <s v="Mro"/>
    <x v="4"/>
    <n v="3"/>
    <m/>
    <m/>
    <m/>
    <m/>
    <m/>
    <m/>
    <n v="2"/>
    <m/>
    <n v="1"/>
    <m/>
    <m/>
    <m/>
    <m/>
    <m/>
    <m/>
    <m/>
    <m/>
    <m/>
    <m/>
    <m/>
    <n v="1.413E-2"/>
    <n v="2.9849999999999999"/>
    <n v="424.69951132357983"/>
    <n v="0.03"/>
  </r>
  <r>
    <n v="342"/>
    <x v="21"/>
    <s v="Isla Ángel de la Guarda342"/>
    <n v="29.554919999999999"/>
    <n v="-113.55855"/>
    <n v="2"/>
    <d v="2016-11-09T00:00:00"/>
    <d v="1899-12-30T11:47:00"/>
    <n v="14"/>
    <n v="25"/>
    <s v="Ser"/>
    <x v="5"/>
    <n v="6"/>
    <m/>
    <m/>
    <m/>
    <n v="5"/>
    <m/>
    <m/>
    <n v="1"/>
    <m/>
    <m/>
    <m/>
    <m/>
    <m/>
    <m/>
    <m/>
    <m/>
    <m/>
    <m/>
    <m/>
    <m/>
    <m/>
    <n v="1.549E-2"/>
    <n v="2.97"/>
    <n v="124.80255310007433"/>
    <n v="0.06"/>
  </r>
  <r>
    <n v="343"/>
    <x v="22"/>
    <s v="Bahía San Luis Gonzaga343"/>
    <n v="29.805520000000001"/>
    <n v="-114.37281"/>
    <n v="1"/>
    <d v="2016-11-10T00:00:00"/>
    <s v="8:17"/>
    <n v="5.7"/>
    <n v="25"/>
    <s v="Ser"/>
    <x v="5"/>
    <n v="29"/>
    <m/>
    <m/>
    <m/>
    <n v="29"/>
    <m/>
    <m/>
    <m/>
    <m/>
    <m/>
    <m/>
    <m/>
    <m/>
    <m/>
    <m/>
    <m/>
    <m/>
    <m/>
    <m/>
    <m/>
    <m/>
    <n v="1.549E-2"/>
    <n v="2.97"/>
    <n v="281.9767710918394"/>
    <n v="0.28999999999999998"/>
  </r>
  <r>
    <n v="343"/>
    <x v="22"/>
    <s v="Bahía San Luis Gonzaga343"/>
    <n v="29.805520000000001"/>
    <n v="-114.37281"/>
    <n v="1"/>
    <d v="2016-11-10T00:00:00"/>
    <s v="8:17"/>
    <n v="5.7"/>
    <n v="25"/>
    <s v="Mro"/>
    <x v="4"/>
    <n v="2"/>
    <m/>
    <m/>
    <m/>
    <m/>
    <m/>
    <m/>
    <m/>
    <m/>
    <m/>
    <m/>
    <n v="1"/>
    <n v="1"/>
    <m/>
    <m/>
    <m/>
    <m/>
    <m/>
    <m/>
    <m/>
    <m/>
    <n v="1.413E-2"/>
    <n v="2.9849999999999999"/>
    <n v="1921.842978082454"/>
    <n v="0.02"/>
  </r>
  <r>
    <n v="343"/>
    <x v="22"/>
    <s v="Bahía San Luis Gonzaga343"/>
    <n v="29.805520000000001"/>
    <n v="-114.37281"/>
    <n v="1"/>
    <d v="2016-11-10T00:00:00"/>
    <s v="8:17"/>
    <n v="5.7"/>
    <n v="25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44"/>
    <x v="22"/>
    <s v="Bahía San Luis Gonzaga344"/>
    <n v="29.805520000000001"/>
    <n v="-114.37281"/>
    <n v="2"/>
    <d v="2016-11-10T00:00:00"/>
    <s v="8:34"/>
    <n v="9.8000000000000007"/>
    <n v="25"/>
    <s v="Mro"/>
    <x v="4"/>
    <n v="7"/>
    <m/>
    <m/>
    <m/>
    <m/>
    <m/>
    <m/>
    <m/>
    <m/>
    <n v="2"/>
    <m/>
    <n v="1"/>
    <n v="4"/>
    <m/>
    <m/>
    <m/>
    <m/>
    <m/>
    <m/>
    <m/>
    <m/>
    <n v="1.413E-2"/>
    <n v="2.9849999999999999"/>
    <n v="6129.462542319955"/>
    <n v="7.0000000000000007E-2"/>
  </r>
  <r>
    <n v="344"/>
    <x v="22"/>
    <s v="Bahía San Luis Gonzaga344"/>
    <n v="29.805520000000001"/>
    <n v="-114.37281"/>
    <n v="2"/>
    <d v="2016-11-10T00:00:00"/>
    <s v="8:34"/>
    <n v="9.8000000000000007"/>
    <n v="25"/>
    <s v="Ser"/>
    <x v="5"/>
    <n v="20"/>
    <m/>
    <m/>
    <m/>
    <n v="20"/>
    <m/>
    <m/>
    <m/>
    <m/>
    <m/>
    <m/>
    <m/>
    <m/>
    <m/>
    <m/>
    <m/>
    <m/>
    <m/>
    <m/>
    <m/>
    <m/>
    <n v="1.549E-2"/>
    <n v="2.97"/>
    <n v="194.46673868402715"/>
    <n v="0.2"/>
  </r>
  <r>
    <n v="344"/>
    <x v="22"/>
    <s v="Bahía San Luis Gonzaga344"/>
    <n v="29.805520000000001"/>
    <n v="-114.37281"/>
    <n v="2"/>
    <d v="2016-11-10T00:00:00"/>
    <s v="8:34"/>
    <n v="9.8000000000000007"/>
    <n v="25"/>
    <s v="Hpa"/>
    <x v="0"/>
    <n v="1"/>
    <m/>
    <m/>
    <m/>
    <m/>
    <m/>
    <m/>
    <m/>
    <m/>
    <m/>
    <m/>
    <n v="1"/>
    <m/>
    <m/>
    <m/>
    <m/>
    <m/>
    <m/>
    <m/>
    <m/>
    <m/>
    <n v="3.1620000000000002E-2"/>
    <n v="2.93"/>
    <n v="1293.8188673772174"/>
    <n v="0.01"/>
  </r>
  <r>
    <n v="344"/>
    <x v="22"/>
    <s v="Bahía San Luis Gonzaga344"/>
    <n v="29.805520000000001"/>
    <n v="-114.37281"/>
    <n v="2"/>
    <d v="2016-11-10T00:00:00"/>
    <s v="8:34"/>
    <n v="9.8000000000000007"/>
    <n v="25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345"/>
    <x v="22"/>
    <s v="Bahía San Luis Gonzaga345"/>
    <n v="29.805520000000001"/>
    <n v="-114.37281"/>
    <n v="1"/>
    <d v="2016-11-10T00:00:00"/>
    <d v="1899-12-30T07:55:00"/>
    <n v="10"/>
    <n v="26"/>
    <s v="Mro"/>
    <x v="4"/>
    <n v="11"/>
    <m/>
    <m/>
    <m/>
    <m/>
    <m/>
    <n v="1"/>
    <m/>
    <m/>
    <n v="3"/>
    <m/>
    <n v="7"/>
    <m/>
    <m/>
    <m/>
    <m/>
    <m/>
    <m/>
    <m/>
    <m/>
    <m/>
    <n v="1.413E-2"/>
    <n v="2.9849999999999999"/>
    <n v="5814.1027959547446"/>
    <n v="0.11"/>
  </r>
  <r>
    <n v="345"/>
    <x v="22"/>
    <s v="Bahía San Luis Gonzaga345"/>
    <n v="29.805520000000001"/>
    <n v="-114.37281"/>
    <n v="1"/>
    <d v="2016-11-10T00:00:00"/>
    <d v="1899-12-30T07:55:00"/>
    <n v="10"/>
    <n v="26"/>
    <s v="Ser"/>
    <x v="5"/>
    <n v="19"/>
    <m/>
    <m/>
    <m/>
    <n v="19"/>
    <m/>
    <m/>
    <m/>
    <m/>
    <m/>
    <m/>
    <m/>
    <m/>
    <m/>
    <m/>
    <m/>
    <m/>
    <m/>
    <m/>
    <m/>
    <m/>
    <n v="1.549E-2"/>
    <n v="2.97"/>
    <n v="184.74340174982581"/>
    <n v="0.19"/>
  </r>
  <r>
    <n v="345"/>
    <x v="22"/>
    <s v="Bahía San Luis Gonzaga345"/>
    <n v="29.805520000000001"/>
    <n v="-114.37281"/>
    <n v="1"/>
    <d v="2016-11-10T00:00:00"/>
    <d v="1899-12-30T07:55:00"/>
    <n v="10"/>
    <n v="26"/>
    <s v="Hpa"/>
    <x v="0"/>
    <n v="1"/>
    <m/>
    <m/>
    <m/>
    <m/>
    <m/>
    <m/>
    <m/>
    <m/>
    <n v="1"/>
    <m/>
    <m/>
    <m/>
    <m/>
    <m/>
    <m/>
    <m/>
    <m/>
    <m/>
    <m/>
    <m/>
    <n v="3.1620000000000002E-2"/>
    <n v="2.93"/>
    <n v="521.442780012855"/>
    <n v="0.01"/>
  </r>
  <r>
    <n v="345"/>
    <x v="22"/>
    <s v="Bahía San Luis Gonzaga345"/>
    <n v="29.805520000000001"/>
    <n v="-114.37281"/>
    <n v="1"/>
    <d v="2016-11-10T00:00:00"/>
    <d v="1899-12-30T07:55:00"/>
    <n v="10"/>
    <n v="26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346"/>
    <x v="22"/>
    <s v="Bahía San Luis Gonzaga346"/>
    <n v="29.805520000000001"/>
    <n v="-114.37281"/>
    <n v="2"/>
    <d v="2016-11-10T00:00:00"/>
    <d v="1899-12-30T08:05:00"/>
    <n v="10"/>
    <n v="26"/>
    <s v="Mro"/>
    <x v="4"/>
    <n v="3"/>
    <m/>
    <m/>
    <m/>
    <m/>
    <m/>
    <n v="1"/>
    <m/>
    <m/>
    <m/>
    <m/>
    <n v="1"/>
    <n v="1"/>
    <m/>
    <m/>
    <m/>
    <m/>
    <m/>
    <m/>
    <m/>
    <m/>
    <n v="1.413E-2"/>
    <n v="2.9849999999999999"/>
    <n v="1957.159320248511"/>
    <n v="0.03"/>
  </r>
  <r>
    <n v="346"/>
    <x v="22"/>
    <s v="Bahía San Luis Gonzaga346"/>
    <n v="29.805520000000001"/>
    <n v="-114.37281"/>
    <n v="2"/>
    <d v="2016-11-10T00:00:00"/>
    <d v="1899-12-30T08:05:00"/>
    <n v="10"/>
    <n v="26"/>
    <s v="Ser"/>
    <x v="5"/>
    <n v="15"/>
    <m/>
    <m/>
    <m/>
    <n v="15"/>
    <m/>
    <m/>
    <m/>
    <m/>
    <m/>
    <m/>
    <m/>
    <m/>
    <m/>
    <m/>
    <m/>
    <m/>
    <m/>
    <m/>
    <m/>
    <m/>
    <n v="1.549E-2"/>
    <n v="2.97"/>
    <n v="145.85005401302035"/>
    <n v="0.15"/>
  </r>
  <r>
    <n v="346"/>
    <x v="22"/>
    <s v="Bahía San Luis Gonzaga346"/>
    <n v="29.805520000000001"/>
    <n v="-114.37281"/>
    <n v="2"/>
    <d v="2016-11-10T00:00:00"/>
    <d v="1899-12-30T08:05:00"/>
    <n v="10"/>
    <n v="26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47"/>
    <x v="22"/>
    <s v="Bahía San Luis Gonzaga347"/>
    <n v="29.805520000000001"/>
    <n v="-114.37281"/>
    <n v="1"/>
    <d v="2016-11-10T00:00:00"/>
    <d v="1899-12-30T07:55:00"/>
    <n v="9.9"/>
    <n v="25"/>
    <s v="Mro"/>
    <x v="4"/>
    <n v="1"/>
    <m/>
    <n v="1"/>
    <m/>
    <m/>
    <m/>
    <m/>
    <m/>
    <m/>
    <m/>
    <m/>
    <m/>
    <m/>
    <m/>
    <m/>
    <m/>
    <m/>
    <m/>
    <m/>
    <m/>
    <m/>
    <n v="1.413E-2"/>
    <n v="2.9849999999999999"/>
    <n v="0.73050887406044762"/>
    <n v="0.01"/>
  </r>
  <r>
    <n v="347"/>
    <x v="22"/>
    <s v="Bahía San Luis Gonzaga347"/>
    <n v="29.805520000000001"/>
    <n v="-114.37281"/>
    <n v="1"/>
    <d v="2016-11-10T00:00:00"/>
    <d v="1899-12-30T07:55:00"/>
    <n v="9.9"/>
    <n v="25"/>
    <s v="Ser"/>
    <x v="5"/>
    <n v="5"/>
    <m/>
    <n v="1"/>
    <m/>
    <n v="4"/>
    <m/>
    <m/>
    <m/>
    <m/>
    <m/>
    <m/>
    <m/>
    <m/>
    <m/>
    <m/>
    <m/>
    <m/>
    <m/>
    <m/>
    <m/>
    <m/>
    <n v="1.549E-2"/>
    <n v="2.97"/>
    <n v="39.678446481409594"/>
    <n v="0.05"/>
  </r>
  <r>
    <n v="347"/>
    <x v="22"/>
    <s v="Bahía San Luis Gonzaga347"/>
    <n v="29.805520000000001"/>
    <n v="-114.37281"/>
    <n v="1"/>
    <d v="2016-11-10T00:00:00"/>
    <d v="1899-12-30T07:55:00"/>
    <n v="9.9"/>
    <n v="25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  <r>
    <n v="348"/>
    <x v="22"/>
    <s v="Bahía San Luis Gonzaga348"/>
    <n v="29.805520000000001"/>
    <n v="-114.37281"/>
    <n v="2"/>
    <d v="2016-11-10T00:00:00"/>
    <d v="1899-12-30T08:15:00"/>
    <n v="10.4"/>
    <n v="25"/>
    <s v="ifu"/>
    <x v="7"/>
    <n v="3"/>
    <m/>
    <m/>
    <m/>
    <m/>
    <m/>
    <m/>
    <m/>
    <m/>
    <m/>
    <m/>
    <m/>
    <m/>
    <m/>
    <m/>
    <m/>
    <m/>
    <m/>
    <m/>
    <m/>
    <m/>
    <m/>
    <n v="375"/>
    <n v="1125"/>
    <n v="0.06"/>
  </r>
  <r>
    <n v="350"/>
    <x v="22"/>
    <s v="Bahía San Luis Gonzaga350"/>
    <n v="29.805520000000001"/>
    <n v="-114.37281"/>
    <n v="2"/>
    <d v="2016-11-10T00:00:00"/>
    <d v="1899-12-30T08:00:00"/>
    <n v="7.5"/>
    <n v="26"/>
    <s v="Mro"/>
    <x v="4"/>
    <n v="2"/>
    <m/>
    <m/>
    <m/>
    <m/>
    <m/>
    <n v="1"/>
    <m/>
    <m/>
    <n v="1"/>
    <m/>
    <m/>
    <m/>
    <m/>
    <m/>
    <m/>
    <m/>
    <m/>
    <m/>
    <m/>
    <m/>
    <n v="1.413E-2"/>
    <n v="2.9849999999999999"/>
    <n v="314.9247670050583"/>
    <n v="0.02"/>
  </r>
  <r>
    <n v="350"/>
    <x v="22"/>
    <s v="Bahía San Luis Gonzaga350"/>
    <n v="29.805520000000001"/>
    <n v="-114.37281"/>
    <n v="2"/>
    <d v="2016-11-10T00:00:00"/>
    <d v="1899-12-30T08:00:00"/>
    <n v="7.5"/>
    <n v="26"/>
    <s v="Ser"/>
    <x v="5"/>
    <n v="5"/>
    <m/>
    <n v="1"/>
    <m/>
    <n v="4"/>
    <m/>
    <m/>
    <m/>
    <m/>
    <m/>
    <m/>
    <m/>
    <m/>
    <m/>
    <m/>
    <m/>
    <m/>
    <m/>
    <m/>
    <m/>
    <m/>
    <n v="1.549E-2"/>
    <n v="2.97"/>
    <n v="39.678446481409594"/>
    <n v="0.05"/>
  </r>
  <r>
    <n v="350"/>
    <x v="22"/>
    <s v="Bahía San Luis Gonzaga350"/>
    <n v="29.805520000000001"/>
    <n v="-114.37281"/>
    <n v="2"/>
    <d v="2016-11-10T00:00:00"/>
    <d v="1899-12-30T08:00:00"/>
    <n v="7.5"/>
    <n v="26"/>
    <s v="dme"/>
    <x v="2"/>
    <n v="4"/>
    <m/>
    <m/>
    <m/>
    <m/>
    <m/>
    <m/>
    <m/>
    <m/>
    <m/>
    <m/>
    <m/>
    <m/>
    <m/>
    <m/>
    <m/>
    <m/>
    <m/>
    <m/>
    <m/>
    <m/>
    <m/>
    <n v="20.71"/>
    <n v="82.84"/>
    <n v="0.08"/>
  </r>
  <r>
    <n v="351"/>
    <x v="23"/>
    <s v="Puerto Libertad351"/>
    <n v="29.90258"/>
    <n v="-112.7291"/>
    <n v="1"/>
    <d v="2016-11-11T00:00:00"/>
    <d v="1899-12-30T15:20:00"/>
    <n v="5.9"/>
    <n v="23"/>
    <s v="Mro"/>
    <x v="4"/>
    <n v="1"/>
    <m/>
    <m/>
    <m/>
    <m/>
    <m/>
    <m/>
    <m/>
    <n v="1"/>
    <m/>
    <m/>
    <m/>
    <m/>
    <m/>
    <m/>
    <m/>
    <m/>
    <m/>
    <m/>
    <m/>
    <m/>
    <n v="1.413E-2"/>
    <n v="2.9849999999999999"/>
    <n v="153.6055750122033"/>
    <n v="0.01"/>
  </r>
  <r>
    <n v="353"/>
    <x v="23"/>
    <s v="Puerto Libertad353"/>
    <n v="29.90258"/>
    <n v="-112.7291"/>
    <n v="1"/>
    <d v="2016-11-11T00:00:00"/>
    <d v="1899-12-30T15:20:00"/>
    <n v="4.3"/>
    <n v="22"/>
    <s v="Ser"/>
    <x v="5"/>
    <n v="1"/>
    <m/>
    <n v="1"/>
    <m/>
    <m/>
    <m/>
    <m/>
    <m/>
    <m/>
    <m/>
    <m/>
    <m/>
    <m/>
    <m/>
    <m/>
    <m/>
    <m/>
    <m/>
    <m/>
    <m/>
    <m/>
    <n v="1.549E-2"/>
    <n v="2.97"/>
    <n v="0.7850987446041654"/>
    <n v="0.01"/>
  </r>
  <r>
    <n v="354"/>
    <x v="23"/>
    <s v="Puerto Libertad354"/>
    <n v="29.90258"/>
    <n v="-112.7291"/>
    <n v="2"/>
    <d v="2016-11-11T00:00:00"/>
    <d v="1899-12-30T15:35:00"/>
    <n v="4.4000000000000004"/>
    <n v="22"/>
    <s v="Mro"/>
    <x v="4"/>
    <n v="1"/>
    <m/>
    <m/>
    <m/>
    <m/>
    <m/>
    <m/>
    <n v="1"/>
    <m/>
    <m/>
    <m/>
    <m/>
    <m/>
    <m/>
    <m/>
    <m/>
    <m/>
    <m/>
    <m/>
    <m/>
    <m/>
    <n v="1.413E-2"/>
    <n v="2.9849999999999999"/>
    <n v="72.545543242289185"/>
    <n v="0.01"/>
  </r>
  <r>
    <n v="354"/>
    <x v="23"/>
    <s v="Puerto Libertad354"/>
    <n v="29.90258"/>
    <n v="-112.7291"/>
    <n v="2"/>
    <d v="2016-11-11T00:00:00"/>
    <d v="1899-12-30T15:35:00"/>
    <n v="4.4000000000000004"/>
    <n v="22"/>
    <s v="Ser"/>
    <x v="5"/>
    <n v="2"/>
    <m/>
    <m/>
    <m/>
    <n v="2"/>
    <m/>
    <m/>
    <m/>
    <m/>
    <m/>
    <m/>
    <m/>
    <m/>
    <m/>
    <m/>
    <m/>
    <m/>
    <m/>
    <m/>
    <m/>
    <m/>
    <n v="1.549E-2"/>
    <n v="2.97"/>
    <n v="19.446673868402716"/>
    <n v="0.02"/>
  </r>
  <r>
    <n v="355"/>
    <x v="23"/>
    <s v="Puerto Libertad355"/>
    <n v="29.90258"/>
    <n v="-112.7291"/>
    <n v="1"/>
    <d v="2016-11-11T00:00:00"/>
    <d v="1899-12-30T15:30:00"/>
    <n v="5.2"/>
    <n v="21"/>
    <s v="Ser"/>
    <x v="5"/>
    <n v="3"/>
    <m/>
    <n v="3"/>
    <m/>
    <m/>
    <m/>
    <m/>
    <m/>
    <m/>
    <m/>
    <m/>
    <m/>
    <m/>
    <m/>
    <m/>
    <m/>
    <m/>
    <m/>
    <m/>
    <m/>
    <m/>
    <n v="1.549E-2"/>
    <n v="2.97"/>
    <n v="2.3552962338124961"/>
    <n v="0.03"/>
  </r>
  <r>
    <n v="356"/>
    <x v="23"/>
    <s v="Puerto Libertad356"/>
    <n v="29.90258"/>
    <n v="-112.7291"/>
    <n v="2"/>
    <d v="2016-11-11T00:00:00"/>
    <d v="1899-12-30T15:34:00"/>
    <n v="2.2000000000000002"/>
    <n v="21"/>
    <s v="Mro"/>
    <x v="4"/>
    <n v="2"/>
    <m/>
    <m/>
    <m/>
    <n v="1"/>
    <m/>
    <m/>
    <n v="1"/>
    <m/>
    <m/>
    <m/>
    <m/>
    <m/>
    <m/>
    <m/>
    <m/>
    <m/>
    <m/>
    <m/>
    <m/>
    <m/>
    <n v="1.413E-2"/>
    <n v="2.9849999999999999"/>
    <n v="81.708511880456584"/>
    <n v="0.02"/>
  </r>
  <r>
    <n v="356"/>
    <x v="23"/>
    <s v="Puerto Libertad356"/>
    <n v="29.90258"/>
    <n v="-112.7291"/>
    <n v="2"/>
    <d v="2016-11-11T00:00:00"/>
    <d v="1899-12-30T15:34:00"/>
    <n v="2.2000000000000002"/>
    <n v="21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57"/>
    <x v="23"/>
    <s v="Puerto Libertad357"/>
    <n v="29.90258"/>
    <n v="-112.7291"/>
    <n v="1"/>
    <d v="2016-11-11T00:00:00"/>
    <d v="1899-12-30T15:48:00"/>
    <n v="5.0999999999999996"/>
    <n v="21"/>
    <s v="Mro"/>
    <x v="4"/>
    <n v="1"/>
    <m/>
    <m/>
    <m/>
    <n v="1"/>
    <m/>
    <m/>
    <m/>
    <m/>
    <m/>
    <m/>
    <m/>
    <m/>
    <m/>
    <m/>
    <m/>
    <m/>
    <m/>
    <m/>
    <m/>
    <m/>
    <n v="1.413E-2"/>
    <n v="2.9849999999999999"/>
    <n v="9.1629686381673956"/>
    <n v="0.01"/>
  </r>
  <r>
    <n v="357"/>
    <x v="23"/>
    <s v="Puerto Libertad357"/>
    <n v="29.90258"/>
    <n v="-112.7291"/>
    <n v="1"/>
    <d v="2016-11-11T00:00:00"/>
    <d v="1899-12-30T15:48:00"/>
    <n v="5.0999999999999996"/>
    <n v="21"/>
    <s v="Ser"/>
    <x v="5"/>
    <n v="1"/>
    <m/>
    <m/>
    <m/>
    <n v="1"/>
    <m/>
    <m/>
    <m/>
    <m/>
    <m/>
    <m/>
    <m/>
    <m/>
    <m/>
    <m/>
    <m/>
    <m/>
    <m/>
    <m/>
    <m/>
    <m/>
    <n v="1.549E-2"/>
    <n v="2.97"/>
    <n v="9.7233369342013578"/>
    <n v="0.01"/>
  </r>
  <r>
    <n v="358"/>
    <x v="23"/>
    <s v="Puerto Libertad358"/>
    <n v="29.90258"/>
    <n v="-112.7291"/>
    <n v="2"/>
    <d v="2016-11-11T00:00:00"/>
    <d v="1899-12-30T15:58:00"/>
    <n v="4.5"/>
    <n v="21"/>
    <s v="Ser"/>
    <x v="5"/>
    <n v="4"/>
    <m/>
    <n v="4"/>
    <m/>
    <m/>
    <m/>
    <m/>
    <m/>
    <m/>
    <m/>
    <m/>
    <m/>
    <m/>
    <m/>
    <m/>
    <m/>
    <m/>
    <m/>
    <m/>
    <m/>
    <m/>
    <n v="1.549E-2"/>
    <n v="2.97"/>
    <n v="3.1403949784166616"/>
    <n v="0.04"/>
  </r>
  <r>
    <n v="358"/>
    <x v="23"/>
    <s v="Puerto Libertad358"/>
    <n v="29.90258"/>
    <n v="-112.7291"/>
    <n v="2"/>
    <d v="2016-11-11T00:00:00"/>
    <d v="1899-12-30T15:58:00"/>
    <n v="4.5"/>
    <n v="21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59"/>
    <x v="24"/>
    <s v="Puerto Lobos359"/>
    <n v="30.256969999999999"/>
    <n v="-112.85314"/>
    <n v="1"/>
    <d v="2016-11-11T00:00:00"/>
    <d v="1899-12-30T07:45:00"/>
    <n v="5"/>
    <n v="22"/>
    <s v="Lar"/>
    <x v="1"/>
    <n v="1"/>
    <m/>
    <m/>
    <m/>
    <m/>
    <m/>
    <m/>
    <n v="1"/>
    <m/>
    <m/>
    <m/>
    <m/>
    <m/>
    <m/>
    <m/>
    <m/>
    <m/>
    <m/>
    <m/>
    <m/>
    <m/>
    <n v="1.549E-2"/>
    <n v="2.97"/>
    <n v="76.185868429067554"/>
    <n v="0.01"/>
  </r>
  <r>
    <n v="359"/>
    <x v="24"/>
    <s v="Puerto Lobos359"/>
    <n v="30.256969999999999"/>
    <n v="-112.85314"/>
    <n v="1"/>
    <d v="2016-11-11T00:00:00"/>
    <d v="1899-12-30T07:45:00"/>
    <n v="5"/>
    <n v="22"/>
    <s v="Ser"/>
    <x v="5"/>
    <n v="9"/>
    <m/>
    <n v="7"/>
    <m/>
    <n v="2"/>
    <m/>
    <m/>
    <m/>
    <m/>
    <m/>
    <m/>
    <m/>
    <m/>
    <m/>
    <m/>
    <m/>
    <m/>
    <m/>
    <m/>
    <m/>
    <m/>
    <n v="1.549E-2"/>
    <n v="2.97"/>
    <n v="24.942365080631873"/>
    <n v="0.09"/>
  </r>
  <r>
    <n v="359"/>
    <x v="24"/>
    <s v="Puerto Lobos359"/>
    <n v="30.256969999999999"/>
    <n v="-112.85314"/>
    <n v="1"/>
    <d v="2016-11-11T00:00:00"/>
    <d v="1899-12-30T07:45:00"/>
    <n v="5"/>
    <n v="22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360"/>
    <x v="24"/>
    <s v="Puerto Lobos360"/>
    <n v="30.256969999999999"/>
    <n v="-112.85314"/>
    <n v="2"/>
    <d v="2016-11-11T00:00:00"/>
    <d v="1899-12-30T07:55:00"/>
    <n v="2.2000000000000002"/>
    <n v="22"/>
    <s v="Ser"/>
    <x v="5"/>
    <n v="18"/>
    <m/>
    <n v="3"/>
    <m/>
    <n v="15"/>
    <m/>
    <m/>
    <m/>
    <m/>
    <m/>
    <m/>
    <m/>
    <m/>
    <m/>
    <m/>
    <m/>
    <m/>
    <m/>
    <m/>
    <m/>
    <m/>
    <n v="1.549E-2"/>
    <n v="2.97"/>
    <n v="148.20535024683286"/>
    <n v="0.18"/>
  </r>
  <r>
    <n v="361"/>
    <x v="24"/>
    <s v="Puerto Lobos361"/>
    <n v="30.256969999999999"/>
    <n v="-112.85314"/>
    <n v="1"/>
    <d v="2016-11-11T00:00:00"/>
    <d v="1899-12-30T08:07:00"/>
    <n v="1.1000000000000001"/>
    <n v="22"/>
    <s v="Ser"/>
    <x v="5"/>
    <n v="15"/>
    <m/>
    <m/>
    <m/>
    <n v="15"/>
    <m/>
    <m/>
    <m/>
    <m/>
    <m/>
    <m/>
    <m/>
    <m/>
    <m/>
    <m/>
    <m/>
    <m/>
    <m/>
    <m/>
    <m/>
    <m/>
    <n v="1.549E-2"/>
    <n v="2.97"/>
    <n v="145.85005401302035"/>
    <n v="0.15"/>
  </r>
  <r>
    <n v="361"/>
    <x v="24"/>
    <s v="Puerto Lobos361"/>
    <n v="30.256969999999999"/>
    <n v="-112.85314"/>
    <n v="1"/>
    <d v="2016-11-11T00:00:00"/>
    <d v="1899-12-30T08:07:00"/>
    <n v="1.1000000000000001"/>
    <n v="22"/>
    <s v="Lar"/>
    <x v="1"/>
    <n v="1"/>
    <m/>
    <m/>
    <m/>
    <m/>
    <m/>
    <m/>
    <m/>
    <m/>
    <n v="1"/>
    <m/>
    <m/>
    <m/>
    <m/>
    <m/>
    <m/>
    <m/>
    <m/>
    <m/>
    <m/>
    <m/>
    <n v="1.549E-2"/>
    <n v="2.97"/>
    <n v="291.65506195760793"/>
    <n v="0.01"/>
  </r>
  <r>
    <n v="361"/>
    <x v="24"/>
    <s v="Puerto Lobos361"/>
    <n v="30.256969999999999"/>
    <n v="-112.85314"/>
    <n v="1"/>
    <d v="2016-11-11T00:00:00"/>
    <d v="1899-12-30T08:07:00"/>
    <n v="1.1000000000000001"/>
    <n v="22"/>
    <s v="dme"/>
    <x v="2"/>
    <n v="2"/>
    <m/>
    <m/>
    <m/>
    <m/>
    <m/>
    <m/>
    <m/>
    <m/>
    <m/>
    <m/>
    <m/>
    <m/>
    <m/>
    <m/>
    <m/>
    <m/>
    <m/>
    <m/>
    <m/>
    <m/>
    <m/>
    <n v="20.71"/>
    <n v="41.42"/>
    <n v="0.04"/>
  </r>
  <r>
    <n v="361"/>
    <x v="24"/>
    <s v="Puerto Lobos361"/>
    <n v="30.256969999999999"/>
    <n v="-112.85314"/>
    <n v="1"/>
    <d v="2016-11-11T00:00:00"/>
    <d v="1899-12-30T08:07:00"/>
    <n v="1.1000000000000001"/>
    <n v="22"/>
    <s v="pma"/>
    <x v="3"/>
    <n v="1"/>
    <m/>
    <m/>
    <m/>
    <m/>
    <m/>
    <m/>
    <m/>
    <m/>
    <m/>
    <m/>
    <m/>
    <m/>
    <m/>
    <m/>
    <m/>
    <m/>
    <m/>
    <m/>
    <m/>
    <m/>
    <m/>
    <n v="33.238461538461536"/>
    <n v="33.238461538461536"/>
    <n v="0.02"/>
  </r>
  <r>
    <n v="362"/>
    <x v="24"/>
    <s v="Puerto Lobos362"/>
    <n v="30.256969999999999"/>
    <n v="-112.85314"/>
    <n v="2"/>
    <d v="2016-11-11T00:00:00"/>
    <d v="1899-12-30T08:13:00"/>
    <n v="1.7"/>
    <n v="22"/>
    <s v="Ser"/>
    <x v="5"/>
    <n v="20"/>
    <m/>
    <n v="2"/>
    <m/>
    <n v="18"/>
    <m/>
    <m/>
    <m/>
    <m/>
    <m/>
    <m/>
    <m/>
    <m/>
    <m/>
    <m/>
    <m/>
    <m/>
    <m/>
    <m/>
    <m/>
    <m/>
    <n v="1.549E-2"/>
    <n v="2.97"/>
    <n v="176.59026230483278"/>
    <n v="0.2"/>
  </r>
  <r>
    <n v="362"/>
    <x v="24"/>
    <s v="Puerto Lobos362"/>
    <n v="30.256969999999999"/>
    <n v="-112.85314"/>
    <n v="2"/>
    <d v="2016-11-11T00:00:00"/>
    <d v="1899-12-30T08:13:00"/>
    <n v="1.7"/>
    <n v="22"/>
    <s v="pma"/>
    <x v="3"/>
    <n v="3"/>
    <m/>
    <m/>
    <m/>
    <m/>
    <m/>
    <m/>
    <m/>
    <m/>
    <m/>
    <m/>
    <m/>
    <m/>
    <m/>
    <m/>
    <m/>
    <m/>
    <m/>
    <m/>
    <m/>
    <m/>
    <m/>
    <n v="33.238461538461536"/>
    <n v="99.715384615384608"/>
    <n v="0.06"/>
  </r>
  <r>
    <n v="363"/>
    <x v="24"/>
    <s v="Puerto Lobos363"/>
    <n v="30.256969999999999"/>
    <n v="-112.85314"/>
    <n v="1"/>
    <d v="2016-11-11T00:00:00"/>
    <d v="1899-12-30T07:50:00"/>
    <n v="6.7"/>
    <n v="23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363"/>
    <x v="24"/>
    <s v="Puerto Lobos363"/>
    <n v="30.256969999999999"/>
    <n v="-112.85314"/>
    <n v="1"/>
    <d v="2016-11-11T00:00:00"/>
    <d v="1899-12-30T07:50:00"/>
    <n v="6.7"/>
    <n v="23"/>
    <s v="ifu"/>
    <x v="7"/>
    <n v="1"/>
    <m/>
    <m/>
    <m/>
    <m/>
    <m/>
    <m/>
    <m/>
    <m/>
    <m/>
    <m/>
    <m/>
    <m/>
    <m/>
    <m/>
    <m/>
    <m/>
    <m/>
    <m/>
    <m/>
    <m/>
    <m/>
    <n v="375"/>
    <n v="375"/>
    <n v="0.02"/>
  </r>
  <r>
    <n v="363"/>
    <x v="24"/>
    <s v="Puerto Lobos363"/>
    <n v="30.256969999999999"/>
    <n v="-112.85314"/>
    <n v="1"/>
    <d v="2016-11-11T00:00:00"/>
    <d v="1899-12-30T07:50:00"/>
    <n v="6.7"/>
    <n v="23"/>
    <s v="pma"/>
    <x v="3"/>
    <n v="2"/>
    <m/>
    <m/>
    <m/>
    <m/>
    <m/>
    <m/>
    <m/>
    <m/>
    <m/>
    <m/>
    <m/>
    <m/>
    <m/>
    <m/>
    <m/>
    <m/>
    <m/>
    <m/>
    <m/>
    <m/>
    <m/>
    <n v="33.238461538461536"/>
    <n v="66.476923076923072"/>
    <n v="0.04"/>
  </r>
  <r>
    <n v="364"/>
    <x v="24"/>
    <s v="Puerto Lobos364"/>
    <n v="30.256969999999999"/>
    <n v="-112.85314"/>
    <n v="2"/>
    <d v="2016-11-11T00:00:00"/>
    <d v="1899-12-30T08:00:00"/>
    <n v="5.9"/>
    <n v="23"/>
    <s v="pma"/>
    <x v="3"/>
    <n v="4"/>
    <m/>
    <m/>
    <m/>
    <m/>
    <m/>
    <m/>
    <m/>
    <m/>
    <m/>
    <m/>
    <m/>
    <m/>
    <m/>
    <m/>
    <m/>
    <m/>
    <m/>
    <m/>
    <m/>
    <m/>
    <m/>
    <n v="33.238461538461536"/>
    <n v="132.95384615384614"/>
    <n v="0.08"/>
  </r>
  <r>
    <n v="365"/>
    <x v="24"/>
    <s v="Puerto Lobos365"/>
    <n v="30.256969999999999"/>
    <n v="-112.85314"/>
    <n v="1"/>
    <d v="2016-11-11T00:00:00"/>
    <d v="1899-12-30T07:50:00"/>
    <n v="6.4"/>
    <n v="23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365"/>
    <x v="24"/>
    <s v="Puerto Lobos365"/>
    <n v="30.256969999999999"/>
    <n v="-112.85314"/>
    <n v="1"/>
    <d v="2016-11-11T00:00:00"/>
    <d v="1899-12-30T07:50:00"/>
    <n v="6.4"/>
    <n v="23"/>
    <s v="dme"/>
    <x v="2"/>
    <n v="3"/>
    <m/>
    <m/>
    <m/>
    <m/>
    <m/>
    <m/>
    <m/>
    <m/>
    <m/>
    <m/>
    <m/>
    <m/>
    <m/>
    <m/>
    <m/>
    <m/>
    <m/>
    <m/>
    <m/>
    <m/>
    <m/>
    <n v="20.71"/>
    <n v="62.13"/>
    <n v="0.06"/>
  </r>
  <r>
    <n v="366"/>
    <x v="24"/>
    <s v="Puerto Lobos366"/>
    <n v="30.256969999999999"/>
    <n v="-112.85314"/>
    <n v="2"/>
    <d v="2016-11-11T00:00:00"/>
    <d v="1899-12-30T08:00:00"/>
    <n v="6.7"/>
    <n v="23"/>
    <s v="Mro"/>
    <x v="4"/>
    <n v="1"/>
    <m/>
    <m/>
    <m/>
    <m/>
    <m/>
    <m/>
    <m/>
    <m/>
    <n v="1"/>
    <m/>
    <m/>
    <m/>
    <m/>
    <m/>
    <m/>
    <m/>
    <m/>
    <m/>
    <m/>
    <m/>
    <n v="1.413E-2"/>
    <n v="2.9849999999999999"/>
    <n v="279.60842483900149"/>
    <n v="0.01"/>
  </r>
  <r>
    <n v="366"/>
    <x v="24"/>
    <s v="Puerto Lobos366"/>
    <n v="30.256969999999999"/>
    <n v="-112.85314"/>
    <n v="2"/>
    <d v="2016-11-11T00:00:00"/>
    <d v="1899-12-30T08:00:00"/>
    <n v="6.7"/>
    <n v="23"/>
    <s v="dme"/>
    <x v="2"/>
    <n v="1"/>
    <m/>
    <m/>
    <m/>
    <m/>
    <m/>
    <m/>
    <m/>
    <m/>
    <m/>
    <m/>
    <m/>
    <m/>
    <m/>
    <m/>
    <m/>
    <m/>
    <m/>
    <m/>
    <m/>
    <m/>
    <m/>
    <n v="20.71"/>
    <n v="20.71"/>
    <n v="0.02"/>
  </r>
  <r>
    <n v="366"/>
    <x v="24"/>
    <s v="Puerto Lobos366"/>
    <n v="30.256969999999999"/>
    <n v="-112.85314"/>
    <n v="2"/>
    <d v="2016-11-11T00:00:00"/>
    <d v="1899-12-30T08:00:00"/>
    <n v="6.7"/>
    <n v="23"/>
    <s v="ifu"/>
    <x v="7"/>
    <n v="2"/>
    <m/>
    <m/>
    <m/>
    <m/>
    <m/>
    <m/>
    <m/>
    <m/>
    <m/>
    <m/>
    <m/>
    <m/>
    <m/>
    <m/>
    <m/>
    <m/>
    <m/>
    <m/>
    <m/>
    <m/>
    <m/>
    <n v="375"/>
    <n v="750"/>
    <n v="0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A5" firstHeaderRow="1" firstDataRow="2" firstDataCol="1"/>
  <pivotFields count="37">
    <pivotField subtotalTop="0" showAll="0"/>
    <pivotField axis="axisCol" subtotalTop="0" showAll="0">
      <items count="26">
        <item x="22"/>
        <item x="9"/>
        <item x="2"/>
        <item x="3"/>
        <item x="1"/>
        <item x="21"/>
        <item x="0"/>
        <item x="8"/>
        <item x="20"/>
        <item x="5"/>
        <item x="18"/>
        <item x="11"/>
        <item x="17"/>
        <item x="12"/>
        <item x="7"/>
        <item x="15"/>
        <item x="14"/>
        <item x="6"/>
        <item x="19"/>
        <item x="13"/>
        <item x="4"/>
        <item x="23"/>
        <item x="24"/>
        <item x="10"/>
        <item x="16"/>
        <item t="default"/>
      </items>
    </pivotField>
    <pivotField subtotalTop="0" showAll="0"/>
    <pivotField subtotalTop="0" showAll="0"/>
    <pivotField dataField="1" subtotalTop="0" showAll="0"/>
    <pivotField subtotalTop="0" showAll="0"/>
    <pivotField numFmtId="15"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11">
        <item x="8"/>
        <item x="2"/>
        <item x="0"/>
        <item x="7"/>
        <item x="1"/>
        <item x="4"/>
        <item x="3"/>
        <item x="9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Items count="1">
    <i/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Promedio de Longitud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4"/>
  <sheetViews>
    <sheetView workbookViewId="0">
      <selection activeCell="E17" sqref="E17"/>
    </sheetView>
  </sheetViews>
  <sheetFormatPr baseColWidth="10" defaultColWidth="11.42578125" defaultRowHeight="15" x14ac:dyDescent="0.25"/>
  <cols>
    <col min="1" max="1" width="11.42578125" style="2"/>
    <col min="2" max="2" width="29.140625" style="2" customWidth="1"/>
    <col min="3" max="3" width="10.42578125" style="2" customWidth="1"/>
    <col min="4" max="4" width="10.5703125" style="2" customWidth="1"/>
    <col min="5" max="5" width="11.85546875" style="2" bestFit="1" customWidth="1"/>
    <col min="6" max="6" width="14.28515625" style="2" bestFit="1" customWidth="1"/>
    <col min="7" max="7" width="10.5703125" style="2" customWidth="1"/>
    <col min="8" max="8" width="11.42578125" style="2"/>
    <col min="9" max="9" width="18.85546875" style="2" bestFit="1" customWidth="1"/>
    <col min="10" max="10" width="17.42578125" style="2" bestFit="1" customWidth="1"/>
    <col min="11" max="11" width="19.140625" style="2" bestFit="1" customWidth="1"/>
    <col min="12" max="12" width="17.28515625" style="2" bestFit="1" customWidth="1"/>
    <col min="13" max="13" width="15.140625" style="2" bestFit="1" customWidth="1"/>
    <col min="14" max="14" width="15.5703125" style="2" bestFit="1" customWidth="1"/>
    <col min="15" max="15" width="15" style="2" bestFit="1" customWidth="1"/>
    <col min="16" max="16384" width="11.42578125" style="2"/>
  </cols>
  <sheetData>
    <row r="1" spans="1:15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25">
      <c r="A2" t="s">
        <v>449</v>
      </c>
      <c r="B2" t="s">
        <v>450</v>
      </c>
      <c r="C2" t="s">
        <v>12</v>
      </c>
      <c r="D2" t="s">
        <v>13</v>
      </c>
      <c r="E2" t="s">
        <v>451</v>
      </c>
      <c r="F2" t="s">
        <v>452</v>
      </c>
      <c r="G2" t="s">
        <v>453</v>
      </c>
      <c r="H2" t="s">
        <v>454</v>
      </c>
      <c r="I2" t="s">
        <v>455</v>
      </c>
      <c r="J2" t="s">
        <v>456</v>
      </c>
      <c r="K2" t="s">
        <v>457</v>
      </c>
      <c r="L2" t="s">
        <v>458</v>
      </c>
      <c r="M2" t="s">
        <v>459</v>
      </c>
      <c r="N2" t="s">
        <v>460</v>
      </c>
      <c r="O2" t="s">
        <v>461</v>
      </c>
    </row>
    <row r="3" spans="1:15" ht="17.25" customHeight="1" x14ac:dyDescent="0.25">
      <c r="A3" s="3" t="s">
        <v>20</v>
      </c>
      <c r="B3" s="3" t="s">
        <v>462</v>
      </c>
      <c r="C3" s="4">
        <v>1.7299999999999999E-2</v>
      </c>
      <c r="D3" s="5">
        <v>3</v>
      </c>
      <c r="E3" s="5"/>
      <c r="F3" s="6">
        <v>4</v>
      </c>
      <c r="G3" s="7">
        <v>710</v>
      </c>
      <c r="H3" s="7"/>
      <c r="I3" s="8" t="s">
        <v>463</v>
      </c>
      <c r="J3" s="9" t="s">
        <v>464</v>
      </c>
      <c r="K3" s="9" t="s">
        <v>465</v>
      </c>
      <c r="L3" s="9" t="s">
        <v>466</v>
      </c>
      <c r="M3" s="9" t="s">
        <v>467</v>
      </c>
      <c r="N3" s="9" t="s">
        <v>468</v>
      </c>
      <c r="O3" s="9" t="s">
        <v>469</v>
      </c>
    </row>
    <row r="4" spans="1:15" ht="17.25" customHeight="1" x14ac:dyDescent="0.25">
      <c r="A4" s="3" t="s">
        <v>18</v>
      </c>
      <c r="B4" s="3" t="s">
        <v>470</v>
      </c>
      <c r="C4" s="10">
        <v>2.7130000000000001E-2</v>
      </c>
      <c r="D4" s="5">
        <v>3.0842299999999998</v>
      </c>
      <c r="E4" s="5"/>
      <c r="F4" s="7">
        <v>2.6</v>
      </c>
      <c r="G4" s="7">
        <v>356</v>
      </c>
      <c r="H4" s="7"/>
      <c r="I4" s="11" t="s">
        <v>471</v>
      </c>
      <c r="J4" s="9" t="s">
        <v>472</v>
      </c>
      <c r="K4" s="9" t="s">
        <v>465</v>
      </c>
      <c r="L4" s="9" t="s">
        <v>466</v>
      </c>
      <c r="M4" s="9" t="s">
        <v>467</v>
      </c>
      <c r="N4" s="9" t="s">
        <v>468</v>
      </c>
      <c r="O4" s="9" t="s">
        <v>469</v>
      </c>
    </row>
    <row r="5" spans="1:15" ht="22.5" customHeight="1" x14ac:dyDescent="0.25">
      <c r="A5" s="3" t="s">
        <v>26</v>
      </c>
      <c r="B5" s="3" t="s">
        <v>473</v>
      </c>
      <c r="C5" s="10">
        <v>1.813E-2</v>
      </c>
      <c r="D5" s="5">
        <v>3.07552</v>
      </c>
      <c r="E5" s="5"/>
      <c r="F5" s="7">
        <v>2</v>
      </c>
      <c r="G5" s="7">
        <v>90</v>
      </c>
      <c r="H5" s="7"/>
      <c r="I5" s="11" t="s">
        <v>474</v>
      </c>
      <c r="J5" s="9" t="s">
        <v>475</v>
      </c>
      <c r="K5" s="9" t="s">
        <v>465</v>
      </c>
      <c r="L5" s="9" t="s">
        <v>466</v>
      </c>
      <c r="M5" s="9" t="s">
        <v>467</v>
      </c>
      <c r="N5" s="9" t="s">
        <v>468</v>
      </c>
      <c r="O5" s="9" t="s">
        <v>469</v>
      </c>
    </row>
    <row r="6" spans="1:15" ht="22.5" customHeight="1" x14ac:dyDescent="0.25">
      <c r="A6" s="3" t="s">
        <v>53</v>
      </c>
      <c r="B6" s="3" t="s">
        <v>476</v>
      </c>
      <c r="C6" s="12">
        <v>2.3300000000000001E-2</v>
      </c>
      <c r="D6" s="4">
        <v>2.919</v>
      </c>
      <c r="E6" s="4"/>
      <c r="F6" s="7">
        <v>2</v>
      </c>
      <c r="G6" s="7">
        <v>900</v>
      </c>
      <c r="H6" s="7"/>
      <c r="I6" s="8" t="s">
        <v>477</v>
      </c>
      <c r="J6" s="9" t="s">
        <v>478</v>
      </c>
      <c r="K6" s="9" t="s">
        <v>465</v>
      </c>
      <c r="L6" s="9" t="s">
        <v>466</v>
      </c>
      <c r="M6" s="9" t="s">
        <v>467</v>
      </c>
      <c r="N6" s="9" t="s">
        <v>468</v>
      </c>
      <c r="O6" s="9" t="s">
        <v>469</v>
      </c>
    </row>
    <row r="7" spans="1:15" ht="22.5" customHeight="1" x14ac:dyDescent="0.25">
      <c r="A7" s="3" t="s">
        <v>24</v>
      </c>
      <c r="B7" s="3" t="s">
        <v>479</v>
      </c>
      <c r="C7" s="12">
        <v>1.3299999999999999E-2</v>
      </c>
      <c r="D7" s="4">
        <v>2.97</v>
      </c>
      <c r="E7" s="4"/>
      <c r="F7" s="6">
        <v>4.5</v>
      </c>
      <c r="G7" s="7">
        <v>860</v>
      </c>
      <c r="H7" s="7"/>
      <c r="I7" s="8" t="s">
        <v>480</v>
      </c>
      <c r="J7" s="9" t="s">
        <v>481</v>
      </c>
      <c r="K7" s="9" t="s">
        <v>465</v>
      </c>
      <c r="L7" s="9" t="s">
        <v>466</v>
      </c>
      <c r="M7" s="9" t="s">
        <v>467</v>
      </c>
      <c r="N7" s="9" t="s">
        <v>468</v>
      </c>
      <c r="O7" s="9" t="s">
        <v>469</v>
      </c>
    </row>
    <row r="8" spans="1:15" ht="22.5" customHeight="1" x14ac:dyDescent="0.25">
      <c r="A8" s="3" t="s">
        <v>28</v>
      </c>
      <c r="B8" s="3" t="s">
        <v>482</v>
      </c>
      <c r="C8" s="4">
        <v>1.47E-2</v>
      </c>
      <c r="D8" s="4">
        <v>3.3698999999999999</v>
      </c>
      <c r="E8" s="4"/>
      <c r="F8" s="7">
        <v>2.9</v>
      </c>
      <c r="G8" s="7">
        <v>230</v>
      </c>
      <c r="H8" s="7"/>
      <c r="I8" s="8" t="s">
        <v>483</v>
      </c>
      <c r="J8" s="9" t="s">
        <v>484</v>
      </c>
      <c r="K8" s="9" t="s">
        <v>465</v>
      </c>
      <c r="L8" s="9" t="s">
        <v>466</v>
      </c>
      <c r="M8" s="9" t="s">
        <v>467</v>
      </c>
      <c r="N8" s="9" t="s">
        <v>468</v>
      </c>
      <c r="O8" s="9" t="s">
        <v>469</v>
      </c>
    </row>
    <row r="9" spans="1:15" ht="17.25" customHeight="1" x14ac:dyDescent="0.25">
      <c r="A9" s="3" t="s">
        <v>485</v>
      </c>
      <c r="B9" s="3" t="s">
        <v>437</v>
      </c>
      <c r="C9" s="7"/>
      <c r="D9" s="3"/>
      <c r="E9" s="6">
        <v>566.25</v>
      </c>
      <c r="F9" s="7">
        <v>2.5</v>
      </c>
      <c r="G9" s="7">
        <v>400</v>
      </c>
      <c r="H9" s="7"/>
      <c r="I9" s="8" t="s">
        <v>486</v>
      </c>
      <c r="J9" s="7" t="s">
        <v>487</v>
      </c>
      <c r="K9" s="9" t="s">
        <v>488</v>
      </c>
      <c r="L9" s="7"/>
      <c r="M9" s="9" t="s">
        <v>489</v>
      </c>
      <c r="N9" s="9" t="s">
        <v>490</v>
      </c>
      <c r="O9" s="7" t="s">
        <v>491</v>
      </c>
    </row>
    <row r="10" spans="1:15" x14ac:dyDescent="0.25">
      <c r="A10" s="3" t="s">
        <v>492</v>
      </c>
      <c r="B10" s="3" t="s">
        <v>440</v>
      </c>
      <c r="C10" s="7"/>
      <c r="D10" s="3"/>
      <c r="E10" s="7">
        <v>33.238461538461536</v>
      </c>
      <c r="F10" s="7">
        <v>2</v>
      </c>
      <c r="G10" s="7">
        <v>150</v>
      </c>
      <c r="H10" s="7"/>
      <c r="I10" s="7" t="s">
        <v>493</v>
      </c>
      <c r="J10" s="7" t="s">
        <v>494</v>
      </c>
      <c r="K10" s="7" t="s">
        <v>495</v>
      </c>
      <c r="L10" s="7" t="s">
        <v>496</v>
      </c>
      <c r="M10" s="7" t="s">
        <v>497</v>
      </c>
      <c r="N10" s="7"/>
      <c r="O10" s="7" t="s">
        <v>498</v>
      </c>
    </row>
    <row r="11" spans="1:15" ht="22.5" customHeight="1" x14ac:dyDescent="0.25">
      <c r="A11" s="3" t="s">
        <v>499</v>
      </c>
      <c r="B11" s="3" t="s">
        <v>438</v>
      </c>
      <c r="C11" s="7"/>
      <c r="D11" s="3"/>
      <c r="E11" s="6">
        <v>20.71</v>
      </c>
      <c r="F11" s="7">
        <v>2</v>
      </c>
      <c r="G11" s="7">
        <v>43</v>
      </c>
      <c r="H11" s="7"/>
      <c r="I11" s="7" t="s">
        <v>500</v>
      </c>
      <c r="J11" s="7" t="s">
        <v>501</v>
      </c>
      <c r="K11" s="7" t="s">
        <v>502</v>
      </c>
      <c r="L11" s="7"/>
      <c r="M11" s="9" t="s">
        <v>503</v>
      </c>
      <c r="N11" s="7"/>
      <c r="O11" s="7" t="s">
        <v>491</v>
      </c>
    </row>
    <row r="12" spans="1:15" ht="17.25" customHeight="1" x14ac:dyDescent="0.25">
      <c r="A12" s="3" t="s">
        <v>504</v>
      </c>
      <c r="B12" s="3" t="s">
        <v>439</v>
      </c>
      <c r="C12" s="7"/>
      <c r="D12" s="3"/>
      <c r="E12" s="6">
        <v>375</v>
      </c>
      <c r="F12" s="7">
        <v>2</v>
      </c>
      <c r="G12" s="7">
        <v>325</v>
      </c>
      <c r="H12" s="7"/>
      <c r="I12" s="7" t="s">
        <v>505</v>
      </c>
      <c r="J12" s="7" t="s">
        <v>506</v>
      </c>
      <c r="K12" s="7" t="s">
        <v>507</v>
      </c>
      <c r="L12" s="7"/>
      <c r="M12" s="7" t="s">
        <v>508</v>
      </c>
      <c r="N12" s="7"/>
      <c r="O12" s="7" t="s">
        <v>491</v>
      </c>
    </row>
    <row r="13" spans="1:15" ht="17.25" customHeight="1" x14ac:dyDescent="0.25">
      <c r="C13" s="13"/>
      <c r="D13" s="13"/>
      <c r="E13" s="13"/>
      <c r="F13" s="1"/>
      <c r="G13" s="1"/>
      <c r="H13" s="1"/>
      <c r="I13" s="14"/>
      <c r="J13" s="15"/>
      <c r="K13" s="15"/>
      <c r="L13" s="15"/>
      <c r="M13" s="15"/>
      <c r="N13" s="15"/>
      <c r="O13" s="15"/>
    </row>
    <row r="14" spans="1:15" ht="22.5" customHeight="1" x14ac:dyDescent="0.25">
      <c r="C14" s="13"/>
      <c r="D14" s="13"/>
      <c r="E14" s="13"/>
      <c r="F14" s="1"/>
      <c r="G14" s="1"/>
      <c r="H14" s="1"/>
      <c r="I14" s="14"/>
      <c r="J14" s="15"/>
      <c r="K14" s="15"/>
      <c r="L14" s="15"/>
      <c r="M14" s="15"/>
      <c r="N14" s="15"/>
      <c r="O14" s="15"/>
    </row>
    <row r="15" spans="1:15" ht="22.5" customHeight="1" x14ac:dyDescent="0.25">
      <c r="C15" s="13"/>
      <c r="D15" s="13"/>
      <c r="E15" s="13"/>
      <c r="F15" s="1"/>
      <c r="G15" s="1"/>
      <c r="H15" s="1"/>
      <c r="I15" s="14"/>
      <c r="J15" s="15"/>
      <c r="K15" s="15"/>
      <c r="L15" s="15"/>
      <c r="M15" s="15"/>
      <c r="N15" s="15"/>
      <c r="O15" s="15"/>
    </row>
    <row r="16" spans="1:15" ht="17.25" customHeight="1" x14ac:dyDescent="0.25">
      <c r="C16" s="16"/>
      <c r="D16" s="16"/>
      <c r="E16" s="16"/>
      <c r="F16" s="1"/>
      <c r="G16" s="1"/>
      <c r="H16" s="1"/>
      <c r="I16" s="1"/>
      <c r="J16" s="1"/>
      <c r="K16" s="1"/>
      <c r="L16" s="1"/>
      <c r="M16" s="1"/>
      <c r="N16" s="1"/>
      <c r="O16" s="15"/>
    </row>
    <row r="17" spans="2:15" ht="22.5" customHeight="1" x14ac:dyDescent="0.25">
      <c r="C17" s="17"/>
      <c r="D17" s="17"/>
      <c r="E17" s="17"/>
      <c r="F17" s="1"/>
      <c r="G17" s="1"/>
      <c r="H17" s="1"/>
      <c r="I17" s="14"/>
      <c r="J17" s="15"/>
      <c r="K17" s="15"/>
      <c r="L17" s="15"/>
      <c r="M17" s="15"/>
      <c r="N17" s="15"/>
      <c r="O17" s="15"/>
    </row>
    <row r="18" spans="2:15" ht="22.5" customHeight="1" x14ac:dyDescent="0.25">
      <c r="C18" s="17"/>
      <c r="D18" s="17"/>
      <c r="E18" s="17"/>
      <c r="F18" s="1"/>
      <c r="G18" s="1"/>
      <c r="H18" s="1"/>
      <c r="I18" s="14"/>
      <c r="J18" s="15"/>
      <c r="K18" s="15"/>
      <c r="L18" s="15"/>
      <c r="M18" s="15"/>
      <c r="N18" s="15"/>
      <c r="O18" s="15"/>
    </row>
    <row r="19" spans="2:15" ht="22.5" customHeight="1" x14ac:dyDescent="0.25">
      <c r="C19" s="18"/>
      <c r="D19" s="17"/>
      <c r="E19" s="17"/>
      <c r="F19" s="19"/>
      <c r="G19" s="1"/>
      <c r="H19" s="1"/>
      <c r="I19" s="14"/>
      <c r="J19" s="15"/>
      <c r="K19" s="15"/>
      <c r="L19" s="15"/>
      <c r="M19" s="15"/>
      <c r="N19" s="15"/>
      <c r="O19" s="15"/>
    </row>
    <row r="20" spans="2:15" x14ac:dyDescent="0.25">
      <c r="C20" s="18"/>
      <c r="D20" s="17"/>
      <c r="E20" s="17"/>
      <c r="F20" s="19"/>
      <c r="G20" s="1"/>
      <c r="H20" s="1"/>
      <c r="I20" s="14"/>
      <c r="J20" s="15"/>
      <c r="K20" s="15"/>
      <c r="L20" s="15"/>
      <c r="M20" s="15"/>
      <c r="N20" s="15"/>
      <c r="O20" s="15"/>
    </row>
    <row r="21" spans="2:15" x14ac:dyDescent="0.25">
      <c r="C21" s="18"/>
      <c r="D21" s="17"/>
      <c r="E21" s="17"/>
      <c r="F21" s="19"/>
      <c r="G21" s="1"/>
      <c r="H21" s="1"/>
      <c r="I21" s="14"/>
      <c r="J21" s="15"/>
      <c r="K21" s="15"/>
      <c r="L21" s="15"/>
      <c r="M21" s="15"/>
      <c r="N21" s="15"/>
      <c r="O21" s="15"/>
    </row>
    <row r="22" spans="2:15" x14ac:dyDescent="0.25">
      <c r="C22" s="18"/>
      <c r="D22" s="17"/>
      <c r="E22" s="17"/>
      <c r="F22" s="19"/>
      <c r="G22" s="1"/>
      <c r="H22" s="1"/>
      <c r="I22" s="14"/>
      <c r="J22" s="15"/>
      <c r="K22" s="15"/>
      <c r="L22" s="15"/>
      <c r="M22" s="15"/>
      <c r="N22" s="15"/>
      <c r="O22" s="15"/>
    </row>
    <row r="23" spans="2:15" x14ac:dyDescent="0.25">
      <c r="C23" s="18"/>
      <c r="D23" s="17"/>
      <c r="E23" s="17"/>
      <c r="F23" s="19"/>
      <c r="G23" s="1"/>
      <c r="H23" s="1"/>
      <c r="I23" s="14"/>
      <c r="J23" s="15"/>
      <c r="K23" s="15"/>
      <c r="L23" s="15"/>
      <c r="M23" s="15"/>
      <c r="N23" s="15"/>
      <c r="O23" s="15"/>
    </row>
    <row r="24" spans="2:15" x14ac:dyDescent="0.25">
      <c r="C24" s="20"/>
      <c r="D24" s="20"/>
      <c r="E24" s="20"/>
      <c r="F24" s="19"/>
      <c r="G24" s="1"/>
      <c r="H24" s="1"/>
      <c r="I24" s="1"/>
      <c r="J24" s="1"/>
      <c r="K24" s="1"/>
      <c r="L24" s="1"/>
      <c r="M24" s="1"/>
      <c r="N24" s="15"/>
      <c r="O24" s="15"/>
    </row>
    <row r="25" spans="2:15" x14ac:dyDescent="0.25">
      <c r="C25" s="21"/>
      <c r="D25" s="21"/>
      <c r="E25" s="21"/>
      <c r="F25" s="19"/>
      <c r="G25" s="1"/>
      <c r="H25" s="1"/>
      <c r="I25" s="14"/>
      <c r="J25" s="15"/>
      <c r="K25" s="15"/>
      <c r="L25" s="15"/>
      <c r="M25" s="15"/>
      <c r="N25" s="15"/>
      <c r="O25" s="15"/>
    </row>
    <row r="26" spans="2:15" x14ac:dyDescent="0.25">
      <c r="B26" s="1"/>
      <c r="C26" s="22"/>
      <c r="D26" s="22"/>
      <c r="E26" s="22"/>
      <c r="F26" s="19"/>
      <c r="G26" s="1"/>
      <c r="H26" s="1"/>
      <c r="N26" s="15"/>
      <c r="O26" s="15"/>
    </row>
    <row r="27" spans="2:15" ht="17.25" customHeight="1" x14ac:dyDescent="0.25">
      <c r="F27" s="1"/>
      <c r="G27" s="1"/>
      <c r="H27" s="1"/>
      <c r="I27" s="15"/>
      <c r="J27" s="15"/>
      <c r="K27" s="15"/>
      <c r="L27" s="15"/>
      <c r="M27" s="15"/>
      <c r="N27" s="15"/>
      <c r="O27" s="15"/>
    </row>
    <row r="28" spans="2:15" ht="17.25" customHeight="1" x14ac:dyDescent="0.25">
      <c r="B28" s="1"/>
      <c r="F28" s="19"/>
      <c r="G28" s="1"/>
      <c r="H28" s="1"/>
      <c r="I28" s="1"/>
      <c r="J28" s="15"/>
      <c r="K28" s="15"/>
      <c r="L28" s="15"/>
      <c r="M28" s="15"/>
      <c r="N28" s="15"/>
      <c r="O28" s="15"/>
    </row>
    <row r="29" spans="2:15" ht="17.25" customHeight="1" x14ac:dyDescent="0.25">
      <c r="C29" s="17"/>
      <c r="D29" s="17"/>
      <c r="E29" s="17"/>
      <c r="F29" s="19"/>
      <c r="G29" s="1"/>
      <c r="H29" s="1"/>
      <c r="I29" s="14"/>
      <c r="J29" s="15"/>
      <c r="K29" s="15"/>
      <c r="L29" s="15"/>
      <c r="M29" s="15"/>
      <c r="N29" s="15"/>
      <c r="O29" s="15"/>
    </row>
    <row r="30" spans="2:15" ht="17.25" customHeight="1" x14ac:dyDescent="0.25">
      <c r="C30" s="17"/>
      <c r="D30" s="17"/>
      <c r="E30" s="17"/>
      <c r="F30" s="19"/>
      <c r="G30" s="1"/>
      <c r="H30" s="1"/>
      <c r="I30" s="14"/>
      <c r="J30" s="15"/>
      <c r="K30" s="15"/>
      <c r="L30" s="15"/>
      <c r="M30" s="15"/>
      <c r="N30" s="15"/>
      <c r="O30" s="15"/>
    </row>
    <row r="31" spans="2:15" ht="17.25" customHeight="1" x14ac:dyDescent="0.25">
      <c r="C31" s="17"/>
      <c r="D31" s="17"/>
      <c r="E31" s="17"/>
      <c r="F31" s="19"/>
      <c r="G31" s="1"/>
      <c r="H31" s="1"/>
      <c r="I31" s="1"/>
      <c r="J31" s="1"/>
      <c r="K31" s="1"/>
      <c r="L31" s="1"/>
      <c r="M31" s="15"/>
      <c r="N31" s="15"/>
      <c r="O31" s="15"/>
    </row>
    <row r="32" spans="2:15" ht="17.25" customHeight="1" x14ac:dyDescent="0.25">
      <c r="F32" s="19"/>
      <c r="G32" s="1"/>
      <c r="H32" s="1"/>
      <c r="I32" s="1"/>
      <c r="J32" s="1"/>
      <c r="K32" s="1"/>
      <c r="L32" s="1"/>
      <c r="M32" s="1"/>
      <c r="N32" s="15"/>
      <c r="O32" s="15"/>
    </row>
    <row r="33" spans="2:15" ht="22.5" customHeight="1" x14ac:dyDescent="0.25">
      <c r="C33" s="17"/>
      <c r="D33" s="17"/>
      <c r="E33" s="17"/>
      <c r="F33" s="19"/>
      <c r="G33" s="1"/>
      <c r="H33" s="1"/>
      <c r="I33" s="14"/>
      <c r="J33" s="15"/>
      <c r="K33" s="15"/>
      <c r="L33" s="15"/>
      <c r="M33" s="15"/>
      <c r="N33" s="15"/>
      <c r="O33" s="15"/>
    </row>
    <row r="34" spans="2:15" ht="22.5" customHeight="1" x14ac:dyDescent="0.25">
      <c r="C34" s="17"/>
      <c r="D34" s="17"/>
      <c r="E34" s="17"/>
      <c r="F34" s="1"/>
      <c r="G34" s="1"/>
      <c r="H34" s="1"/>
      <c r="I34" s="14"/>
      <c r="J34" s="15"/>
      <c r="K34" s="15"/>
      <c r="L34" s="15"/>
      <c r="M34" s="15"/>
      <c r="N34" s="15"/>
      <c r="O34" s="15"/>
    </row>
    <row r="35" spans="2:15" ht="17.25" customHeight="1" x14ac:dyDescent="0.25">
      <c r="C35" s="21"/>
      <c r="D35" s="21"/>
      <c r="E35" s="21"/>
      <c r="F35" s="19"/>
      <c r="G35" s="1"/>
      <c r="H35" s="1"/>
      <c r="N35" s="15"/>
      <c r="O35" s="15"/>
    </row>
    <row r="36" spans="2:15" ht="22.5" customHeight="1" x14ac:dyDescent="0.25">
      <c r="C36" s="21"/>
      <c r="D36" s="21"/>
      <c r="E36" s="21"/>
      <c r="F36" s="19"/>
      <c r="G36" s="1"/>
      <c r="H36" s="1"/>
      <c r="N36" s="15"/>
      <c r="O36" s="15"/>
    </row>
    <row r="37" spans="2:15" ht="22.5" customHeight="1" x14ac:dyDescent="0.25">
      <c r="B37" s="1"/>
      <c r="C37" s="21"/>
      <c r="D37" s="21"/>
      <c r="E37" s="21"/>
      <c r="F37" s="19"/>
      <c r="G37" s="1"/>
      <c r="H37" s="1"/>
      <c r="N37" s="15"/>
      <c r="O37" s="15"/>
    </row>
    <row r="38" spans="2:15" ht="22.5" customHeight="1" x14ac:dyDescent="0.25">
      <c r="F38" s="19"/>
      <c r="G38" s="1"/>
      <c r="H38" s="1"/>
      <c r="I38" s="14"/>
      <c r="J38" s="15"/>
      <c r="K38" s="15"/>
      <c r="L38" s="15"/>
      <c r="M38" s="15"/>
      <c r="N38" s="15"/>
      <c r="O38" s="15"/>
    </row>
    <row r="39" spans="2:15" ht="22.5" customHeight="1" x14ac:dyDescent="0.25">
      <c r="F39" s="19"/>
      <c r="G39" s="1"/>
      <c r="H39" s="1"/>
      <c r="I39" s="14"/>
      <c r="J39" s="15"/>
      <c r="K39" s="15"/>
      <c r="L39" s="15"/>
      <c r="M39" s="15"/>
      <c r="N39" s="15"/>
      <c r="O39" s="15"/>
    </row>
    <row r="40" spans="2:15" ht="22.5" customHeight="1" x14ac:dyDescent="0.25">
      <c r="F40" s="19"/>
      <c r="G40" s="1"/>
      <c r="H40" s="1"/>
      <c r="I40" s="14"/>
      <c r="J40" s="15"/>
      <c r="K40" s="15"/>
      <c r="L40" s="15"/>
      <c r="M40" s="15"/>
      <c r="N40" s="15"/>
      <c r="O40" s="15"/>
    </row>
    <row r="41" spans="2:15" ht="17.25" customHeight="1" x14ac:dyDescent="0.25">
      <c r="F41" s="19"/>
      <c r="G41" s="1"/>
      <c r="H41" s="1"/>
      <c r="I41" s="14"/>
      <c r="J41" s="15"/>
      <c r="K41" s="15"/>
      <c r="L41" s="15"/>
      <c r="M41" s="15"/>
      <c r="N41" s="15"/>
      <c r="O41" s="15"/>
    </row>
    <row r="42" spans="2:15" ht="22.5" customHeight="1" x14ac:dyDescent="0.25">
      <c r="F42" s="19"/>
      <c r="G42" s="1"/>
      <c r="H42" s="1"/>
      <c r="I42" s="14"/>
      <c r="J42" s="15"/>
      <c r="K42" s="15"/>
      <c r="L42" s="15"/>
      <c r="M42" s="15"/>
      <c r="N42" s="15"/>
      <c r="O42" s="15"/>
    </row>
    <row r="43" spans="2:15" x14ac:dyDescent="0.25">
      <c r="C43" s="23"/>
      <c r="D43" s="21"/>
      <c r="E43" s="21"/>
      <c r="F43" s="19"/>
      <c r="G43" s="1"/>
      <c r="H43" s="1"/>
      <c r="I43" s="14"/>
      <c r="J43" s="15"/>
      <c r="K43" s="15"/>
      <c r="L43" s="15"/>
      <c r="M43" s="15"/>
      <c r="N43" s="15"/>
      <c r="O43" s="15"/>
    </row>
    <row r="44" spans="2:15" x14ac:dyDescent="0.25">
      <c r="F44" s="19"/>
      <c r="G44" s="1"/>
      <c r="H44" s="1"/>
      <c r="I44" s="14"/>
      <c r="J44" s="1"/>
      <c r="K44" s="1"/>
      <c r="L44" s="15"/>
      <c r="M44" s="15"/>
      <c r="N44" s="15"/>
      <c r="O44" s="15"/>
    </row>
    <row r="45" spans="2:15" ht="17.25" customHeight="1" x14ac:dyDescent="0.25">
      <c r="F45" s="19"/>
      <c r="G45" s="1"/>
      <c r="H45" s="1"/>
      <c r="I45" s="14"/>
      <c r="J45" s="15"/>
      <c r="K45" s="15"/>
      <c r="L45" s="15"/>
      <c r="M45" s="15"/>
      <c r="N45" s="15"/>
      <c r="O45" s="15"/>
    </row>
    <row r="46" spans="2:15" x14ac:dyDescent="0.25">
      <c r="C46" s="24"/>
      <c r="D46" s="22"/>
      <c r="E46" s="22"/>
      <c r="F46" s="19"/>
      <c r="G46" s="1"/>
      <c r="H46" s="1"/>
      <c r="I46" s="14"/>
      <c r="J46" s="15"/>
      <c r="K46" s="15"/>
      <c r="L46" s="15"/>
      <c r="M46" s="15"/>
      <c r="N46" s="15"/>
      <c r="O46" s="15"/>
    </row>
    <row r="47" spans="2:15" ht="17.25" customHeight="1" x14ac:dyDescent="0.25">
      <c r="C47" s="17"/>
      <c r="D47" s="17"/>
      <c r="E47" s="17"/>
      <c r="F47" s="19"/>
      <c r="G47" s="1"/>
      <c r="H47" s="1"/>
      <c r="I47" s="14"/>
      <c r="J47" s="15"/>
      <c r="K47" s="15"/>
      <c r="L47" s="15"/>
      <c r="M47" s="15"/>
      <c r="N47" s="15"/>
      <c r="O47" s="15"/>
    </row>
    <row r="48" spans="2:15" ht="22.5" customHeight="1" x14ac:dyDescent="0.25">
      <c r="C48" s="17"/>
      <c r="D48" s="18"/>
      <c r="E48" s="18"/>
      <c r="F48" s="1"/>
      <c r="G48" s="1"/>
      <c r="H48" s="1"/>
      <c r="I48" s="14"/>
      <c r="J48" s="15"/>
      <c r="K48" s="15"/>
      <c r="L48" s="15"/>
      <c r="M48" s="15"/>
      <c r="N48" s="15"/>
      <c r="O48" s="15"/>
    </row>
    <row r="49" spans="2:15" ht="17.25" customHeight="1" x14ac:dyDescent="0.25">
      <c r="C49" s="17"/>
      <c r="D49" s="18"/>
      <c r="E49" s="18"/>
      <c r="F49" s="1"/>
      <c r="G49" s="1"/>
      <c r="H49" s="1"/>
      <c r="I49" s="14"/>
      <c r="J49" s="15"/>
      <c r="K49" s="15"/>
      <c r="L49" s="15"/>
      <c r="M49" s="15"/>
      <c r="N49" s="15"/>
      <c r="O49" s="15"/>
    </row>
    <row r="50" spans="2:15" ht="22.5" customHeight="1" x14ac:dyDescent="0.25">
      <c r="C50" s="17"/>
      <c r="D50" s="21"/>
      <c r="E50" s="21"/>
      <c r="F50" s="19"/>
      <c r="G50" s="1"/>
      <c r="H50" s="1"/>
      <c r="I50" s="14"/>
      <c r="J50" s="15"/>
      <c r="K50" s="15"/>
      <c r="L50" s="15"/>
      <c r="M50" s="15"/>
      <c r="N50" s="15"/>
      <c r="O50" s="15"/>
    </row>
    <row r="51" spans="2:15" ht="22.5" customHeight="1" x14ac:dyDescent="0.25">
      <c r="B51" s="1"/>
      <c r="C51" s="17"/>
      <c r="D51" s="21"/>
      <c r="E51" s="21"/>
      <c r="F51" s="19"/>
      <c r="G51" s="1"/>
      <c r="H51" s="1"/>
      <c r="I51" s="14"/>
      <c r="J51" s="15"/>
      <c r="K51" s="15"/>
      <c r="L51" s="15"/>
      <c r="M51" s="15"/>
      <c r="N51" s="15"/>
      <c r="O51" s="15"/>
    </row>
    <row r="52" spans="2:15" x14ac:dyDescent="0.25">
      <c r="F52" s="19"/>
      <c r="G52" s="1"/>
      <c r="H52" s="1"/>
      <c r="I52" s="1"/>
      <c r="J52" s="1"/>
      <c r="K52" s="1"/>
      <c r="L52" s="1"/>
      <c r="M52" s="1"/>
      <c r="N52" s="15"/>
      <c r="O52" s="15"/>
    </row>
    <row r="53" spans="2:15" ht="17.25" customHeight="1" x14ac:dyDescent="0.25">
      <c r="F53" s="19"/>
      <c r="G53" s="1"/>
      <c r="H53" s="1"/>
      <c r="I53" s="14"/>
      <c r="J53" s="15"/>
      <c r="K53" s="15"/>
      <c r="L53" s="15"/>
      <c r="M53" s="15"/>
      <c r="N53" s="15"/>
      <c r="O53" s="15"/>
    </row>
    <row r="54" spans="2:15" ht="22.5" customHeight="1" x14ac:dyDescent="0.25">
      <c r="F54" s="19"/>
      <c r="G54" s="1"/>
      <c r="H54" s="1"/>
      <c r="I54" s="14"/>
      <c r="J54" s="15"/>
      <c r="K54" s="15"/>
      <c r="L54" s="15"/>
      <c r="M54" s="15"/>
      <c r="N54" s="15"/>
      <c r="O54" s="15"/>
    </row>
    <row r="55" spans="2:15" x14ac:dyDescent="0.25">
      <c r="C55" s="17"/>
      <c r="D55" s="17"/>
      <c r="E55" s="17"/>
      <c r="F55" s="1"/>
      <c r="G55" s="1"/>
      <c r="H55" s="1"/>
      <c r="I55" s="14"/>
      <c r="J55" s="15"/>
      <c r="K55" s="15"/>
      <c r="L55" s="15"/>
      <c r="M55" s="15"/>
      <c r="N55" s="15"/>
      <c r="O55" s="15"/>
    </row>
    <row r="56" spans="2:15" ht="17.25" customHeight="1" x14ac:dyDescent="0.25">
      <c r="C56" s="25"/>
      <c r="D56" s="17"/>
      <c r="E56" s="17"/>
      <c r="F56" s="1"/>
      <c r="G56" s="1"/>
      <c r="H56" s="1"/>
      <c r="I56" s="26"/>
      <c r="J56" s="15"/>
    </row>
    <row r="57" spans="2:15" ht="17.25" customHeight="1" x14ac:dyDescent="0.25">
      <c r="C57" s="17"/>
      <c r="D57" s="17"/>
      <c r="E57" s="17"/>
      <c r="F57" s="1"/>
      <c r="G57" s="1"/>
      <c r="H57" s="1"/>
      <c r="I57" s="14"/>
      <c r="J57" s="15"/>
      <c r="K57" s="15"/>
      <c r="L57" s="15"/>
      <c r="M57" s="15"/>
      <c r="N57" s="15"/>
      <c r="O57" s="15"/>
    </row>
    <row r="58" spans="2:15" x14ac:dyDescent="0.25">
      <c r="F58" s="1"/>
      <c r="G58" s="1"/>
      <c r="H58" s="1"/>
      <c r="I58" s="14"/>
      <c r="J58" s="15"/>
      <c r="K58" s="15"/>
      <c r="L58" s="15"/>
      <c r="M58" s="15"/>
      <c r="N58" s="15"/>
      <c r="O58" s="15"/>
    </row>
    <row r="59" spans="2:15" ht="17.25" customHeight="1" x14ac:dyDescent="0.25">
      <c r="C59" s="17"/>
      <c r="D59" s="17"/>
      <c r="E59" s="17"/>
      <c r="F59" s="19"/>
      <c r="G59" s="1"/>
      <c r="H59" s="1"/>
      <c r="I59" s="14"/>
      <c r="J59" s="15"/>
      <c r="K59" s="15"/>
      <c r="L59" s="15"/>
      <c r="M59" s="15"/>
      <c r="N59" s="15"/>
      <c r="O59" s="15"/>
    </row>
    <row r="60" spans="2:15" ht="17.25" customHeight="1" x14ac:dyDescent="0.25">
      <c r="C60" s="17"/>
      <c r="D60" s="17"/>
      <c r="E60" s="17"/>
      <c r="F60" s="19"/>
      <c r="G60" s="1"/>
      <c r="H60" s="1"/>
      <c r="I60" s="14"/>
      <c r="J60" s="15"/>
      <c r="K60" s="15"/>
      <c r="L60" s="15"/>
      <c r="M60" s="15"/>
      <c r="N60" s="15"/>
      <c r="O60" s="15"/>
    </row>
    <row r="61" spans="2:15" ht="22.5" customHeight="1" x14ac:dyDescent="0.25">
      <c r="C61" s="17"/>
      <c r="D61" s="17"/>
      <c r="E61" s="17"/>
      <c r="F61" s="19"/>
      <c r="G61" s="1"/>
      <c r="H61" s="1"/>
      <c r="I61" s="1"/>
      <c r="J61" s="15"/>
      <c r="K61" s="15"/>
      <c r="L61" s="15"/>
      <c r="M61" s="15"/>
      <c r="N61" s="15"/>
      <c r="O61" s="15"/>
    </row>
    <row r="62" spans="2:15" ht="22.5" customHeight="1" x14ac:dyDescent="0.25">
      <c r="F62" s="19"/>
      <c r="G62" s="1"/>
      <c r="H62" s="1"/>
      <c r="I62" s="1"/>
      <c r="J62" s="1"/>
      <c r="K62" s="1"/>
      <c r="L62" s="1"/>
      <c r="M62" s="1"/>
      <c r="N62" s="15"/>
      <c r="O62" s="15"/>
    </row>
    <row r="63" spans="2:15" ht="17.25" customHeight="1" x14ac:dyDescent="0.25">
      <c r="C63" s="25"/>
      <c r="D63" s="17"/>
      <c r="E63" s="17"/>
      <c r="F63" s="19"/>
      <c r="G63" s="1"/>
      <c r="H63" s="1"/>
      <c r="I63" s="14"/>
      <c r="J63" s="15"/>
      <c r="K63" s="15"/>
      <c r="L63" s="15"/>
      <c r="M63" s="15"/>
      <c r="N63" s="15"/>
      <c r="O63" s="15"/>
    </row>
    <row r="64" spans="2:15" ht="17.25" customHeight="1" x14ac:dyDescent="0.25">
      <c r="C64" s="25"/>
      <c r="D64" s="17"/>
      <c r="E64" s="17"/>
      <c r="F64" s="19"/>
      <c r="G64" s="1"/>
      <c r="H64" s="1"/>
      <c r="I64" s="14"/>
      <c r="J64" s="15"/>
      <c r="K64" s="15"/>
      <c r="L64" s="15"/>
      <c r="M64" s="15"/>
      <c r="N64" s="15"/>
      <c r="O64" s="15"/>
    </row>
    <row r="65" spans="1:15" x14ac:dyDescent="0.25">
      <c r="F65" s="19"/>
      <c r="G65" s="1"/>
      <c r="H65" s="1"/>
      <c r="I65" s="1"/>
      <c r="J65" s="1"/>
      <c r="K65" s="1"/>
      <c r="L65" s="1"/>
      <c r="M65" s="1"/>
      <c r="N65" s="15"/>
      <c r="O65" s="15"/>
    </row>
    <row r="66" spans="1:15" ht="17.25" customHeight="1" x14ac:dyDescent="0.25">
      <c r="F66" s="19"/>
      <c r="G66" s="1"/>
      <c r="H66" s="1"/>
      <c r="I66" s="14"/>
      <c r="J66" s="15"/>
      <c r="K66" s="15"/>
      <c r="L66" s="15"/>
      <c r="M66" s="15"/>
      <c r="N66" s="15"/>
      <c r="O66" s="15"/>
    </row>
    <row r="67" spans="1:15" ht="17.25" customHeight="1" x14ac:dyDescent="0.25">
      <c r="C67" s="21"/>
      <c r="D67" s="21"/>
      <c r="E67" s="21"/>
      <c r="F67" s="19"/>
      <c r="G67" s="1"/>
      <c r="H67" s="1"/>
      <c r="I67" s="14"/>
      <c r="J67" s="15"/>
      <c r="K67" s="15"/>
      <c r="L67" s="15"/>
      <c r="M67" s="15"/>
      <c r="N67" s="15"/>
      <c r="O67" s="15"/>
    </row>
    <row r="68" spans="1:15" ht="22.5" customHeight="1" x14ac:dyDescent="0.25">
      <c r="A68" s="27"/>
      <c r="B68" s="27"/>
      <c r="C68" s="21"/>
      <c r="D68" s="21"/>
      <c r="E68" s="1"/>
      <c r="F68" s="19"/>
      <c r="G68" s="1"/>
      <c r="H68" s="1"/>
      <c r="I68" s="1"/>
      <c r="J68" s="1"/>
      <c r="K68" s="1"/>
      <c r="L68" s="1"/>
      <c r="M68" s="1"/>
      <c r="N68" s="15"/>
      <c r="O68" s="15"/>
    </row>
    <row r="69" spans="1:15" ht="17.25" customHeight="1" x14ac:dyDescent="0.25">
      <c r="C69" s="17"/>
      <c r="D69" s="28"/>
      <c r="F69" s="19"/>
      <c r="G69" s="1"/>
      <c r="H69" s="1"/>
      <c r="I69" s="1"/>
      <c r="J69" s="1"/>
      <c r="K69" s="1"/>
      <c r="L69" s="1"/>
      <c r="M69" s="1"/>
      <c r="N69" s="15"/>
      <c r="O69" s="15"/>
    </row>
    <row r="70" spans="1:15" ht="17.25" customHeight="1" x14ac:dyDescent="0.25">
      <c r="C70" s="25"/>
      <c r="D70" s="17"/>
      <c r="E70" s="17"/>
      <c r="F70" s="1"/>
      <c r="G70" s="1"/>
      <c r="H70" s="1"/>
      <c r="I70" s="14"/>
      <c r="J70" s="15"/>
      <c r="K70" s="15"/>
      <c r="L70" s="15"/>
      <c r="M70" s="15"/>
      <c r="N70" s="15"/>
      <c r="O70" s="15"/>
    </row>
    <row r="71" spans="1:15" ht="22.5" customHeight="1" x14ac:dyDescent="0.25">
      <c r="C71" s="17"/>
      <c r="D71" s="17"/>
      <c r="E71" s="17"/>
      <c r="F71" s="1"/>
      <c r="G71" s="1"/>
      <c r="H71" s="1"/>
      <c r="I71" s="1"/>
      <c r="J71" s="1"/>
      <c r="K71" s="1"/>
      <c r="L71" s="1"/>
      <c r="M71" s="1"/>
      <c r="N71" s="15"/>
      <c r="O71" s="15"/>
    </row>
    <row r="72" spans="1:15" x14ac:dyDescent="0.25">
      <c r="C72" s="17"/>
      <c r="D72" s="17"/>
      <c r="E72" s="17"/>
      <c r="F72" s="1"/>
      <c r="G72" s="1"/>
      <c r="H72" s="1"/>
      <c r="I72" s="1"/>
      <c r="J72" s="1"/>
      <c r="K72" s="1"/>
      <c r="L72" s="1"/>
      <c r="M72" s="1"/>
      <c r="N72" s="15"/>
      <c r="O72" s="15"/>
    </row>
    <row r="73" spans="1:15" ht="17.25" customHeight="1" x14ac:dyDescent="0.25">
      <c r="C73" s="29"/>
      <c r="D73" s="29"/>
      <c r="E73" s="29"/>
      <c r="F73" s="1"/>
      <c r="G73" s="1"/>
      <c r="H73" s="1"/>
      <c r="I73" s="1"/>
      <c r="J73" s="15"/>
      <c r="K73" s="15"/>
      <c r="L73" s="15"/>
      <c r="M73" s="15"/>
      <c r="N73" s="15"/>
      <c r="O73" s="15"/>
    </row>
    <row r="74" spans="1:15" ht="22.5" customHeight="1" x14ac:dyDescent="0.25">
      <c r="B74" s="1"/>
      <c r="C74" s="29"/>
      <c r="D74" s="29"/>
      <c r="E74" s="29"/>
      <c r="F74" s="19"/>
      <c r="G74" s="1"/>
      <c r="H74" s="1"/>
      <c r="I74" s="1"/>
      <c r="J74" s="15"/>
      <c r="K74" s="15"/>
      <c r="L74" s="15"/>
      <c r="M74" s="15"/>
      <c r="N74" s="15"/>
      <c r="O74" s="15"/>
    </row>
    <row r="75" spans="1:15" ht="22.5" customHeight="1" x14ac:dyDescent="0.25">
      <c r="C75" s="29"/>
      <c r="D75" s="29"/>
      <c r="E75" s="29"/>
      <c r="F75" s="19"/>
      <c r="G75" s="1"/>
      <c r="H75" s="1"/>
      <c r="I75" s="14"/>
      <c r="J75" s="15"/>
      <c r="K75" s="15"/>
      <c r="L75" s="15"/>
      <c r="M75" s="15"/>
      <c r="N75" s="15"/>
      <c r="O75" s="15"/>
    </row>
    <row r="76" spans="1:15" ht="17.25" customHeight="1" x14ac:dyDescent="0.25">
      <c r="C76" s="21"/>
      <c r="D76" s="21"/>
      <c r="E76" s="21"/>
      <c r="F76" s="19"/>
      <c r="G76" s="1"/>
      <c r="H76" s="1"/>
      <c r="I76" s="14"/>
      <c r="J76" s="15"/>
      <c r="K76" s="15"/>
      <c r="L76" s="15"/>
      <c r="M76" s="15"/>
      <c r="N76" s="15"/>
      <c r="O76" s="15"/>
    </row>
    <row r="77" spans="1:15" ht="22.5" customHeight="1" x14ac:dyDescent="0.25">
      <c r="C77" s="13"/>
      <c r="D77" s="13"/>
      <c r="E77" s="13"/>
      <c r="F77" s="19"/>
      <c r="G77" s="1"/>
      <c r="H77" s="1"/>
      <c r="I77" s="14"/>
      <c r="J77" s="15"/>
      <c r="K77" s="15"/>
      <c r="L77" s="15"/>
      <c r="M77" s="15"/>
      <c r="N77" s="15"/>
      <c r="O77" s="15"/>
    </row>
    <row r="78" spans="1:15" ht="17.25" customHeight="1" x14ac:dyDescent="0.25">
      <c r="B78" s="1"/>
      <c r="C78" s="13"/>
      <c r="D78" s="13"/>
      <c r="E78" s="13"/>
      <c r="F78" s="19"/>
      <c r="G78" s="1"/>
      <c r="H78" s="1"/>
      <c r="I78" s="14"/>
      <c r="J78" s="15"/>
      <c r="K78" s="15"/>
      <c r="L78" s="15"/>
      <c r="M78" s="15"/>
      <c r="N78" s="15"/>
      <c r="O78" s="15"/>
    </row>
    <row r="79" spans="1:15" ht="22.5" customHeight="1" x14ac:dyDescent="0.25">
      <c r="C79" s="21"/>
      <c r="D79" s="21"/>
      <c r="E79" s="21"/>
      <c r="F79" s="19"/>
      <c r="G79" s="1"/>
      <c r="H79" s="1"/>
      <c r="I79" s="14"/>
      <c r="J79" s="15"/>
      <c r="K79" s="15"/>
      <c r="L79" s="15"/>
      <c r="M79" s="15"/>
      <c r="N79" s="15"/>
      <c r="O79" s="15"/>
    </row>
    <row r="80" spans="1:15" ht="17.25" customHeight="1" x14ac:dyDescent="0.25">
      <c r="F80" s="19"/>
      <c r="G80" s="1"/>
      <c r="H80" s="1"/>
      <c r="I80" s="14"/>
      <c r="J80" s="15"/>
      <c r="K80" s="15"/>
      <c r="L80" s="15"/>
      <c r="M80" s="15"/>
      <c r="N80" s="15"/>
      <c r="O80" s="15"/>
    </row>
    <row r="81" spans="1:15" x14ac:dyDescent="0.25">
      <c r="C81" s="17"/>
      <c r="D81" s="17"/>
      <c r="E81" s="17"/>
      <c r="F81" s="19"/>
      <c r="G81" s="1"/>
      <c r="H81" s="1"/>
      <c r="I81" s="14"/>
      <c r="J81" s="15"/>
      <c r="K81" s="15"/>
      <c r="L81" s="15"/>
      <c r="M81" s="15"/>
      <c r="N81" s="15"/>
      <c r="O81" s="15"/>
    </row>
    <row r="82" spans="1:15" x14ac:dyDescent="0.25">
      <c r="C82" s="17"/>
      <c r="D82" s="17"/>
      <c r="E82" s="17"/>
      <c r="F82" s="19"/>
      <c r="G82" s="1"/>
      <c r="H82" s="1"/>
      <c r="I82" s="14"/>
      <c r="J82" s="15"/>
      <c r="K82" s="15"/>
      <c r="L82" s="15"/>
      <c r="M82" s="15"/>
      <c r="N82" s="15"/>
      <c r="O82" s="15"/>
    </row>
    <row r="83" spans="1:15" ht="22.5" customHeight="1" x14ac:dyDescent="0.25">
      <c r="C83" s="17"/>
      <c r="D83" s="17"/>
      <c r="E83" s="17"/>
      <c r="F83" s="19"/>
      <c r="G83" s="1"/>
      <c r="H83" s="1"/>
      <c r="I83" s="14"/>
      <c r="J83" s="15"/>
      <c r="K83" s="15"/>
      <c r="L83" s="15"/>
      <c r="M83" s="15"/>
      <c r="N83" s="15"/>
      <c r="O83" s="15"/>
    </row>
    <row r="84" spans="1:15" ht="22.5" customHeight="1" x14ac:dyDescent="0.25">
      <c r="F84" s="19"/>
      <c r="G84" s="1"/>
      <c r="H84" s="1"/>
      <c r="I84" s="14"/>
      <c r="J84" s="15"/>
      <c r="K84" s="15"/>
      <c r="L84" s="15"/>
      <c r="M84" s="15"/>
      <c r="N84" s="15"/>
      <c r="O84" s="15"/>
    </row>
    <row r="85" spans="1:15" ht="15" customHeight="1" x14ac:dyDescent="0.25">
      <c r="F85" s="19"/>
      <c r="G85" s="1"/>
      <c r="H85" s="1"/>
      <c r="I85" s="1"/>
      <c r="J85" s="15"/>
      <c r="K85" s="15"/>
      <c r="L85" s="15"/>
      <c r="M85" s="15"/>
      <c r="N85" s="15"/>
      <c r="O85" s="15"/>
    </row>
    <row r="86" spans="1:15" ht="15" customHeight="1" x14ac:dyDescent="0.25">
      <c r="F86" s="19"/>
      <c r="G86" s="1"/>
      <c r="H86" s="1"/>
      <c r="I86" s="1"/>
      <c r="J86" s="15"/>
      <c r="K86" s="15"/>
      <c r="L86" s="15"/>
      <c r="M86" s="15"/>
      <c r="N86" s="15"/>
      <c r="O86" s="15"/>
    </row>
    <row r="87" spans="1:15" x14ac:dyDescent="0.25">
      <c r="A87" s="27"/>
      <c r="B87" s="30"/>
      <c r="C87" s="17"/>
      <c r="D87" s="28"/>
      <c r="E87" s="28"/>
      <c r="F87" s="19"/>
      <c r="G87" s="1"/>
      <c r="H87" s="1"/>
      <c r="I87" s="1"/>
      <c r="J87" s="1"/>
      <c r="K87" s="1"/>
      <c r="L87" s="1"/>
      <c r="M87" s="1"/>
      <c r="N87" s="15"/>
      <c r="O87" s="15"/>
    </row>
    <row r="88" spans="1:15" ht="22.5" customHeight="1" x14ac:dyDescent="0.25">
      <c r="C88" s="17"/>
      <c r="D88" s="28"/>
      <c r="E88" s="28"/>
      <c r="F88" s="19"/>
      <c r="G88" s="1"/>
      <c r="H88" s="1"/>
      <c r="I88" s="1"/>
      <c r="J88" s="1"/>
      <c r="K88" s="1"/>
      <c r="L88" s="1"/>
      <c r="M88" s="1"/>
      <c r="N88" s="15"/>
      <c r="O88" s="15"/>
    </row>
    <row r="89" spans="1:15" ht="15" customHeight="1" x14ac:dyDescent="0.25">
      <c r="A89" s="27"/>
      <c r="B89" s="30"/>
      <c r="C89" s="1"/>
      <c r="D89" s="1"/>
      <c r="E89" s="1"/>
      <c r="F89" s="19"/>
      <c r="G89" s="1"/>
      <c r="H89" s="1"/>
      <c r="I89" s="14"/>
      <c r="J89" s="15"/>
      <c r="K89" s="15"/>
      <c r="L89" s="15"/>
      <c r="M89" s="15"/>
      <c r="N89" s="15"/>
      <c r="O89" s="15"/>
    </row>
    <row r="90" spans="1:15" ht="17.25" customHeight="1" x14ac:dyDescent="0.25">
      <c r="C90" s="17"/>
      <c r="D90" s="17"/>
      <c r="E90" s="17"/>
      <c r="F90" s="1"/>
      <c r="G90" s="1"/>
      <c r="H90" s="1"/>
      <c r="I90" s="14"/>
      <c r="J90" s="15"/>
      <c r="K90" s="15"/>
      <c r="L90" s="15"/>
      <c r="M90" s="15"/>
      <c r="N90" s="15"/>
      <c r="O90" s="15"/>
    </row>
    <row r="91" spans="1:15" x14ac:dyDescent="0.25">
      <c r="C91" s="17"/>
      <c r="D91" s="17"/>
      <c r="E91" s="17"/>
      <c r="F91" s="19"/>
      <c r="G91" s="1"/>
      <c r="H91" s="1"/>
      <c r="I91" s="14"/>
      <c r="J91" s="15"/>
      <c r="K91" s="15"/>
      <c r="L91" s="15"/>
      <c r="M91" s="15"/>
      <c r="N91" s="15"/>
      <c r="O91" s="15"/>
    </row>
    <row r="92" spans="1:15" x14ac:dyDescent="0.25">
      <c r="F92" s="19"/>
      <c r="G92" s="1"/>
      <c r="H92" s="1"/>
      <c r="I92" s="1"/>
      <c r="J92" s="1"/>
      <c r="K92" s="1"/>
      <c r="L92" s="1"/>
      <c r="M92" s="1"/>
      <c r="N92" s="15"/>
      <c r="O92" s="15"/>
    </row>
    <row r="93" spans="1:15" ht="17.25" customHeight="1" x14ac:dyDescent="0.25">
      <c r="C93" s="17"/>
      <c r="D93" s="17"/>
      <c r="E93" s="17"/>
      <c r="F93" s="1"/>
      <c r="G93" s="1"/>
      <c r="H93" s="1"/>
      <c r="I93" s="14"/>
      <c r="J93" s="15"/>
      <c r="K93" s="15"/>
      <c r="L93" s="15"/>
      <c r="M93" s="15"/>
      <c r="N93" s="15"/>
      <c r="O93" s="15"/>
    </row>
    <row r="94" spans="1:15" ht="22.5" customHeight="1" x14ac:dyDescent="0.25">
      <c r="C94" s="17"/>
      <c r="D94" s="17"/>
      <c r="E94" s="17"/>
      <c r="F94" s="1"/>
      <c r="G94" s="1"/>
      <c r="H94" s="1"/>
      <c r="I94" s="14"/>
      <c r="J94" s="15"/>
      <c r="K94" s="15"/>
      <c r="L94" s="15"/>
      <c r="M94" s="15"/>
      <c r="N94" s="15"/>
      <c r="O94" s="15"/>
    </row>
    <row r="95" spans="1:15" ht="22.5" customHeight="1" x14ac:dyDescent="0.25">
      <c r="C95" s="17"/>
      <c r="D95" s="17"/>
      <c r="E95" s="17"/>
      <c r="F95" s="1"/>
      <c r="G95" s="1"/>
      <c r="H95" s="1"/>
      <c r="I95" s="14"/>
      <c r="J95" s="15"/>
      <c r="K95" s="15"/>
      <c r="L95" s="15"/>
      <c r="M95" s="15"/>
      <c r="N95" s="15"/>
      <c r="O95" s="15"/>
    </row>
    <row r="96" spans="1:15" ht="15" customHeight="1" x14ac:dyDescent="0.25">
      <c r="C96" s="17"/>
      <c r="D96" s="17"/>
      <c r="E96" s="17"/>
      <c r="F96" s="1"/>
      <c r="G96" s="1"/>
      <c r="H96" s="1"/>
      <c r="I96" s="14"/>
      <c r="J96" s="15"/>
      <c r="K96" s="15"/>
      <c r="L96" s="15"/>
      <c r="M96" s="15"/>
      <c r="N96" s="15"/>
      <c r="O96" s="15"/>
    </row>
    <row r="97" spans="2:15" ht="22.5" customHeight="1" x14ac:dyDescent="0.25">
      <c r="F97" s="19"/>
      <c r="G97" s="1"/>
      <c r="H97" s="1"/>
      <c r="I97" s="14"/>
      <c r="J97" s="15"/>
      <c r="K97" s="15"/>
      <c r="L97" s="15"/>
      <c r="M97" s="15"/>
      <c r="N97" s="15"/>
      <c r="O97" s="15"/>
    </row>
    <row r="98" spans="2:15" ht="15" customHeight="1" x14ac:dyDescent="0.25">
      <c r="C98" s="21"/>
      <c r="D98" s="21"/>
      <c r="E98" s="21"/>
      <c r="F98" s="19"/>
      <c r="G98" s="1"/>
      <c r="H98" s="1"/>
      <c r="I98" s="14"/>
      <c r="J98" s="15"/>
      <c r="K98" s="15"/>
      <c r="L98" s="15"/>
      <c r="M98" s="15"/>
      <c r="N98" s="15"/>
      <c r="O98" s="15"/>
    </row>
    <row r="99" spans="2:15" ht="22.5" customHeight="1" x14ac:dyDescent="0.25">
      <c r="B99" s="1"/>
      <c r="C99" s="17"/>
      <c r="D99" s="17"/>
      <c r="F99" s="19"/>
      <c r="G99" s="1"/>
      <c r="H99" s="1"/>
      <c r="I99" s="14"/>
      <c r="J99" s="1"/>
      <c r="K99" s="1"/>
      <c r="L99" s="15"/>
      <c r="M99" s="15"/>
      <c r="N99" s="15"/>
      <c r="O99" s="15"/>
    </row>
    <row r="100" spans="2:15" x14ac:dyDescent="0.25">
      <c r="C100" s="17"/>
      <c r="D100" s="17"/>
      <c r="E100" s="17"/>
      <c r="F100" s="19"/>
      <c r="G100" s="1"/>
      <c r="H100" s="1"/>
      <c r="I100" s="14"/>
      <c r="J100" s="15"/>
      <c r="K100" s="15"/>
      <c r="L100" s="15"/>
      <c r="M100" s="15"/>
      <c r="N100" s="15"/>
      <c r="O100" s="15"/>
    </row>
    <row r="101" spans="2:15" x14ac:dyDescent="0.25">
      <c r="C101" s="17"/>
      <c r="D101" s="17"/>
      <c r="E101" s="17"/>
      <c r="F101" s="19"/>
      <c r="G101" s="1"/>
      <c r="H101" s="1"/>
      <c r="I101" s="14"/>
      <c r="J101" s="15"/>
      <c r="K101" s="15"/>
      <c r="L101" s="15"/>
      <c r="M101" s="15"/>
      <c r="N101" s="15"/>
      <c r="O101" s="15"/>
    </row>
    <row r="102" spans="2:15" x14ac:dyDescent="0.25">
      <c r="C102" s="17"/>
      <c r="D102" s="17"/>
      <c r="E102" s="17"/>
      <c r="F102" s="19"/>
      <c r="G102" s="1"/>
      <c r="H102" s="1"/>
      <c r="I102" s="14"/>
      <c r="J102" s="15"/>
      <c r="K102" s="15"/>
      <c r="L102" s="15"/>
      <c r="M102" s="15"/>
      <c r="N102" s="15"/>
      <c r="O102" s="15"/>
    </row>
    <row r="103" spans="2:15" x14ac:dyDescent="0.25">
      <c r="C103" s="17"/>
      <c r="D103" s="17"/>
      <c r="E103" s="17"/>
      <c r="F103" s="19"/>
      <c r="G103" s="1"/>
      <c r="H103" s="1"/>
      <c r="I103" s="14"/>
      <c r="J103" s="15"/>
      <c r="K103" s="15"/>
      <c r="L103" s="15"/>
      <c r="M103" s="15"/>
      <c r="N103" s="15"/>
      <c r="O103" s="15"/>
    </row>
    <row r="104" spans="2:15" x14ac:dyDescent="0.25">
      <c r="C104" s="29"/>
      <c r="D104" s="29"/>
      <c r="E104" s="29"/>
      <c r="F104" s="19"/>
      <c r="G104" s="1"/>
      <c r="H104" s="1"/>
      <c r="I104" s="14"/>
      <c r="J104" s="15"/>
      <c r="K104" s="15"/>
      <c r="L104" s="15"/>
      <c r="M104" s="15"/>
      <c r="N104" s="15"/>
      <c r="O104" s="15"/>
    </row>
    <row r="105" spans="2:15" x14ac:dyDescent="0.25">
      <c r="C105" s="29"/>
      <c r="D105" s="29"/>
      <c r="E105" s="29"/>
      <c r="F105" s="19"/>
      <c r="G105" s="1"/>
      <c r="H105" s="1"/>
      <c r="I105" s="14"/>
      <c r="J105" s="15"/>
      <c r="K105" s="15"/>
      <c r="L105" s="15"/>
      <c r="M105" s="15"/>
      <c r="N105" s="15"/>
      <c r="O105" s="15"/>
    </row>
    <row r="106" spans="2:15" x14ac:dyDescent="0.25">
      <c r="C106" s="17"/>
      <c r="D106" s="17"/>
      <c r="E106" s="17"/>
      <c r="F106" s="19"/>
      <c r="G106" s="1"/>
      <c r="H106" s="1"/>
      <c r="I106" s="14"/>
      <c r="J106" s="15"/>
      <c r="K106" s="15"/>
      <c r="L106" s="15"/>
      <c r="M106" s="15"/>
      <c r="N106" s="15"/>
      <c r="O106" s="15"/>
    </row>
    <row r="107" spans="2:15" x14ac:dyDescent="0.25">
      <c r="C107" s="17"/>
      <c r="D107" s="17"/>
      <c r="E107" s="17"/>
      <c r="F107" s="19"/>
      <c r="G107" s="1"/>
      <c r="H107" s="1"/>
      <c r="I107" s="14"/>
      <c r="J107" s="15"/>
      <c r="K107" s="15"/>
      <c r="L107" s="15"/>
      <c r="M107" s="15"/>
      <c r="N107" s="15"/>
      <c r="O107" s="15"/>
    </row>
    <row r="108" spans="2:15" ht="15" customHeight="1" x14ac:dyDescent="0.25">
      <c r="F108" s="19"/>
      <c r="G108" s="1"/>
      <c r="H108" s="1"/>
      <c r="I108" s="1"/>
      <c r="J108" s="1"/>
      <c r="K108" s="1"/>
      <c r="L108" s="1"/>
      <c r="M108" s="1"/>
      <c r="N108" s="15"/>
      <c r="O108" s="15"/>
    </row>
    <row r="109" spans="2:15" x14ac:dyDescent="0.25">
      <c r="B109" s="1"/>
      <c r="C109" s="17"/>
      <c r="D109" s="17"/>
      <c r="E109" s="17"/>
      <c r="F109" s="19"/>
      <c r="G109" s="1"/>
      <c r="H109" s="1"/>
      <c r="I109" s="14"/>
      <c r="J109" s="15"/>
      <c r="K109" s="15"/>
      <c r="L109" s="15"/>
      <c r="M109" s="15"/>
      <c r="N109" s="15"/>
      <c r="O109" s="15"/>
    </row>
    <row r="110" spans="2:15" x14ac:dyDescent="0.25">
      <c r="B110" s="1"/>
      <c r="C110" s="31"/>
      <c r="D110" s="21"/>
      <c r="E110" s="21"/>
      <c r="F110" s="1"/>
      <c r="G110" s="1"/>
      <c r="H110" s="1"/>
      <c r="N110" s="15"/>
      <c r="O110" s="15"/>
    </row>
    <row r="111" spans="2:15" x14ac:dyDescent="0.25">
      <c r="C111" s="17"/>
      <c r="D111" s="17"/>
      <c r="E111" s="17"/>
      <c r="F111" s="19"/>
      <c r="G111" s="1"/>
      <c r="H111" s="1"/>
      <c r="I111" s="14"/>
      <c r="J111" s="15"/>
      <c r="K111" s="15"/>
      <c r="L111" s="15"/>
      <c r="M111" s="15"/>
      <c r="N111" s="15"/>
      <c r="O111" s="15"/>
    </row>
    <row r="112" spans="2:15" x14ac:dyDescent="0.25">
      <c r="C112" s="31"/>
      <c r="D112" s="21"/>
      <c r="E112" s="21"/>
      <c r="F112" s="19"/>
      <c r="G112" s="1"/>
      <c r="H112" s="1"/>
      <c r="I112" s="14"/>
      <c r="J112" s="15"/>
      <c r="K112" s="15"/>
      <c r="L112" s="15"/>
      <c r="M112" s="15"/>
      <c r="N112" s="15"/>
      <c r="O112" s="15"/>
    </row>
    <row r="113" spans="2:15" x14ac:dyDescent="0.25">
      <c r="F113" s="19"/>
      <c r="G113" s="1"/>
      <c r="H113" s="1"/>
      <c r="I113" s="14"/>
      <c r="J113" s="15"/>
      <c r="K113" s="15"/>
      <c r="L113" s="15"/>
      <c r="M113" s="15"/>
      <c r="N113" s="15"/>
      <c r="O113" s="15"/>
    </row>
    <row r="114" spans="2:15" x14ac:dyDescent="0.25">
      <c r="B114" s="1"/>
      <c r="C114" s="17"/>
      <c r="D114" s="17"/>
      <c r="E114" s="17"/>
      <c r="F114" s="19"/>
      <c r="G114" s="1"/>
      <c r="H114" s="1"/>
      <c r="N114" s="15"/>
      <c r="O114" s="15"/>
    </row>
    <row r="115" spans="2:15" x14ac:dyDescent="0.25">
      <c r="F115" s="19"/>
      <c r="G115" s="1"/>
      <c r="H115" s="1"/>
      <c r="I115" s="14"/>
      <c r="J115" s="15"/>
      <c r="K115" s="15"/>
      <c r="L115" s="15"/>
      <c r="M115" s="15"/>
      <c r="N115" s="15"/>
      <c r="O115" s="15"/>
    </row>
    <row r="116" spans="2:15" x14ac:dyDescent="0.25">
      <c r="F116" s="19"/>
      <c r="G116" s="1"/>
      <c r="H116" s="1"/>
      <c r="I116" s="14"/>
      <c r="J116" s="15"/>
      <c r="K116" s="15"/>
      <c r="L116" s="15"/>
      <c r="M116" s="15"/>
      <c r="N116" s="15"/>
      <c r="O116" s="15"/>
    </row>
    <row r="117" spans="2:15" x14ac:dyDescent="0.25">
      <c r="F117" s="1"/>
      <c r="G117" s="1"/>
      <c r="H117" s="1"/>
      <c r="I117" s="14"/>
      <c r="J117" s="15"/>
      <c r="K117" s="15"/>
      <c r="L117" s="15"/>
      <c r="M117" s="15"/>
      <c r="N117" s="15"/>
      <c r="O117" s="15"/>
    </row>
    <row r="118" spans="2:15" ht="15" customHeight="1" x14ac:dyDescent="0.25">
      <c r="C118" s="17"/>
      <c r="D118" s="21"/>
      <c r="E118" s="21"/>
      <c r="F118" s="19"/>
      <c r="G118" s="1"/>
      <c r="H118" s="1"/>
      <c r="I118" s="14"/>
      <c r="J118" s="15"/>
      <c r="K118" s="15"/>
      <c r="L118" s="15"/>
      <c r="M118" s="15"/>
      <c r="N118" s="15"/>
      <c r="O118" s="15"/>
    </row>
    <row r="119" spans="2:15" x14ac:dyDescent="0.25">
      <c r="F119" s="19"/>
      <c r="G119" s="1"/>
      <c r="H119" s="1"/>
      <c r="I119" s="14"/>
      <c r="J119" s="15"/>
      <c r="K119" s="15"/>
      <c r="L119" s="15"/>
      <c r="M119" s="15"/>
      <c r="N119" s="15"/>
      <c r="O119" s="15"/>
    </row>
    <row r="120" spans="2:15" x14ac:dyDescent="0.25">
      <c r="B120" s="1"/>
      <c r="C120" s="17"/>
      <c r="D120" s="21"/>
      <c r="E120" s="21"/>
      <c r="F120" s="19"/>
      <c r="G120" s="1"/>
      <c r="H120" s="1"/>
      <c r="I120" s="14"/>
      <c r="J120" s="15"/>
      <c r="K120" s="15"/>
      <c r="L120" s="15"/>
      <c r="M120" s="15"/>
      <c r="N120" s="15"/>
      <c r="O120" s="15"/>
    </row>
    <row r="121" spans="2:15" x14ac:dyDescent="0.25">
      <c r="C121" s="17"/>
      <c r="D121" s="21"/>
      <c r="E121" s="21"/>
      <c r="F121" s="19"/>
      <c r="G121" s="1"/>
      <c r="H121" s="1"/>
      <c r="I121" s="14"/>
      <c r="J121" s="15"/>
      <c r="K121" s="15"/>
      <c r="L121" s="15"/>
      <c r="M121" s="15"/>
      <c r="N121" s="15"/>
      <c r="O121" s="15"/>
    </row>
    <row r="122" spans="2:15" x14ac:dyDescent="0.25">
      <c r="C122" s="17"/>
      <c r="D122" s="17"/>
      <c r="E122" s="17"/>
      <c r="F122" s="19"/>
      <c r="G122" s="1"/>
      <c r="H122" s="1"/>
      <c r="I122" s="14"/>
      <c r="J122" s="15"/>
      <c r="K122" s="15"/>
      <c r="L122" s="15"/>
      <c r="M122" s="15"/>
      <c r="N122" s="15"/>
      <c r="O122" s="15"/>
    </row>
    <row r="123" spans="2:15" x14ac:dyDescent="0.25">
      <c r="F123" s="19"/>
      <c r="G123" s="1"/>
      <c r="H123" s="1"/>
      <c r="I123" s="14"/>
      <c r="J123" s="15"/>
      <c r="K123" s="15"/>
      <c r="L123" s="15"/>
      <c r="M123" s="15"/>
      <c r="N123" s="15"/>
      <c r="O123" s="15"/>
    </row>
    <row r="124" spans="2:15" x14ac:dyDescent="0.25">
      <c r="F124" s="1"/>
      <c r="G124" s="1"/>
      <c r="H124" s="1"/>
      <c r="I124" s="14"/>
      <c r="J124" s="15"/>
      <c r="K124" s="15"/>
      <c r="L124" s="15"/>
      <c r="M124" s="15"/>
      <c r="N124" s="15"/>
      <c r="O124" s="15"/>
    </row>
    <row r="125" spans="2:15" ht="15" customHeight="1" x14ac:dyDescent="0.25">
      <c r="C125" s="17"/>
      <c r="D125" s="17"/>
      <c r="E125" s="17"/>
      <c r="F125" s="19"/>
      <c r="G125" s="1"/>
      <c r="H125" s="1"/>
      <c r="I125" s="14"/>
      <c r="J125" s="15"/>
      <c r="K125" s="15"/>
      <c r="L125" s="15"/>
      <c r="M125" s="15"/>
      <c r="N125" s="15"/>
      <c r="O125" s="15"/>
    </row>
    <row r="126" spans="2:15" x14ac:dyDescent="0.25">
      <c r="C126" s="29"/>
      <c r="D126" s="29"/>
      <c r="E126" s="29"/>
      <c r="F126" s="19"/>
      <c r="G126" s="1"/>
      <c r="H126" s="1"/>
      <c r="I126" s="1"/>
      <c r="J126" s="15"/>
      <c r="K126" s="15"/>
      <c r="L126" s="15"/>
      <c r="M126" s="15"/>
      <c r="N126" s="15"/>
      <c r="O126" s="15"/>
    </row>
    <row r="127" spans="2:15" ht="15" customHeight="1" x14ac:dyDescent="0.25">
      <c r="C127" s="13"/>
      <c r="D127" s="13"/>
      <c r="E127" s="13"/>
      <c r="F127" s="1"/>
      <c r="G127" s="1"/>
      <c r="H127" s="1"/>
      <c r="I127" s="14"/>
      <c r="J127" s="15"/>
      <c r="K127" s="15"/>
      <c r="L127" s="15"/>
      <c r="M127" s="15"/>
      <c r="N127" s="15"/>
      <c r="O127" s="15"/>
    </row>
    <row r="128" spans="2:15" x14ac:dyDescent="0.25">
      <c r="C128" s="22"/>
      <c r="D128" s="22"/>
      <c r="E128" s="22"/>
      <c r="F128" s="1"/>
      <c r="G128" s="1"/>
      <c r="H128" s="1"/>
      <c r="I128" s="14"/>
      <c r="J128" s="15"/>
      <c r="K128" s="15"/>
      <c r="L128" s="15"/>
      <c r="M128" s="15"/>
      <c r="N128" s="15"/>
      <c r="O128" s="15"/>
    </row>
    <row r="129" spans="1:15" ht="15" customHeight="1" x14ac:dyDescent="0.25">
      <c r="F129" s="1"/>
      <c r="G129" s="1"/>
      <c r="H129" s="1"/>
      <c r="I129" s="14"/>
      <c r="J129" s="15"/>
      <c r="K129" s="15"/>
      <c r="L129" s="15"/>
      <c r="M129" s="15"/>
      <c r="N129" s="15"/>
      <c r="O129" s="15"/>
    </row>
    <row r="130" spans="1:15" x14ac:dyDescent="0.25">
      <c r="C130" s="17"/>
      <c r="D130" s="17"/>
      <c r="E130" s="17"/>
      <c r="F130" s="19"/>
      <c r="G130" s="1"/>
      <c r="H130" s="1"/>
      <c r="I130" s="14"/>
      <c r="J130" s="15"/>
      <c r="K130" s="15"/>
      <c r="L130" s="15"/>
      <c r="M130" s="15"/>
      <c r="N130" s="15"/>
      <c r="O130" s="15"/>
    </row>
    <row r="131" spans="1:15" ht="15" customHeight="1" x14ac:dyDescent="0.25">
      <c r="F131" s="19"/>
      <c r="G131" s="1"/>
      <c r="H131" s="1"/>
      <c r="I131" s="1"/>
      <c r="J131" s="1"/>
      <c r="K131" s="1"/>
      <c r="L131" s="1"/>
      <c r="M131" s="1"/>
      <c r="N131" s="15"/>
      <c r="O131" s="15"/>
    </row>
    <row r="132" spans="1:15" x14ac:dyDescent="0.25">
      <c r="C132" s="17"/>
      <c r="D132" s="17"/>
      <c r="E132" s="17"/>
      <c r="F132" s="19"/>
      <c r="G132" s="1"/>
      <c r="H132" s="1"/>
      <c r="I132" s="14"/>
      <c r="J132" s="15"/>
      <c r="K132" s="15"/>
      <c r="L132" s="15"/>
      <c r="M132" s="15"/>
      <c r="N132" s="15"/>
      <c r="O132" s="15"/>
    </row>
    <row r="133" spans="1:15" x14ac:dyDescent="0.25">
      <c r="C133" s="17"/>
      <c r="D133" s="17"/>
      <c r="E133" s="17"/>
      <c r="F133" s="19"/>
      <c r="G133" s="1"/>
      <c r="H133" s="1"/>
      <c r="I133" s="14"/>
      <c r="J133" s="15"/>
      <c r="K133" s="15"/>
      <c r="L133" s="15"/>
      <c r="M133" s="15"/>
      <c r="N133" s="15"/>
      <c r="O133" s="15"/>
    </row>
    <row r="134" spans="1:15" x14ac:dyDescent="0.25">
      <c r="C134" s="17"/>
      <c r="D134" s="17"/>
      <c r="E134" s="17"/>
      <c r="F134" s="19"/>
      <c r="G134" s="1"/>
      <c r="H134" s="1"/>
      <c r="I134" s="14"/>
      <c r="J134" s="15"/>
      <c r="K134" s="15"/>
      <c r="L134" s="15"/>
      <c r="M134" s="15"/>
      <c r="N134" s="15"/>
      <c r="O134" s="15"/>
    </row>
    <row r="135" spans="1:15" x14ac:dyDescent="0.25">
      <c r="C135" s="17"/>
      <c r="D135" s="17"/>
      <c r="E135" s="17"/>
      <c r="F135" s="19"/>
      <c r="G135" s="1"/>
      <c r="H135" s="1"/>
      <c r="I135" s="14"/>
      <c r="J135" s="15"/>
      <c r="K135" s="15"/>
      <c r="L135" s="15"/>
      <c r="M135" s="15"/>
      <c r="N135" s="15"/>
      <c r="O135" s="15"/>
    </row>
    <row r="136" spans="1:15" x14ac:dyDescent="0.25">
      <c r="C136" s="17"/>
      <c r="D136" s="17"/>
      <c r="E136" s="17"/>
      <c r="F136" s="1"/>
      <c r="G136" s="1"/>
      <c r="H136" s="1"/>
      <c r="I136" s="14"/>
      <c r="J136" s="15"/>
      <c r="K136" s="15"/>
      <c r="L136" s="15"/>
      <c r="M136" s="15"/>
      <c r="N136" s="15"/>
      <c r="O136" s="15"/>
    </row>
    <row r="137" spans="1:15" ht="15" customHeight="1" x14ac:dyDescent="0.25">
      <c r="B137" s="1"/>
      <c r="C137" s="17"/>
      <c r="D137" s="17"/>
      <c r="E137" s="17"/>
      <c r="F137" s="1"/>
      <c r="G137" s="1"/>
      <c r="H137" s="1"/>
      <c r="I137" s="14"/>
      <c r="J137" s="15"/>
      <c r="K137" s="15"/>
      <c r="L137" s="15"/>
      <c r="M137" s="15"/>
      <c r="N137" s="15"/>
      <c r="O137" s="15"/>
    </row>
    <row r="138" spans="1:15" x14ac:dyDescent="0.25">
      <c r="C138" s="17"/>
      <c r="D138" s="17"/>
      <c r="E138" s="17"/>
      <c r="F138" s="1"/>
      <c r="G138" s="1"/>
      <c r="H138" s="1"/>
      <c r="I138" s="14"/>
      <c r="J138" s="15"/>
      <c r="K138" s="15"/>
      <c r="L138" s="15"/>
      <c r="M138" s="15"/>
      <c r="N138" s="15"/>
      <c r="O138" s="15"/>
    </row>
    <row r="139" spans="1:15" x14ac:dyDescent="0.25">
      <c r="C139" s="17"/>
      <c r="D139" s="17"/>
      <c r="E139" s="17"/>
      <c r="F139" s="19"/>
      <c r="G139" s="1"/>
      <c r="H139" s="1"/>
      <c r="I139" s="14"/>
      <c r="J139" s="15"/>
      <c r="K139" s="15"/>
      <c r="L139" s="15"/>
      <c r="M139" s="15"/>
      <c r="N139" s="15"/>
      <c r="O139" s="15"/>
    </row>
    <row r="140" spans="1:15" x14ac:dyDescent="0.25">
      <c r="C140" s="17"/>
      <c r="D140" s="17"/>
      <c r="E140" s="17"/>
      <c r="F140" s="19"/>
      <c r="G140" s="1"/>
      <c r="H140" s="1"/>
      <c r="I140" s="14"/>
      <c r="J140" s="15"/>
      <c r="K140" s="15"/>
      <c r="L140" s="15"/>
      <c r="M140" s="15"/>
      <c r="N140" s="15"/>
      <c r="O140" s="15"/>
    </row>
    <row r="141" spans="1:15" x14ac:dyDescent="0.25">
      <c r="C141" s="17"/>
      <c r="D141" s="17"/>
      <c r="E141" s="17"/>
      <c r="F141" s="19"/>
      <c r="G141" s="1"/>
      <c r="H141" s="1"/>
      <c r="I141" s="14"/>
      <c r="J141" s="15"/>
      <c r="K141" s="15"/>
      <c r="L141" s="15"/>
      <c r="M141" s="15"/>
      <c r="N141" s="15"/>
      <c r="O141" s="15"/>
    </row>
    <row r="142" spans="1:15" x14ac:dyDescent="0.25">
      <c r="A142" s="27"/>
      <c r="B142" s="30"/>
      <c r="C142" s="17"/>
      <c r="D142" s="17"/>
      <c r="E142" s="1"/>
      <c r="F142" s="19"/>
      <c r="G142" s="1"/>
      <c r="H142" s="1"/>
      <c r="I142" s="15"/>
      <c r="J142" s="32"/>
      <c r="K142" s="32"/>
      <c r="L142" s="32"/>
      <c r="M142" s="32"/>
      <c r="N142" s="15"/>
      <c r="O142" s="15"/>
    </row>
    <row r="143" spans="1:15" x14ac:dyDescent="0.25">
      <c r="F143" s="1"/>
      <c r="G143" s="1"/>
      <c r="H143" s="1"/>
      <c r="I143" s="33"/>
      <c r="J143" s="15"/>
      <c r="K143" s="15"/>
      <c r="L143" s="15"/>
      <c r="M143" s="15"/>
      <c r="N143" s="15"/>
      <c r="O143" s="15"/>
    </row>
    <row r="144" spans="1:15" x14ac:dyDescent="0.25">
      <c r="C144" s="13"/>
      <c r="D144" s="13"/>
      <c r="E144" s="13"/>
      <c r="F144" s="1"/>
      <c r="G144" s="1"/>
      <c r="H144" s="1"/>
      <c r="I144" s="14"/>
      <c r="J144" s="15"/>
      <c r="K144" s="15"/>
      <c r="L144" s="15"/>
      <c r="M144" s="15"/>
      <c r="N144" s="15"/>
      <c r="O144" s="15"/>
    </row>
    <row r="145" spans="2:15" x14ac:dyDescent="0.25">
      <c r="C145" s="13"/>
      <c r="D145" s="13"/>
      <c r="E145" s="13"/>
      <c r="F145" s="1"/>
      <c r="G145" s="1"/>
      <c r="H145" s="1"/>
      <c r="I145" s="14"/>
      <c r="J145" s="15"/>
      <c r="K145" s="15"/>
      <c r="L145" s="15"/>
      <c r="M145" s="15"/>
      <c r="N145" s="15"/>
      <c r="O145" s="15"/>
    </row>
    <row r="146" spans="2:15" x14ac:dyDescent="0.25">
      <c r="C146" s="31"/>
      <c r="D146" s="21"/>
      <c r="E146" s="21"/>
      <c r="F146" s="1"/>
      <c r="G146" s="1"/>
      <c r="H146" s="1"/>
      <c r="I146" s="34"/>
      <c r="J146" s="15"/>
      <c r="K146" s="15"/>
      <c r="L146" s="15"/>
      <c r="M146" s="15"/>
      <c r="N146" s="15"/>
      <c r="O146" s="15"/>
    </row>
    <row r="147" spans="2:15" x14ac:dyDescent="0.25">
      <c r="C147" s="17"/>
      <c r="D147" s="17"/>
      <c r="E147" s="17"/>
      <c r="F147" s="1"/>
      <c r="G147" s="1"/>
      <c r="H147" s="1"/>
      <c r="I147" s="14"/>
      <c r="J147" s="15"/>
      <c r="K147" s="15"/>
      <c r="L147" s="15"/>
      <c r="M147" s="15"/>
      <c r="N147" s="15"/>
      <c r="O147" s="15"/>
    </row>
    <row r="148" spans="2:15" x14ac:dyDescent="0.25">
      <c r="C148" s="13"/>
      <c r="D148" s="13"/>
      <c r="E148" s="35"/>
      <c r="F148" s="1"/>
      <c r="G148" s="1"/>
      <c r="H148" s="1"/>
      <c r="I148" s="14"/>
      <c r="J148" s="1"/>
      <c r="K148" s="1"/>
      <c r="L148" s="1"/>
      <c r="M148" s="15"/>
      <c r="N148" s="15"/>
      <c r="O148" s="15"/>
    </row>
    <row r="149" spans="2:15" x14ac:dyDescent="0.25">
      <c r="C149" s="31"/>
      <c r="D149" s="21"/>
      <c r="E149" s="21"/>
      <c r="F149" s="19"/>
      <c r="G149" s="1"/>
      <c r="H149" s="1"/>
      <c r="I149" s="14"/>
      <c r="J149" s="15"/>
      <c r="K149" s="15"/>
      <c r="L149" s="15"/>
      <c r="M149" s="15"/>
      <c r="N149" s="15"/>
      <c r="O149" s="15"/>
    </row>
    <row r="150" spans="2:15" x14ac:dyDescent="0.25">
      <c r="C150" s="31"/>
      <c r="D150" s="21"/>
      <c r="E150" s="21"/>
      <c r="F150" s="19"/>
      <c r="G150" s="1"/>
      <c r="H150" s="1"/>
      <c r="I150" s="14"/>
      <c r="J150" s="15"/>
      <c r="K150" s="15"/>
      <c r="L150" s="15"/>
      <c r="M150" s="15"/>
      <c r="N150" s="15"/>
      <c r="O150" s="15"/>
    </row>
    <row r="151" spans="2:15" x14ac:dyDescent="0.25">
      <c r="C151" s="17"/>
      <c r="D151" s="17"/>
      <c r="E151" s="17"/>
      <c r="F151" s="1"/>
      <c r="G151" s="1"/>
      <c r="H151" s="1"/>
      <c r="I151" s="14"/>
      <c r="J151" s="15"/>
      <c r="K151" s="15"/>
      <c r="L151" s="15"/>
      <c r="M151" s="15"/>
      <c r="N151" s="15"/>
      <c r="O151" s="15"/>
    </row>
    <row r="152" spans="2:15" ht="15" customHeight="1" x14ac:dyDescent="0.25">
      <c r="C152" s="17"/>
      <c r="D152" s="17"/>
      <c r="E152" s="17"/>
      <c r="F152" s="1"/>
      <c r="G152" s="1"/>
      <c r="H152" s="1"/>
      <c r="I152" s="14"/>
      <c r="J152" s="15"/>
      <c r="K152" s="15"/>
      <c r="L152" s="15"/>
      <c r="M152" s="15"/>
      <c r="N152" s="15"/>
      <c r="O152" s="15"/>
    </row>
    <row r="153" spans="2:15" x14ac:dyDescent="0.25">
      <c r="C153" s="17"/>
      <c r="D153" s="17"/>
      <c r="E153" s="17"/>
      <c r="F153" s="1"/>
      <c r="G153" s="1"/>
      <c r="H153" s="1"/>
      <c r="I153" s="34"/>
      <c r="J153" s="15"/>
      <c r="K153" s="15"/>
      <c r="L153" s="15"/>
      <c r="M153" s="15"/>
      <c r="N153" s="15"/>
      <c r="O153" s="15"/>
    </row>
    <row r="154" spans="2:15" x14ac:dyDescent="0.25">
      <c r="B154" s="1"/>
      <c r="C154" s="17"/>
      <c r="D154" s="17"/>
      <c r="E154" s="17"/>
      <c r="F154" s="1"/>
      <c r="G154" s="1"/>
      <c r="H154" s="1"/>
      <c r="I154" s="34"/>
      <c r="J154" s="15"/>
      <c r="K154" s="15"/>
      <c r="L154" s="15"/>
      <c r="M154" s="15"/>
      <c r="N154" s="15"/>
      <c r="O154" s="15"/>
    </row>
    <row r="155" spans="2:15" x14ac:dyDescent="0.25">
      <c r="C155" s="17"/>
      <c r="D155" s="17"/>
      <c r="E155" s="17"/>
      <c r="F155" s="1"/>
      <c r="G155" s="1"/>
      <c r="H155" s="1"/>
      <c r="I155" s="34"/>
      <c r="J155" s="15"/>
      <c r="K155" s="15"/>
      <c r="L155" s="15"/>
      <c r="M155" s="15"/>
      <c r="N155" s="15"/>
      <c r="O155" s="15"/>
    </row>
    <row r="156" spans="2:15" x14ac:dyDescent="0.25">
      <c r="B156" s="1"/>
      <c r="C156" s="17"/>
      <c r="D156" s="17"/>
      <c r="E156" s="17"/>
      <c r="F156" s="1"/>
      <c r="G156" s="1"/>
      <c r="H156" s="1"/>
      <c r="I156" s="34"/>
      <c r="J156" s="15"/>
      <c r="K156" s="15"/>
      <c r="L156" s="15"/>
      <c r="M156" s="15"/>
      <c r="N156" s="15"/>
      <c r="O156" s="15"/>
    </row>
    <row r="157" spans="2:15" x14ac:dyDescent="0.25">
      <c r="C157" s="17"/>
      <c r="D157" s="17"/>
      <c r="E157" s="17"/>
      <c r="F157" s="1"/>
      <c r="G157" s="1"/>
      <c r="H157" s="1"/>
      <c r="I157" s="34"/>
      <c r="J157" s="15"/>
      <c r="K157" s="15"/>
      <c r="L157" s="15"/>
      <c r="M157" s="15"/>
      <c r="N157" s="15"/>
      <c r="O157" s="15"/>
    </row>
    <row r="158" spans="2:15" x14ac:dyDescent="0.25">
      <c r="C158" s="17"/>
      <c r="D158" s="17"/>
      <c r="E158" s="17"/>
      <c r="F158" s="1"/>
      <c r="G158" s="1"/>
      <c r="H158" s="1"/>
      <c r="I158" s="34"/>
      <c r="J158" s="15"/>
      <c r="K158" s="15"/>
      <c r="L158" s="15"/>
      <c r="M158" s="15"/>
      <c r="N158" s="15"/>
      <c r="O158" s="15"/>
    </row>
    <row r="159" spans="2:15" x14ac:dyDescent="0.25">
      <c r="F159" s="19"/>
      <c r="G159" s="1"/>
      <c r="H159" s="1"/>
      <c r="I159" s="14"/>
      <c r="J159" s="15"/>
      <c r="K159" s="15"/>
      <c r="L159" s="15"/>
      <c r="M159" s="15"/>
      <c r="N159" s="15"/>
      <c r="O159" s="15"/>
    </row>
    <row r="160" spans="2:15" x14ac:dyDescent="0.25">
      <c r="F160" s="1"/>
      <c r="G160" s="1"/>
      <c r="H160" s="1"/>
      <c r="I160" s="14"/>
      <c r="J160" s="15"/>
      <c r="K160" s="15"/>
      <c r="L160" s="15"/>
      <c r="M160" s="15"/>
      <c r="N160" s="15"/>
      <c r="O160" s="15"/>
    </row>
    <row r="161" spans="1:15" x14ac:dyDescent="0.25">
      <c r="C161" s="17"/>
      <c r="D161" s="17"/>
      <c r="E161" s="17"/>
      <c r="F161" s="1"/>
      <c r="G161" s="1"/>
      <c r="H161" s="1"/>
      <c r="I161" s="14"/>
      <c r="J161" s="15"/>
      <c r="K161" s="15"/>
      <c r="L161" s="15"/>
      <c r="M161" s="15"/>
      <c r="N161" s="15"/>
      <c r="O161" s="15"/>
    </row>
    <row r="162" spans="1:15" x14ac:dyDescent="0.25">
      <c r="C162" s="17"/>
      <c r="D162" s="17"/>
      <c r="E162" s="17"/>
      <c r="F162" s="1"/>
      <c r="G162" s="1"/>
      <c r="H162" s="1"/>
      <c r="I162" s="14"/>
      <c r="J162" s="15"/>
      <c r="K162" s="15"/>
      <c r="L162" s="15"/>
      <c r="M162" s="15"/>
      <c r="N162" s="15"/>
      <c r="O162" s="15"/>
    </row>
    <row r="163" spans="1:15" ht="15" customHeight="1" x14ac:dyDescent="0.25">
      <c r="C163" s="17"/>
      <c r="D163" s="17"/>
      <c r="E163" s="17"/>
      <c r="F163" s="1"/>
      <c r="G163" s="1"/>
      <c r="H163" s="1"/>
      <c r="I163" s="14"/>
      <c r="J163" s="15"/>
      <c r="K163" s="15"/>
      <c r="L163" s="15"/>
      <c r="M163" s="15"/>
      <c r="N163" s="15"/>
      <c r="O163" s="15"/>
    </row>
    <row r="164" spans="1:15" ht="15" customHeight="1" x14ac:dyDescent="0.25">
      <c r="C164" s="17"/>
      <c r="D164" s="17"/>
      <c r="E164" s="17"/>
      <c r="F164" s="1"/>
      <c r="G164" s="1"/>
      <c r="H164" s="1"/>
      <c r="I164" s="14"/>
      <c r="J164" s="15"/>
      <c r="K164" s="15"/>
      <c r="L164" s="15"/>
      <c r="M164" s="15"/>
      <c r="N164" s="15"/>
      <c r="O164" s="15"/>
    </row>
    <row r="165" spans="1:15" x14ac:dyDescent="0.25">
      <c r="C165" s="17"/>
      <c r="D165" s="17"/>
      <c r="E165" s="17"/>
      <c r="F165" s="19"/>
      <c r="G165" s="1"/>
      <c r="H165" s="1"/>
      <c r="I165" s="14"/>
      <c r="J165" s="15"/>
      <c r="K165" s="15"/>
      <c r="L165" s="15"/>
      <c r="M165" s="15"/>
      <c r="N165" s="15"/>
      <c r="O165" s="15"/>
    </row>
    <row r="166" spans="1:15" x14ac:dyDescent="0.25">
      <c r="C166" s="17"/>
      <c r="D166" s="21"/>
      <c r="E166" s="21"/>
      <c r="F166" s="19"/>
      <c r="G166" s="1"/>
      <c r="H166" s="1"/>
      <c r="I166" s="15"/>
      <c r="J166" s="1"/>
      <c r="K166" s="1"/>
      <c r="L166" s="1"/>
      <c r="M166" s="1"/>
      <c r="N166" s="15"/>
      <c r="O166" s="15"/>
    </row>
    <row r="167" spans="1:15" x14ac:dyDescent="0.25">
      <c r="A167" s="27"/>
      <c r="B167" s="30"/>
      <c r="C167" s="17"/>
      <c r="D167" s="17"/>
      <c r="E167" s="17"/>
      <c r="F167" s="19"/>
      <c r="G167" s="1"/>
      <c r="H167" s="1"/>
      <c r="I167" s="14"/>
      <c r="J167" s="15"/>
      <c r="K167" s="15"/>
      <c r="L167" s="15"/>
      <c r="M167" s="15"/>
      <c r="N167" s="15"/>
      <c r="O167" s="15"/>
    </row>
    <row r="168" spans="1:15" x14ac:dyDescent="0.25">
      <c r="C168" s="17"/>
      <c r="D168" s="17"/>
      <c r="E168" s="17"/>
      <c r="F168" s="19"/>
      <c r="G168" s="1"/>
      <c r="H168" s="1"/>
      <c r="I168" s="14"/>
      <c r="J168" s="15"/>
      <c r="K168" s="15"/>
      <c r="L168" s="15"/>
      <c r="M168" s="15"/>
      <c r="N168" s="15"/>
      <c r="O168" s="15"/>
    </row>
    <row r="169" spans="1:15" x14ac:dyDescent="0.25">
      <c r="C169" s="13"/>
      <c r="D169" s="13"/>
      <c r="E169" s="13"/>
      <c r="F169" s="19"/>
      <c r="G169" s="1"/>
      <c r="H169" s="1"/>
      <c r="I169" s="14"/>
      <c r="J169" s="32"/>
      <c r="K169" s="32"/>
      <c r="L169" s="32"/>
      <c r="M169" s="32"/>
      <c r="N169" s="15"/>
      <c r="O169" s="15"/>
    </row>
    <row r="170" spans="1:15" x14ac:dyDescent="0.25">
      <c r="C170" s="21"/>
      <c r="D170" s="21"/>
      <c r="E170" s="21"/>
      <c r="F170" s="19"/>
      <c r="G170" s="1"/>
      <c r="H170" s="1"/>
      <c r="I170" s="14"/>
      <c r="J170" s="15"/>
      <c r="K170" s="15"/>
      <c r="L170" s="15"/>
      <c r="M170" s="15"/>
      <c r="N170" s="15"/>
      <c r="O170" s="15"/>
    </row>
    <row r="171" spans="1:15" x14ac:dyDescent="0.25">
      <c r="F171" s="19"/>
      <c r="G171" s="1"/>
      <c r="H171" s="1"/>
      <c r="I171" s="14"/>
      <c r="J171" s="1"/>
      <c r="K171" s="1"/>
      <c r="L171" s="15"/>
      <c r="M171" s="15"/>
      <c r="N171" s="15"/>
      <c r="O171" s="15"/>
    </row>
    <row r="172" spans="1:15" x14ac:dyDescent="0.25">
      <c r="F172" s="19"/>
      <c r="G172" s="1"/>
      <c r="H172" s="1"/>
      <c r="I172" s="14"/>
      <c r="J172" s="15"/>
      <c r="K172" s="15"/>
      <c r="L172" s="15"/>
      <c r="M172" s="15"/>
      <c r="N172" s="15"/>
      <c r="O172" s="15"/>
    </row>
    <row r="173" spans="1:15" x14ac:dyDescent="0.25">
      <c r="C173" s="17"/>
      <c r="D173" s="17"/>
      <c r="E173" s="17"/>
      <c r="F173" s="19"/>
      <c r="G173" s="1"/>
      <c r="H173" s="1"/>
      <c r="I173" s="14"/>
      <c r="J173" s="15"/>
      <c r="K173" s="15"/>
      <c r="L173" s="15"/>
      <c r="M173" s="15"/>
      <c r="N173" s="15"/>
      <c r="O173" s="15"/>
    </row>
    <row r="174" spans="1:15" x14ac:dyDescent="0.25">
      <c r="C174" s="17"/>
      <c r="D174" s="17"/>
      <c r="E174" s="17"/>
      <c r="F174" s="19"/>
      <c r="G174" s="1"/>
      <c r="H174" s="1"/>
      <c r="I174" s="14"/>
      <c r="J174" s="15"/>
      <c r="K174" s="15"/>
      <c r="L174" s="15"/>
      <c r="M174" s="15"/>
      <c r="N174" s="15"/>
      <c r="O174" s="15"/>
    </row>
    <row r="175" spans="1:15" x14ac:dyDescent="0.25">
      <c r="C175" s="17"/>
      <c r="D175" s="17"/>
      <c r="E175" s="17"/>
      <c r="F175" s="1"/>
      <c r="G175" s="1"/>
      <c r="H175" s="1"/>
      <c r="I175" s="14"/>
      <c r="J175" s="15"/>
      <c r="K175" s="15"/>
      <c r="L175" s="15"/>
      <c r="M175" s="15"/>
      <c r="N175" s="15"/>
      <c r="O175" s="15"/>
    </row>
    <row r="176" spans="1:15" x14ac:dyDescent="0.25">
      <c r="C176" s="17"/>
      <c r="D176" s="17"/>
      <c r="E176" s="17"/>
      <c r="F176" s="1"/>
      <c r="G176" s="1"/>
      <c r="H176" s="1"/>
      <c r="I176" s="36"/>
      <c r="J176" s="15"/>
      <c r="K176" s="15"/>
      <c r="L176" s="15"/>
      <c r="M176" s="15"/>
      <c r="N176" s="15"/>
      <c r="O176" s="15"/>
    </row>
    <row r="177" spans="2:15" x14ac:dyDescent="0.25">
      <c r="B177" s="1"/>
      <c r="C177" s="17"/>
      <c r="D177" s="17"/>
      <c r="E177" s="17"/>
      <c r="F177" s="19"/>
      <c r="G177" s="1"/>
      <c r="H177" s="1"/>
      <c r="I177" s="14"/>
      <c r="J177" s="15"/>
      <c r="K177" s="15"/>
      <c r="L177" s="15"/>
      <c r="M177" s="15"/>
      <c r="N177" s="15"/>
      <c r="O177" s="15"/>
    </row>
    <row r="178" spans="2:15" x14ac:dyDescent="0.25">
      <c r="C178" s="17"/>
      <c r="D178" s="21"/>
      <c r="E178" s="21"/>
      <c r="F178" s="19"/>
      <c r="G178" s="1"/>
      <c r="H178" s="1"/>
      <c r="I178" s="14"/>
      <c r="J178" s="15"/>
      <c r="K178" s="15"/>
      <c r="L178" s="15"/>
      <c r="M178" s="15"/>
      <c r="N178" s="15"/>
      <c r="O178" s="15"/>
    </row>
    <row r="179" spans="2:15" x14ac:dyDescent="0.25">
      <c r="C179" s="31"/>
      <c r="D179" s="21"/>
      <c r="E179" s="21"/>
      <c r="F179" s="19"/>
      <c r="G179" s="1"/>
      <c r="H179" s="1"/>
      <c r="I179" s="14"/>
      <c r="J179" s="15"/>
      <c r="K179" s="15"/>
      <c r="L179" s="15"/>
      <c r="M179" s="15"/>
      <c r="N179" s="15"/>
      <c r="O179" s="15"/>
    </row>
    <row r="180" spans="2:15" x14ac:dyDescent="0.25">
      <c r="C180" s="29"/>
      <c r="D180" s="29"/>
      <c r="E180" s="29"/>
      <c r="F180" s="19"/>
      <c r="G180" s="1"/>
      <c r="H180" s="1"/>
      <c r="I180" s="14"/>
      <c r="J180" s="15"/>
      <c r="K180" s="15"/>
      <c r="L180" s="15"/>
      <c r="M180" s="15"/>
      <c r="N180" s="15"/>
      <c r="O180" s="15"/>
    </row>
    <row r="181" spans="2:15" x14ac:dyDescent="0.25">
      <c r="C181" s="29"/>
      <c r="D181" s="29"/>
      <c r="E181" s="29"/>
      <c r="F181" s="19"/>
      <c r="G181" s="1"/>
      <c r="H181" s="1"/>
      <c r="I181" s="14"/>
      <c r="J181" s="15"/>
      <c r="K181" s="15"/>
      <c r="L181" s="15"/>
      <c r="M181" s="15"/>
      <c r="N181" s="15"/>
      <c r="O181" s="15"/>
    </row>
    <row r="182" spans="2:15" x14ac:dyDescent="0.25">
      <c r="C182" s="17"/>
      <c r="D182" s="17"/>
      <c r="E182" s="17"/>
      <c r="F182" s="19"/>
      <c r="G182" s="1"/>
      <c r="H182" s="1"/>
      <c r="I182" s="14"/>
      <c r="J182" s="15"/>
      <c r="K182" s="15"/>
      <c r="L182" s="15"/>
      <c r="M182" s="15"/>
      <c r="N182" s="15"/>
      <c r="O182" s="15"/>
    </row>
    <row r="183" spans="2:15" x14ac:dyDescent="0.25">
      <c r="C183" s="17"/>
      <c r="D183" s="17"/>
      <c r="E183" s="17"/>
      <c r="F183" s="19"/>
      <c r="G183" s="1"/>
      <c r="H183" s="1"/>
      <c r="I183" s="14"/>
      <c r="J183" s="15"/>
      <c r="K183" s="15"/>
      <c r="L183" s="15"/>
      <c r="M183" s="15"/>
      <c r="N183" s="15"/>
      <c r="O183" s="15"/>
    </row>
    <row r="184" spans="2:15" ht="15" customHeight="1" x14ac:dyDescent="0.25">
      <c r="C184" s="21"/>
      <c r="D184" s="21"/>
      <c r="E184" s="21"/>
      <c r="F184" s="19"/>
      <c r="G184" s="1"/>
      <c r="H184" s="1"/>
      <c r="I184" s="14"/>
      <c r="J184" s="15"/>
      <c r="K184" s="15"/>
      <c r="L184" s="15"/>
      <c r="M184" s="15"/>
      <c r="N184" s="15"/>
      <c r="O184" s="15"/>
    </row>
    <row r="185" spans="2:15" x14ac:dyDescent="0.25">
      <c r="C185" s="37"/>
      <c r="D185" s="21"/>
      <c r="E185" s="21"/>
      <c r="F185" s="19"/>
      <c r="G185" s="1"/>
      <c r="H185" s="1"/>
      <c r="N185" s="15"/>
      <c r="O185" s="15"/>
    </row>
    <row r="186" spans="2:15" x14ac:dyDescent="0.25">
      <c r="F186" s="19"/>
      <c r="G186" s="1"/>
      <c r="H186" s="1"/>
      <c r="I186" s="34"/>
      <c r="J186" s="15"/>
      <c r="K186" s="15"/>
      <c r="L186" s="15"/>
      <c r="M186" s="15"/>
      <c r="N186" s="15"/>
      <c r="O186" s="15"/>
    </row>
    <row r="187" spans="2:15" x14ac:dyDescent="0.25">
      <c r="F187" s="1"/>
      <c r="G187" s="1"/>
      <c r="H187" s="1"/>
      <c r="I187" s="14"/>
      <c r="J187" s="15"/>
      <c r="K187" s="15"/>
      <c r="L187" s="15"/>
      <c r="M187" s="15"/>
      <c r="N187" s="15"/>
      <c r="O187" s="15"/>
    </row>
    <row r="188" spans="2:15" ht="15" customHeight="1" x14ac:dyDescent="0.25">
      <c r="C188" s="20"/>
      <c r="D188" s="20"/>
      <c r="E188" s="20"/>
      <c r="F188" s="19"/>
      <c r="G188" s="1"/>
      <c r="H188" s="1"/>
      <c r="I188" s="14"/>
      <c r="J188" s="15"/>
      <c r="K188" s="15"/>
      <c r="L188" s="15"/>
      <c r="M188" s="15"/>
      <c r="N188" s="15"/>
      <c r="O188" s="15"/>
    </row>
    <row r="189" spans="2:15" x14ac:dyDescent="0.25">
      <c r="C189" s="21"/>
      <c r="D189" s="21"/>
      <c r="E189" s="21"/>
      <c r="F189" s="1"/>
      <c r="G189" s="1"/>
      <c r="H189" s="1"/>
      <c r="I189" s="14"/>
      <c r="J189" s="15"/>
      <c r="K189" s="15"/>
      <c r="L189" s="15"/>
      <c r="M189" s="15"/>
      <c r="N189" s="15"/>
      <c r="O189" s="15"/>
    </row>
    <row r="190" spans="2:15" x14ac:dyDescent="0.25">
      <c r="B190" s="1"/>
      <c r="C190" s="17"/>
      <c r="D190" s="17"/>
      <c r="E190" s="17"/>
      <c r="F190" s="1"/>
      <c r="G190" s="1"/>
      <c r="H190" s="1"/>
      <c r="I190" s="14"/>
      <c r="J190" s="15"/>
      <c r="K190" s="15"/>
      <c r="L190" s="15"/>
      <c r="M190" s="15"/>
      <c r="N190" s="15"/>
      <c r="O190" s="15"/>
    </row>
    <row r="191" spans="2:15" x14ac:dyDescent="0.25">
      <c r="C191" s="37"/>
      <c r="D191" s="21"/>
      <c r="E191" s="21"/>
      <c r="F191" s="1"/>
      <c r="G191" s="1"/>
      <c r="H191" s="1"/>
      <c r="I191" s="14"/>
      <c r="J191" s="15"/>
      <c r="K191" s="15"/>
      <c r="L191" s="15"/>
      <c r="M191" s="15"/>
      <c r="N191" s="15"/>
      <c r="O191" s="15"/>
    </row>
    <row r="192" spans="2:15" x14ac:dyDescent="0.25">
      <c r="B192" s="38"/>
      <c r="C192" s="20"/>
      <c r="D192" s="20"/>
      <c r="E192" s="20"/>
      <c r="F192" s="1"/>
      <c r="G192" s="1"/>
      <c r="H192" s="1"/>
      <c r="N192" s="15"/>
      <c r="O192" s="15"/>
    </row>
    <row r="193" spans="2:15" x14ac:dyDescent="0.25">
      <c r="C193" s="29"/>
      <c r="D193" s="29"/>
      <c r="E193" s="29"/>
      <c r="F193" s="1"/>
      <c r="G193" s="1"/>
      <c r="H193" s="1"/>
      <c r="I193" s="14"/>
      <c r="J193" s="15"/>
      <c r="K193" s="15"/>
      <c r="L193" s="15"/>
      <c r="M193" s="15"/>
      <c r="N193" s="15"/>
      <c r="O193" s="15"/>
    </row>
    <row r="194" spans="2:15" x14ac:dyDescent="0.25">
      <c r="B194" s="1"/>
      <c r="C194" s="29"/>
      <c r="D194" s="29"/>
      <c r="F194" s="1"/>
      <c r="G194" s="1"/>
      <c r="H194" s="1"/>
      <c r="N194" s="15"/>
      <c r="O194" s="15"/>
    </row>
    <row r="195" spans="2:15" x14ac:dyDescent="0.25">
      <c r="B195" s="1"/>
      <c r="C195" s="29"/>
      <c r="D195" s="29"/>
      <c r="F195" s="1"/>
      <c r="G195" s="1"/>
      <c r="H195" s="1"/>
      <c r="N195" s="15"/>
      <c r="O195" s="15"/>
    </row>
    <row r="196" spans="2:15" x14ac:dyDescent="0.25">
      <c r="C196" s="1"/>
      <c r="E196" s="19"/>
      <c r="F196" s="1"/>
      <c r="G196" s="1"/>
      <c r="H196" s="1"/>
      <c r="J196" s="1"/>
      <c r="K196" s="1"/>
      <c r="L196" s="1"/>
      <c r="M196" s="1"/>
      <c r="N196" s="1"/>
      <c r="O196" s="1"/>
    </row>
    <row r="197" spans="2:15" x14ac:dyDescent="0.25">
      <c r="C197" s="1"/>
      <c r="E197" s="19"/>
      <c r="F197" s="1"/>
      <c r="G197" s="1"/>
      <c r="H197" s="1"/>
      <c r="I197" s="14"/>
      <c r="J197" s="1"/>
      <c r="K197" s="1"/>
      <c r="L197" s="1"/>
      <c r="M197" s="15"/>
      <c r="N197" s="1"/>
      <c r="O197" s="1"/>
    </row>
    <row r="198" spans="2:15" x14ac:dyDescent="0.25">
      <c r="C198" s="1"/>
      <c r="E198" s="19"/>
      <c r="F198" s="1"/>
      <c r="G198" s="1"/>
      <c r="H198" s="1"/>
      <c r="J198" s="1"/>
      <c r="K198" s="1"/>
      <c r="L198" s="1"/>
      <c r="M198" s="1"/>
      <c r="N198" s="1"/>
      <c r="O198" s="1"/>
    </row>
    <row r="199" spans="2:15" x14ac:dyDescent="0.25">
      <c r="C199" s="1"/>
      <c r="E199" s="19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x14ac:dyDescent="0.25">
      <c r="C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x14ac:dyDescent="0.25">
      <c r="B201" s="1"/>
      <c r="C201" s="1"/>
      <c r="E201" s="19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x14ac:dyDescent="0.25">
      <c r="C202" s="1"/>
      <c r="E202" s="1"/>
      <c r="F202" s="1"/>
      <c r="G202" s="1"/>
      <c r="H202" s="1"/>
      <c r="I202" s="1"/>
      <c r="J202" s="1"/>
      <c r="K202" s="1"/>
      <c r="L202" s="1"/>
      <c r="M202" s="15"/>
      <c r="N202" s="1"/>
      <c r="O202" s="1"/>
    </row>
    <row r="203" spans="2:15" x14ac:dyDescent="0.25">
      <c r="C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x14ac:dyDescent="0.25">
      <c r="C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x14ac:dyDescent="0.25">
      <c r="C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ht="15" customHeight="1" x14ac:dyDescent="0.25">
      <c r="C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ht="15" customHeight="1" x14ac:dyDescent="0.25">
      <c r="C207" s="1"/>
      <c r="E207" s="1"/>
      <c r="F207" s="1"/>
      <c r="G207" s="1"/>
      <c r="H207" s="1"/>
      <c r="I207" s="15"/>
      <c r="J207" s="1"/>
      <c r="K207" s="1"/>
      <c r="L207" s="1"/>
      <c r="M207" s="1"/>
      <c r="N207" s="1"/>
      <c r="O207" s="1"/>
    </row>
    <row r="208" spans="2:15" x14ac:dyDescent="0.25">
      <c r="C208" s="1"/>
      <c r="E208" s="19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x14ac:dyDescent="0.25">
      <c r="C209" s="1"/>
      <c r="E209" s="19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x14ac:dyDescent="0.25">
      <c r="C210" s="1"/>
      <c r="E210" s="19"/>
      <c r="F210" s="1"/>
      <c r="G210" s="1"/>
      <c r="H210" s="1"/>
      <c r="I210" s="1"/>
      <c r="J210" s="15"/>
      <c r="K210" s="15"/>
      <c r="L210" s="15"/>
      <c r="M210" s="15"/>
      <c r="N210" s="1"/>
      <c r="O210" s="1"/>
    </row>
    <row r="211" spans="2:15" x14ac:dyDescent="0.25">
      <c r="C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ht="15" customHeight="1" x14ac:dyDescent="0.25">
      <c r="C212" s="1"/>
      <c r="E212" s="1"/>
      <c r="F212" s="1"/>
      <c r="G212" s="1"/>
      <c r="H212" s="1"/>
      <c r="I212" s="1"/>
      <c r="J212" s="15"/>
      <c r="K212" s="15"/>
      <c r="L212" s="15"/>
      <c r="M212" s="15"/>
      <c r="N212" s="1"/>
      <c r="O212" s="1"/>
    </row>
    <row r="213" spans="2:15" ht="15" customHeight="1" x14ac:dyDescent="0.25">
      <c r="C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x14ac:dyDescent="0.25">
      <c r="C214" s="1"/>
      <c r="E214" s="1"/>
      <c r="F214" s="1"/>
      <c r="G214" s="1"/>
      <c r="H214" s="1"/>
      <c r="I214" s="14"/>
      <c r="J214" s="15"/>
      <c r="K214" s="15"/>
      <c r="L214" s="15"/>
      <c r="M214" s="15"/>
      <c r="N214" s="1"/>
      <c r="O214" s="1"/>
    </row>
    <row r="215" spans="2:15" x14ac:dyDescent="0.25">
      <c r="B215" s="1"/>
      <c r="C215" s="1"/>
      <c r="E215" s="1"/>
      <c r="F215" s="1"/>
      <c r="G215" s="1"/>
      <c r="H215" s="1"/>
      <c r="I215" s="14"/>
      <c r="J215" s="15"/>
      <c r="K215" s="15"/>
      <c r="L215" s="15"/>
      <c r="M215" s="15"/>
      <c r="N215" s="1"/>
      <c r="O215" s="1"/>
    </row>
    <row r="216" spans="2:15" x14ac:dyDescent="0.25">
      <c r="B216" s="1"/>
      <c r="C216" s="1"/>
      <c r="E216" s="1"/>
      <c r="F216" s="1"/>
      <c r="G216" s="1"/>
      <c r="H216" s="1"/>
      <c r="I216" s="14"/>
      <c r="J216" s="15"/>
      <c r="K216" s="15"/>
      <c r="L216" s="15"/>
      <c r="M216" s="15"/>
      <c r="N216" s="1"/>
      <c r="O216" s="1"/>
    </row>
    <row r="217" spans="2:15" x14ac:dyDescent="0.25">
      <c r="C217" s="1"/>
      <c r="E217" s="19"/>
      <c r="F217" s="1"/>
      <c r="G217" s="1"/>
      <c r="H217" s="1"/>
      <c r="I217" s="14"/>
      <c r="J217" s="1"/>
      <c r="K217" s="1"/>
      <c r="L217" s="1"/>
      <c r="M217" s="15"/>
      <c r="N217" s="1"/>
      <c r="O217" s="1"/>
    </row>
    <row r="218" spans="2:15" ht="15" customHeight="1" x14ac:dyDescent="0.25">
      <c r="C218" s="1"/>
      <c r="E218" s="19"/>
      <c r="F218" s="1"/>
      <c r="G218" s="1"/>
      <c r="H218" s="1"/>
      <c r="I218" s="14"/>
      <c r="J218" s="1"/>
      <c r="K218" s="1"/>
      <c r="L218" s="1"/>
      <c r="M218" s="15"/>
      <c r="N218" s="1"/>
      <c r="O218" s="1"/>
    </row>
    <row r="219" spans="2:15" x14ac:dyDescent="0.25">
      <c r="C219" s="1"/>
      <c r="E219" s="19"/>
      <c r="F219" s="1"/>
      <c r="G219" s="1"/>
      <c r="H219" s="1"/>
      <c r="I219" s="14"/>
      <c r="J219" s="1"/>
      <c r="K219" s="1"/>
      <c r="L219" s="1"/>
      <c r="M219" s="15"/>
      <c r="N219" s="1"/>
      <c r="O219" s="1"/>
    </row>
    <row r="220" spans="2:15" x14ac:dyDescent="0.25">
      <c r="C220" s="1"/>
      <c r="E220" s="19"/>
      <c r="F220" s="1"/>
      <c r="G220" s="1"/>
      <c r="H220" s="1"/>
      <c r="I220" s="1"/>
      <c r="J220" s="1"/>
      <c r="K220" s="1"/>
      <c r="L220" s="1"/>
      <c r="M220" s="15"/>
      <c r="N220" s="1"/>
      <c r="O220" s="1"/>
    </row>
    <row r="221" spans="2:15" x14ac:dyDescent="0.25">
      <c r="C221" s="1"/>
      <c r="E221" s="19"/>
      <c r="F221" s="1"/>
      <c r="G221" s="1"/>
      <c r="H221" s="1"/>
      <c r="I221" s="1"/>
      <c r="J221" s="1"/>
      <c r="K221" s="1"/>
      <c r="L221" s="1"/>
      <c r="M221" s="15"/>
      <c r="N221" s="1"/>
      <c r="O221" s="1"/>
    </row>
    <row r="222" spans="2:15" ht="15" customHeight="1" x14ac:dyDescent="0.25">
      <c r="B222" s="38"/>
      <c r="C222" s="1"/>
      <c r="E222" s="1"/>
      <c r="F222" s="1"/>
      <c r="G222" s="1"/>
      <c r="H222" s="1"/>
      <c r="I222" s="14"/>
      <c r="J222" s="1"/>
      <c r="K222" s="1"/>
      <c r="L222" s="1"/>
      <c r="M222" s="15"/>
      <c r="N222" s="1"/>
      <c r="O222" s="1"/>
    </row>
    <row r="223" spans="2:15" x14ac:dyDescent="0.25">
      <c r="C223" s="1"/>
      <c r="E223" s="1"/>
      <c r="F223" s="1"/>
      <c r="G223" s="1"/>
      <c r="H223" s="1"/>
      <c r="I223" s="1"/>
      <c r="J223" s="1"/>
      <c r="K223" s="1"/>
      <c r="L223" s="1"/>
      <c r="M223" s="15"/>
      <c r="N223" s="1"/>
      <c r="O223" s="1"/>
    </row>
    <row r="224" spans="2:15" x14ac:dyDescent="0.25">
      <c r="C224" s="1"/>
      <c r="E224" s="1"/>
      <c r="F224" s="1"/>
      <c r="G224" s="1"/>
      <c r="H224" s="1"/>
      <c r="I224" s="1"/>
      <c r="J224" s="1"/>
      <c r="K224" s="1"/>
      <c r="L224" s="1"/>
      <c r="M224" s="15"/>
      <c r="N224" s="1"/>
      <c r="O224" s="1"/>
    </row>
    <row r="225" spans="2:15" x14ac:dyDescent="0.25">
      <c r="C225" s="13"/>
      <c r="D225" s="13"/>
      <c r="E225" s="13"/>
      <c r="F225" s="1"/>
      <c r="G225" s="1"/>
      <c r="H225" s="1"/>
      <c r="I225" s="14"/>
      <c r="J225" s="15"/>
      <c r="K225" s="15"/>
      <c r="L225" s="15"/>
      <c r="M225" s="15"/>
      <c r="N225" s="15"/>
      <c r="O225" s="15"/>
    </row>
    <row r="226" spans="2:15" x14ac:dyDescent="0.25">
      <c r="C226" s="23"/>
      <c r="D226" s="21"/>
      <c r="E226" s="21"/>
      <c r="F226" s="1"/>
      <c r="G226" s="1"/>
      <c r="H226" s="1"/>
      <c r="I226" s="14"/>
      <c r="J226" s="15"/>
      <c r="K226" s="15"/>
      <c r="L226" s="15"/>
      <c r="M226" s="15"/>
      <c r="N226" s="15"/>
      <c r="O226" s="15"/>
    </row>
    <row r="227" spans="2:15" x14ac:dyDescent="0.25">
      <c r="F227" s="1"/>
      <c r="G227" s="1"/>
      <c r="H227" s="1"/>
      <c r="I227" s="14"/>
      <c r="J227" s="15"/>
      <c r="K227" s="15"/>
      <c r="L227" s="15"/>
      <c r="M227" s="15"/>
      <c r="N227" s="15"/>
      <c r="O227" s="15"/>
    </row>
    <row r="228" spans="2:15" x14ac:dyDescent="0.25">
      <c r="F228" s="1"/>
      <c r="G228" s="1"/>
      <c r="H228" s="1"/>
      <c r="I228" s="14"/>
      <c r="J228" s="1"/>
      <c r="K228" s="15"/>
      <c r="L228" s="15"/>
      <c r="M228" s="15"/>
      <c r="N228" s="15"/>
      <c r="O228" s="15"/>
    </row>
    <row r="229" spans="2:15" x14ac:dyDescent="0.25">
      <c r="C229" s="17"/>
      <c r="D229" s="17"/>
      <c r="E229" s="17"/>
      <c r="F229" s="19"/>
      <c r="G229" s="1"/>
      <c r="H229" s="1"/>
      <c r="I229" s="14"/>
      <c r="J229" s="15"/>
      <c r="K229" s="15"/>
      <c r="L229" s="15"/>
      <c r="M229" s="15"/>
      <c r="N229" s="15"/>
      <c r="O229" s="15"/>
    </row>
    <row r="230" spans="2:15" x14ac:dyDescent="0.25">
      <c r="B230" s="1"/>
      <c r="C230" s="25"/>
      <c r="D230" s="17"/>
      <c r="E230" s="17"/>
      <c r="F230" s="1"/>
      <c r="G230" s="1"/>
      <c r="H230" s="1"/>
      <c r="I230" s="1"/>
      <c r="J230" s="15"/>
      <c r="K230" s="15"/>
      <c r="L230" s="15"/>
      <c r="M230" s="15"/>
      <c r="N230" s="15"/>
      <c r="O230" s="15"/>
    </row>
    <row r="231" spans="2:15" x14ac:dyDescent="0.25">
      <c r="F231" s="1"/>
      <c r="G231" s="1"/>
      <c r="H231" s="1"/>
      <c r="I231" s="14"/>
      <c r="J231" s="15"/>
      <c r="K231" s="15"/>
      <c r="L231" s="15"/>
      <c r="M231" s="15"/>
      <c r="N231" s="15"/>
      <c r="O231" s="15"/>
    </row>
    <row r="232" spans="2:15" x14ac:dyDescent="0.25">
      <c r="F232" s="1"/>
      <c r="G232" s="1"/>
      <c r="H232" s="1"/>
      <c r="I232" s="1"/>
      <c r="J232" s="1"/>
      <c r="K232" s="15"/>
      <c r="L232" s="15"/>
      <c r="M232" s="15"/>
      <c r="N232" s="15"/>
      <c r="O232" s="15"/>
    </row>
    <row r="233" spans="2:15" x14ac:dyDescent="0.25">
      <c r="C233" s="37"/>
      <c r="D233" s="21"/>
      <c r="E233" s="21"/>
      <c r="F233" s="1"/>
      <c r="G233" s="1"/>
      <c r="H233" s="1"/>
      <c r="I233" s="14"/>
      <c r="J233" s="15"/>
      <c r="K233" s="15"/>
      <c r="L233" s="15"/>
      <c r="M233" s="15"/>
      <c r="N233" s="15"/>
      <c r="O233" s="15"/>
    </row>
    <row r="234" spans="2:15" x14ac:dyDescent="0.25">
      <c r="B234" s="1"/>
      <c r="F234" s="1"/>
      <c r="G234" s="1"/>
      <c r="H234" s="1"/>
      <c r="I234" s="27"/>
      <c r="N234" s="15"/>
      <c r="O234" s="15"/>
    </row>
    <row r="235" spans="2:15" x14ac:dyDescent="0.25">
      <c r="C235" s="17"/>
      <c r="D235" s="17"/>
      <c r="E235" s="17"/>
      <c r="F235" s="1"/>
      <c r="G235" s="1"/>
      <c r="H235" s="1"/>
      <c r="I235" s="14"/>
      <c r="J235" s="15"/>
      <c r="K235" s="15"/>
      <c r="L235" s="15"/>
      <c r="M235" s="15"/>
      <c r="N235" s="15"/>
      <c r="O235" s="15"/>
    </row>
    <row r="236" spans="2:15" x14ac:dyDescent="0.25">
      <c r="F236" s="19"/>
      <c r="G236" s="1"/>
      <c r="H236" s="1"/>
      <c r="I236" s="1"/>
      <c r="J236" s="1"/>
      <c r="K236" s="15"/>
      <c r="L236" s="1"/>
      <c r="M236" s="15"/>
      <c r="N236" s="15"/>
      <c r="O236" s="15"/>
    </row>
    <row r="237" spans="2:15" x14ac:dyDescent="0.25">
      <c r="F237" s="1"/>
      <c r="G237" s="1"/>
      <c r="H237" s="1"/>
      <c r="I237" s="1"/>
      <c r="J237" s="1"/>
      <c r="K237" s="15"/>
      <c r="L237" s="1"/>
      <c r="M237" s="15"/>
      <c r="N237" s="15"/>
      <c r="O237" s="15"/>
    </row>
    <row r="238" spans="2:15" x14ac:dyDescent="0.25">
      <c r="C238" s="1"/>
      <c r="E238" s="19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x14ac:dyDescent="0.25">
      <c r="C239" s="1"/>
      <c r="E239" s="19"/>
      <c r="F239" s="1"/>
      <c r="G239" s="1"/>
      <c r="H239" s="1"/>
      <c r="I239" s="14"/>
      <c r="J239" s="15"/>
      <c r="K239" s="15"/>
      <c r="L239" s="15"/>
      <c r="M239" s="15"/>
      <c r="N239" s="1"/>
      <c r="O239" s="1"/>
    </row>
    <row r="240" spans="2:15" x14ac:dyDescent="0.25">
      <c r="C240" s="1"/>
      <c r="E240" s="19"/>
      <c r="F240" s="1"/>
      <c r="G240" s="1"/>
      <c r="H240" s="1"/>
      <c r="I240" s="14"/>
      <c r="J240" s="15"/>
      <c r="K240" s="15"/>
      <c r="L240" s="15"/>
      <c r="M240" s="15"/>
      <c r="N240" s="1"/>
      <c r="O240" s="1"/>
    </row>
    <row r="241" spans="2:15" x14ac:dyDescent="0.25">
      <c r="C241" s="1"/>
      <c r="E241" s="19"/>
      <c r="F241" s="1"/>
      <c r="G241" s="1"/>
      <c r="H241" s="1"/>
      <c r="I241" s="14"/>
      <c r="J241" s="15"/>
      <c r="K241" s="15"/>
      <c r="L241" s="15"/>
      <c r="M241" s="15"/>
      <c r="N241" s="1"/>
      <c r="O241" s="1"/>
    </row>
    <row r="242" spans="2:15" x14ac:dyDescent="0.25">
      <c r="C242" s="1"/>
      <c r="E242" s="19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x14ac:dyDescent="0.25">
      <c r="C243" s="1"/>
      <c r="E243" s="19"/>
      <c r="F243" s="1"/>
      <c r="G243" s="1"/>
      <c r="H243" s="1"/>
      <c r="I243" s="14"/>
      <c r="J243" s="15"/>
      <c r="K243" s="15"/>
      <c r="L243" s="15"/>
      <c r="M243" s="15"/>
      <c r="N243" s="1"/>
      <c r="O243" s="1"/>
    </row>
    <row r="244" spans="2:15" x14ac:dyDescent="0.25">
      <c r="C244" s="1"/>
      <c r="E244" s="19"/>
      <c r="F244" s="1"/>
      <c r="G244" s="1"/>
      <c r="H244" s="1"/>
      <c r="I244" s="14"/>
      <c r="J244" s="15"/>
      <c r="K244" s="15"/>
      <c r="L244" s="15"/>
      <c r="M244" s="15"/>
      <c r="N244" s="1"/>
      <c r="O244" s="1"/>
    </row>
    <row r="245" spans="2:15" x14ac:dyDescent="0.25">
      <c r="C245" s="1"/>
      <c r="E245" s="19"/>
      <c r="F245" s="1"/>
      <c r="G245" s="1"/>
      <c r="H245" s="1"/>
      <c r="I245" s="1"/>
      <c r="J245" s="15"/>
      <c r="K245" s="15"/>
      <c r="L245" s="15"/>
      <c r="M245" s="15"/>
      <c r="N245" s="1"/>
      <c r="O245" s="1"/>
    </row>
    <row r="246" spans="2:15" x14ac:dyDescent="0.25">
      <c r="C246" s="1"/>
      <c r="E246" s="19"/>
      <c r="F246" s="1"/>
      <c r="G246" s="1"/>
      <c r="H246" s="1"/>
      <c r="I246" s="1"/>
      <c r="J246" s="15"/>
      <c r="K246" s="15"/>
      <c r="L246" s="15"/>
      <c r="M246" s="15"/>
      <c r="N246" s="1"/>
      <c r="O246" s="1"/>
    </row>
    <row r="247" spans="2:15" x14ac:dyDescent="0.25">
      <c r="C247" s="1"/>
      <c r="E247" s="19"/>
      <c r="F247" s="1"/>
      <c r="G247" s="1"/>
      <c r="H247" s="1"/>
      <c r="I247" s="1"/>
      <c r="J247" s="15"/>
      <c r="K247" s="15"/>
      <c r="L247" s="15"/>
      <c r="M247" s="15"/>
      <c r="N247" s="1"/>
      <c r="O247" s="1"/>
    </row>
    <row r="248" spans="2:15" x14ac:dyDescent="0.25">
      <c r="C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x14ac:dyDescent="0.25">
      <c r="B249" s="38"/>
      <c r="C249" s="1"/>
      <c r="E249" s="1"/>
      <c r="F249" s="1"/>
      <c r="G249" s="1"/>
      <c r="H249" s="1"/>
      <c r="I249" s="14"/>
      <c r="J249" s="15"/>
      <c r="K249" s="15"/>
      <c r="L249" s="15"/>
      <c r="M249" s="15"/>
      <c r="N249" s="1"/>
      <c r="O249" s="1"/>
    </row>
    <row r="250" spans="2:15" x14ac:dyDescent="0.25">
      <c r="C250" s="1"/>
      <c r="E250" s="1"/>
      <c r="F250" s="1"/>
      <c r="G250" s="1"/>
      <c r="H250" s="1"/>
      <c r="I250" s="34"/>
      <c r="J250" s="15"/>
      <c r="K250" s="15"/>
      <c r="L250" s="1"/>
      <c r="M250" s="15"/>
      <c r="N250" s="1"/>
      <c r="O250" s="1"/>
    </row>
    <row r="251" spans="2:15" x14ac:dyDescent="0.25">
      <c r="C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x14ac:dyDescent="0.25">
      <c r="C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x14ac:dyDescent="0.25">
      <c r="C253" s="1"/>
      <c r="E253" s="19"/>
      <c r="F253" s="1"/>
      <c r="G253" s="1"/>
      <c r="H253" s="1"/>
      <c r="I253" s="14"/>
      <c r="J253" s="1"/>
      <c r="K253" s="1"/>
      <c r="L253" s="1"/>
      <c r="M253" s="15"/>
      <c r="N253" s="1"/>
      <c r="O253" s="1"/>
    </row>
    <row r="254" spans="2:15" x14ac:dyDescent="0.25">
      <c r="C254" s="1"/>
      <c r="E254" s="19"/>
      <c r="F254" s="1"/>
      <c r="G254" s="1"/>
      <c r="H254" s="1"/>
      <c r="I254" s="1"/>
      <c r="J254" s="1"/>
      <c r="K254" s="1"/>
      <c r="L254" s="1"/>
      <c r="M254" s="15"/>
      <c r="N254" s="1"/>
      <c r="O254" s="1"/>
    </row>
    <row r="255" spans="2:15" x14ac:dyDescent="0.25">
      <c r="C255" s="1"/>
      <c r="E255" s="19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x14ac:dyDescent="0.25">
      <c r="E256" s="1"/>
      <c r="F256" s="1"/>
      <c r="G256" s="1"/>
    </row>
    <row r="257" spans="1:15" x14ac:dyDescent="0.25">
      <c r="B257" s="1"/>
      <c r="C257" s="1"/>
      <c r="E257" s="1"/>
      <c r="F257" s="1"/>
      <c r="G257" s="1"/>
      <c r="H257" s="1"/>
      <c r="I257" s="34"/>
      <c r="J257" s="1"/>
      <c r="K257" s="1"/>
      <c r="L257" s="1"/>
      <c r="M257" s="1"/>
      <c r="N257" s="1"/>
      <c r="O257" s="1"/>
    </row>
    <row r="258" spans="1:15" x14ac:dyDescent="0.25">
      <c r="C258" s="1"/>
      <c r="E258" s="1"/>
      <c r="F258" s="1"/>
      <c r="G258" s="1"/>
      <c r="H258" s="1"/>
      <c r="I258" s="1"/>
      <c r="J258" s="15"/>
      <c r="K258" s="15"/>
      <c r="L258" s="15"/>
      <c r="M258" s="15"/>
      <c r="N258" s="15"/>
      <c r="O258" s="15"/>
    </row>
    <row r="259" spans="1:15" x14ac:dyDescent="0.25">
      <c r="C259" s="1"/>
      <c r="E259" s="1"/>
      <c r="F259" s="1"/>
      <c r="G259" s="1"/>
      <c r="H259" s="1"/>
      <c r="I259" s="34"/>
      <c r="J259" s="15"/>
      <c r="K259" s="15"/>
      <c r="L259" s="15"/>
      <c r="M259" s="15"/>
      <c r="N259" s="15"/>
      <c r="O259" s="15"/>
    </row>
    <row r="260" spans="1:15" x14ac:dyDescent="0.25">
      <c r="F260" s="17"/>
      <c r="G260" s="17"/>
    </row>
    <row r="262" spans="1:15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"/>
  <sheetViews>
    <sheetView tabSelected="1" workbookViewId="0">
      <selection activeCell="B5" sqref="B5:Z5"/>
    </sheetView>
  </sheetViews>
  <sheetFormatPr baseColWidth="10" defaultRowHeight="15" x14ac:dyDescent="0.25"/>
  <cols>
    <col min="1" max="1" width="20.7109375" bestFit="1" customWidth="1"/>
    <col min="2" max="2" width="22.42578125" bestFit="1" customWidth="1"/>
    <col min="3" max="3" width="15" bestFit="1" customWidth="1"/>
    <col min="4" max="4" width="12.7109375" bestFit="1" customWidth="1"/>
    <col min="5" max="5" width="10.7109375" bestFit="1" customWidth="1"/>
    <col min="6" max="6" width="12" bestFit="1" customWidth="1"/>
    <col min="7" max="7" width="21.42578125" bestFit="1" customWidth="1"/>
    <col min="8" max="8" width="11.85546875" bestFit="1" customWidth="1"/>
    <col min="9" max="9" width="13.5703125" bestFit="1" customWidth="1"/>
    <col min="10" max="10" width="10.7109375" bestFit="1" customWidth="1"/>
    <col min="11" max="11" width="13.140625" bestFit="1" customWidth="1"/>
    <col min="12" max="12" width="15" bestFit="1" customWidth="1"/>
    <col min="13" max="13" width="16.5703125" bestFit="1" customWidth="1"/>
    <col min="14" max="14" width="15" bestFit="1" customWidth="1"/>
    <col min="15" max="15" width="14.42578125" bestFit="1" customWidth="1"/>
    <col min="16" max="16" width="13.85546875" bestFit="1" customWidth="1"/>
    <col min="17" max="17" width="19.42578125" bestFit="1" customWidth="1"/>
    <col min="18" max="18" width="20.85546875" bestFit="1" customWidth="1"/>
    <col min="19" max="19" width="13.5703125" bestFit="1" customWidth="1"/>
    <col min="20" max="20" width="11.28515625" bestFit="1" customWidth="1"/>
    <col min="21" max="21" width="11.140625" bestFit="1" customWidth="1"/>
    <col min="22" max="22" width="10.7109375" bestFit="1" customWidth="1"/>
    <col min="23" max="23" width="14.7109375" bestFit="1" customWidth="1"/>
    <col min="24" max="24" width="12.5703125" bestFit="1" customWidth="1"/>
    <col min="25" max="25" width="13" bestFit="1" customWidth="1"/>
    <col min="26" max="26" width="15.42578125" bestFit="1" customWidth="1"/>
    <col min="27" max="27" width="12.7109375" bestFit="1" customWidth="1"/>
    <col min="28" max="50" width="22.42578125" bestFit="1" customWidth="1"/>
    <col min="51" max="51" width="24.140625" bestFit="1" customWidth="1"/>
    <col min="52" max="52" width="25.7109375" bestFit="1" customWidth="1"/>
  </cols>
  <sheetData>
    <row r="3" spans="1:27" x14ac:dyDescent="0.25">
      <c r="B3" s="53" t="s">
        <v>510</v>
      </c>
    </row>
    <row r="4" spans="1:27" x14ac:dyDescent="0.25">
      <c r="B4" t="s">
        <v>408</v>
      </c>
      <c r="C4" t="s">
        <v>198</v>
      </c>
      <c r="D4" t="s">
        <v>69</v>
      </c>
      <c r="E4" t="s">
        <v>80</v>
      </c>
      <c r="F4" t="s">
        <v>44</v>
      </c>
      <c r="G4" t="s">
        <v>388</v>
      </c>
      <c r="H4" t="s">
        <v>16</v>
      </c>
      <c r="I4" t="s">
        <v>190</v>
      </c>
      <c r="J4" t="s">
        <v>379</v>
      </c>
      <c r="K4" t="s">
        <v>119</v>
      </c>
      <c r="L4" t="s">
        <v>368</v>
      </c>
      <c r="M4" t="s">
        <v>238</v>
      </c>
      <c r="N4" t="s">
        <v>359</v>
      </c>
      <c r="O4" t="s">
        <v>260</v>
      </c>
      <c r="P4" t="s">
        <v>165</v>
      </c>
      <c r="Q4" t="s">
        <v>325</v>
      </c>
      <c r="R4" t="s">
        <v>291</v>
      </c>
      <c r="S4" t="s">
        <v>146</v>
      </c>
      <c r="T4" t="s">
        <v>374</v>
      </c>
      <c r="U4" t="s">
        <v>278</v>
      </c>
      <c r="V4" t="s">
        <v>101</v>
      </c>
      <c r="W4" t="s">
        <v>415</v>
      </c>
      <c r="X4" t="s">
        <v>423</v>
      </c>
      <c r="Y4" t="s">
        <v>215</v>
      </c>
      <c r="Z4" t="s">
        <v>347</v>
      </c>
      <c r="AA4" t="s">
        <v>509</v>
      </c>
    </row>
    <row r="5" spans="1:27" x14ac:dyDescent="0.25">
      <c r="A5" t="s">
        <v>511</v>
      </c>
      <c r="B5" s="54">
        <v>-114.37281</v>
      </c>
      <c r="C5" s="54">
        <v>-110.77045000000001</v>
      </c>
      <c r="D5" s="54">
        <v>-110.52516999999997</v>
      </c>
      <c r="E5" s="54">
        <v>-110.60405999999996</v>
      </c>
      <c r="F5" s="54">
        <v>-110.67855000000006</v>
      </c>
      <c r="G5" s="54">
        <v>-113.55854999999998</v>
      </c>
      <c r="H5" s="54">
        <v>-109.96716000000005</v>
      </c>
      <c r="I5" s="54">
        <v>-109.37438000000007</v>
      </c>
      <c r="J5" s="54">
        <v>-112.46408999999996</v>
      </c>
      <c r="K5" s="54">
        <v>-110.69490000000013</v>
      </c>
      <c r="L5" s="54">
        <v>-112.55951000000003</v>
      </c>
      <c r="M5" s="54">
        <v>-111.42616</v>
      </c>
      <c r="N5" s="54">
        <v>-112.76599</v>
      </c>
      <c r="O5" s="54">
        <v>-112.08928000000006</v>
      </c>
      <c r="P5" s="54">
        <v>-110.99284999999988</v>
      </c>
      <c r="Q5" s="54">
        <v>-112.2958799999999</v>
      </c>
      <c r="R5" s="54">
        <v>-111.38582999999988</v>
      </c>
      <c r="S5" s="54">
        <v>-110.68919000000004</v>
      </c>
      <c r="T5" s="54">
        <v>-112.50672000000003</v>
      </c>
      <c r="U5" s="54">
        <v>-111.86171000000003</v>
      </c>
      <c r="V5" s="54">
        <v>-110.50777000000008</v>
      </c>
      <c r="W5" s="54">
        <v>-112.7291</v>
      </c>
      <c r="X5" s="54">
        <v>-112.85313999999995</v>
      </c>
      <c r="Y5" s="54">
        <v>-111.44326999999997</v>
      </c>
      <c r="Z5" s="54">
        <v>-112.85599999999994</v>
      </c>
      <c r="AA5" s="54">
        <v>-111.49044867000097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002"/>
  <sheetViews>
    <sheetView topLeftCell="A2" zoomScale="130" zoomScaleNormal="130" workbookViewId="0">
      <selection activeCell="A2" sqref="A2:AK1002"/>
    </sheetView>
  </sheetViews>
  <sheetFormatPr baseColWidth="10" defaultRowHeight="15" x14ac:dyDescent="0.25"/>
  <cols>
    <col min="1" max="1" width="17.7109375" style="40" bestFit="1" customWidth="1"/>
    <col min="2" max="2" width="21.28515625" style="40" bestFit="1" customWidth="1"/>
    <col min="3" max="3" width="24.28515625" style="40" bestFit="1" customWidth="1"/>
    <col min="4" max="4" width="9.85546875" style="40" bestFit="1" customWidth="1"/>
    <col min="5" max="5" width="11.5703125" style="40" bestFit="1" customWidth="1"/>
    <col min="6" max="6" width="11.85546875" style="40" bestFit="1" customWidth="1"/>
    <col min="7" max="7" width="9.85546875" style="40" bestFit="1" customWidth="1"/>
    <col min="8" max="8" width="15.42578125" style="40" bestFit="1" customWidth="1"/>
    <col min="9" max="9" width="30.28515625" style="40" bestFit="1" customWidth="1"/>
    <col min="10" max="10" width="14.7109375" style="40" bestFit="1" customWidth="1"/>
    <col min="11" max="11" width="9.42578125" style="40" bestFit="1" customWidth="1"/>
    <col min="12" max="12" width="22.28515625" style="40" bestFit="1" customWidth="1"/>
    <col min="13" max="13" width="13.7109375" style="40" bestFit="1" customWidth="1"/>
    <col min="14" max="17" width="5.42578125" style="40" bestFit="1" customWidth="1"/>
    <col min="18" max="19" width="6.5703125" style="40" bestFit="1" customWidth="1"/>
    <col min="20" max="24" width="5.42578125" style="40" bestFit="1" customWidth="1"/>
    <col min="25" max="30" width="3.28515625" style="40" bestFit="1" customWidth="1"/>
    <col min="31" max="33" width="4.28515625" style="40" bestFit="1" customWidth="1"/>
    <col min="34" max="34" width="8.140625" style="41" bestFit="1" customWidth="1"/>
    <col min="35" max="36" width="13.140625" style="40" bestFit="1" customWidth="1"/>
    <col min="37" max="37" width="11.5703125" style="42" bestFit="1" customWidth="1"/>
    <col min="38" max="42" width="4" customWidth="1"/>
  </cols>
  <sheetData>
    <row r="1" spans="1:37" x14ac:dyDescent="0.25">
      <c r="A1" s="40" t="s">
        <v>432</v>
      </c>
    </row>
    <row r="2" spans="1:37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40" t="s">
        <v>9</v>
      </c>
      <c r="K2" s="40" t="s">
        <v>10</v>
      </c>
      <c r="L2" s="40" t="s">
        <v>11</v>
      </c>
      <c r="M2" s="40" t="s">
        <v>431</v>
      </c>
      <c r="N2" s="40">
        <v>1.25</v>
      </c>
      <c r="O2" s="40">
        <v>3.75</v>
      </c>
      <c r="P2" s="40">
        <v>6.75</v>
      </c>
      <c r="Q2" s="40">
        <v>8.75</v>
      </c>
      <c r="R2" s="40">
        <v>11.25</v>
      </c>
      <c r="S2" s="40">
        <v>13.75</v>
      </c>
      <c r="T2" s="40">
        <v>17.5</v>
      </c>
      <c r="U2" s="40">
        <v>22.5</v>
      </c>
      <c r="V2" s="40">
        <v>27.5</v>
      </c>
      <c r="W2" s="40">
        <v>32.5</v>
      </c>
      <c r="X2" s="40">
        <v>37.5</v>
      </c>
      <c r="Y2" s="40">
        <v>45</v>
      </c>
      <c r="Z2" s="40">
        <v>55</v>
      </c>
      <c r="AA2" s="40">
        <v>65</v>
      </c>
      <c r="AB2" s="40">
        <v>75</v>
      </c>
      <c r="AC2" s="40">
        <v>85</v>
      </c>
      <c r="AD2" s="40">
        <v>95</v>
      </c>
      <c r="AE2" s="40">
        <v>125</v>
      </c>
      <c r="AF2" s="40">
        <v>175</v>
      </c>
      <c r="AG2" s="40">
        <v>225</v>
      </c>
      <c r="AH2" s="41" t="s">
        <v>12</v>
      </c>
      <c r="AI2" s="40" t="s">
        <v>13</v>
      </c>
      <c r="AJ2" s="40" t="s">
        <v>14</v>
      </c>
      <c r="AK2" s="42" t="s">
        <v>15</v>
      </c>
    </row>
    <row r="3" spans="1:37" x14ac:dyDescent="0.25">
      <c r="A3" s="40">
        <v>1</v>
      </c>
      <c r="B3" s="40" t="s">
        <v>16</v>
      </c>
      <c r="C3" s="40" t="s">
        <v>17</v>
      </c>
      <c r="D3" s="40">
        <v>24.43486</v>
      </c>
      <c r="E3" s="40">
        <v>-109.96716000000001</v>
      </c>
      <c r="F3" s="40">
        <v>1</v>
      </c>
      <c r="G3" s="43">
        <v>42671</v>
      </c>
      <c r="H3" s="44">
        <v>0.35416666666666669</v>
      </c>
      <c r="I3" s="40">
        <v>20.100000000000001</v>
      </c>
      <c r="J3" s="40">
        <v>28</v>
      </c>
      <c r="K3" s="40" t="s">
        <v>18</v>
      </c>
      <c r="L3" s="40" t="s">
        <v>19</v>
      </c>
      <c r="M3" s="40">
        <f>SUM(N3:AG3)</f>
        <v>1</v>
      </c>
      <c r="T3" s="40">
        <v>1</v>
      </c>
      <c r="AH3" s="41">
        <v>3.1620000000000002E-2</v>
      </c>
      <c r="AI3" s="40">
        <v>2.93</v>
      </c>
      <c r="AJ3" s="40">
        <v>138.69581223888392</v>
      </c>
      <c r="AK3" s="40">
        <v>0.01</v>
      </c>
    </row>
    <row r="4" spans="1:37" x14ac:dyDescent="0.25">
      <c r="A4" s="40">
        <v>1</v>
      </c>
      <c r="B4" s="40" t="s">
        <v>16</v>
      </c>
      <c r="C4" s="40" t="s">
        <v>17</v>
      </c>
      <c r="D4" s="40">
        <v>24.43486</v>
      </c>
      <c r="E4" s="40">
        <v>-109.96716000000001</v>
      </c>
      <c r="F4" s="40">
        <v>1</v>
      </c>
      <c r="G4" s="43">
        <v>42671</v>
      </c>
      <c r="H4" s="44">
        <v>0.35416666666666669</v>
      </c>
      <c r="I4" s="40">
        <v>20.100000000000001</v>
      </c>
      <c r="J4" s="40">
        <v>28</v>
      </c>
      <c r="K4" s="40" t="s">
        <v>20</v>
      </c>
      <c r="L4" s="40" t="s">
        <v>21</v>
      </c>
      <c r="M4" s="40">
        <f>SUM(N4:AG4)</f>
        <v>1</v>
      </c>
      <c r="T4" s="40">
        <v>1</v>
      </c>
      <c r="AH4" s="41">
        <v>1.549E-2</v>
      </c>
      <c r="AI4" s="40">
        <v>2.97</v>
      </c>
      <c r="AJ4" s="40">
        <v>76.185868429067554</v>
      </c>
      <c r="AK4" s="40">
        <v>0.01</v>
      </c>
    </row>
    <row r="5" spans="1:37" x14ac:dyDescent="0.25">
      <c r="A5" s="45">
        <v>1</v>
      </c>
      <c r="B5" s="45" t="s">
        <v>16</v>
      </c>
      <c r="C5" s="45" t="str">
        <f>CONCATENATE(B5,A5)</f>
        <v>Isla Cerralvo1</v>
      </c>
      <c r="D5" s="45">
        <v>24.43486</v>
      </c>
      <c r="E5" s="45">
        <v>-109.96716000000001</v>
      </c>
      <c r="F5" s="46">
        <v>1</v>
      </c>
      <c r="G5" s="47">
        <v>42671</v>
      </c>
      <c r="H5" s="48">
        <v>0.35416666666666669</v>
      </c>
      <c r="I5" s="45">
        <v>20.100000000000001</v>
      </c>
      <c r="J5" s="45">
        <v>28</v>
      </c>
      <c r="K5" s="39" t="s">
        <v>441</v>
      </c>
      <c r="L5" s="39" t="s">
        <v>442</v>
      </c>
      <c r="M5" s="39">
        <v>3</v>
      </c>
      <c r="AI5" s="40">
        <f>VLOOKUP(K5,spp!A:E,5,FALSE)</f>
        <v>20.71</v>
      </c>
      <c r="AJ5" s="40">
        <f>AI5*M5</f>
        <v>62.13</v>
      </c>
      <c r="AK5" s="42">
        <f>M5/50</f>
        <v>0.06</v>
      </c>
    </row>
    <row r="6" spans="1:37" x14ac:dyDescent="0.25">
      <c r="A6" s="45">
        <v>1</v>
      </c>
      <c r="B6" s="45" t="s">
        <v>16</v>
      </c>
      <c r="C6" s="45" t="str">
        <f>CONCATENATE(B6,A6)</f>
        <v>Isla Cerralvo1</v>
      </c>
      <c r="D6" s="45">
        <v>24.43486</v>
      </c>
      <c r="E6" s="45">
        <v>-109.96716000000001</v>
      </c>
      <c r="F6" s="46">
        <v>1</v>
      </c>
      <c r="G6" s="47">
        <v>42671</v>
      </c>
      <c r="H6" s="48">
        <v>0.35416666666666669</v>
      </c>
      <c r="I6" s="45">
        <v>20.100000000000001</v>
      </c>
      <c r="J6" s="45">
        <v>28</v>
      </c>
      <c r="K6" s="45" t="s">
        <v>443</v>
      </c>
      <c r="L6" s="45" t="s">
        <v>444</v>
      </c>
      <c r="M6" s="39">
        <v>15</v>
      </c>
      <c r="AI6" s="40">
        <f>VLOOKUP(K6,spp!A:E,5,FALSE)</f>
        <v>33.238461538461536</v>
      </c>
      <c r="AJ6" s="40">
        <f>AI6*M6</f>
        <v>498.57692307692304</v>
      </c>
      <c r="AK6" s="42">
        <f>M6/50</f>
        <v>0.3</v>
      </c>
    </row>
    <row r="7" spans="1:37" x14ac:dyDescent="0.25">
      <c r="A7" s="40">
        <v>2</v>
      </c>
      <c r="B7" s="40" t="s">
        <v>16</v>
      </c>
      <c r="C7" s="40" t="s">
        <v>22</v>
      </c>
      <c r="D7" s="40">
        <v>24.43486</v>
      </c>
      <c r="E7" s="40">
        <v>-109.96716000000001</v>
      </c>
      <c r="F7" s="40">
        <v>2</v>
      </c>
      <c r="G7" s="43">
        <v>42671</v>
      </c>
      <c r="H7" s="44" t="s">
        <v>23</v>
      </c>
      <c r="I7" s="40">
        <v>20.100000000000001</v>
      </c>
      <c r="J7" s="40">
        <v>28</v>
      </c>
      <c r="K7" s="40" t="s">
        <v>18</v>
      </c>
      <c r="L7" s="40" t="s">
        <v>19</v>
      </c>
      <c r="M7" s="40">
        <f>SUM(N7:AG7)</f>
        <v>3</v>
      </c>
      <c r="T7" s="40">
        <v>3</v>
      </c>
      <c r="AH7" s="41">
        <v>3.1620000000000002E-2</v>
      </c>
      <c r="AI7" s="40">
        <v>2.93</v>
      </c>
      <c r="AJ7" s="40">
        <v>416.08743671665172</v>
      </c>
      <c r="AK7" s="40">
        <v>0.03</v>
      </c>
    </row>
    <row r="8" spans="1:37" x14ac:dyDescent="0.25">
      <c r="A8" s="40">
        <v>2</v>
      </c>
      <c r="B8" s="40" t="s">
        <v>16</v>
      </c>
      <c r="C8" s="40" t="s">
        <v>22</v>
      </c>
      <c r="D8" s="40">
        <v>24.43486</v>
      </c>
      <c r="E8" s="40">
        <v>-109.96716000000001</v>
      </c>
      <c r="F8" s="40">
        <v>2</v>
      </c>
      <c r="G8" s="43">
        <v>42671</v>
      </c>
      <c r="H8" s="44" t="s">
        <v>23</v>
      </c>
      <c r="I8" s="40">
        <v>20.100000000000001</v>
      </c>
      <c r="J8" s="40">
        <v>28</v>
      </c>
      <c r="K8" s="40" t="s">
        <v>20</v>
      </c>
      <c r="L8" s="40" t="s">
        <v>21</v>
      </c>
      <c r="M8" s="40">
        <f>SUM(N8:AG8)</f>
        <v>4</v>
      </c>
      <c r="T8" s="40">
        <v>2</v>
      </c>
      <c r="V8" s="40">
        <v>2</v>
      </c>
      <c r="AH8" s="41">
        <v>1.549E-2</v>
      </c>
      <c r="AI8" s="40">
        <v>2.97</v>
      </c>
      <c r="AJ8" s="40">
        <v>735.68186077335099</v>
      </c>
      <c r="AK8" s="40">
        <v>0.04</v>
      </c>
    </row>
    <row r="9" spans="1:37" x14ac:dyDescent="0.25">
      <c r="A9" s="40">
        <v>2</v>
      </c>
      <c r="B9" s="40" t="s">
        <v>16</v>
      </c>
      <c r="C9" s="40" t="s">
        <v>22</v>
      </c>
      <c r="D9" s="40">
        <v>24.43486</v>
      </c>
      <c r="E9" s="40">
        <v>-109.96716000000001</v>
      </c>
      <c r="F9" s="40">
        <v>2</v>
      </c>
      <c r="G9" s="43">
        <v>42671</v>
      </c>
      <c r="H9" s="44" t="s">
        <v>23</v>
      </c>
      <c r="I9" s="40">
        <v>20.100000000000001</v>
      </c>
      <c r="J9" s="40">
        <v>28</v>
      </c>
      <c r="K9" s="40" t="s">
        <v>24</v>
      </c>
      <c r="L9" s="40" t="s">
        <v>25</v>
      </c>
      <c r="M9" s="40">
        <f>SUM(N9:AG9)</f>
        <v>1</v>
      </c>
      <c r="V9" s="40">
        <v>1</v>
      </c>
      <c r="AH9" s="41">
        <v>1.413E-2</v>
      </c>
      <c r="AI9" s="40">
        <v>2.9849999999999999</v>
      </c>
      <c r="AJ9" s="40">
        <v>279.60842483900149</v>
      </c>
      <c r="AK9" s="40">
        <v>0.01</v>
      </c>
    </row>
    <row r="10" spans="1:37" x14ac:dyDescent="0.25">
      <c r="A10" s="40">
        <v>2</v>
      </c>
      <c r="B10" s="40" t="s">
        <v>16</v>
      </c>
      <c r="C10" s="40" t="s">
        <v>22</v>
      </c>
      <c r="D10" s="40">
        <v>24.43486</v>
      </c>
      <c r="E10" s="40">
        <v>-109.96716000000001</v>
      </c>
      <c r="F10" s="40">
        <v>2</v>
      </c>
      <c r="G10" s="43">
        <v>42671</v>
      </c>
      <c r="H10" s="44" t="s">
        <v>23</v>
      </c>
      <c r="I10" s="40">
        <v>20.100000000000001</v>
      </c>
      <c r="J10" s="40">
        <v>28</v>
      </c>
      <c r="K10" s="40" t="s">
        <v>26</v>
      </c>
      <c r="L10" s="40" t="s">
        <v>27</v>
      </c>
      <c r="M10" s="40">
        <f>SUM(N10:AG10)</f>
        <v>3</v>
      </c>
      <c r="O10" s="40">
        <v>3</v>
      </c>
      <c r="AH10" s="41">
        <v>1.549E-2</v>
      </c>
      <c r="AI10" s="40">
        <v>2.97</v>
      </c>
      <c r="AJ10" s="40">
        <v>2.3552962338124961</v>
      </c>
      <c r="AK10" s="40">
        <v>0.03</v>
      </c>
    </row>
    <row r="11" spans="1:37" x14ac:dyDescent="0.25">
      <c r="A11" s="40">
        <v>2</v>
      </c>
      <c r="B11" s="40" t="s">
        <v>16</v>
      </c>
      <c r="C11" s="40" t="s">
        <v>22</v>
      </c>
      <c r="D11" s="40">
        <v>24.43486</v>
      </c>
      <c r="E11" s="40">
        <v>-109.96716000000001</v>
      </c>
      <c r="F11" s="40">
        <v>2</v>
      </c>
      <c r="G11" s="43">
        <v>42671</v>
      </c>
      <c r="H11" s="44" t="s">
        <v>23</v>
      </c>
      <c r="I11" s="40">
        <v>20.100000000000001</v>
      </c>
      <c r="J11" s="40">
        <v>28</v>
      </c>
      <c r="K11" s="40" t="s">
        <v>28</v>
      </c>
      <c r="L11" s="40" t="s">
        <v>29</v>
      </c>
      <c r="M11" s="40">
        <f>SUM(N11:AG11)</f>
        <v>4</v>
      </c>
      <c r="Q11" s="40">
        <v>4</v>
      </c>
      <c r="AH11" s="41">
        <v>1.738E-2</v>
      </c>
      <c r="AI11" s="40">
        <v>3.06</v>
      </c>
      <c r="AJ11" s="40">
        <v>53.046215550419795</v>
      </c>
      <c r="AK11" s="40">
        <v>0.04</v>
      </c>
    </row>
    <row r="12" spans="1:37" x14ac:dyDescent="0.25">
      <c r="A12" s="45">
        <v>2</v>
      </c>
      <c r="B12" s="45" t="s">
        <v>16</v>
      </c>
      <c r="C12" s="45" t="str">
        <f>CONCATENATE(B12,A12)</f>
        <v>Isla Cerralvo2</v>
      </c>
      <c r="D12" s="45">
        <v>24.43486</v>
      </c>
      <c r="E12" s="45">
        <v>-109.96716000000001</v>
      </c>
      <c r="F12" s="46">
        <v>2</v>
      </c>
      <c r="G12" s="47">
        <v>42671</v>
      </c>
      <c r="H12" s="48" t="s">
        <v>23</v>
      </c>
      <c r="I12" s="45">
        <v>20.100000000000001</v>
      </c>
      <c r="J12" s="45">
        <v>28</v>
      </c>
      <c r="K12" s="39" t="s">
        <v>443</v>
      </c>
      <c r="L12" s="39" t="s">
        <v>444</v>
      </c>
      <c r="M12" s="39">
        <v>22</v>
      </c>
      <c r="AI12" s="40">
        <f>VLOOKUP(K12,spp!A:E,5,FALSE)</f>
        <v>33.238461538461536</v>
      </c>
      <c r="AJ12" s="40">
        <f>AI12*M12</f>
        <v>731.24615384615379</v>
      </c>
      <c r="AK12" s="42">
        <f>M12/50</f>
        <v>0.44</v>
      </c>
    </row>
    <row r="13" spans="1:37" x14ac:dyDescent="0.25">
      <c r="A13" s="40">
        <v>3</v>
      </c>
      <c r="B13" s="40" t="s">
        <v>16</v>
      </c>
      <c r="C13" s="40" t="s">
        <v>30</v>
      </c>
      <c r="D13" s="40">
        <v>24.43486</v>
      </c>
      <c r="E13" s="40">
        <v>-109.96716000000001</v>
      </c>
      <c r="F13" s="40">
        <v>3</v>
      </c>
      <c r="G13" s="43">
        <v>42671</v>
      </c>
      <c r="H13" s="44" t="s">
        <v>31</v>
      </c>
      <c r="I13" s="40">
        <v>17.8</v>
      </c>
      <c r="J13" s="40">
        <v>28</v>
      </c>
      <c r="K13" s="40" t="s">
        <v>26</v>
      </c>
      <c r="L13" s="40" t="s">
        <v>27</v>
      </c>
      <c r="M13" s="40">
        <f>SUM(N13:AG13)</f>
        <v>2</v>
      </c>
      <c r="O13" s="40">
        <v>2</v>
      </c>
      <c r="AH13" s="41">
        <v>1.549E-2</v>
      </c>
      <c r="AI13" s="40">
        <v>2.97</v>
      </c>
      <c r="AJ13" s="40">
        <v>1.5701974892083308</v>
      </c>
      <c r="AK13" s="40">
        <v>0.02</v>
      </c>
    </row>
    <row r="14" spans="1:37" x14ac:dyDescent="0.25">
      <c r="A14" s="45">
        <v>3</v>
      </c>
      <c r="B14" s="45" t="s">
        <v>16</v>
      </c>
      <c r="C14" s="45" t="str">
        <f>CONCATENATE(B14,A14)</f>
        <v>Isla Cerralvo3</v>
      </c>
      <c r="D14" s="45">
        <v>24.43486</v>
      </c>
      <c r="E14" s="45">
        <v>-109.96716000000001</v>
      </c>
      <c r="F14" s="46">
        <v>3</v>
      </c>
      <c r="G14" s="47">
        <v>42671</v>
      </c>
      <c r="H14" s="48" t="s">
        <v>31</v>
      </c>
      <c r="I14" s="45">
        <v>17.8</v>
      </c>
      <c r="J14" s="45">
        <v>28</v>
      </c>
      <c r="K14" s="39" t="s">
        <v>441</v>
      </c>
      <c r="L14" s="39" t="s">
        <v>442</v>
      </c>
      <c r="M14" s="39">
        <v>1</v>
      </c>
      <c r="AI14" s="40">
        <f>VLOOKUP(K14,spp!A:E,5,FALSE)</f>
        <v>20.71</v>
      </c>
      <c r="AJ14" s="40">
        <f t="shared" ref="AJ14:AJ16" si="0">AI14*M14</f>
        <v>20.71</v>
      </c>
      <c r="AK14" s="42">
        <f t="shared" ref="AK14:AK16" si="1">M14/50</f>
        <v>0.02</v>
      </c>
    </row>
    <row r="15" spans="1:37" x14ac:dyDescent="0.25">
      <c r="A15" s="45">
        <v>3</v>
      </c>
      <c r="B15" s="45" t="s">
        <v>16</v>
      </c>
      <c r="C15" s="45" t="str">
        <f>CONCATENATE(B15,A15)</f>
        <v>Isla Cerralvo3</v>
      </c>
      <c r="D15" s="45">
        <v>24.43486</v>
      </c>
      <c r="E15" s="45">
        <v>-109.96716000000001</v>
      </c>
      <c r="F15" s="46">
        <v>3</v>
      </c>
      <c r="G15" s="47">
        <v>42671</v>
      </c>
      <c r="H15" s="48" t="s">
        <v>31</v>
      </c>
      <c r="I15" s="45">
        <v>17.8</v>
      </c>
      <c r="J15" s="45">
        <v>28</v>
      </c>
      <c r="K15" s="39" t="s">
        <v>445</v>
      </c>
      <c r="L15" s="39" t="s">
        <v>446</v>
      </c>
      <c r="M15" s="39">
        <v>1</v>
      </c>
      <c r="AI15" s="40">
        <f>VLOOKUP(K15,spp!A:E,5,FALSE)</f>
        <v>375</v>
      </c>
      <c r="AJ15" s="40">
        <f t="shared" si="0"/>
        <v>375</v>
      </c>
      <c r="AK15" s="42">
        <f t="shared" si="1"/>
        <v>0.02</v>
      </c>
    </row>
    <row r="16" spans="1:37" x14ac:dyDescent="0.25">
      <c r="A16" s="45">
        <v>3</v>
      </c>
      <c r="B16" s="45" t="s">
        <v>16</v>
      </c>
      <c r="C16" s="45" t="str">
        <f>CONCATENATE(B16,A16)</f>
        <v>Isla Cerralvo3</v>
      </c>
      <c r="D16" s="45">
        <v>24.43486</v>
      </c>
      <c r="E16" s="45">
        <v>-109.96716000000001</v>
      </c>
      <c r="F16" s="46">
        <v>3</v>
      </c>
      <c r="G16" s="47">
        <v>42671</v>
      </c>
      <c r="H16" s="48" t="s">
        <v>31</v>
      </c>
      <c r="I16" s="45">
        <v>17.8</v>
      </c>
      <c r="J16" s="45">
        <v>28</v>
      </c>
      <c r="K16" s="39" t="s">
        <v>443</v>
      </c>
      <c r="L16" s="39" t="s">
        <v>444</v>
      </c>
      <c r="M16" s="39">
        <v>28</v>
      </c>
      <c r="AI16" s="40">
        <f>VLOOKUP(K16,spp!A:E,5,FALSE)</f>
        <v>33.238461538461536</v>
      </c>
      <c r="AJ16" s="40">
        <f t="shared" si="0"/>
        <v>930.676923076923</v>
      </c>
      <c r="AK16" s="42">
        <f t="shared" si="1"/>
        <v>0.56000000000000005</v>
      </c>
    </row>
    <row r="17" spans="1:37" x14ac:dyDescent="0.25">
      <c r="A17" s="40">
        <v>4</v>
      </c>
      <c r="B17" s="40" t="s">
        <v>16</v>
      </c>
      <c r="C17" s="40" t="s">
        <v>32</v>
      </c>
      <c r="D17" s="40">
        <v>24.43486</v>
      </c>
      <c r="E17" s="40">
        <v>-109.96716000000001</v>
      </c>
      <c r="F17" s="40">
        <v>4</v>
      </c>
      <c r="G17" s="43">
        <v>42671</v>
      </c>
      <c r="H17" s="44" t="s">
        <v>33</v>
      </c>
      <c r="I17" s="40">
        <v>17.8</v>
      </c>
      <c r="J17" s="40">
        <v>28</v>
      </c>
      <c r="K17" s="40" t="s">
        <v>18</v>
      </c>
      <c r="L17" s="40" t="s">
        <v>19</v>
      </c>
      <c r="M17" s="40">
        <f>SUM(N17:AG17)</f>
        <v>3</v>
      </c>
      <c r="Q17" s="40">
        <v>3</v>
      </c>
      <c r="AH17" s="41">
        <v>3.1620000000000002E-2</v>
      </c>
      <c r="AI17" s="40">
        <v>2.93</v>
      </c>
      <c r="AJ17" s="40">
        <v>54.596740520928314</v>
      </c>
      <c r="AK17" s="40">
        <v>0.03</v>
      </c>
    </row>
    <row r="18" spans="1:37" x14ac:dyDescent="0.25">
      <c r="A18" s="40">
        <v>4</v>
      </c>
      <c r="B18" s="40" t="s">
        <v>16</v>
      </c>
      <c r="C18" s="40" t="s">
        <v>32</v>
      </c>
      <c r="D18" s="40">
        <v>24.43486</v>
      </c>
      <c r="E18" s="40">
        <v>-109.96716000000001</v>
      </c>
      <c r="F18" s="40">
        <v>4</v>
      </c>
      <c r="G18" s="43">
        <v>42671</v>
      </c>
      <c r="H18" s="44" t="s">
        <v>33</v>
      </c>
      <c r="I18" s="40">
        <v>17.8</v>
      </c>
      <c r="J18" s="40">
        <v>28</v>
      </c>
      <c r="K18" s="40" t="s">
        <v>20</v>
      </c>
      <c r="L18" s="40" t="s">
        <v>21</v>
      </c>
      <c r="M18" s="40">
        <f>SUM(N18:AG18)</f>
        <v>60</v>
      </c>
      <c r="O18" s="40">
        <v>20</v>
      </c>
      <c r="Q18" s="40">
        <v>30</v>
      </c>
      <c r="T18" s="40">
        <v>10</v>
      </c>
      <c r="AH18" s="41">
        <v>1.549E-2</v>
      </c>
      <c r="AI18" s="40">
        <v>2.97</v>
      </c>
      <c r="AJ18" s="40">
        <v>1069.2607672087995</v>
      </c>
      <c r="AK18" s="40">
        <v>0.6</v>
      </c>
    </row>
    <row r="19" spans="1:37" x14ac:dyDescent="0.25">
      <c r="A19" s="40">
        <v>4</v>
      </c>
      <c r="B19" s="40" t="s">
        <v>16</v>
      </c>
      <c r="C19" s="40" t="s">
        <v>32</v>
      </c>
      <c r="D19" s="40">
        <v>24.43486</v>
      </c>
      <c r="E19" s="40">
        <v>-109.96716000000001</v>
      </c>
      <c r="F19" s="40">
        <v>4</v>
      </c>
      <c r="G19" s="43">
        <v>42671</v>
      </c>
      <c r="H19" s="44" t="s">
        <v>33</v>
      </c>
      <c r="I19" s="40">
        <v>17.8</v>
      </c>
      <c r="J19" s="40">
        <v>28</v>
      </c>
      <c r="K19" s="40" t="s">
        <v>26</v>
      </c>
      <c r="L19" s="40" t="s">
        <v>27</v>
      </c>
      <c r="M19" s="40">
        <f>SUM(N19:AG19)</f>
        <v>5</v>
      </c>
      <c r="O19" s="40">
        <v>5</v>
      </c>
      <c r="AH19" s="41">
        <v>1.549E-2</v>
      </c>
      <c r="AI19" s="40">
        <v>2.97</v>
      </c>
      <c r="AJ19" s="40">
        <v>3.9254937230208271</v>
      </c>
      <c r="AK19" s="40">
        <v>0.05</v>
      </c>
    </row>
    <row r="20" spans="1:37" x14ac:dyDescent="0.25">
      <c r="A20" s="45">
        <v>4</v>
      </c>
      <c r="B20" s="45" t="s">
        <v>16</v>
      </c>
      <c r="C20" s="45" t="str">
        <f>CONCATENATE(B20,A20)</f>
        <v>Isla Cerralvo4</v>
      </c>
      <c r="D20" s="45">
        <v>24.43486</v>
      </c>
      <c r="E20" s="45">
        <v>-109.96716000000001</v>
      </c>
      <c r="F20" s="46">
        <v>4</v>
      </c>
      <c r="G20" s="47">
        <v>42671</v>
      </c>
      <c r="H20" s="48" t="s">
        <v>33</v>
      </c>
      <c r="I20" s="45">
        <v>17.8</v>
      </c>
      <c r="J20" s="45">
        <v>28</v>
      </c>
      <c r="K20" s="39" t="s">
        <v>443</v>
      </c>
      <c r="L20" s="39" t="s">
        <v>444</v>
      </c>
      <c r="M20" s="39">
        <v>17</v>
      </c>
      <c r="AI20" s="40">
        <f>VLOOKUP(K20,spp!A:E,5,FALSE)</f>
        <v>33.238461538461536</v>
      </c>
      <c r="AJ20" s="40">
        <f>AI20*M20</f>
        <v>565.05384615384605</v>
      </c>
      <c r="AK20" s="42">
        <f>M20/50</f>
        <v>0.34</v>
      </c>
    </row>
    <row r="21" spans="1:37" x14ac:dyDescent="0.25">
      <c r="A21" s="40">
        <v>5</v>
      </c>
      <c r="B21" s="40" t="s">
        <v>16</v>
      </c>
      <c r="C21" s="40" t="s">
        <v>34</v>
      </c>
      <c r="D21" s="40">
        <v>24.43486</v>
      </c>
      <c r="E21" s="40">
        <v>-109.96716000000001</v>
      </c>
      <c r="F21" s="40">
        <v>1</v>
      </c>
      <c r="G21" s="43">
        <v>42671</v>
      </c>
      <c r="H21" s="44" t="s">
        <v>35</v>
      </c>
      <c r="I21" s="40">
        <v>12</v>
      </c>
      <c r="J21" s="40">
        <v>28</v>
      </c>
      <c r="K21" s="40" t="s">
        <v>18</v>
      </c>
      <c r="L21" s="40" t="s">
        <v>19</v>
      </c>
      <c r="M21" s="40">
        <f>SUM(N21:AG21)</f>
        <v>19</v>
      </c>
      <c r="V21" s="40">
        <v>19</v>
      </c>
      <c r="AH21" s="41">
        <v>3.1620000000000002E-2</v>
      </c>
      <c r="AI21" s="40">
        <v>2.93</v>
      </c>
      <c r="AJ21" s="40">
        <v>9907.4128202442444</v>
      </c>
      <c r="AK21" s="40">
        <v>0.19</v>
      </c>
    </row>
    <row r="22" spans="1:37" x14ac:dyDescent="0.25">
      <c r="A22" s="45">
        <v>5</v>
      </c>
      <c r="B22" s="45" t="s">
        <v>16</v>
      </c>
      <c r="C22" s="45" t="str">
        <f>CONCATENATE(B22,A22)</f>
        <v>Isla Cerralvo5</v>
      </c>
      <c r="D22" s="45">
        <v>24.43486</v>
      </c>
      <c r="E22" s="45">
        <v>-109.96716000000001</v>
      </c>
      <c r="F22" s="46">
        <v>1</v>
      </c>
      <c r="G22" s="47">
        <v>42671</v>
      </c>
      <c r="H22" s="48" t="s">
        <v>35</v>
      </c>
      <c r="I22" s="45">
        <v>12</v>
      </c>
      <c r="J22" s="45">
        <v>28</v>
      </c>
      <c r="K22" s="39" t="s">
        <v>447</v>
      </c>
      <c r="L22" s="39" t="s">
        <v>448</v>
      </c>
      <c r="M22" s="39">
        <v>2</v>
      </c>
      <c r="AI22" s="40">
        <f>VLOOKUP(K22,spp!A:E,5,FALSE)</f>
        <v>566.25</v>
      </c>
      <c r="AJ22" s="40">
        <f t="shared" ref="AJ22:AJ24" si="2">AI22*M22</f>
        <v>1132.5</v>
      </c>
      <c r="AK22" s="42">
        <f t="shared" ref="AK22:AK24" si="3">M22/50</f>
        <v>0.04</v>
      </c>
    </row>
    <row r="23" spans="1:37" x14ac:dyDescent="0.25">
      <c r="A23" s="45">
        <v>5</v>
      </c>
      <c r="B23" s="45" t="s">
        <v>16</v>
      </c>
      <c r="C23" s="45" t="str">
        <f>CONCATENATE(B23,A23)</f>
        <v>Isla Cerralvo5</v>
      </c>
      <c r="D23" s="45">
        <v>24.43486</v>
      </c>
      <c r="E23" s="45">
        <v>-109.96716000000001</v>
      </c>
      <c r="F23" s="46">
        <v>1</v>
      </c>
      <c r="G23" s="47">
        <v>42671</v>
      </c>
      <c r="H23" s="48" t="s">
        <v>35</v>
      </c>
      <c r="I23" s="45">
        <v>12</v>
      </c>
      <c r="J23" s="45">
        <v>28</v>
      </c>
      <c r="K23" s="39" t="s">
        <v>441</v>
      </c>
      <c r="L23" s="39" t="s">
        <v>442</v>
      </c>
      <c r="M23" s="39">
        <v>2</v>
      </c>
      <c r="AI23" s="40">
        <f>VLOOKUP(K23,spp!A:E,5,FALSE)</f>
        <v>20.71</v>
      </c>
      <c r="AJ23" s="40">
        <f t="shared" si="2"/>
        <v>41.42</v>
      </c>
      <c r="AK23" s="42">
        <f t="shared" si="3"/>
        <v>0.04</v>
      </c>
    </row>
    <row r="24" spans="1:37" x14ac:dyDescent="0.25">
      <c r="A24" s="45">
        <v>5</v>
      </c>
      <c r="B24" s="45" t="s">
        <v>16</v>
      </c>
      <c r="C24" s="45" t="str">
        <f>CONCATENATE(B24,A24)</f>
        <v>Isla Cerralvo5</v>
      </c>
      <c r="D24" s="45">
        <v>24.43486</v>
      </c>
      <c r="E24" s="45">
        <v>-109.96716000000001</v>
      </c>
      <c r="F24" s="46">
        <v>1</v>
      </c>
      <c r="G24" s="47">
        <v>42671</v>
      </c>
      <c r="H24" s="48" t="s">
        <v>35</v>
      </c>
      <c r="I24" s="45">
        <v>12</v>
      </c>
      <c r="J24" s="45">
        <v>28</v>
      </c>
      <c r="K24" s="39" t="s">
        <v>443</v>
      </c>
      <c r="L24" s="39" t="s">
        <v>444</v>
      </c>
      <c r="M24" s="39">
        <v>23</v>
      </c>
      <c r="AI24" s="40">
        <f>VLOOKUP(K24,spp!A:E,5,FALSE)</f>
        <v>33.238461538461536</v>
      </c>
      <c r="AJ24" s="40">
        <f t="shared" si="2"/>
        <v>764.48461538461538</v>
      </c>
      <c r="AK24" s="42">
        <f t="shared" si="3"/>
        <v>0.46</v>
      </c>
    </row>
    <row r="25" spans="1:37" x14ac:dyDescent="0.25">
      <c r="A25" s="40">
        <v>6</v>
      </c>
      <c r="B25" s="40" t="s">
        <v>16</v>
      </c>
      <c r="C25" s="40" t="s">
        <v>36</v>
      </c>
      <c r="D25" s="40">
        <v>24.43486</v>
      </c>
      <c r="E25" s="40">
        <v>-109.96716000000001</v>
      </c>
      <c r="F25" s="40">
        <v>2</v>
      </c>
      <c r="G25" s="43">
        <v>42671</v>
      </c>
      <c r="H25" s="49">
        <v>0.3666666666666667</v>
      </c>
      <c r="I25" s="40">
        <v>12</v>
      </c>
      <c r="J25" s="40">
        <v>28</v>
      </c>
      <c r="K25" s="40" t="s">
        <v>18</v>
      </c>
      <c r="L25" s="40" t="s">
        <v>19</v>
      </c>
      <c r="M25" s="40">
        <f>SUM(N25:AG25)</f>
        <v>2</v>
      </c>
      <c r="V25" s="40">
        <v>2</v>
      </c>
      <c r="AH25" s="41">
        <v>3.1620000000000002E-2</v>
      </c>
      <c r="AI25" s="40">
        <v>2.93</v>
      </c>
      <c r="AJ25" s="40">
        <v>1042.88556002571</v>
      </c>
      <c r="AK25" s="40">
        <v>0.02</v>
      </c>
    </row>
    <row r="26" spans="1:37" x14ac:dyDescent="0.25">
      <c r="A26" s="40">
        <v>6</v>
      </c>
      <c r="B26" s="40" t="s">
        <v>16</v>
      </c>
      <c r="C26" s="40" t="s">
        <v>36</v>
      </c>
      <c r="D26" s="40">
        <v>24.43486</v>
      </c>
      <c r="E26" s="40">
        <v>-109.96716000000001</v>
      </c>
      <c r="F26" s="40">
        <v>2</v>
      </c>
      <c r="G26" s="43">
        <v>42671</v>
      </c>
      <c r="H26" s="49">
        <v>0.3666666666666667</v>
      </c>
      <c r="I26" s="40">
        <v>12</v>
      </c>
      <c r="J26" s="40">
        <v>28</v>
      </c>
      <c r="K26" s="40" t="s">
        <v>20</v>
      </c>
      <c r="L26" s="40" t="s">
        <v>21</v>
      </c>
      <c r="M26" s="40">
        <f>SUM(N26:AG26)</f>
        <v>4</v>
      </c>
      <c r="V26" s="40">
        <v>4</v>
      </c>
      <c r="AH26" s="41">
        <v>1.549E-2</v>
      </c>
      <c r="AI26" s="40">
        <v>2.97</v>
      </c>
      <c r="AJ26" s="40">
        <v>1166.6202478304317</v>
      </c>
      <c r="AK26" s="40">
        <v>0.04</v>
      </c>
    </row>
    <row r="27" spans="1:37" x14ac:dyDescent="0.25">
      <c r="A27" s="45">
        <v>6</v>
      </c>
      <c r="B27" s="45" t="s">
        <v>16</v>
      </c>
      <c r="C27" s="45" t="str">
        <f>CONCATENATE(B27,A27)</f>
        <v>Isla Cerralvo6</v>
      </c>
      <c r="D27" s="45">
        <v>24.43486</v>
      </c>
      <c r="E27" s="45">
        <v>-109.96716000000001</v>
      </c>
      <c r="F27" s="46">
        <v>2</v>
      </c>
      <c r="G27" s="47">
        <v>42671</v>
      </c>
      <c r="H27" s="50">
        <v>0.3666666666666667</v>
      </c>
      <c r="I27" s="45">
        <v>12</v>
      </c>
      <c r="J27" s="45">
        <v>28</v>
      </c>
      <c r="K27" s="39" t="s">
        <v>441</v>
      </c>
      <c r="L27" s="39" t="s">
        <v>442</v>
      </c>
      <c r="M27" s="39">
        <v>17</v>
      </c>
      <c r="AI27" s="40">
        <f>VLOOKUP(K27,spp!A:E,5,FALSE)</f>
        <v>20.71</v>
      </c>
      <c r="AJ27" s="40">
        <f t="shared" ref="AJ27:AJ28" si="4">AI27*M27</f>
        <v>352.07</v>
      </c>
      <c r="AK27" s="42">
        <f t="shared" ref="AK27:AK28" si="5">M27/50</f>
        <v>0.34</v>
      </c>
    </row>
    <row r="28" spans="1:37" x14ac:dyDescent="0.25">
      <c r="A28" s="45">
        <v>6</v>
      </c>
      <c r="B28" s="45" t="s">
        <v>16</v>
      </c>
      <c r="C28" s="45" t="str">
        <f>CONCATENATE(B28,A28)</f>
        <v>Isla Cerralvo6</v>
      </c>
      <c r="D28" s="45">
        <v>24.43486</v>
      </c>
      <c r="E28" s="45">
        <v>-109.96716000000001</v>
      </c>
      <c r="F28" s="46">
        <v>2</v>
      </c>
      <c r="G28" s="47">
        <v>42671</v>
      </c>
      <c r="H28" s="50">
        <v>0.3666666666666667</v>
      </c>
      <c r="I28" s="45">
        <v>12</v>
      </c>
      <c r="J28" s="45">
        <v>28</v>
      </c>
      <c r="K28" s="39" t="s">
        <v>443</v>
      </c>
      <c r="L28" s="39" t="s">
        <v>444</v>
      </c>
      <c r="M28" s="39">
        <v>40</v>
      </c>
      <c r="AI28" s="40">
        <f>VLOOKUP(K28,spp!A:E,5,FALSE)</f>
        <v>33.238461538461536</v>
      </c>
      <c r="AJ28" s="40">
        <f t="shared" si="4"/>
        <v>1329.5384615384614</v>
      </c>
      <c r="AK28" s="42">
        <f t="shared" si="5"/>
        <v>0.8</v>
      </c>
    </row>
    <row r="29" spans="1:37" x14ac:dyDescent="0.25">
      <c r="A29" s="40">
        <v>7</v>
      </c>
      <c r="B29" s="40" t="s">
        <v>16</v>
      </c>
      <c r="C29" s="40" t="s">
        <v>37</v>
      </c>
      <c r="D29" s="40">
        <v>24.43486</v>
      </c>
      <c r="E29" s="40">
        <v>-109.96716000000001</v>
      </c>
      <c r="F29" s="40">
        <v>1</v>
      </c>
      <c r="G29" s="43">
        <v>42671</v>
      </c>
      <c r="H29" s="44" t="s">
        <v>38</v>
      </c>
      <c r="I29" s="40">
        <v>23.9</v>
      </c>
      <c r="J29" s="40">
        <v>28</v>
      </c>
      <c r="K29" s="40" t="s">
        <v>20</v>
      </c>
      <c r="L29" s="40" t="s">
        <v>21</v>
      </c>
      <c r="M29" s="40">
        <f>SUM(N29:AG29)</f>
        <v>1</v>
      </c>
      <c r="V29" s="40">
        <v>1</v>
      </c>
      <c r="AH29" s="41">
        <v>1.549E-2</v>
      </c>
      <c r="AI29" s="40">
        <v>2.97</v>
      </c>
      <c r="AJ29" s="40">
        <v>291.65506195760793</v>
      </c>
      <c r="AK29" s="40">
        <v>0.01</v>
      </c>
    </row>
    <row r="30" spans="1:37" x14ac:dyDescent="0.25">
      <c r="A30" s="45">
        <v>7</v>
      </c>
      <c r="B30" s="45" t="s">
        <v>16</v>
      </c>
      <c r="C30" s="45" t="str">
        <f>CONCATENATE(B30,A30)</f>
        <v>Isla Cerralvo7</v>
      </c>
      <c r="D30" s="45">
        <v>24.43486</v>
      </c>
      <c r="E30" s="45">
        <v>-109.96716000000001</v>
      </c>
      <c r="F30" s="46">
        <v>1</v>
      </c>
      <c r="G30" s="47">
        <v>42671</v>
      </c>
      <c r="H30" s="48" t="s">
        <v>38</v>
      </c>
      <c r="I30" s="45">
        <v>23.9</v>
      </c>
      <c r="J30" s="45">
        <v>28</v>
      </c>
      <c r="K30" s="39" t="s">
        <v>443</v>
      </c>
      <c r="L30" s="39" t="s">
        <v>444</v>
      </c>
      <c r="M30" s="39">
        <v>9</v>
      </c>
      <c r="AI30" s="40">
        <f>VLOOKUP(K30,spp!A:E,5,FALSE)</f>
        <v>33.238461538461536</v>
      </c>
      <c r="AJ30" s="40">
        <f>AI30*M30</f>
        <v>299.14615384615382</v>
      </c>
      <c r="AK30" s="42">
        <f>M30/50</f>
        <v>0.18</v>
      </c>
    </row>
    <row r="31" spans="1:37" x14ac:dyDescent="0.25">
      <c r="A31" s="40">
        <v>8</v>
      </c>
      <c r="B31" s="40" t="s">
        <v>16</v>
      </c>
      <c r="C31" s="40" t="s">
        <v>39</v>
      </c>
      <c r="D31" s="40">
        <v>24.43486</v>
      </c>
      <c r="E31" s="40">
        <v>-109.96716000000001</v>
      </c>
      <c r="F31" s="40">
        <v>2</v>
      </c>
      <c r="G31" s="43">
        <v>42671</v>
      </c>
      <c r="H31" s="44" t="s">
        <v>40</v>
      </c>
      <c r="I31" s="40">
        <v>23.9</v>
      </c>
      <c r="J31" s="40">
        <v>28</v>
      </c>
      <c r="K31" s="40" t="s">
        <v>18</v>
      </c>
      <c r="L31" s="40" t="s">
        <v>19</v>
      </c>
      <c r="M31" s="40">
        <f>SUM(N31:AG31)</f>
        <v>2</v>
      </c>
      <c r="Q31" s="40">
        <v>1</v>
      </c>
      <c r="T31" s="40">
        <v>1</v>
      </c>
      <c r="AH31" s="41">
        <v>3.1620000000000002E-2</v>
      </c>
      <c r="AI31" s="40">
        <v>2.93</v>
      </c>
      <c r="AJ31" s="40">
        <v>156.89472574586003</v>
      </c>
      <c r="AK31" s="40">
        <v>0.02</v>
      </c>
    </row>
    <row r="32" spans="1:37" x14ac:dyDescent="0.25">
      <c r="A32" s="40">
        <v>8</v>
      </c>
      <c r="B32" s="40" t="s">
        <v>16</v>
      </c>
      <c r="C32" s="40" t="s">
        <v>39</v>
      </c>
      <c r="D32" s="40">
        <v>24.43486</v>
      </c>
      <c r="E32" s="40">
        <v>-109.96716000000001</v>
      </c>
      <c r="F32" s="40">
        <v>2</v>
      </c>
      <c r="G32" s="43">
        <v>42671</v>
      </c>
      <c r="H32" s="44" t="s">
        <v>40</v>
      </c>
      <c r="I32" s="40">
        <v>23.9</v>
      </c>
      <c r="J32" s="40">
        <v>28</v>
      </c>
      <c r="K32" s="40" t="s">
        <v>20</v>
      </c>
      <c r="L32" s="40" t="s">
        <v>21</v>
      </c>
      <c r="M32" s="40">
        <f>SUM(N32:AG32)</f>
        <v>1</v>
      </c>
      <c r="V32" s="40">
        <v>1</v>
      </c>
      <c r="AH32" s="41">
        <v>1.549E-2</v>
      </c>
      <c r="AI32" s="40">
        <v>2.97</v>
      </c>
      <c r="AJ32" s="40">
        <v>291.65506195760793</v>
      </c>
      <c r="AK32" s="40">
        <v>0.01</v>
      </c>
    </row>
    <row r="33" spans="1:37" x14ac:dyDescent="0.25">
      <c r="A33" s="45">
        <v>8</v>
      </c>
      <c r="B33" s="45" t="s">
        <v>16</v>
      </c>
      <c r="C33" s="45" t="str">
        <f>CONCATENATE(B33,A33)</f>
        <v>Isla Cerralvo8</v>
      </c>
      <c r="D33" s="45">
        <v>24.43486</v>
      </c>
      <c r="E33" s="45">
        <v>-109.96716000000001</v>
      </c>
      <c r="F33" s="46">
        <v>2</v>
      </c>
      <c r="G33" s="47">
        <v>42671</v>
      </c>
      <c r="H33" s="48" t="s">
        <v>40</v>
      </c>
      <c r="I33" s="45">
        <v>23.9</v>
      </c>
      <c r="J33" s="45">
        <v>28</v>
      </c>
      <c r="K33" s="39" t="s">
        <v>441</v>
      </c>
      <c r="L33" s="39" t="s">
        <v>442</v>
      </c>
      <c r="M33" s="39">
        <v>3</v>
      </c>
      <c r="AI33" s="40">
        <f>VLOOKUP(K33,spp!A:E,5,FALSE)</f>
        <v>20.71</v>
      </c>
      <c r="AJ33" s="40">
        <f t="shared" ref="AJ33:AJ34" si="6">AI33*M33</f>
        <v>62.13</v>
      </c>
      <c r="AK33" s="42">
        <f t="shared" ref="AK33:AK34" si="7">M33/50</f>
        <v>0.06</v>
      </c>
    </row>
    <row r="34" spans="1:37" x14ac:dyDescent="0.25">
      <c r="A34" s="45">
        <v>8</v>
      </c>
      <c r="B34" s="45" t="s">
        <v>16</v>
      </c>
      <c r="C34" s="45" t="str">
        <f>CONCATENATE(B34,A34)</f>
        <v>Isla Cerralvo8</v>
      </c>
      <c r="D34" s="45">
        <v>24.43486</v>
      </c>
      <c r="E34" s="45">
        <v>-109.96716000000001</v>
      </c>
      <c r="F34" s="46">
        <v>2</v>
      </c>
      <c r="G34" s="47">
        <v>42671</v>
      </c>
      <c r="H34" s="48" t="s">
        <v>40</v>
      </c>
      <c r="I34" s="45">
        <v>23.9</v>
      </c>
      <c r="J34" s="45">
        <v>28</v>
      </c>
      <c r="K34" s="39" t="s">
        <v>443</v>
      </c>
      <c r="L34" s="39" t="s">
        <v>444</v>
      </c>
      <c r="M34" s="39">
        <v>10</v>
      </c>
      <c r="AI34" s="40">
        <f>VLOOKUP(K34,spp!A:E,5,FALSE)</f>
        <v>33.238461538461536</v>
      </c>
      <c r="AJ34" s="40">
        <f t="shared" si="6"/>
        <v>332.38461538461536</v>
      </c>
      <c r="AK34" s="42">
        <f t="shared" si="7"/>
        <v>0.2</v>
      </c>
    </row>
    <row r="35" spans="1:37" x14ac:dyDescent="0.25">
      <c r="A35" s="40">
        <v>9</v>
      </c>
      <c r="B35" s="40" t="s">
        <v>16</v>
      </c>
      <c r="C35" s="40" t="s">
        <v>41</v>
      </c>
      <c r="D35" s="40">
        <v>24.43486</v>
      </c>
      <c r="E35" s="40">
        <v>-109.96716000000001</v>
      </c>
      <c r="F35" s="40">
        <v>1</v>
      </c>
      <c r="G35" s="43">
        <v>42671</v>
      </c>
      <c r="H35" s="44" t="s">
        <v>23</v>
      </c>
      <c r="I35" s="40">
        <v>22.7</v>
      </c>
      <c r="J35" s="40">
        <v>28</v>
      </c>
      <c r="K35" s="40" t="s">
        <v>20</v>
      </c>
      <c r="L35" s="40" t="s">
        <v>21</v>
      </c>
      <c r="M35" s="40">
        <f>SUM(N35:AG35)</f>
        <v>2</v>
      </c>
      <c r="V35" s="40">
        <v>2</v>
      </c>
      <c r="AH35" s="41">
        <v>1.549E-2</v>
      </c>
      <c r="AI35" s="40">
        <v>2.97</v>
      </c>
      <c r="AJ35" s="40">
        <v>583.31012391521585</v>
      </c>
      <c r="AK35" s="40">
        <v>0.02</v>
      </c>
    </row>
    <row r="36" spans="1:37" x14ac:dyDescent="0.25">
      <c r="A36" s="40">
        <v>9</v>
      </c>
      <c r="B36" s="40" t="s">
        <v>16</v>
      </c>
      <c r="C36" s="40" t="s">
        <v>41</v>
      </c>
      <c r="D36" s="40">
        <v>24.43486</v>
      </c>
      <c r="E36" s="40">
        <v>-109.96716000000001</v>
      </c>
      <c r="F36" s="40">
        <v>1</v>
      </c>
      <c r="G36" s="43">
        <v>42671</v>
      </c>
      <c r="H36" s="44" t="s">
        <v>23</v>
      </c>
      <c r="I36" s="40">
        <v>22.7</v>
      </c>
      <c r="J36" s="40">
        <v>28</v>
      </c>
      <c r="K36" s="40" t="s">
        <v>18</v>
      </c>
      <c r="L36" s="40" t="s">
        <v>19</v>
      </c>
      <c r="M36" s="40">
        <f>SUM(N36:AG36)</f>
        <v>1</v>
      </c>
      <c r="T36" s="40">
        <v>1</v>
      </c>
      <c r="AH36" s="41">
        <v>3.1620000000000002E-2</v>
      </c>
      <c r="AI36" s="40">
        <v>2.93</v>
      </c>
      <c r="AJ36" s="40">
        <v>138.69581223888392</v>
      </c>
      <c r="AK36" s="40">
        <v>0.01</v>
      </c>
    </row>
    <row r="37" spans="1:37" x14ac:dyDescent="0.25">
      <c r="A37" s="45">
        <v>9</v>
      </c>
      <c r="B37" s="45" t="s">
        <v>16</v>
      </c>
      <c r="C37" s="45" t="str">
        <f>CONCATENATE(B37,A37)</f>
        <v>Isla Cerralvo9</v>
      </c>
      <c r="D37" s="45">
        <v>24.43486</v>
      </c>
      <c r="E37" s="45">
        <v>-109.96716000000001</v>
      </c>
      <c r="F37" s="46">
        <v>1</v>
      </c>
      <c r="G37" s="47">
        <v>42671</v>
      </c>
      <c r="H37" s="48" t="s">
        <v>23</v>
      </c>
      <c r="I37" s="45">
        <v>22.7</v>
      </c>
      <c r="J37" s="45">
        <v>28</v>
      </c>
      <c r="K37" s="39" t="s">
        <v>443</v>
      </c>
      <c r="L37" s="39" t="s">
        <v>444</v>
      </c>
      <c r="M37" s="39">
        <v>9</v>
      </c>
      <c r="AI37" s="40">
        <f>VLOOKUP(K37,spp!A:E,5,FALSE)</f>
        <v>33.238461538461536</v>
      </c>
      <c r="AJ37" s="40">
        <f>AI37*M37</f>
        <v>299.14615384615382</v>
      </c>
      <c r="AK37" s="42">
        <f>M37/50</f>
        <v>0.18</v>
      </c>
    </row>
    <row r="38" spans="1:37" x14ac:dyDescent="0.25">
      <c r="A38" s="40">
        <v>10</v>
      </c>
      <c r="B38" s="40" t="s">
        <v>16</v>
      </c>
      <c r="C38" s="40" t="s">
        <v>42</v>
      </c>
      <c r="D38" s="40">
        <v>24.43486</v>
      </c>
      <c r="E38" s="40">
        <v>-109.96716000000001</v>
      </c>
      <c r="F38" s="40">
        <v>2</v>
      </c>
      <c r="G38" s="43">
        <v>42671</v>
      </c>
      <c r="H38" s="44" t="s">
        <v>43</v>
      </c>
      <c r="I38" s="40">
        <v>24.4</v>
      </c>
      <c r="J38" s="40">
        <v>28</v>
      </c>
      <c r="K38" s="40" t="s">
        <v>18</v>
      </c>
      <c r="L38" s="40" t="s">
        <v>19</v>
      </c>
      <c r="M38" s="40">
        <f>SUM(N38:AG38)</f>
        <v>1</v>
      </c>
      <c r="T38" s="40">
        <v>1</v>
      </c>
      <c r="AH38" s="41">
        <v>3.1620000000000002E-2</v>
      </c>
      <c r="AI38" s="40">
        <v>2.93</v>
      </c>
      <c r="AJ38" s="40">
        <v>138.69581223888392</v>
      </c>
      <c r="AK38" s="40">
        <v>0.01</v>
      </c>
    </row>
    <row r="39" spans="1:37" x14ac:dyDescent="0.25">
      <c r="A39" s="40">
        <v>10</v>
      </c>
      <c r="B39" s="40" t="s">
        <v>16</v>
      </c>
      <c r="C39" s="40" t="s">
        <v>42</v>
      </c>
      <c r="D39" s="40">
        <v>24.43486</v>
      </c>
      <c r="E39" s="40">
        <v>-109.96716000000001</v>
      </c>
      <c r="F39" s="40">
        <v>2</v>
      </c>
      <c r="G39" s="43">
        <v>42671</v>
      </c>
      <c r="H39" s="44" t="s">
        <v>43</v>
      </c>
      <c r="I39" s="40">
        <v>24.4</v>
      </c>
      <c r="J39" s="40">
        <v>28</v>
      </c>
      <c r="K39" s="40" t="s">
        <v>20</v>
      </c>
      <c r="L39" s="40" t="s">
        <v>21</v>
      </c>
      <c r="M39" s="40">
        <f>SUM(N39:AG39)</f>
        <v>3</v>
      </c>
      <c r="T39" s="40">
        <v>2</v>
      </c>
      <c r="X39" s="40">
        <v>1</v>
      </c>
      <c r="AH39" s="41">
        <v>1.549E-2</v>
      </c>
      <c r="AI39" s="40">
        <v>2.97</v>
      </c>
      <c r="AJ39" s="40">
        <v>885.06851681029093</v>
      </c>
      <c r="AK39" s="40">
        <v>0.03</v>
      </c>
    </row>
    <row r="40" spans="1:37" x14ac:dyDescent="0.25">
      <c r="A40" s="45">
        <v>10</v>
      </c>
      <c r="B40" s="45" t="s">
        <v>16</v>
      </c>
      <c r="C40" s="45" t="str">
        <f>CONCATENATE(B40,A40)</f>
        <v>Isla Cerralvo10</v>
      </c>
      <c r="D40" s="45">
        <v>24.43486</v>
      </c>
      <c r="E40" s="45">
        <v>-109.96716000000001</v>
      </c>
      <c r="F40" s="46">
        <v>2</v>
      </c>
      <c r="G40" s="47">
        <v>42671</v>
      </c>
      <c r="H40" s="48" t="s">
        <v>43</v>
      </c>
      <c r="I40" s="45">
        <v>24.4</v>
      </c>
      <c r="J40" s="45">
        <v>28</v>
      </c>
      <c r="K40" s="39" t="s">
        <v>443</v>
      </c>
      <c r="L40" s="39" t="s">
        <v>444</v>
      </c>
      <c r="M40" s="39">
        <v>4</v>
      </c>
      <c r="AI40" s="40">
        <f>VLOOKUP(K40,spp!A:E,5,FALSE)</f>
        <v>33.238461538461536</v>
      </c>
      <c r="AJ40" s="40">
        <f>AI40*M40</f>
        <v>132.95384615384614</v>
      </c>
      <c r="AK40" s="42">
        <f>M40/50</f>
        <v>0.08</v>
      </c>
    </row>
    <row r="41" spans="1:37" x14ac:dyDescent="0.25">
      <c r="A41" s="40">
        <v>23</v>
      </c>
      <c r="B41" s="40" t="s">
        <v>44</v>
      </c>
      <c r="C41" s="40" t="s">
        <v>45</v>
      </c>
      <c r="D41" s="40">
        <v>24.746870000000001</v>
      </c>
      <c r="E41" s="40">
        <v>-110.67855</v>
      </c>
      <c r="F41" s="40">
        <v>1</v>
      </c>
      <c r="G41" s="43">
        <v>42672</v>
      </c>
      <c r="H41" s="44" t="s">
        <v>35</v>
      </c>
      <c r="I41" s="40">
        <v>6.2</v>
      </c>
      <c r="J41" s="40">
        <v>28</v>
      </c>
      <c r="K41" s="40" t="s">
        <v>26</v>
      </c>
      <c r="L41" s="40" t="s">
        <v>27</v>
      </c>
      <c r="M41" s="40">
        <f>SUM(N41:AG41)</f>
        <v>41</v>
      </c>
      <c r="O41" s="40">
        <v>41</v>
      </c>
      <c r="AH41" s="41">
        <v>1.549E-2</v>
      </c>
      <c r="AI41" s="40">
        <v>2.97</v>
      </c>
      <c r="AJ41" s="40">
        <v>32.189048528770783</v>
      </c>
      <c r="AK41" s="40">
        <v>0.41</v>
      </c>
    </row>
    <row r="42" spans="1:37" x14ac:dyDescent="0.25">
      <c r="A42" s="45">
        <v>23</v>
      </c>
      <c r="B42" s="45" t="s">
        <v>44</v>
      </c>
      <c r="C42" s="45" t="str">
        <f>CONCATENATE(B42,A42)</f>
        <v>El Portugués23</v>
      </c>
      <c r="D42" s="45">
        <v>24.746870000000001</v>
      </c>
      <c r="E42" s="45">
        <v>-110.67855</v>
      </c>
      <c r="F42" s="46">
        <v>1</v>
      </c>
      <c r="G42" s="47">
        <v>42672</v>
      </c>
      <c r="H42" s="48" t="s">
        <v>35</v>
      </c>
      <c r="I42" s="45">
        <v>6.2</v>
      </c>
      <c r="J42" s="45">
        <v>28</v>
      </c>
      <c r="K42" s="39" t="s">
        <v>443</v>
      </c>
      <c r="L42" s="39" t="s">
        <v>444</v>
      </c>
      <c r="M42" s="39">
        <v>4</v>
      </c>
      <c r="AI42" s="40">
        <f>VLOOKUP(K42,spp!A:E,5,FALSE)</f>
        <v>33.238461538461536</v>
      </c>
      <c r="AJ42" s="40">
        <f>AI42*M42</f>
        <v>132.95384615384614</v>
      </c>
      <c r="AK42" s="42">
        <f>M42/50</f>
        <v>0.08</v>
      </c>
    </row>
    <row r="43" spans="1:37" x14ac:dyDescent="0.25">
      <c r="A43" s="40">
        <v>24</v>
      </c>
      <c r="B43" s="40" t="s">
        <v>44</v>
      </c>
      <c r="C43" s="40" t="s">
        <v>46</v>
      </c>
      <c r="D43" s="40">
        <v>24.746870000000001</v>
      </c>
      <c r="E43" s="40">
        <v>-110.67855</v>
      </c>
      <c r="F43" s="40">
        <v>2</v>
      </c>
      <c r="G43" s="43">
        <v>42672</v>
      </c>
      <c r="H43" s="44" t="s">
        <v>33</v>
      </c>
      <c r="I43" s="40">
        <v>6</v>
      </c>
      <c r="J43" s="40">
        <v>28</v>
      </c>
      <c r="K43" s="40" t="s">
        <v>26</v>
      </c>
      <c r="L43" s="40" t="s">
        <v>27</v>
      </c>
      <c r="M43" s="40">
        <f>SUM(N43:AG43)</f>
        <v>51</v>
      </c>
      <c r="O43" s="40">
        <v>20</v>
      </c>
      <c r="Q43" s="40">
        <v>31</v>
      </c>
      <c r="AH43" s="41">
        <v>1.549E-2</v>
      </c>
      <c r="AI43" s="40">
        <v>2.97</v>
      </c>
      <c r="AJ43" s="40">
        <v>317.12541985232536</v>
      </c>
      <c r="AK43" s="40">
        <v>0.51</v>
      </c>
    </row>
    <row r="44" spans="1:37" x14ac:dyDescent="0.25">
      <c r="A44" s="45">
        <v>24</v>
      </c>
      <c r="B44" s="45" t="s">
        <v>44</v>
      </c>
      <c r="C44" s="45" t="str">
        <f>CONCATENATE(B44,A44)</f>
        <v>El Portugués24</v>
      </c>
      <c r="D44" s="45">
        <v>24.746870000000001</v>
      </c>
      <c r="E44" s="45">
        <v>-110.67855</v>
      </c>
      <c r="F44" s="46">
        <v>2</v>
      </c>
      <c r="G44" s="47">
        <v>42672</v>
      </c>
      <c r="H44" s="48" t="s">
        <v>33</v>
      </c>
      <c r="I44" s="45">
        <v>6</v>
      </c>
      <c r="J44" s="45">
        <v>28</v>
      </c>
      <c r="K44" s="39" t="s">
        <v>443</v>
      </c>
      <c r="L44" s="39" t="s">
        <v>444</v>
      </c>
      <c r="M44" s="39">
        <v>2</v>
      </c>
      <c r="AI44" s="40">
        <f>VLOOKUP(K44,spp!A:E,5,FALSE)</f>
        <v>33.238461538461536</v>
      </c>
      <c r="AJ44" s="40">
        <f>AI44*M44</f>
        <v>66.476923076923072</v>
      </c>
      <c r="AK44" s="42">
        <f>M44/50</f>
        <v>0.04</v>
      </c>
    </row>
    <row r="45" spans="1:37" x14ac:dyDescent="0.25">
      <c r="A45" s="40">
        <v>25</v>
      </c>
      <c r="B45" s="40" t="s">
        <v>44</v>
      </c>
      <c r="C45" s="40" t="s">
        <v>47</v>
      </c>
      <c r="D45" s="40">
        <v>24.746870000000001</v>
      </c>
      <c r="E45" s="40">
        <v>-110.67855</v>
      </c>
      <c r="F45" s="40">
        <v>1</v>
      </c>
      <c r="G45" s="43">
        <v>42672</v>
      </c>
      <c r="H45" s="44" t="s">
        <v>35</v>
      </c>
      <c r="I45" s="40">
        <v>6.6</v>
      </c>
      <c r="J45" s="40">
        <v>28</v>
      </c>
      <c r="K45" s="40" t="s">
        <v>18</v>
      </c>
      <c r="L45" s="40" t="s">
        <v>19</v>
      </c>
      <c r="M45" s="40">
        <f>SUM(N45:AG45)</f>
        <v>1</v>
      </c>
      <c r="T45" s="40">
        <v>1</v>
      </c>
      <c r="AH45" s="41">
        <v>3.1620000000000002E-2</v>
      </c>
      <c r="AI45" s="40">
        <v>2.93</v>
      </c>
      <c r="AJ45" s="40">
        <v>138.69581223888392</v>
      </c>
      <c r="AK45" s="40">
        <v>0.01</v>
      </c>
    </row>
    <row r="46" spans="1:37" x14ac:dyDescent="0.25">
      <c r="A46" s="40">
        <v>25</v>
      </c>
      <c r="B46" s="40" t="s">
        <v>44</v>
      </c>
      <c r="C46" s="40" t="s">
        <v>47</v>
      </c>
      <c r="D46" s="40">
        <v>24.746870000000001</v>
      </c>
      <c r="E46" s="40">
        <v>-110.67855</v>
      </c>
      <c r="F46" s="40">
        <v>1</v>
      </c>
      <c r="G46" s="43">
        <v>42672</v>
      </c>
      <c r="H46" s="44" t="s">
        <v>35</v>
      </c>
      <c r="I46" s="40">
        <v>6.6</v>
      </c>
      <c r="J46" s="40">
        <v>28</v>
      </c>
      <c r="K46" s="40" t="s">
        <v>26</v>
      </c>
      <c r="L46" s="40" t="s">
        <v>27</v>
      </c>
      <c r="M46" s="40">
        <f>SUM(N46:AG46)</f>
        <v>2</v>
      </c>
      <c r="O46" s="40">
        <v>2</v>
      </c>
      <c r="AH46" s="41">
        <v>1.549E-2</v>
      </c>
      <c r="AI46" s="40">
        <v>2.97</v>
      </c>
      <c r="AJ46" s="40">
        <v>1.5701974892083308</v>
      </c>
      <c r="AK46" s="40">
        <v>0.02</v>
      </c>
    </row>
    <row r="47" spans="1:37" x14ac:dyDescent="0.25">
      <c r="A47" s="45">
        <v>25</v>
      </c>
      <c r="B47" s="45" t="s">
        <v>44</v>
      </c>
      <c r="C47" s="45" t="str">
        <f>CONCATENATE(B47,A47)</f>
        <v>El Portugués25</v>
      </c>
      <c r="D47" s="45">
        <v>24.746870000000001</v>
      </c>
      <c r="E47" s="45">
        <v>-110.67855</v>
      </c>
      <c r="F47" s="46">
        <v>1</v>
      </c>
      <c r="G47" s="47">
        <v>42672</v>
      </c>
      <c r="H47" s="48" t="s">
        <v>35</v>
      </c>
      <c r="I47" s="45">
        <v>6.6</v>
      </c>
      <c r="J47" s="45">
        <v>28</v>
      </c>
      <c r="K47" s="39" t="s">
        <v>443</v>
      </c>
      <c r="L47" s="39" t="s">
        <v>444</v>
      </c>
      <c r="M47" s="39">
        <v>1</v>
      </c>
      <c r="AI47" s="40">
        <f>VLOOKUP(K47,spp!A:E,5,FALSE)</f>
        <v>33.238461538461536</v>
      </c>
      <c r="AJ47" s="40">
        <f>AI47*M47</f>
        <v>33.238461538461536</v>
      </c>
      <c r="AK47" s="42">
        <f>M47/50</f>
        <v>0.02</v>
      </c>
    </row>
    <row r="48" spans="1:37" x14ac:dyDescent="0.25">
      <c r="A48" s="40">
        <v>26</v>
      </c>
      <c r="B48" s="40" t="s">
        <v>44</v>
      </c>
      <c r="C48" s="40" t="s">
        <v>48</v>
      </c>
      <c r="D48" s="40">
        <v>24.746870000000001</v>
      </c>
      <c r="E48" s="40">
        <v>-110.67855</v>
      </c>
      <c r="F48" s="40">
        <v>2</v>
      </c>
      <c r="G48" s="43">
        <v>42672</v>
      </c>
      <c r="H48" s="44" t="s">
        <v>23</v>
      </c>
      <c r="I48" s="40">
        <v>5.2</v>
      </c>
      <c r="J48" s="40">
        <v>28</v>
      </c>
      <c r="K48" s="40" t="s">
        <v>24</v>
      </c>
      <c r="L48" s="40" t="s">
        <v>25</v>
      </c>
      <c r="M48" s="40">
        <f>SUM(N48:AG48)</f>
        <v>1</v>
      </c>
      <c r="Q48" s="40">
        <v>1</v>
      </c>
      <c r="AH48" s="41">
        <v>1.413E-2</v>
      </c>
      <c r="AI48" s="40">
        <v>2.9849999999999999</v>
      </c>
      <c r="AJ48" s="40">
        <v>9.1629686381673956</v>
      </c>
      <c r="AK48" s="40">
        <v>0.01</v>
      </c>
    </row>
    <row r="49" spans="1:37" x14ac:dyDescent="0.25">
      <c r="A49" s="40">
        <v>26</v>
      </c>
      <c r="B49" s="40" t="s">
        <v>44</v>
      </c>
      <c r="C49" s="40" t="s">
        <v>48</v>
      </c>
      <c r="D49" s="40">
        <v>24.746870000000001</v>
      </c>
      <c r="E49" s="40">
        <v>-110.67855</v>
      </c>
      <c r="F49" s="40">
        <v>2</v>
      </c>
      <c r="G49" s="43">
        <v>42672</v>
      </c>
      <c r="H49" s="44" t="s">
        <v>23</v>
      </c>
      <c r="I49" s="40">
        <v>5.2</v>
      </c>
      <c r="J49" s="40">
        <v>28</v>
      </c>
      <c r="K49" s="40" t="s">
        <v>26</v>
      </c>
      <c r="L49" s="40" t="s">
        <v>27</v>
      </c>
      <c r="M49" s="40">
        <f>SUM(N49:AG49)</f>
        <v>27</v>
      </c>
      <c r="O49" s="40">
        <v>27</v>
      </c>
      <c r="AH49" s="41">
        <v>1.549E-2</v>
      </c>
      <c r="AI49" s="40">
        <v>2.97</v>
      </c>
      <c r="AJ49" s="40">
        <v>21.197666104312464</v>
      </c>
      <c r="AK49" s="40">
        <v>0.27</v>
      </c>
    </row>
    <row r="50" spans="1:37" x14ac:dyDescent="0.25">
      <c r="A50" s="40">
        <v>27</v>
      </c>
      <c r="B50" s="40" t="s">
        <v>44</v>
      </c>
      <c r="C50" s="40" t="s">
        <v>49</v>
      </c>
      <c r="D50" s="40">
        <v>24.746870000000001</v>
      </c>
      <c r="E50" s="40">
        <v>-110.67855</v>
      </c>
      <c r="F50" s="40">
        <v>3</v>
      </c>
      <c r="G50" s="43">
        <v>42672</v>
      </c>
      <c r="H50" s="44" t="s">
        <v>31</v>
      </c>
      <c r="I50" s="40">
        <v>4.0999999999999996</v>
      </c>
      <c r="J50" s="40">
        <v>29</v>
      </c>
      <c r="K50" s="40" t="s">
        <v>26</v>
      </c>
      <c r="L50" s="40" t="s">
        <v>27</v>
      </c>
      <c r="M50" s="40">
        <f>SUM(N50:AG50)</f>
        <v>17</v>
      </c>
      <c r="O50" s="40">
        <v>17</v>
      </c>
      <c r="AH50" s="41">
        <v>1.549E-2</v>
      </c>
      <c r="AI50" s="40">
        <v>2.97</v>
      </c>
      <c r="AJ50" s="40">
        <v>13.346678658270811</v>
      </c>
      <c r="AK50" s="40">
        <v>0.17</v>
      </c>
    </row>
    <row r="51" spans="1:37" x14ac:dyDescent="0.25">
      <c r="A51" s="45">
        <v>27</v>
      </c>
      <c r="B51" s="45" t="s">
        <v>44</v>
      </c>
      <c r="C51" s="45" t="str">
        <f>CONCATENATE(B51,A51)</f>
        <v>El Portugués27</v>
      </c>
      <c r="D51" s="45">
        <v>24.746870000000001</v>
      </c>
      <c r="E51" s="45">
        <v>-110.67855</v>
      </c>
      <c r="F51" s="46">
        <v>3</v>
      </c>
      <c r="G51" s="47">
        <v>42672</v>
      </c>
      <c r="H51" s="48" t="s">
        <v>31</v>
      </c>
      <c r="I51" s="45">
        <v>4.0999999999999996</v>
      </c>
      <c r="J51" s="45">
        <v>29</v>
      </c>
      <c r="K51" s="39" t="s">
        <v>443</v>
      </c>
      <c r="L51" s="39" t="s">
        <v>444</v>
      </c>
      <c r="M51" s="39">
        <v>2</v>
      </c>
      <c r="AI51" s="40">
        <f>VLOOKUP(K51,spp!A:E,5,FALSE)</f>
        <v>33.238461538461536</v>
      </c>
      <c r="AJ51" s="40">
        <f>AI51*M51</f>
        <v>66.476923076923072</v>
      </c>
      <c r="AK51" s="42">
        <f>M51/50</f>
        <v>0.04</v>
      </c>
    </row>
    <row r="52" spans="1:37" x14ac:dyDescent="0.25">
      <c r="A52" s="40">
        <v>28</v>
      </c>
      <c r="B52" s="40" t="s">
        <v>44</v>
      </c>
      <c r="C52" s="40" t="s">
        <v>50</v>
      </c>
      <c r="D52" s="40">
        <v>24.746870000000001</v>
      </c>
      <c r="E52" s="40">
        <v>-110.67855</v>
      </c>
      <c r="F52" s="40">
        <v>4</v>
      </c>
      <c r="G52" s="43">
        <v>42672</v>
      </c>
      <c r="H52" s="44" t="s">
        <v>33</v>
      </c>
      <c r="I52" s="40">
        <v>3.5</v>
      </c>
      <c r="J52" s="40">
        <v>29</v>
      </c>
      <c r="K52" s="40" t="s">
        <v>26</v>
      </c>
      <c r="L52" s="40" t="s">
        <v>27</v>
      </c>
      <c r="M52" s="40">
        <f>SUM(N52:AG52)</f>
        <v>10</v>
      </c>
      <c r="O52" s="40">
        <v>10</v>
      </c>
      <c r="AH52" s="41">
        <v>1.549E-2</v>
      </c>
      <c r="AI52" s="40">
        <v>2.97</v>
      </c>
      <c r="AJ52" s="40">
        <v>7.8509874460416542</v>
      </c>
      <c r="AK52" s="40">
        <v>0.1</v>
      </c>
    </row>
    <row r="53" spans="1:37" x14ac:dyDescent="0.25">
      <c r="A53" s="45">
        <v>28</v>
      </c>
      <c r="B53" s="45" t="s">
        <v>44</v>
      </c>
      <c r="C53" s="45" t="str">
        <f>CONCATENATE(B53,A53)</f>
        <v>El Portugués28</v>
      </c>
      <c r="D53" s="45">
        <v>24.746870000000001</v>
      </c>
      <c r="E53" s="45">
        <v>-110.67855</v>
      </c>
      <c r="F53" s="46">
        <v>4</v>
      </c>
      <c r="G53" s="47">
        <v>42672</v>
      </c>
      <c r="H53" s="48" t="s">
        <v>33</v>
      </c>
      <c r="I53" s="45">
        <v>3.5</v>
      </c>
      <c r="J53" s="45">
        <v>29</v>
      </c>
      <c r="K53" s="39" t="s">
        <v>443</v>
      </c>
      <c r="L53" s="39" t="s">
        <v>444</v>
      </c>
      <c r="M53" s="45">
        <v>1</v>
      </c>
      <c r="AI53" s="40">
        <f>VLOOKUP(K53,spp!A:E,5,FALSE)</f>
        <v>33.238461538461536</v>
      </c>
      <c r="AJ53" s="40">
        <f>AI53*M53</f>
        <v>33.238461538461536</v>
      </c>
      <c r="AK53" s="42">
        <f>M53/50</f>
        <v>0.02</v>
      </c>
    </row>
    <row r="54" spans="1:37" x14ac:dyDescent="0.25">
      <c r="A54" s="40">
        <v>29</v>
      </c>
      <c r="B54" s="40" t="s">
        <v>44</v>
      </c>
      <c r="C54" s="40" t="s">
        <v>51</v>
      </c>
      <c r="D54" s="40">
        <v>24.746870000000001</v>
      </c>
      <c r="E54" s="40">
        <v>-110.67855</v>
      </c>
      <c r="F54" s="40">
        <v>1</v>
      </c>
      <c r="G54" s="43">
        <v>42672</v>
      </c>
      <c r="H54" s="44" t="s">
        <v>52</v>
      </c>
      <c r="I54" s="40">
        <v>7.3</v>
      </c>
      <c r="J54" s="40">
        <v>28</v>
      </c>
      <c r="K54" s="40" t="s">
        <v>24</v>
      </c>
      <c r="L54" s="40" t="s">
        <v>25</v>
      </c>
      <c r="M54" s="40">
        <f t="shared" ref="M54:M63" si="8">SUM(N54:AG54)</f>
        <v>1</v>
      </c>
      <c r="V54" s="40">
        <v>1</v>
      </c>
      <c r="AH54" s="41">
        <v>1.413E-2</v>
      </c>
      <c r="AI54" s="40">
        <v>2.9849999999999999</v>
      </c>
      <c r="AJ54" s="40">
        <v>279.60842483900149</v>
      </c>
      <c r="AK54" s="40">
        <v>0.01</v>
      </c>
    </row>
    <row r="55" spans="1:37" x14ac:dyDescent="0.25">
      <c r="A55" s="40">
        <v>29</v>
      </c>
      <c r="B55" s="40" t="s">
        <v>44</v>
      </c>
      <c r="C55" s="40" t="s">
        <v>51</v>
      </c>
      <c r="D55" s="40">
        <v>24.746870000000001</v>
      </c>
      <c r="E55" s="40">
        <v>-110.67855</v>
      </c>
      <c r="F55" s="40">
        <v>1</v>
      </c>
      <c r="G55" s="43">
        <v>42672</v>
      </c>
      <c r="H55" s="44" t="s">
        <v>52</v>
      </c>
      <c r="I55" s="40">
        <v>7.3</v>
      </c>
      <c r="J55" s="40">
        <v>28</v>
      </c>
      <c r="K55" s="40" t="s">
        <v>53</v>
      </c>
      <c r="L55" s="40" t="s">
        <v>54</v>
      </c>
      <c r="M55" s="40">
        <f t="shared" si="8"/>
        <v>20</v>
      </c>
      <c r="T55" s="40">
        <v>20</v>
      </c>
      <c r="AH55" s="41">
        <v>1.259E-2</v>
      </c>
      <c r="AI55" s="40">
        <v>3.01</v>
      </c>
      <c r="AJ55" s="40">
        <v>1388.6738336952035</v>
      </c>
      <c r="AK55" s="40">
        <v>0.2</v>
      </c>
    </row>
    <row r="56" spans="1:37" x14ac:dyDescent="0.25">
      <c r="A56" s="40">
        <v>29</v>
      </c>
      <c r="B56" s="40" t="s">
        <v>44</v>
      </c>
      <c r="C56" s="40" t="s">
        <v>51</v>
      </c>
      <c r="D56" s="40">
        <v>24.746870000000001</v>
      </c>
      <c r="E56" s="40">
        <v>-110.67855</v>
      </c>
      <c r="F56" s="40">
        <v>1</v>
      </c>
      <c r="G56" s="43">
        <v>42672</v>
      </c>
      <c r="H56" s="44" t="s">
        <v>52</v>
      </c>
      <c r="I56" s="40">
        <v>7.3</v>
      </c>
      <c r="J56" s="40">
        <v>28</v>
      </c>
      <c r="K56" s="40" t="s">
        <v>26</v>
      </c>
      <c r="L56" s="40" t="s">
        <v>27</v>
      </c>
      <c r="M56" s="40">
        <f t="shared" si="8"/>
        <v>3</v>
      </c>
      <c r="Q56" s="40">
        <v>3</v>
      </c>
      <c r="AH56" s="41">
        <v>1.549E-2</v>
      </c>
      <c r="AI56" s="40">
        <v>2.97</v>
      </c>
      <c r="AJ56" s="40">
        <v>29.170010802604075</v>
      </c>
      <c r="AK56" s="40">
        <v>0.03</v>
      </c>
    </row>
    <row r="57" spans="1:37" x14ac:dyDescent="0.25">
      <c r="A57" s="40">
        <v>30</v>
      </c>
      <c r="B57" s="40" t="s">
        <v>44</v>
      </c>
      <c r="C57" s="40" t="s">
        <v>55</v>
      </c>
      <c r="D57" s="40">
        <v>24.746870000000001</v>
      </c>
      <c r="E57" s="40">
        <v>-110.67855</v>
      </c>
      <c r="F57" s="40">
        <v>2</v>
      </c>
      <c r="G57" s="43">
        <v>42672</v>
      </c>
      <c r="H57" s="44" t="s">
        <v>56</v>
      </c>
      <c r="I57" s="40">
        <v>7.3</v>
      </c>
      <c r="J57" s="40">
        <v>28</v>
      </c>
      <c r="K57" s="40" t="s">
        <v>18</v>
      </c>
      <c r="L57" s="40" t="s">
        <v>19</v>
      </c>
      <c r="M57" s="40">
        <f t="shared" si="8"/>
        <v>1</v>
      </c>
      <c r="T57" s="40">
        <v>1</v>
      </c>
      <c r="AH57" s="41">
        <v>3.1620000000000002E-2</v>
      </c>
      <c r="AI57" s="40">
        <v>2.93</v>
      </c>
      <c r="AJ57" s="40">
        <v>138.69581223888392</v>
      </c>
      <c r="AK57" s="40">
        <v>0.01</v>
      </c>
    </row>
    <row r="58" spans="1:37" x14ac:dyDescent="0.25">
      <c r="A58" s="40">
        <v>30</v>
      </c>
      <c r="B58" s="40" t="s">
        <v>44</v>
      </c>
      <c r="C58" s="40" t="s">
        <v>55</v>
      </c>
      <c r="D58" s="40">
        <v>24.746870000000001</v>
      </c>
      <c r="E58" s="40">
        <v>-110.67855</v>
      </c>
      <c r="F58" s="40">
        <v>2</v>
      </c>
      <c r="G58" s="43">
        <v>42672</v>
      </c>
      <c r="H58" s="44" t="s">
        <v>56</v>
      </c>
      <c r="I58" s="40">
        <v>7.3</v>
      </c>
      <c r="J58" s="40">
        <v>28</v>
      </c>
      <c r="K58" s="40" t="s">
        <v>53</v>
      </c>
      <c r="L58" s="40" t="s">
        <v>54</v>
      </c>
      <c r="M58" s="40">
        <f t="shared" si="8"/>
        <v>13</v>
      </c>
      <c r="V58" s="40">
        <v>10</v>
      </c>
      <c r="X58" s="40">
        <v>3</v>
      </c>
      <c r="AH58" s="41">
        <v>1.259E-2</v>
      </c>
      <c r="AI58" s="40">
        <v>3.01</v>
      </c>
      <c r="AJ58" s="40">
        <v>4771.8470336687151</v>
      </c>
      <c r="AK58" s="40">
        <v>0.13</v>
      </c>
    </row>
    <row r="59" spans="1:37" x14ac:dyDescent="0.25">
      <c r="A59" s="40">
        <v>30</v>
      </c>
      <c r="B59" s="40" t="s">
        <v>44</v>
      </c>
      <c r="C59" s="40" t="s">
        <v>55</v>
      </c>
      <c r="D59" s="40">
        <v>24.746870000000001</v>
      </c>
      <c r="E59" s="40">
        <v>-110.67855</v>
      </c>
      <c r="F59" s="40">
        <v>2</v>
      </c>
      <c r="G59" s="43">
        <v>42672</v>
      </c>
      <c r="H59" s="44" t="s">
        <v>56</v>
      </c>
      <c r="I59" s="40">
        <v>7.3</v>
      </c>
      <c r="J59" s="40">
        <v>28</v>
      </c>
      <c r="K59" s="40" t="s">
        <v>26</v>
      </c>
      <c r="L59" s="40" t="s">
        <v>27</v>
      </c>
      <c r="M59" s="40">
        <f t="shared" si="8"/>
        <v>21</v>
      </c>
      <c r="O59" s="40">
        <v>6</v>
      </c>
      <c r="Q59" s="40">
        <v>15</v>
      </c>
      <c r="AH59" s="41">
        <v>1.549E-2</v>
      </c>
      <c r="AI59" s="40">
        <v>2.97</v>
      </c>
      <c r="AJ59" s="40">
        <v>150.56064648064535</v>
      </c>
      <c r="AK59" s="40">
        <v>0.21</v>
      </c>
    </row>
    <row r="60" spans="1:37" x14ac:dyDescent="0.25">
      <c r="A60" s="40">
        <v>31</v>
      </c>
      <c r="B60" s="40" t="s">
        <v>44</v>
      </c>
      <c r="C60" s="40" t="s">
        <v>57</v>
      </c>
      <c r="D60" s="40">
        <v>24.746870000000001</v>
      </c>
      <c r="E60" s="40">
        <v>-110.67855</v>
      </c>
      <c r="F60" s="40">
        <v>3</v>
      </c>
      <c r="G60" s="43">
        <v>42672</v>
      </c>
      <c r="H60" s="44" t="s">
        <v>58</v>
      </c>
      <c r="I60" s="40">
        <v>5.0999999999999996</v>
      </c>
      <c r="J60" s="40">
        <v>28</v>
      </c>
      <c r="K60" s="40" t="s">
        <v>18</v>
      </c>
      <c r="L60" s="40" t="s">
        <v>19</v>
      </c>
      <c r="M60" s="40">
        <f t="shared" si="8"/>
        <v>2</v>
      </c>
      <c r="T60" s="40">
        <v>1</v>
      </c>
      <c r="V60" s="40">
        <v>1</v>
      </c>
      <c r="AH60" s="41">
        <v>3.1620000000000002E-2</v>
      </c>
      <c r="AI60" s="40">
        <v>2.93</v>
      </c>
      <c r="AJ60" s="40">
        <v>660.13859225173894</v>
      </c>
      <c r="AK60" s="40">
        <v>0.02</v>
      </c>
    </row>
    <row r="61" spans="1:37" x14ac:dyDescent="0.25">
      <c r="A61" s="40">
        <v>31</v>
      </c>
      <c r="B61" s="40" t="s">
        <v>44</v>
      </c>
      <c r="C61" s="40" t="s">
        <v>57</v>
      </c>
      <c r="D61" s="40">
        <v>24.746870000000001</v>
      </c>
      <c r="E61" s="40">
        <v>-110.67855</v>
      </c>
      <c r="F61" s="40">
        <v>3</v>
      </c>
      <c r="G61" s="43">
        <v>42672</v>
      </c>
      <c r="H61" s="44" t="s">
        <v>58</v>
      </c>
      <c r="I61" s="40">
        <v>5.0999999999999996</v>
      </c>
      <c r="J61" s="40">
        <v>28</v>
      </c>
      <c r="K61" s="40" t="s">
        <v>24</v>
      </c>
      <c r="L61" s="40" t="s">
        <v>25</v>
      </c>
      <c r="M61" s="40">
        <f t="shared" si="8"/>
        <v>4</v>
      </c>
      <c r="T61" s="40">
        <v>3</v>
      </c>
      <c r="V61" s="40">
        <v>1</v>
      </c>
      <c r="AH61" s="41">
        <v>1.413E-2</v>
      </c>
      <c r="AI61" s="40">
        <v>2.9849999999999999</v>
      </c>
      <c r="AJ61" s="40">
        <v>497.24505456586905</v>
      </c>
      <c r="AK61" s="40">
        <v>0.04</v>
      </c>
    </row>
    <row r="62" spans="1:37" x14ac:dyDescent="0.25">
      <c r="A62" s="40">
        <v>31</v>
      </c>
      <c r="B62" s="40" t="s">
        <v>44</v>
      </c>
      <c r="C62" s="40" t="s">
        <v>57</v>
      </c>
      <c r="D62" s="40">
        <v>24.746870000000001</v>
      </c>
      <c r="E62" s="40">
        <v>-110.67855</v>
      </c>
      <c r="F62" s="40">
        <v>3</v>
      </c>
      <c r="G62" s="43">
        <v>42672</v>
      </c>
      <c r="H62" s="44" t="s">
        <v>58</v>
      </c>
      <c r="I62" s="40">
        <v>5.0999999999999996</v>
      </c>
      <c r="J62" s="40">
        <v>28</v>
      </c>
      <c r="K62" s="40" t="s">
        <v>53</v>
      </c>
      <c r="L62" s="40" t="s">
        <v>54</v>
      </c>
      <c r="M62" s="40">
        <f t="shared" si="8"/>
        <v>20</v>
      </c>
      <c r="V62" s="40">
        <v>20</v>
      </c>
      <c r="AH62" s="41">
        <v>1.259E-2</v>
      </c>
      <c r="AI62" s="40">
        <v>3.01</v>
      </c>
      <c r="AJ62" s="40">
        <v>5413.1135112341408</v>
      </c>
      <c r="AK62" s="40">
        <v>0.2</v>
      </c>
    </row>
    <row r="63" spans="1:37" x14ac:dyDescent="0.25">
      <c r="A63" s="40">
        <v>31</v>
      </c>
      <c r="B63" s="40" t="s">
        <v>44</v>
      </c>
      <c r="C63" s="40" t="s">
        <v>57</v>
      </c>
      <c r="D63" s="40">
        <v>24.746870000000001</v>
      </c>
      <c r="E63" s="40">
        <v>-110.67855</v>
      </c>
      <c r="F63" s="40">
        <v>3</v>
      </c>
      <c r="G63" s="43">
        <v>42672</v>
      </c>
      <c r="H63" s="44" t="s">
        <v>58</v>
      </c>
      <c r="I63" s="40">
        <v>5.0999999999999996</v>
      </c>
      <c r="J63" s="40">
        <v>28</v>
      </c>
      <c r="K63" s="40" t="s">
        <v>26</v>
      </c>
      <c r="L63" s="40" t="s">
        <v>27</v>
      </c>
      <c r="M63" s="40">
        <f t="shared" si="8"/>
        <v>9</v>
      </c>
      <c r="O63" s="40">
        <v>5</v>
      </c>
      <c r="Q63" s="40">
        <v>4</v>
      </c>
      <c r="AH63" s="41">
        <v>1.549E-2</v>
      </c>
      <c r="AI63" s="40">
        <v>2.97</v>
      </c>
      <c r="AJ63" s="40">
        <v>42.81884145982626</v>
      </c>
      <c r="AK63" s="40">
        <v>0.09</v>
      </c>
    </row>
    <row r="64" spans="1:37" x14ac:dyDescent="0.25">
      <c r="A64" s="45">
        <v>31</v>
      </c>
      <c r="B64" s="45" t="s">
        <v>44</v>
      </c>
      <c r="C64" s="45" t="str">
        <f>CONCATENATE(B64,A64)</f>
        <v>El Portugués31</v>
      </c>
      <c r="D64" s="45">
        <v>24.746870000000001</v>
      </c>
      <c r="E64" s="45">
        <v>-110.67855</v>
      </c>
      <c r="F64" s="46">
        <v>3</v>
      </c>
      <c r="G64" s="47">
        <v>42672</v>
      </c>
      <c r="H64" s="48" t="s">
        <v>58</v>
      </c>
      <c r="I64" s="45">
        <v>5.0999999999999996</v>
      </c>
      <c r="J64" s="45">
        <v>28</v>
      </c>
      <c r="K64" s="39" t="s">
        <v>443</v>
      </c>
      <c r="L64" s="39" t="s">
        <v>444</v>
      </c>
      <c r="M64" s="45">
        <v>1</v>
      </c>
      <c r="AI64" s="40">
        <f>VLOOKUP(K64,spp!A:E,5,FALSE)</f>
        <v>33.238461538461536</v>
      </c>
      <c r="AJ64" s="40">
        <f>AI64*M64</f>
        <v>33.238461538461536</v>
      </c>
      <c r="AK64" s="42">
        <f>M64/50</f>
        <v>0.02</v>
      </c>
    </row>
    <row r="65" spans="1:37" x14ac:dyDescent="0.25">
      <c r="A65" s="40">
        <v>32</v>
      </c>
      <c r="B65" s="40" t="s">
        <v>44</v>
      </c>
      <c r="C65" s="40" t="s">
        <v>59</v>
      </c>
      <c r="D65" s="40">
        <v>24.746870000000001</v>
      </c>
      <c r="E65" s="40">
        <v>-110.67855</v>
      </c>
      <c r="F65" s="40">
        <v>4</v>
      </c>
      <c r="G65" s="43">
        <v>42672</v>
      </c>
      <c r="H65" s="44" t="s">
        <v>60</v>
      </c>
      <c r="I65" s="40">
        <v>5.8</v>
      </c>
      <c r="J65" s="40">
        <v>28</v>
      </c>
      <c r="K65" s="40" t="s">
        <v>18</v>
      </c>
      <c r="L65" s="40" t="s">
        <v>19</v>
      </c>
      <c r="M65" s="40">
        <f>SUM(N65:AG65)</f>
        <v>1</v>
      </c>
      <c r="V65" s="40">
        <v>1</v>
      </c>
      <c r="AH65" s="41">
        <v>3.1620000000000002E-2</v>
      </c>
      <c r="AI65" s="40">
        <v>2.93</v>
      </c>
      <c r="AJ65" s="40">
        <v>521.442780012855</v>
      </c>
      <c r="AK65" s="40">
        <v>0.01</v>
      </c>
    </row>
    <row r="66" spans="1:37" x14ac:dyDescent="0.25">
      <c r="A66" s="40">
        <v>32</v>
      </c>
      <c r="B66" s="40" t="s">
        <v>44</v>
      </c>
      <c r="C66" s="40" t="s">
        <v>59</v>
      </c>
      <c r="D66" s="40">
        <v>24.746870000000001</v>
      </c>
      <c r="E66" s="40">
        <v>-110.67855</v>
      </c>
      <c r="F66" s="40">
        <v>4</v>
      </c>
      <c r="G66" s="43">
        <v>42672</v>
      </c>
      <c r="H66" s="44" t="s">
        <v>60</v>
      </c>
      <c r="I66" s="40">
        <v>5.8</v>
      </c>
      <c r="J66" s="40">
        <v>28</v>
      </c>
      <c r="K66" s="40" t="s">
        <v>24</v>
      </c>
      <c r="L66" s="40" t="s">
        <v>25</v>
      </c>
      <c r="M66" s="40">
        <f>SUM(N66:AG66)</f>
        <v>2</v>
      </c>
      <c r="T66" s="40">
        <v>2</v>
      </c>
      <c r="AH66" s="41">
        <v>1.413E-2</v>
      </c>
      <c r="AI66" s="40">
        <v>2.9849999999999999</v>
      </c>
      <c r="AJ66" s="40">
        <v>145.09108648457837</v>
      </c>
      <c r="AK66" s="40">
        <v>0.02</v>
      </c>
    </row>
    <row r="67" spans="1:37" x14ac:dyDescent="0.25">
      <c r="A67" s="40">
        <v>32</v>
      </c>
      <c r="B67" s="40" t="s">
        <v>44</v>
      </c>
      <c r="C67" s="40" t="s">
        <v>59</v>
      </c>
      <c r="D67" s="40">
        <v>24.746870000000001</v>
      </c>
      <c r="E67" s="40">
        <v>-110.67855</v>
      </c>
      <c r="F67" s="40">
        <v>4</v>
      </c>
      <c r="G67" s="43">
        <v>42672</v>
      </c>
      <c r="H67" s="44" t="s">
        <v>60</v>
      </c>
      <c r="I67" s="40">
        <v>5.8</v>
      </c>
      <c r="J67" s="40">
        <v>28</v>
      </c>
      <c r="K67" s="40" t="s">
        <v>26</v>
      </c>
      <c r="L67" s="40" t="s">
        <v>27</v>
      </c>
      <c r="M67" s="40">
        <f>SUM(N67:AG67)</f>
        <v>31</v>
      </c>
      <c r="Q67" s="40">
        <v>31</v>
      </c>
      <c r="AH67" s="41">
        <v>1.549E-2</v>
      </c>
      <c r="AI67" s="40">
        <v>2.97</v>
      </c>
      <c r="AJ67" s="40">
        <v>301.42344496024208</v>
      </c>
      <c r="AK67" s="40">
        <v>0.31</v>
      </c>
    </row>
    <row r="68" spans="1:37" x14ac:dyDescent="0.25">
      <c r="A68" s="45">
        <v>32</v>
      </c>
      <c r="B68" s="45" t="s">
        <v>44</v>
      </c>
      <c r="C68" s="45" t="str">
        <f>CONCATENATE(B68,A68)</f>
        <v>El Portugués32</v>
      </c>
      <c r="D68" s="45">
        <v>24.746870000000001</v>
      </c>
      <c r="E68" s="45">
        <v>-110.67855</v>
      </c>
      <c r="F68" s="46">
        <v>4</v>
      </c>
      <c r="G68" s="47">
        <v>42672</v>
      </c>
      <c r="H68" s="48" t="s">
        <v>60</v>
      </c>
      <c r="I68" s="45">
        <v>5.8</v>
      </c>
      <c r="J68" s="45">
        <v>28</v>
      </c>
      <c r="K68" s="39" t="s">
        <v>443</v>
      </c>
      <c r="L68" s="39" t="s">
        <v>444</v>
      </c>
      <c r="M68" s="45">
        <v>3</v>
      </c>
      <c r="AI68" s="40">
        <f>VLOOKUP(K68,spp!A:E,5,FALSE)</f>
        <v>33.238461538461536</v>
      </c>
      <c r="AJ68" s="40">
        <f>AI68*M68</f>
        <v>99.715384615384608</v>
      </c>
      <c r="AK68" s="42">
        <f>M68/50</f>
        <v>0.06</v>
      </c>
    </row>
    <row r="69" spans="1:37" x14ac:dyDescent="0.25">
      <c r="A69" s="40">
        <v>33</v>
      </c>
      <c r="B69" s="40" t="s">
        <v>44</v>
      </c>
      <c r="C69" s="40" t="s">
        <v>61</v>
      </c>
      <c r="D69" s="40">
        <v>24.746870000000001</v>
      </c>
      <c r="E69" s="40">
        <v>-110.67855</v>
      </c>
      <c r="F69" s="40">
        <v>1</v>
      </c>
      <c r="G69" s="43">
        <v>42672</v>
      </c>
      <c r="H69" s="44" t="s">
        <v>62</v>
      </c>
      <c r="I69" s="40">
        <v>7.1</v>
      </c>
      <c r="J69" s="40">
        <v>28</v>
      </c>
      <c r="K69" s="40" t="s">
        <v>26</v>
      </c>
      <c r="L69" s="40" t="s">
        <v>27</v>
      </c>
      <c r="M69" s="40">
        <f>SUM(N69:AG69)</f>
        <v>6</v>
      </c>
      <c r="O69" s="40">
        <v>2</v>
      </c>
      <c r="Q69" s="40">
        <v>4</v>
      </c>
      <c r="AH69" s="41">
        <v>1.549E-2</v>
      </c>
      <c r="AI69" s="40">
        <v>2.97</v>
      </c>
      <c r="AJ69" s="40">
        <v>40.463545226013764</v>
      </c>
      <c r="AK69" s="40">
        <v>0.06</v>
      </c>
    </row>
    <row r="70" spans="1:37" x14ac:dyDescent="0.25">
      <c r="A70" s="40">
        <v>33</v>
      </c>
      <c r="B70" s="40" t="s">
        <v>44</v>
      </c>
      <c r="C70" s="40" t="s">
        <v>61</v>
      </c>
      <c r="D70" s="40">
        <v>24.746870000000001</v>
      </c>
      <c r="E70" s="40">
        <v>-110.67855</v>
      </c>
      <c r="F70" s="40">
        <v>1</v>
      </c>
      <c r="G70" s="43">
        <v>42672</v>
      </c>
      <c r="H70" s="44" t="s">
        <v>62</v>
      </c>
      <c r="I70" s="40">
        <v>7.1</v>
      </c>
      <c r="J70" s="40">
        <v>28</v>
      </c>
      <c r="K70" s="40" t="s">
        <v>53</v>
      </c>
      <c r="L70" s="40" t="s">
        <v>54</v>
      </c>
      <c r="M70" s="40">
        <f>SUM(N70:AG70)</f>
        <v>1</v>
      </c>
      <c r="V70" s="40">
        <v>1</v>
      </c>
      <c r="AH70" s="41">
        <v>1.259E-2</v>
      </c>
      <c r="AI70" s="40">
        <v>3.01</v>
      </c>
      <c r="AJ70" s="40">
        <v>270.65567556170703</v>
      </c>
      <c r="AK70" s="40">
        <v>0.01</v>
      </c>
    </row>
    <row r="71" spans="1:37" x14ac:dyDescent="0.25">
      <c r="A71" s="45">
        <v>33</v>
      </c>
      <c r="B71" s="45" t="s">
        <v>44</v>
      </c>
      <c r="C71" s="45" t="str">
        <f>CONCATENATE(B71,A71)</f>
        <v>El Portugués33</v>
      </c>
      <c r="D71" s="45">
        <v>24.746870000000001</v>
      </c>
      <c r="E71" s="45">
        <v>-110.67855</v>
      </c>
      <c r="F71" s="46">
        <v>1</v>
      </c>
      <c r="G71" s="47">
        <v>42672</v>
      </c>
      <c r="H71" s="48" t="s">
        <v>62</v>
      </c>
      <c r="I71" s="45">
        <v>7.1</v>
      </c>
      <c r="J71" s="45">
        <v>28</v>
      </c>
      <c r="K71" s="39" t="s">
        <v>443</v>
      </c>
      <c r="L71" s="39" t="s">
        <v>444</v>
      </c>
      <c r="M71" s="45">
        <v>5</v>
      </c>
      <c r="AI71" s="40">
        <f>VLOOKUP(K71,spp!A:E,5,FALSE)</f>
        <v>33.238461538461536</v>
      </c>
      <c r="AJ71" s="40">
        <f>AI71*M71</f>
        <v>166.19230769230768</v>
      </c>
      <c r="AK71" s="42">
        <f>M71/50</f>
        <v>0.1</v>
      </c>
    </row>
    <row r="72" spans="1:37" x14ac:dyDescent="0.25">
      <c r="A72" s="40">
        <v>34</v>
      </c>
      <c r="B72" s="40" t="s">
        <v>44</v>
      </c>
      <c r="C72" s="40" t="s">
        <v>63</v>
      </c>
      <c r="D72" s="40">
        <v>24.746870000000001</v>
      </c>
      <c r="E72" s="40">
        <v>-110.67855</v>
      </c>
      <c r="F72" s="40">
        <v>2</v>
      </c>
      <c r="G72" s="43">
        <v>42672</v>
      </c>
      <c r="H72" s="44" t="s">
        <v>64</v>
      </c>
      <c r="I72" s="40">
        <v>5.7</v>
      </c>
      <c r="J72" s="40">
        <v>28</v>
      </c>
      <c r="K72" s="40" t="s">
        <v>26</v>
      </c>
      <c r="L72" s="40" t="s">
        <v>27</v>
      </c>
      <c r="M72" s="40">
        <f>SUM(N72:AG72)</f>
        <v>19</v>
      </c>
      <c r="Q72" s="40">
        <v>19</v>
      </c>
      <c r="AH72" s="41">
        <v>1.549E-2</v>
      </c>
      <c r="AI72" s="40">
        <v>2.97</v>
      </c>
      <c r="AJ72" s="40">
        <v>184.74340174982581</v>
      </c>
      <c r="AK72" s="40">
        <v>0.19</v>
      </c>
    </row>
    <row r="73" spans="1:37" x14ac:dyDescent="0.25">
      <c r="A73" s="40">
        <v>34</v>
      </c>
      <c r="B73" s="40" t="s">
        <v>44</v>
      </c>
      <c r="C73" s="40" t="s">
        <v>63</v>
      </c>
      <c r="D73" s="40">
        <v>24.746870000000001</v>
      </c>
      <c r="E73" s="40">
        <v>-110.67855</v>
      </c>
      <c r="F73" s="40">
        <v>2</v>
      </c>
      <c r="G73" s="43">
        <v>42672</v>
      </c>
      <c r="H73" s="44" t="s">
        <v>64</v>
      </c>
      <c r="I73" s="40">
        <v>5.7</v>
      </c>
      <c r="J73" s="40">
        <v>28</v>
      </c>
      <c r="K73" s="40" t="s">
        <v>18</v>
      </c>
      <c r="L73" s="40" t="s">
        <v>19</v>
      </c>
      <c r="M73" s="40">
        <f>SUM(N73:AG73)</f>
        <v>3</v>
      </c>
      <c r="T73" s="40">
        <v>2</v>
      </c>
      <c r="V73" s="40">
        <v>1</v>
      </c>
      <c r="AH73" s="41">
        <v>3.1620000000000002E-2</v>
      </c>
      <c r="AI73" s="40">
        <v>2.93</v>
      </c>
      <c r="AJ73" s="40">
        <v>798.83440449062277</v>
      </c>
      <c r="AK73" s="40">
        <v>0.03</v>
      </c>
    </row>
    <row r="74" spans="1:37" x14ac:dyDescent="0.25">
      <c r="A74" s="45">
        <v>34</v>
      </c>
      <c r="B74" s="45" t="s">
        <v>44</v>
      </c>
      <c r="C74" s="45" t="str">
        <f>CONCATENATE(B74,A74)</f>
        <v>El Portugués34</v>
      </c>
      <c r="D74" s="45">
        <v>24.746870000000001</v>
      </c>
      <c r="E74" s="45">
        <v>-110.67855</v>
      </c>
      <c r="F74" s="46">
        <v>2</v>
      </c>
      <c r="G74" s="47">
        <v>42672</v>
      </c>
      <c r="H74" s="48" t="s">
        <v>64</v>
      </c>
      <c r="I74" s="45">
        <v>5.7</v>
      </c>
      <c r="J74" s="45">
        <v>28</v>
      </c>
      <c r="K74" s="39" t="s">
        <v>443</v>
      </c>
      <c r="L74" s="39" t="s">
        <v>444</v>
      </c>
      <c r="M74" s="45">
        <v>6</v>
      </c>
      <c r="AI74" s="40">
        <f>VLOOKUP(K74,spp!A:E,5,FALSE)</f>
        <v>33.238461538461536</v>
      </c>
      <c r="AJ74" s="40">
        <f>AI74*M74</f>
        <v>199.43076923076922</v>
      </c>
      <c r="AK74" s="42">
        <f>M74/50</f>
        <v>0.12</v>
      </c>
    </row>
    <row r="75" spans="1:37" x14ac:dyDescent="0.25">
      <c r="A75" s="40">
        <v>35</v>
      </c>
      <c r="B75" s="40" t="s">
        <v>44</v>
      </c>
      <c r="C75" s="40" t="s">
        <v>65</v>
      </c>
      <c r="D75" s="40">
        <v>24.746870000000001</v>
      </c>
      <c r="E75" s="40">
        <v>-110.67855</v>
      </c>
      <c r="F75" s="40">
        <v>3</v>
      </c>
      <c r="G75" s="43">
        <v>42672</v>
      </c>
      <c r="H75" s="44" t="s">
        <v>66</v>
      </c>
      <c r="I75" s="40">
        <v>7.1</v>
      </c>
      <c r="J75" s="40">
        <v>28</v>
      </c>
      <c r="K75" s="40" t="s">
        <v>26</v>
      </c>
      <c r="L75" s="40" t="s">
        <v>27</v>
      </c>
      <c r="M75" s="40">
        <f>SUM(N75:AG75)</f>
        <v>17</v>
      </c>
      <c r="Q75" s="40">
        <v>17</v>
      </c>
      <c r="AH75" s="41">
        <v>1.549E-2</v>
      </c>
      <c r="AI75" s="40">
        <v>2.97</v>
      </c>
      <c r="AJ75" s="40">
        <v>165.2967278814231</v>
      </c>
      <c r="AK75" s="40">
        <v>0.17</v>
      </c>
    </row>
    <row r="76" spans="1:37" x14ac:dyDescent="0.25">
      <c r="A76" s="40">
        <v>35</v>
      </c>
      <c r="B76" s="40" t="s">
        <v>44</v>
      </c>
      <c r="C76" s="40" t="s">
        <v>65</v>
      </c>
      <c r="D76" s="40">
        <v>24.746870000000001</v>
      </c>
      <c r="E76" s="40">
        <v>-110.67855</v>
      </c>
      <c r="F76" s="40">
        <v>3</v>
      </c>
      <c r="G76" s="43">
        <v>42672</v>
      </c>
      <c r="H76" s="44" t="s">
        <v>66</v>
      </c>
      <c r="I76" s="40">
        <v>7.1</v>
      </c>
      <c r="J76" s="40">
        <v>28</v>
      </c>
      <c r="K76" s="40" t="s">
        <v>24</v>
      </c>
      <c r="L76" s="40" t="s">
        <v>25</v>
      </c>
      <c r="M76" s="40">
        <f>SUM(N76:AG76)</f>
        <v>1</v>
      </c>
      <c r="V76" s="40">
        <v>1</v>
      </c>
      <c r="AH76" s="41">
        <v>1.413E-2</v>
      </c>
      <c r="AI76" s="40">
        <v>2.9849999999999999</v>
      </c>
      <c r="AJ76" s="40">
        <v>279.60842483900149</v>
      </c>
      <c r="AK76" s="40">
        <v>0.01</v>
      </c>
    </row>
    <row r="77" spans="1:37" x14ac:dyDescent="0.25">
      <c r="A77" s="45">
        <v>35</v>
      </c>
      <c r="B77" s="45" t="s">
        <v>44</v>
      </c>
      <c r="C77" s="45" t="str">
        <f>CONCATENATE(B77,A77)</f>
        <v>El Portugués35</v>
      </c>
      <c r="D77" s="45">
        <v>24.746870000000001</v>
      </c>
      <c r="E77" s="45">
        <v>-110.67855</v>
      </c>
      <c r="F77" s="46">
        <v>3</v>
      </c>
      <c r="G77" s="47">
        <v>42672</v>
      </c>
      <c r="H77" s="48" t="s">
        <v>66</v>
      </c>
      <c r="I77" s="45">
        <v>7.1</v>
      </c>
      <c r="J77" s="45">
        <v>28</v>
      </c>
      <c r="K77" s="39" t="s">
        <v>443</v>
      </c>
      <c r="L77" s="39" t="s">
        <v>444</v>
      </c>
      <c r="M77" s="45">
        <v>6</v>
      </c>
      <c r="AI77" s="40">
        <f>VLOOKUP(K77,spp!A:E,5,FALSE)</f>
        <v>33.238461538461536</v>
      </c>
      <c r="AJ77" s="40">
        <f>AI77*M77</f>
        <v>199.43076923076922</v>
      </c>
      <c r="AK77" s="42">
        <f>M77/50</f>
        <v>0.12</v>
      </c>
    </row>
    <row r="78" spans="1:37" x14ac:dyDescent="0.25">
      <c r="A78" s="40">
        <v>36</v>
      </c>
      <c r="B78" s="40" t="s">
        <v>44</v>
      </c>
      <c r="C78" s="40" t="s">
        <v>67</v>
      </c>
      <c r="D78" s="40">
        <v>24.746870000000001</v>
      </c>
      <c r="E78" s="40">
        <v>-110.67855</v>
      </c>
      <c r="F78" s="40">
        <v>4</v>
      </c>
      <c r="G78" s="43">
        <v>42672</v>
      </c>
      <c r="H78" s="44" t="s">
        <v>68</v>
      </c>
      <c r="I78" s="40">
        <v>5.5</v>
      </c>
      <c r="J78" s="40">
        <v>28</v>
      </c>
      <c r="K78" s="40" t="s">
        <v>26</v>
      </c>
      <c r="L78" s="40" t="s">
        <v>27</v>
      </c>
      <c r="M78" s="40">
        <f>SUM(N78:AG78)</f>
        <v>1</v>
      </c>
      <c r="O78" s="40">
        <v>1</v>
      </c>
      <c r="AH78" s="41">
        <v>1.549E-2</v>
      </c>
      <c r="AI78" s="40">
        <v>2.97</v>
      </c>
      <c r="AJ78" s="40">
        <v>0.7850987446041654</v>
      </c>
      <c r="AK78" s="40">
        <v>0.01</v>
      </c>
    </row>
    <row r="79" spans="1:37" x14ac:dyDescent="0.25">
      <c r="A79" s="45">
        <v>36</v>
      </c>
      <c r="B79" s="45" t="s">
        <v>44</v>
      </c>
      <c r="C79" s="45" t="str">
        <f>CONCATENATE(B79,A79)</f>
        <v>El Portugués36</v>
      </c>
      <c r="D79" s="45">
        <v>24.746870000000001</v>
      </c>
      <c r="E79" s="45">
        <v>-110.67855</v>
      </c>
      <c r="F79" s="46">
        <v>4</v>
      </c>
      <c r="G79" s="47">
        <v>42672</v>
      </c>
      <c r="H79" s="48" t="s">
        <v>68</v>
      </c>
      <c r="I79" s="45">
        <v>5.5</v>
      </c>
      <c r="J79" s="45">
        <v>28</v>
      </c>
      <c r="K79" s="39" t="s">
        <v>443</v>
      </c>
      <c r="L79" s="39" t="s">
        <v>444</v>
      </c>
      <c r="M79" s="45">
        <v>3</v>
      </c>
      <c r="AI79" s="40">
        <f>VLOOKUP(K79,spp!A:E,5,FALSE)</f>
        <v>33.238461538461536</v>
      </c>
      <c r="AJ79" s="40">
        <f>AI79*M79</f>
        <v>99.715384615384608</v>
      </c>
      <c r="AK79" s="42">
        <f>M79/50</f>
        <v>0.06</v>
      </c>
    </row>
    <row r="80" spans="1:37" x14ac:dyDescent="0.25">
      <c r="A80" s="40">
        <v>37</v>
      </c>
      <c r="B80" s="40" t="s">
        <v>69</v>
      </c>
      <c r="C80" s="40" t="s">
        <v>70</v>
      </c>
      <c r="D80" s="40">
        <v>24.80856</v>
      </c>
      <c r="E80" s="40">
        <v>-110.52517</v>
      </c>
      <c r="F80" s="40">
        <v>1</v>
      </c>
      <c r="G80" s="43">
        <v>42672</v>
      </c>
      <c r="H80" s="44" t="s">
        <v>71</v>
      </c>
      <c r="I80" s="40">
        <v>28.8</v>
      </c>
      <c r="J80" s="40">
        <v>28</v>
      </c>
      <c r="K80" s="40" t="s">
        <v>18</v>
      </c>
      <c r="L80" s="40" t="s">
        <v>19</v>
      </c>
      <c r="M80" s="40">
        <f>SUM(N80:AG80)</f>
        <v>8</v>
      </c>
      <c r="Q80" s="40">
        <v>1</v>
      </c>
      <c r="T80" s="40">
        <v>7</v>
      </c>
      <c r="AH80" s="41">
        <v>3.1620000000000002E-2</v>
      </c>
      <c r="AI80" s="40">
        <v>2.93</v>
      </c>
      <c r="AJ80" s="40">
        <v>989.06959917916345</v>
      </c>
      <c r="AK80" s="40">
        <v>0.08</v>
      </c>
    </row>
    <row r="81" spans="1:37" x14ac:dyDescent="0.25">
      <c r="A81" s="45">
        <v>37</v>
      </c>
      <c r="B81" s="45" t="s">
        <v>69</v>
      </c>
      <c r="C81" s="45" t="str">
        <f>CONCATENATE(B81,A81)</f>
        <v>Bajo Seco Sur37</v>
      </c>
      <c r="D81" s="45">
        <v>24.80856</v>
      </c>
      <c r="E81" s="45">
        <v>-110.52517</v>
      </c>
      <c r="F81" s="46">
        <v>1</v>
      </c>
      <c r="G81" s="47">
        <v>42672</v>
      </c>
      <c r="H81" s="48" t="s">
        <v>71</v>
      </c>
      <c r="I81" s="45">
        <v>28.8</v>
      </c>
      <c r="J81" s="45">
        <v>28</v>
      </c>
      <c r="K81" s="39" t="s">
        <v>443</v>
      </c>
      <c r="L81" s="39" t="s">
        <v>444</v>
      </c>
      <c r="M81" s="45">
        <v>1</v>
      </c>
      <c r="AI81" s="40">
        <f>VLOOKUP(K81,spp!A:E,5,FALSE)</f>
        <v>33.238461538461536</v>
      </c>
      <c r="AJ81" s="40">
        <f>AI81*M81</f>
        <v>33.238461538461536</v>
      </c>
      <c r="AK81" s="42">
        <f>M81/50</f>
        <v>0.02</v>
      </c>
    </row>
    <row r="82" spans="1:37" x14ac:dyDescent="0.25">
      <c r="A82" s="40">
        <v>38</v>
      </c>
      <c r="B82" s="40" t="s">
        <v>69</v>
      </c>
      <c r="C82" s="40" t="s">
        <v>72</v>
      </c>
      <c r="D82" s="40">
        <v>24.80856</v>
      </c>
      <c r="E82" s="40">
        <v>-110.52517</v>
      </c>
      <c r="F82" s="40">
        <v>2</v>
      </c>
      <c r="G82" s="43">
        <v>42672</v>
      </c>
      <c r="H82" s="44" t="s">
        <v>73</v>
      </c>
      <c r="I82" s="40">
        <v>28.8</v>
      </c>
      <c r="J82" s="40">
        <v>28</v>
      </c>
      <c r="K82" s="40" t="s">
        <v>18</v>
      </c>
      <c r="L82" s="40" t="s">
        <v>19</v>
      </c>
      <c r="M82" s="40">
        <f>SUM(N82:AG82)</f>
        <v>4</v>
      </c>
      <c r="Q82" s="40">
        <v>1</v>
      </c>
      <c r="T82" s="40">
        <v>3</v>
      </c>
      <c r="AH82" s="41">
        <v>3.1620000000000002E-2</v>
      </c>
      <c r="AI82" s="40">
        <v>2.93</v>
      </c>
      <c r="AJ82" s="40">
        <v>434.28635022362784</v>
      </c>
      <c r="AK82" s="40">
        <v>0.04</v>
      </c>
    </row>
    <row r="83" spans="1:37" x14ac:dyDescent="0.25">
      <c r="A83" s="45">
        <v>38</v>
      </c>
      <c r="B83" s="45" t="s">
        <v>69</v>
      </c>
      <c r="C83" s="45" t="str">
        <f>CONCATENATE(B83,A83)</f>
        <v>Bajo Seco Sur38</v>
      </c>
      <c r="D83" s="45">
        <v>24.80856</v>
      </c>
      <c r="E83" s="45">
        <v>-110.52517</v>
      </c>
      <c r="F83" s="46">
        <v>2</v>
      </c>
      <c r="G83" s="47">
        <v>42672</v>
      </c>
      <c r="H83" s="48" t="s">
        <v>73</v>
      </c>
      <c r="I83" s="45">
        <v>28.8</v>
      </c>
      <c r="J83" s="45">
        <v>28</v>
      </c>
      <c r="K83" s="39" t="s">
        <v>445</v>
      </c>
      <c r="L83" s="39" t="s">
        <v>446</v>
      </c>
      <c r="M83" s="39">
        <v>2</v>
      </c>
      <c r="AI83" s="40">
        <f>VLOOKUP(K83,spp!A:E,5,FALSE)</f>
        <v>375</v>
      </c>
      <c r="AJ83" s="40">
        <f>AI83*M83</f>
        <v>750</v>
      </c>
      <c r="AK83" s="42">
        <f>M83/50</f>
        <v>0.04</v>
      </c>
    </row>
    <row r="84" spans="1:37" x14ac:dyDescent="0.25">
      <c r="A84" s="40">
        <v>39</v>
      </c>
      <c r="B84" s="40" t="s">
        <v>69</v>
      </c>
      <c r="C84" s="40" t="s">
        <v>74</v>
      </c>
      <c r="D84" s="40">
        <v>24.80856</v>
      </c>
      <c r="E84" s="40">
        <v>-110.52517</v>
      </c>
      <c r="F84" s="40">
        <v>1</v>
      </c>
      <c r="G84" s="43">
        <v>42672</v>
      </c>
      <c r="H84" s="44">
        <v>0.52916666666666667</v>
      </c>
      <c r="I84" s="40">
        <v>28.1</v>
      </c>
      <c r="J84" s="40">
        <v>27</v>
      </c>
      <c r="K84" s="40" t="s">
        <v>18</v>
      </c>
      <c r="L84" s="40" t="s">
        <v>19</v>
      </c>
      <c r="M84" s="40">
        <f>SUM(N84:AG84)</f>
        <v>2</v>
      </c>
      <c r="T84" s="40">
        <v>2</v>
      </c>
      <c r="AH84" s="41">
        <v>3.1620000000000002E-2</v>
      </c>
      <c r="AI84" s="40">
        <v>2.93</v>
      </c>
      <c r="AJ84" s="40">
        <v>277.39162447776783</v>
      </c>
      <c r="AK84" s="40">
        <v>0.02</v>
      </c>
    </row>
    <row r="85" spans="1:37" x14ac:dyDescent="0.25">
      <c r="A85" s="45">
        <v>39</v>
      </c>
      <c r="B85" s="45" t="s">
        <v>69</v>
      </c>
      <c r="C85" s="45" t="str">
        <f>CONCATENATE(B85,A85)</f>
        <v>Bajo Seco Sur39</v>
      </c>
      <c r="D85" s="45">
        <v>24.80856</v>
      </c>
      <c r="E85" s="45">
        <v>-110.52517</v>
      </c>
      <c r="F85" s="46">
        <v>1</v>
      </c>
      <c r="G85" s="47">
        <v>42672</v>
      </c>
      <c r="H85" s="48">
        <v>0.52916666666666667</v>
      </c>
      <c r="I85" s="45">
        <v>28.1</v>
      </c>
      <c r="J85" s="45">
        <v>27</v>
      </c>
      <c r="K85" s="39" t="s">
        <v>443</v>
      </c>
      <c r="L85" s="39" t="s">
        <v>444</v>
      </c>
      <c r="M85" s="39">
        <v>4</v>
      </c>
      <c r="AI85" s="40">
        <f>VLOOKUP(K85,spp!A:E,5,FALSE)</f>
        <v>33.238461538461536</v>
      </c>
      <c r="AJ85" s="40">
        <f>AI85*M85</f>
        <v>132.95384615384614</v>
      </c>
      <c r="AK85" s="42">
        <f>M85/50</f>
        <v>0.08</v>
      </c>
    </row>
    <row r="86" spans="1:37" x14ac:dyDescent="0.25">
      <c r="A86" s="40">
        <v>40</v>
      </c>
      <c r="B86" s="40" t="s">
        <v>69</v>
      </c>
      <c r="C86" s="40" t="s">
        <v>75</v>
      </c>
      <c r="D86" s="40">
        <v>24.80856</v>
      </c>
      <c r="E86" s="40">
        <v>-110.52517</v>
      </c>
      <c r="F86" s="40">
        <v>2</v>
      </c>
      <c r="G86" s="43">
        <v>42672</v>
      </c>
      <c r="H86" s="44">
        <v>0.53888888888888886</v>
      </c>
      <c r="I86" s="40">
        <v>27.8</v>
      </c>
      <c r="J86" s="40">
        <v>27</v>
      </c>
      <c r="K86" s="40" t="s">
        <v>20</v>
      </c>
      <c r="L86" s="40" t="s">
        <v>21</v>
      </c>
      <c r="M86" s="40">
        <f>SUM(N86:AG86)</f>
        <v>5</v>
      </c>
      <c r="V86" s="40">
        <v>5</v>
      </c>
      <c r="AH86" s="41">
        <v>1.549E-2</v>
      </c>
      <c r="AI86" s="40">
        <v>2.97</v>
      </c>
      <c r="AJ86" s="40">
        <v>1458.2753097880395</v>
      </c>
      <c r="AK86" s="40">
        <v>0.05</v>
      </c>
    </row>
    <row r="87" spans="1:37" x14ac:dyDescent="0.25">
      <c r="A87" s="40">
        <v>40</v>
      </c>
      <c r="B87" s="40" t="s">
        <v>69</v>
      </c>
      <c r="C87" s="40" t="s">
        <v>75</v>
      </c>
      <c r="D87" s="40">
        <v>24.80856</v>
      </c>
      <c r="E87" s="40">
        <v>-110.52517</v>
      </c>
      <c r="F87" s="40">
        <v>2</v>
      </c>
      <c r="G87" s="43">
        <v>42672</v>
      </c>
      <c r="H87" s="44">
        <v>0.53888888888888886</v>
      </c>
      <c r="I87" s="40">
        <v>27.8</v>
      </c>
      <c r="J87" s="40">
        <v>27</v>
      </c>
      <c r="K87" s="40" t="s">
        <v>18</v>
      </c>
      <c r="L87" s="40" t="s">
        <v>19</v>
      </c>
      <c r="M87" s="40">
        <f>SUM(N87:AG87)</f>
        <v>2</v>
      </c>
      <c r="T87" s="40">
        <v>2</v>
      </c>
      <c r="AH87" s="41">
        <v>3.1620000000000002E-2</v>
      </c>
      <c r="AI87" s="40">
        <v>2.93</v>
      </c>
      <c r="AJ87" s="40">
        <v>277.39162447776783</v>
      </c>
      <c r="AK87" s="40">
        <v>0.02</v>
      </c>
    </row>
    <row r="88" spans="1:37" x14ac:dyDescent="0.25">
      <c r="A88" s="45">
        <v>40</v>
      </c>
      <c r="B88" s="45" t="s">
        <v>69</v>
      </c>
      <c r="C88" s="45" t="str">
        <f>CONCATENATE(B88,A88)</f>
        <v>Bajo Seco Sur40</v>
      </c>
      <c r="D88" s="45">
        <v>24.80856</v>
      </c>
      <c r="E88" s="45">
        <v>-110.52517</v>
      </c>
      <c r="F88" s="46">
        <v>2</v>
      </c>
      <c r="G88" s="47">
        <v>42672</v>
      </c>
      <c r="H88" s="48">
        <v>0.53888888888888886</v>
      </c>
      <c r="I88" s="45">
        <v>27.8</v>
      </c>
      <c r="J88" s="45">
        <v>27</v>
      </c>
      <c r="K88" s="39" t="s">
        <v>443</v>
      </c>
      <c r="L88" s="39" t="s">
        <v>444</v>
      </c>
      <c r="M88" s="39">
        <v>6</v>
      </c>
      <c r="AI88" s="40">
        <f>VLOOKUP(K88,spp!A:E,5,FALSE)</f>
        <v>33.238461538461536</v>
      </c>
      <c r="AJ88" s="40">
        <f>AI88*M88</f>
        <v>199.43076923076922</v>
      </c>
      <c r="AK88" s="42">
        <f>M88/50</f>
        <v>0.12</v>
      </c>
    </row>
    <row r="89" spans="1:37" x14ac:dyDescent="0.25">
      <c r="A89" s="40">
        <v>41</v>
      </c>
      <c r="B89" s="40" t="s">
        <v>69</v>
      </c>
      <c r="C89" s="40" t="s">
        <v>76</v>
      </c>
      <c r="D89" s="40">
        <v>24.80856</v>
      </c>
      <c r="E89" s="40">
        <v>-110.52517</v>
      </c>
      <c r="F89" s="40">
        <v>1</v>
      </c>
      <c r="G89" s="43">
        <v>42672</v>
      </c>
      <c r="H89" s="44" t="s">
        <v>77</v>
      </c>
      <c r="I89" s="40">
        <v>24.5</v>
      </c>
      <c r="J89" s="40">
        <v>27</v>
      </c>
      <c r="K89" s="40" t="s">
        <v>18</v>
      </c>
      <c r="L89" s="40" t="s">
        <v>19</v>
      </c>
      <c r="M89" s="40">
        <f>SUM(N89:AG89)</f>
        <v>7</v>
      </c>
      <c r="T89" s="40">
        <v>7</v>
      </c>
      <c r="AH89" s="41">
        <v>3.1620000000000002E-2</v>
      </c>
      <c r="AI89" s="40">
        <v>2.93</v>
      </c>
      <c r="AJ89" s="40">
        <v>970.87068567218739</v>
      </c>
      <c r="AK89" s="40">
        <v>7.0000000000000007E-2</v>
      </c>
    </row>
    <row r="90" spans="1:37" x14ac:dyDescent="0.25">
      <c r="A90" s="40">
        <v>41</v>
      </c>
      <c r="B90" s="40" t="s">
        <v>69</v>
      </c>
      <c r="C90" s="40" t="s">
        <v>76</v>
      </c>
      <c r="D90" s="40">
        <v>24.80856</v>
      </c>
      <c r="E90" s="40">
        <v>-110.52517</v>
      </c>
      <c r="F90" s="40">
        <v>1</v>
      </c>
      <c r="G90" s="43">
        <v>42672</v>
      </c>
      <c r="H90" s="44" t="s">
        <v>77</v>
      </c>
      <c r="I90" s="40">
        <v>24.5</v>
      </c>
      <c r="J90" s="40">
        <v>27</v>
      </c>
      <c r="K90" s="40" t="s">
        <v>20</v>
      </c>
      <c r="L90" s="40" t="s">
        <v>21</v>
      </c>
      <c r="M90" s="40">
        <f>SUM(N90:AG90)</f>
        <v>10</v>
      </c>
      <c r="T90" s="40">
        <v>5</v>
      </c>
      <c r="V90" s="40">
        <v>5</v>
      </c>
      <c r="AH90" s="41">
        <v>1.549E-2</v>
      </c>
      <c r="AI90" s="40">
        <v>2.97</v>
      </c>
      <c r="AJ90" s="40">
        <v>1839.2046519333774</v>
      </c>
      <c r="AK90" s="40">
        <v>0.1</v>
      </c>
    </row>
    <row r="91" spans="1:37" x14ac:dyDescent="0.25">
      <c r="A91" s="45">
        <v>41</v>
      </c>
      <c r="B91" s="45" t="s">
        <v>69</v>
      </c>
      <c r="C91" s="45" t="str">
        <f>CONCATENATE(B91,A91)</f>
        <v>Bajo Seco Sur41</v>
      </c>
      <c r="D91" s="45">
        <v>24.80856</v>
      </c>
      <c r="E91" s="45">
        <v>-110.52517</v>
      </c>
      <c r="F91" s="46">
        <v>1</v>
      </c>
      <c r="G91" s="47">
        <v>42672</v>
      </c>
      <c r="H91" s="48" t="s">
        <v>77</v>
      </c>
      <c r="I91" s="45">
        <v>24.5</v>
      </c>
      <c r="J91" s="45">
        <v>27</v>
      </c>
      <c r="K91" s="39" t="s">
        <v>447</v>
      </c>
      <c r="L91" s="39" t="s">
        <v>448</v>
      </c>
      <c r="M91" s="39">
        <v>1</v>
      </c>
      <c r="AI91" s="40">
        <f>VLOOKUP(K91,spp!A:E,5,FALSE)</f>
        <v>566.25</v>
      </c>
      <c r="AJ91" s="40">
        <f t="shared" ref="AJ91:AJ92" si="9">AI91*M91</f>
        <v>566.25</v>
      </c>
      <c r="AK91" s="42">
        <f t="shared" ref="AK91:AK92" si="10">M91/50</f>
        <v>0.02</v>
      </c>
    </row>
    <row r="92" spans="1:37" x14ac:dyDescent="0.25">
      <c r="A92" s="45">
        <v>41</v>
      </c>
      <c r="B92" s="45" t="s">
        <v>69</v>
      </c>
      <c r="C92" s="45" t="str">
        <f>CONCATENATE(B92,A92)</f>
        <v>Bajo Seco Sur41</v>
      </c>
      <c r="D92" s="45">
        <v>24.80856</v>
      </c>
      <c r="E92" s="45">
        <v>-110.52517</v>
      </c>
      <c r="F92" s="46">
        <v>1</v>
      </c>
      <c r="G92" s="47">
        <v>42672</v>
      </c>
      <c r="H92" s="48" t="s">
        <v>77</v>
      </c>
      <c r="I92" s="45">
        <v>24.5</v>
      </c>
      <c r="J92" s="45">
        <v>27</v>
      </c>
      <c r="K92" s="39" t="s">
        <v>445</v>
      </c>
      <c r="L92" s="39" t="s">
        <v>446</v>
      </c>
      <c r="M92" s="39">
        <v>2</v>
      </c>
      <c r="AI92" s="40">
        <f>VLOOKUP(K92,spp!A:E,5,FALSE)</f>
        <v>375</v>
      </c>
      <c r="AJ92" s="40">
        <f t="shared" si="9"/>
        <v>750</v>
      </c>
      <c r="AK92" s="42">
        <f t="shared" si="10"/>
        <v>0.04</v>
      </c>
    </row>
    <row r="93" spans="1:37" x14ac:dyDescent="0.25">
      <c r="A93" s="40">
        <v>42</v>
      </c>
      <c r="B93" s="40" t="s">
        <v>69</v>
      </c>
      <c r="C93" s="40" t="s">
        <v>78</v>
      </c>
      <c r="D93" s="40">
        <v>24.80856</v>
      </c>
      <c r="E93" s="40">
        <v>-110.52517</v>
      </c>
      <c r="F93" s="40">
        <v>2</v>
      </c>
      <c r="G93" s="43">
        <v>42672</v>
      </c>
      <c r="H93" s="44" t="s">
        <v>79</v>
      </c>
      <c r="I93" s="40">
        <v>28.2</v>
      </c>
      <c r="J93" s="40">
        <v>27</v>
      </c>
      <c r="K93" s="40" t="s">
        <v>18</v>
      </c>
      <c r="L93" s="40" t="s">
        <v>19</v>
      </c>
      <c r="M93" s="40">
        <f>SUM(N93:AG93)</f>
        <v>13</v>
      </c>
      <c r="Q93" s="40">
        <v>2</v>
      </c>
      <c r="T93" s="40">
        <v>11</v>
      </c>
      <c r="AH93" s="41">
        <v>3.1620000000000002E-2</v>
      </c>
      <c r="AI93" s="40">
        <v>2.93</v>
      </c>
      <c r="AJ93" s="40">
        <v>1562.0517616416753</v>
      </c>
      <c r="AK93" s="40">
        <v>0.13</v>
      </c>
    </row>
    <row r="94" spans="1:37" x14ac:dyDescent="0.25">
      <c r="A94" s="40">
        <v>42</v>
      </c>
      <c r="B94" s="40" t="s">
        <v>69</v>
      </c>
      <c r="C94" s="40" t="s">
        <v>78</v>
      </c>
      <c r="D94" s="40">
        <v>24.80856</v>
      </c>
      <c r="E94" s="40">
        <v>-110.52517</v>
      </c>
      <c r="F94" s="40">
        <v>2</v>
      </c>
      <c r="G94" s="43">
        <v>42672</v>
      </c>
      <c r="H94" s="44" t="s">
        <v>79</v>
      </c>
      <c r="I94" s="40">
        <v>28.2</v>
      </c>
      <c r="J94" s="40">
        <v>27</v>
      </c>
      <c r="K94" s="40" t="s">
        <v>20</v>
      </c>
      <c r="L94" s="40" t="s">
        <v>21</v>
      </c>
      <c r="M94" s="40">
        <f>SUM(N94:AG94)</f>
        <v>5</v>
      </c>
      <c r="T94" s="40">
        <v>5</v>
      </c>
      <c r="AH94" s="41">
        <v>1.549E-2</v>
      </c>
      <c r="AI94" s="40">
        <v>2.97</v>
      </c>
      <c r="AJ94" s="40">
        <v>380.92934214533778</v>
      </c>
      <c r="AK94" s="40">
        <v>0.05</v>
      </c>
    </row>
    <row r="95" spans="1:37" x14ac:dyDescent="0.25">
      <c r="A95" s="45">
        <v>42</v>
      </c>
      <c r="B95" s="45" t="s">
        <v>69</v>
      </c>
      <c r="C95" s="45" t="str">
        <f>CONCATENATE(B95,A95)</f>
        <v>Bajo Seco Sur42</v>
      </c>
      <c r="D95" s="45">
        <v>24.80856</v>
      </c>
      <c r="E95" s="45">
        <v>-110.52517</v>
      </c>
      <c r="F95" s="46">
        <v>2</v>
      </c>
      <c r="G95" s="47">
        <v>42672</v>
      </c>
      <c r="H95" s="48" t="s">
        <v>79</v>
      </c>
      <c r="I95" s="45">
        <v>28.2</v>
      </c>
      <c r="J95" s="45">
        <v>27</v>
      </c>
      <c r="K95" s="39" t="s">
        <v>445</v>
      </c>
      <c r="L95" s="39" t="s">
        <v>446</v>
      </c>
      <c r="M95" s="39">
        <v>1</v>
      </c>
      <c r="AI95" s="40">
        <f>VLOOKUP(K95,spp!A:E,5,FALSE)</f>
        <v>375</v>
      </c>
      <c r="AJ95" s="40">
        <f t="shared" ref="AJ95:AJ96" si="11">AI95*M95</f>
        <v>375</v>
      </c>
      <c r="AK95" s="42">
        <f t="shared" ref="AK95:AK96" si="12">M95/50</f>
        <v>0.02</v>
      </c>
    </row>
    <row r="96" spans="1:37" x14ac:dyDescent="0.25">
      <c r="A96" s="45">
        <v>42</v>
      </c>
      <c r="B96" s="45" t="s">
        <v>69</v>
      </c>
      <c r="C96" s="45" t="str">
        <f>CONCATENATE(B96,A96)</f>
        <v>Bajo Seco Sur42</v>
      </c>
      <c r="D96" s="45">
        <v>24.80856</v>
      </c>
      <c r="E96" s="45">
        <v>-110.52517</v>
      </c>
      <c r="F96" s="46">
        <v>2</v>
      </c>
      <c r="G96" s="47">
        <v>42672</v>
      </c>
      <c r="H96" s="48" t="s">
        <v>79</v>
      </c>
      <c r="I96" s="45">
        <v>28.2</v>
      </c>
      <c r="J96" s="45">
        <v>27</v>
      </c>
      <c r="K96" s="39" t="s">
        <v>443</v>
      </c>
      <c r="L96" s="39" t="s">
        <v>444</v>
      </c>
      <c r="M96" s="39">
        <v>1</v>
      </c>
      <c r="AI96" s="40">
        <f>VLOOKUP(K96,spp!A:E,5,FALSE)</f>
        <v>33.238461538461536</v>
      </c>
      <c r="AJ96" s="40">
        <f t="shared" si="11"/>
        <v>33.238461538461536</v>
      </c>
      <c r="AK96" s="42">
        <f t="shared" si="12"/>
        <v>0.02</v>
      </c>
    </row>
    <row r="97" spans="1:37" x14ac:dyDescent="0.25">
      <c r="A97" s="40">
        <v>43</v>
      </c>
      <c r="B97" s="40" t="s">
        <v>80</v>
      </c>
      <c r="C97" s="40" t="s">
        <v>81</v>
      </c>
      <c r="D97" s="40">
        <v>24.873460000000001</v>
      </c>
      <c r="E97" s="40">
        <v>-110.60406</v>
      </c>
      <c r="F97" s="40">
        <v>1</v>
      </c>
      <c r="G97" s="43">
        <v>42672</v>
      </c>
      <c r="H97" s="44">
        <v>0.6875</v>
      </c>
      <c r="I97" s="40">
        <v>13</v>
      </c>
      <c r="J97" s="40">
        <v>28</v>
      </c>
      <c r="K97" s="40" t="s">
        <v>20</v>
      </c>
      <c r="L97" s="40" t="s">
        <v>21</v>
      </c>
      <c r="M97" s="40">
        <f>SUM(N97:AG97)</f>
        <v>1</v>
      </c>
      <c r="T97" s="40">
        <v>1</v>
      </c>
      <c r="AH97" s="41">
        <v>1.549E-2</v>
      </c>
      <c r="AI97" s="40">
        <v>2.97</v>
      </c>
      <c r="AJ97" s="40">
        <v>76.185868429067554</v>
      </c>
      <c r="AK97" s="40">
        <v>0.01</v>
      </c>
    </row>
    <row r="98" spans="1:37" x14ac:dyDescent="0.25">
      <c r="A98" s="40">
        <v>43</v>
      </c>
      <c r="B98" s="40" t="s">
        <v>80</v>
      </c>
      <c r="C98" s="40" t="s">
        <v>81</v>
      </c>
      <c r="D98" s="40">
        <v>24.873460000000001</v>
      </c>
      <c r="E98" s="40">
        <v>-110.60406</v>
      </c>
      <c r="F98" s="40">
        <v>1</v>
      </c>
      <c r="G98" s="43">
        <v>42672</v>
      </c>
      <c r="H98" s="44">
        <v>0.6875</v>
      </c>
      <c r="I98" s="40">
        <v>13</v>
      </c>
      <c r="J98" s="40">
        <v>28</v>
      </c>
      <c r="K98" s="40" t="s">
        <v>24</v>
      </c>
      <c r="L98" s="40" t="s">
        <v>25</v>
      </c>
      <c r="M98" s="40">
        <f>SUM(N98:AG98)</f>
        <v>1</v>
      </c>
      <c r="X98" s="40">
        <v>1</v>
      </c>
      <c r="AH98" s="41">
        <v>1.413E-2</v>
      </c>
      <c r="AI98" s="40">
        <v>2.9849999999999999</v>
      </c>
      <c r="AJ98" s="40">
        <v>705.70873989595475</v>
      </c>
      <c r="AK98" s="40">
        <v>0.01</v>
      </c>
    </row>
    <row r="99" spans="1:37" x14ac:dyDescent="0.25">
      <c r="A99" s="40">
        <v>43</v>
      </c>
      <c r="B99" s="40" t="s">
        <v>80</v>
      </c>
      <c r="C99" s="40" t="s">
        <v>81</v>
      </c>
      <c r="D99" s="40">
        <v>24.873460000000001</v>
      </c>
      <c r="E99" s="40">
        <v>-110.60406</v>
      </c>
      <c r="F99" s="40">
        <v>1</v>
      </c>
      <c r="G99" s="43">
        <v>42672</v>
      </c>
      <c r="H99" s="44">
        <v>0.6875</v>
      </c>
      <c r="I99" s="40">
        <v>13</v>
      </c>
      <c r="J99" s="40">
        <v>28</v>
      </c>
      <c r="K99" s="40" t="s">
        <v>53</v>
      </c>
      <c r="L99" s="40" t="s">
        <v>54</v>
      </c>
      <c r="M99" s="40">
        <f>SUM(N99:AG99)</f>
        <v>5</v>
      </c>
      <c r="V99" s="40">
        <v>5</v>
      </c>
      <c r="AH99" s="41">
        <v>1.259E-2</v>
      </c>
      <c r="AI99" s="40">
        <v>3.01</v>
      </c>
      <c r="AJ99" s="40">
        <v>1353.2783778085352</v>
      </c>
      <c r="AK99" s="40">
        <v>0.05</v>
      </c>
    </row>
    <row r="100" spans="1:37" x14ac:dyDescent="0.25">
      <c r="A100" s="40">
        <v>43</v>
      </c>
      <c r="B100" s="40" t="s">
        <v>80</v>
      </c>
      <c r="C100" s="40" t="s">
        <v>81</v>
      </c>
      <c r="D100" s="40">
        <v>24.873460000000001</v>
      </c>
      <c r="E100" s="40">
        <v>-110.60406</v>
      </c>
      <c r="F100" s="40">
        <v>1</v>
      </c>
      <c r="G100" s="43">
        <v>42672</v>
      </c>
      <c r="H100" s="44">
        <v>0.6875</v>
      </c>
      <c r="I100" s="40">
        <v>13</v>
      </c>
      <c r="J100" s="40">
        <v>28</v>
      </c>
      <c r="K100" s="40" t="s">
        <v>26</v>
      </c>
      <c r="L100" s="40" t="s">
        <v>27</v>
      </c>
      <c r="M100" s="40">
        <f>SUM(N100:AG100)</f>
        <v>9</v>
      </c>
      <c r="O100" s="40">
        <v>9</v>
      </c>
      <c r="AH100" s="41">
        <v>1.549E-2</v>
      </c>
      <c r="AI100" s="40">
        <v>2.97</v>
      </c>
      <c r="AJ100" s="40">
        <v>7.0658887014374887</v>
      </c>
      <c r="AK100" s="40">
        <v>0.09</v>
      </c>
    </row>
    <row r="101" spans="1:37" x14ac:dyDescent="0.25">
      <c r="A101" s="45">
        <v>43</v>
      </c>
      <c r="B101" s="45" t="s">
        <v>80</v>
      </c>
      <c r="C101" s="45" t="str">
        <f>CONCATENATE(B101,A101)</f>
        <v>El Cayo43</v>
      </c>
      <c r="D101" s="45">
        <v>24.873460000000001</v>
      </c>
      <c r="E101" s="45">
        <v>-110.60406</v>
      </c>
      <c r="F101" s="46">
        <v>1</v>
      </c>
      <c r="G101" s="47">
        <v>42672</v>
      </c>
      <c r="H101" s="48">
        <v>0.6875</v>
      </c>
      <c r="I101" s="45">
        <v>13</v>
      </c>
      <c r="J101" s="45">
        <v>28</v>
      </c>
      <c r="K101" s="39" t="s">
        <v>443</v>
      </c>
      <c r="L101" s="39" t="s">
        <v>444</v>
      </c>
      <c r="M101" s="39">
        <v>3</v>
      </c>
      <c r="AI101" s="40">
        <f>VLOOKUP(K101,spp!A:E,5,FALSE)</f>
        <v>33.238461538461536</v>
      </c>
      <c r="AJ101" s="40">
        <f>AI101*M101</f>
        <v>99.715384615384608</v>
      </c>
      <c r="AK101" s="42">
        <f>M101/50</f>
        <v>0.06</v>
      </c>
    </row>
    <row r="102" spans="1:37" x14ac:dyDescent="0.25">
      <c r="A102" s="40">
        <v>44</v>
      </c>
      <c r="B102" s="40" t="s">
        <v>80</v>
      </c>
      <c r="C102" s="40" t="s">
        <v>82</v>
      </c>
      <c r="D102" s="40">
        <v>24.873460000000001</v>
      </c>
      <c r="E102" s="40">
        <v>-110.60406</v>
      </c>
      <c r="F102" s="40">
        <v>2</v>
      </c>
      <c r="G102" s="43">
        <v>42672</v>
      </c>
      <c r="H102" s="44">
        <v>0.69791666666666663</v>
      </c>
      <c r="I102" s="40">
        <v>13</v>
      </c>
      <c r="J102" s="40">
        <v>28</v>
      </c>
      <c r="K102" s="40" t="s">
        <v>18</v>
      </c>
      <c r="L102" s="40" t="s">
        <v>19</v>
      </c>
      <c r="M102" s="40">
        <f t="shared" ref="M102:M107" si="13">SUM(N102:AG102)</f>
        <v>4</v>
      </c>
      <c r="Q102" s="40">
        <v>1</v>
      </c>
      <c r="T102" s="40">
        <v>3</v>
      </c>
      <c r="AH102" s="41">
        <v>3.1620000000000002E-2</v>
      </c>
      <c r="AI102" s="40">
        <v>2.93</v>
      </c>
      <c r="AJ102" s="40">
        <v>434.28635022362784</v>
      </c>
      <c r="AK102" s="40">
        <v>0.04</v>
      </c>
    </row>
    <row r="103" spans="1:37" x14ac:dyDescent="0.25">
      <c r="A103" s="40">
        <v>44</v>
      </c>
      <c r="B103" s="40" t="s">
        <v>80</v>
      </c>
      <c r="C103" s="40" t="s">
        <v>82</v>
      </c>
      <c r="D103" s="40">
        <v>24.873460000000001</v>
      </c>
      <c r="E103" s="40">
        <v>-110.60406</v>
      </c>
      <c r="F103" s="40">
        <v>2</v>
      </c>
      <c r="G103" s="43">
        <v>42672</v>
      </c>
      <c r="H103" s="44">
        <v>0.69791666666666663</v>
      </c>
      <c r="I103" s="40">
        <v>13</v>
      </c>
      <c r="J103" s="40">
        <v>28</v>
      </c>
      <c r="K103" s="40" t="s">
        <v>20</v>
      </c>
      <c r="L103" s="40" t="s">
        <v>21</v>
      </c>
      <c r="M103" s="40">
        <f t="shared" si="13"/>
        <v>4</v>
      </c>
      <c r="T103" s="40">
        <v>1</v>
      </c>
      <c r="V103" s="40">
        <v>3</v>
      </c>
      <c r="AH103" s="41">
        <v>1.549E-2</v>
      </c>
      <c r="AI103" s="40">
        <v>2.97</v>
      </c>
      <c r="AJ103" s="40">
        <v>951.15105430189135</v>
      </c>
      <c r="AK103" s="40">
        <v>0.04</v>
      </c>
    </row>
    <row r="104" spans="1:37" x14ac:dyDescent="0.25">
      <c r="A104" s="40">
        <v>44</v>
      </c>
      <c r="B104" s="40" t="s">
        <v>80</v>
      </c>
      <c r="C104" s="40" t="s">
        <v>82</v>
      </c>
      <c r="D104" s="40">
        <v>24.873460000000001</v>
      </c>
      <c r="E104" s="40">
        <v>-110.60406</v>
      </c>
      <c r="F104" s="40">
        <v>2</v>
      </c>
      <c r="G104" s="43">
        <v>42672</v>
      </c>
      <c r="H104" s="44">
        <v>0.69791666666666663</v>
      </c>
      <c r="I104" s="40">
        <v>13</v>
      </c>
      <c r="J104" s="40">
        <v>28</v>
      </c>
      <c r="K104" s="40" t="s">
        <v>24</v>
      </c>
      <c r="L104" s="40" t="s">
        <v>25</v>
      </c>
      <c r="M104" s="40">
        <f t="shared" si="13"/>
        <v>1</v>
      </c>
      <c r="T104" s="40">
        <v>1</v>
      </c>
      <c r="AH104" s="41">
        <v>1.413E-2</v>
      </c>
      <c r="AI104" s="40">
        <v>2.9849999999999999</v>
      </c>
      <c r="AJ104" s="40">
        <v>72.545543242289185</v>
      </c>
      <c r="AK104" s="40">
        <v>0.01</v>
      </c>
    </row>
    <row r="105" spans="1:37" x14ac:dyDescent="0.25">
      <c r="A105" s="40">
        <v>44</v>
      </c>
      <c r="B105" s="40" t="s">
        <v>80</v>
      </c>
      <c r="C105" s="40" t="s">
        <v>82</v>
      </c>
      <c r="D105" s="40">
        <v>24.873460000000001</v>
      </c>
      <c r="E105" s="40">
        <v>-110.60406</v>
      </c>
      <c r="F105" s="40">
        <v>2</v>
      </c>
      <c r="G105" s="43">
        <v>42672</v>
      </c>
      <c r="H105" s="44">
        <v>0.69791666666666663</v>
      </c>
      <c r="I105" s="40">
        <v>13</v>
      </c>
      <c r="J105" s="40">
        <v>28</v>
      </c>
      <c r="K105" s="40" t="s">
        <v>53</v>
      </c>
      <c r="L105" s="40" t="s">
        <v>54</v>
      </c>
      <c r="M105" s="40">
        <f t="shared" si="13"/>
        <v>2</v>
      </c>
      <c r="T105" s="40">
        <v>2</v>
      </c>
      <c r="AH105" s="41">
        <v>1.259E-2</v>
      </c>
      <c r="AI105" s="40">
        <v>3.01</v>
      </c>
      <c r="AJ105" s="40">
        <v>138.86738336952035</v>
      </c>
      <c r="AK105" s="40">
        <v>0.02</v>
      </c>
    </row>
    <row r="106" spans="1:37" x14ac:dyDescent="0.25">
      <c r="A106" s="40">
        <v>44</v>
      </c>
      <c r="B106" s="40" t="s">
        <v>80</v>
      </c>
      <c r="C106" s="40" t="s">
        <v>82</v>
      </c>
      <c r="D106" s="40">
        <v>24.873460000000001</v>
      </c>
      <c r="E106" s="40">
        <v>-110.60406</v>
      </c>
      <c r="F106" s="40">
        <v>2</v>
      </c>
      <c r="G106" s="43">
        <v>42672</v>
      </c>
      <c r="H106" s="44">
        <v>0.69791666666666663</v>
      </c>
      <c r="I106" s="40">
        <v>13</v>
      </c>
      <c r="J106" s="40">
        <v>28</v>
      </c>
      <c r="K106" s="40" t="s">
        <v>26</v>
      </c>
      <c r="L106" s="40" t="s">
        <v>27</v>
      </c>
      <c r="M106" s="40">
        <f t="shared" si="13"/>
        <v>12</v>
      </c>
      <c r="O106" s="40">
        <v>12</v>
      </c>
      <c r="AH106" s="41">
        <v>1.549E-2</v>
      </c>
      <c r="AI106" s="40">
        <v>2.97</v>
      </c>
      <c r="AJ106" s="40">
        <v>9.4211849352499843</v>
      </c>
      <c r="AK106" s="40">
        <v>0.12</v>
      </c>
    </row>
    <row r="107" spans="1:37" x14ac:dyDescent="0.25">
      <c r="A107" s="40">
        <v>44</v>
      </c>
      <c r="B107" s="40" t="s">
        <v>80</v>
      </c>
      <c r="C107" s="40" t="s">
        <v>82</v>
      </c>
      <c r="D107" s="40">
        <v>24.873460000000001</v>
      </c>
      <c r="E107" s="40">
        <v>-110.60406</v>
      </c>
      <c r="F107" s="40">
        <v>2</v>
      </c>
      <c r="G107" s="43">
        <v>42672</v>
      </c>
      <c r="H107" s="44">
        <v>0.69791666666666663</v>
      </c>
      <c r="I107" s="40">
        <v>13</v>
      </c>
      <c r="J107" s="40">
        <v>28</v>
      </c>
      <c r="K107" s="40" t="s">
        <v>28</v>
      </c>
      <c r="L107" s="40" t="s">
        <v>29</v>
      </c>
      <c r="M107" s="40">
        <f t="shared" si="13"/>
        <v>2</v>
      </c>
      <c r="Q107" s="40">
        <v>2</v>
      </c>
      <c r="AH107" s="41">
        <v>1.738E-2</v>
      </c>
      <c r="AI107" s="40">
        <v>3.06</v>
      </c>
      <c r="AJ107" s="40">
        <v>26.523107775209898</v>
      </c>
      <c r="AK107" s="40">
        <v>0.02</v>
      </c>
    </row>
    <row r="108" spans="1:37" x14ac:dyDescent="0.25">
      <c r="A108" s="45">
        <v>44</v>
      </c>
      <c r="B108" s="45" t="s">
        <v>80</v>
      </c>
      <c r="C108" s="45" t="str">
        <f>CONCATENATE(B108,A108)</f>
        <v>El Cayo44</v>
      </c>
      <c r="D108" s="45">
        <v>24.873460000000001</v>
      </c>
      <c r="E108" s="45">
        <v>-110.60406</v>
      </c>
      <c r="F108" s="46">
        <v>2</v>
      </c>
      <c r="G108" s="47">
        <v>42672</v>
      </c>
      <c r="H108" s="48">
        <v>0.69791666666666663</v>
      </c>
      <c r="I108" s="45">
        <v>13</v>
      </c>
      <c r="J108" s="45">
        <v>28</v>
      </c>
      <c r="K108" s="39" t="s">
        <v>443</v>
      </c>
      <c r="L108" s="39" t="s">
        <v>444</v>
      </c>
      <c r="M108" s="39">
        <v>8</v>
      </c>
      <c r="AI108" s="40">
        <f>VLOOKUP(K108,spp!A:E,5,FALSE)</f>
        <v>33.238461538461536</v>
      </c>
      <c r="AJ108" s="40">
        <f>AI108*M108</f>
        <v>265.90769230769229</v>
      </c>
      <c r="AK108" s="42">
        <f>M108/50</f>
        <v>0.16</v>
      </c>
    </row>
    <row r="109" spans="1:37" x14ac:dyDescent="0.25">
      <c r="A109" s="40">
        <v>45</v>
      </c>
      <c r="B109" s="40" t="s">
        <v>80</v>
      </c>
      <c r="C109" s="40" t="s">
        <v>83</v>
      </c>
      <c r="D109" s="40">
        <v>24.873460000000001</v>
      </c>
      <c r="E109" s="40">
        <v>-110.60406</v>
      </c>
      <c r="F109" s="40">
        <v>3</v>
      </c>
      <c r="G109" s="43">
        <v>42672</v>
      </c>
      <c r="H109" s="44">
        <v>0.7055555555555556</v>
      </c>
      <c r="I109" s="40">
        <v>13</v>
      </c>
      <c r="J109" s="40">
        <v>29</v>
      </c>
      <c r="K109" s="40" t="s">
        <v>18</v>
      </c>
      <c r="L109" s="40" t="s">
        <v>19</v>
      </c>
      <c r="M109" s="40">
        <f>SUM(N109:AG109)</f>
        <v>7</v>
      </c>
      <c r="T109" s="40">
        <v>7</v>
      </c>
      <c r="AH109" s="41">
        <v>3.1620000000000002E-2</v>
      </c>
      <c r="AI109" s="40">
        <v>2.93</v>
      </c>
      <c r="AJ109" s="40">
        <v>970.87068567218739</v>
      </c>
      <c r="AK109" s="40">
        <v>7.0000000000000007E-2</v>
      </c>
    </row>
    <row r="110" spans="1:37" x14ac:dyDescent="0.25">
      <c r="A110" s="40">
        <v>45</v>
      </c>
      <c r="B110" s="40" t="s">
        <v>80</v>
      </c>
      <c r="C110" s="40" t="s">
        <v>83</v>
      </c>
      <c r="D110" s="40">
        <v>24.873460000000001</v>
      </c>
      <c r="E110" s="40">
        <v>-110.60406</v>
      </c>
      <c r="F110" s="40">
        <v>3</v>
      </c>
      <c r="G110" s="43">
        <v>42672</v>
      </c>
      <c r="H110" s="44">
        <v>0.7055555555555556</v>
      </c>
      <c r="I110" s="40">
        <v>13</v>
      </c>
      <c r="J110" s="40">
        <v>29</v>
      </c>
      <c r="K110" s="40" t="s">
        <v>20</v>
      </c>
      <c r="L110" s="40" t="s">
        <v>21</v>
      </c>
      <c r="M110" s="40">
        <f>SUM(N110:AG110)</f>
        <v>18</v>
      </c>
      <c r="Q110" s="40">
        <v>5</v>
      </c>
      <c r="T110" s="40">
        <v>2</v>
      </c>
      <c r="V110" s="40">
        <v>11</v>
      </c>
      <c r="AH110" s="41">
        <v>1.549E-2</v>
      </c>
      <c r="AI110" s="40">
        <v>2.97</v>
      </c>
      <c r="AJ110" s="40">
        <v>3409.1941030628291</v>
      </c>
      <c r="AK110" s="40">
        <v>0.18</v>
      </c>
    </row>
    <row r="111" spans="1:37" x14ac:dyDescent="0.25">
      <c r="A111" s="40">
        <v>45</v>
      </c>
      <c r="B111" s="40" t="s">
        <v>80</v>
      </c>
      <c r="C111" s="40" t="s">
        <v>83</v>
      </c>
      <c r="D111" s="40">
        <v>24.873460000000001</v>
      </c>
      <c r="E111" s="40">
        <v>-110.60406</v>
      </c>
      <c r="F111" s="40">
        <v>3</v>
      </c>
      <c r="G111" s="43">
        <v>42672</v>
      </c>
      <c r="H111" s="44">
        <v>0.7055555555555556</v>
      </c>
      <c r="I111" s="40">
        <v>13</v>
      </c>
      <c r="J111" s="40">
        <v>29</v>
      </c>
      <c r="K111" s="40" t="s">
        <v>53</v>
      </c>
      <c r="L111" s="40" t="s">
        <v>54</v>
      </c>
      <c r="M111" s="40">
        <f>SUM(N111:AG111)</f>
        <v>4</v>
      </c>
      <c r="T111" s="40">
        <v>2</v>
      </c>
      <c r="V111" s="40">
        <v>2</v>
      </c>
      <c r="AH111" s="41">
        <v>1.259E-2</v>
      </c>
      <c r="AI111" s="40">
        <v>3.01</v>
      </c>
      <c r="AJ111" s="40">
        <v>680.17873449293438</v>
      </c>
      <c r="AK111" s="40">
        <v>0.04</v>
      </c>
    </row>
    <row r="112" spans="1:37" x14ac:dyDescent="0.25">
      <c r="A112" s="40">
        <v>45</v>
      </c>
      <c r="B112" s="40" t="s">
        <v>80</v>
      </c>
      <c r="C112" s="40" t="s">
        <v>83</v>
      </c>
      <c r="D112" s="40">
        <v>24.873460000000001</v>
      </c>
      <c r="E112" s="40">
        <v>-110.60406</v>
      </c>
      <c r="F112" s="40">
        <v>3</v>
      </c>
      <c r="G112" s="43">
        <v>42672</v>
      </c>
      <c r="H112" s="44">
        <v>0.7055555555555556</v>
      </c>
      <c r="I112" s="40">
        <v>13</v>
      </c>
      <c r="J112" s="40">
        <v>29</v>
      </c>
      <c r="K112" s="40" t="s">
        <v>26</v>
      </c>
      <c r="L112" s="40" t="s">
        <v>27</v>
      </c>
      <c r="M112" s="40">
        <f>SUM(N112:AG112)</f>
        <v>8</v>
      </c>
      <c r="O112" s="40">
        <v>8</v>
      </c>
      <c r="AH112" s="41">
        <v>1.549E-2</v>
      </c>
      <c r="AI112" s="40">
        <v>2.97</v>
      </c>
      <c r="AJ112" s="40">
        <v>6.2807899568333232</v>
      </c>
      <c r="AK112" s="40">
        <v>0.08</v>
      </c>
    </row>
    <row r="113" spans="1:37" x14ac:dyDescent="0.25">
      <c r="A113" s="45">
        <v>45</v>
      </c>
      <c r="B113" s="45" t="s">
        <v>80</v>
      </c>
      <c r="C113" s="45" t="str">
        <f>CONCATENATE(B113,A113)</f>
        <v>El Cayo45</v>
      </c>
      <c r="D113" s="45">
        <v>24.873460000000001</v>
      </c>
      <c r="E113" s="45">
        <v>-110.60406</v>
      </c>
      <c r="F113" s="46">
        <v>3</v>
      </c>
      <c r="G113" s="47">
        <v>42672</v>
      </c>
      <c r="H113" s="48">
        <v>0.7055555555555556</v>
      </c>
      <c r="I113" s="45">
        <v>13</v>
      </c>
      <c r="J113" s="45">
        <v>29</v>
      </c>
      <c r="K113" s="39" t="s">
        <v>447</v>
      </c>
      <c r="L113" s="39" t="s">
        <v>448</v>
      </c>
      <c r="M113" s="39">
        <v>1</v>
      </c>
      <c r="AI113" s="40">
        <f>VLOOKUP(K113,spp!A:E,5,FALSE)</f>
        <v>566.25</v>
      </c>
      <c r="AJ113" s="40">
        <f>AI113*M113</f>
        <v>566.25</v>
      </c>
      <c r="AK113" s="42">
        <f>M113/50</f>
        <v>0.02</v>
      </c>
    </row>
    <row r="114" spans="1:37" x14ac:dyDescent="0.25">
      <c r="A114" s="40">
        <v>46</v>
      </c>
      <c r="B114" s="40" t="s">
        <v>80</v>
      </c>
      <c r="C114" s="40" t="s">
        <v>84</v>
      </c>
      <c r="D114" s="40">
        <v>24.873460000000001</v>
      </c>
      <c r="E114" s="40">
        <v>-110.60406</v>
      </c>
      <c r="F114" s="40">
        <v>4</v>
      </c>
      <c r="G114" s="43">
        <v>42672</v>
      </c>
      <c r="H114" s="44">
        <v>0.71111111111111114</v>
      </c>
      <c r="I114" s="40">
        <v>13</v>
      </c>
      <c r="J114" s="40">
        <v>28</v>
      </c>
      <c r="K114" s="40" t="s">
        <v>20</v>
      </c>
      <c r="L114" s="40" t="s">
        <v>21</v>
      </c>
      <c r="M114" s="40">
        <f t="shared" ref="M114:M119" si="14">SUM(N114:AG114)</f>
        <v>27</v>
      </c>
      <c r="Q114" s="40">
        <v>10</v>
      </c>
      <c r="T114" s="40">
        <v>15</v>
      </c>
      <c r="V114" s="40">
        <v>2</v>
      </c>
      <c r="AH114" s="41">
        <v>1.549E-2</v>
      </c>
      <c r="AI114" s="40">
        <v>2.97</v>
      </c>
      <c r="AJ114" s="40">
        <v>1823.3315196932426</v>
      </c>
      <c r="AK114" s="40">
        <v>0.27</v>
      </c>
    </row>
    <row r="115" spans="1:37" x14ac:dyDescent="0.25">
      <c r="A115" s="40">
        <v>46</v>
      </c>
      <c r="B115" s="40" t="s">
        <v>80</v>
      </c>
      <c r="C115" s="40" t="s">
        <v>84</v>
      </c>
      <c r="D115" s="40">
        <v>24.873460000000001</v>
      </c>
      <c r="E115" s="40">
        <v>-110.60406</v>
      </c>
      <c r="F115" s="40">
        <v>4</v>
      </c>
      <c r="G115" s="43">
        <v>42672</v>
      </c>
      <c r="H115" s="44">
        <v>0.71111111111111114</v>
      </c>
      <c r="I115" s="40">
        <v>13</v>
      </c>
      <c r="J115" s="40">
        <v>28</v>
      </c>
      <c r="K115" s="40" t="s">
        <v>24</v>
      </c>
      <c r="L115" s="40" t="s">
        <v>25</v>
      </c>
      <c r="M115" s="40">
        <f t="shared" si="14"/>
        <v>4</v>
      </c>
      <c r="V115" s="40">
        <v>3</v>
      </c>
      <c r="X115" s="40">
        <v>1</v>
      </c>
      <c r="AH115" s="41">
        <v>1.413E-2</v>
      </c>
      <c r="AI115" s="40">
        <v>2.9849999999999999</v>
      </c>
      <c r="AJ115" s="40">
        <v>1544.5340144129591</v>
      </c>
      <c r="AK115" s="40">
        <v>0.04</v>
      </c>
    </row>
    <row r="116" spans="1:37" x14ac:dyDescent="0.25">
      <c r="A116" s="40">
        <v>46</v>
      </c>
      <c r="B116" s="40" t="s">
        <v>80</v>
      </c>
      <c r="C116" s="40" t="s">
        <v>84</v>
      </c>
      <c r="D116" s="40">
        <v>24.873460000000001</v>
      </c>
      <c r="E116" s="40">
        <v>-110.60406</v>
      </c>
      <c r="F116" s="40">
        <v>4</v>
      </c>
      <c r="G116" s="43">
        <v>42672</v>
      </c>
      <c r="H116" s="44">
        <v>0.71111111111111114</v>
      </c>
      <c r="I116" s="40">
        <v>13</v>
      </c>
      <c r="J116" s="40">
        <v>28</v>
      </c>
      <c r="K116" s="40" t="s">
        <v>26</v>
      </c>
      <c r="L116" s="40" t="s">
        <v>27</v>
      </c>
      <c r="M116" s="40">
        <f t="shared" si="14"/>
        <v>12</v>
      </c>
      <c r="O116" s="40">
        <v>12</v>
      </c>
      <c r="AH116" s="41">
        <v>1.549E-2</v>
      </c>
      <c r="AI116" s="40">
        <v>2.97</v>
      </c>
      <c r="AJ116" s="40">
        <v>9.4211849352499843</v>
      </c>
      <c r="AK116" s="40">
        <v>0.12</v>
      </c>
    </row>
    <row r="117" spans="1:37" x14ac:dyDescent="0.25">
      <c r="A117" s="40">
        <v>47</v>
      </c>
      <c r="B117" s="40" t="s">
        <v>80</v>
      </c>
      <c r="C117" s="40" t="s">
        <v>85</v>
      </c>
      <c r="D117" s="40">
        <v>24.873460000000001</v>
      </c>
      <c r="E117" s="40">
        <v>-110.60406</v>
      </c>
      <c r="F117" s="40">
        <v>1</v>
      </c>
      <c r="G117" s="43">
        <v>42672</v>
      </c>
      <c r="H117" s="44" t="s">
        <v>86</v>
      </c>
      <c r="I117" s="40">
        <v>11.1</v>
      </c>
      <c r="J117" s="40">
        <v>29</v>
      </c>
      <c r="K117" s="40" t="s">
        <v>18</v>
      </c>
      <c r="L117" s="40" t="s">
        <v>19</v>
      </c>
      <c r="M117" s="40">
        <f t="shared" si="14"/>
        <v>7</v>
      </c>
      <c r="T117" s="40">
        <v>6</v>
      </c>
      <c r="V117" s="40">
        <v>1</v>
      </c>
      <c r="AH117" s="41">
        <v>3.1620000000000002E-2</v>
      </c>
      <c r="AI117" s="40">
        <v>2.93</v>
      </c>
      <c r="AJ117" s="40">
        <v>1353.6176534461583</v>
      </c>
      <c r="AK117" s="40">
        <v>7.0000000000000007E-2</v>
      </c>
    </row>
    <row r="118" spans="1:37" x14ac:dyDescent="0.25">
      <c r="A118" s="40">
        <v>47</v>
      </c>
      <c r="B118" s="40" t="s">
        <v>80</v>
      </c>
      <c r="C118" s="40" t="s">
        <v>85</v>
      </c>
      <c r="D118" s="40">
        <v>24.873460000000001</v>
      </c>
      <c r="E118" s="40">
        <v>-110.60406</v>
      </c>
      <c r="F118" s="40">
        <v>1</v>
      </c>
      <c r="G118" s="43">
        <v>42672</v>
      </c>
      <c r="H118" s="44" t="s">
        <v>86</v>
      </c>
      <c r="I118" s="40">
        <v>11.1</v>
      </c>
      <c r="J118" s="40">
        <v>29</v>
      </c>
      <c r="K118" s="40" t="s">
        <v>53</v>
      </c>
      <c r="L118" s="40" t="s">
        <v>54</v>
      </c>
      <c r="M118" s="40">
        <f t="shared" si="14"/>
        <v>2</v>
      </c>
      <c r="T118" s="40">
        <v>2</v>
      </c>
      <c r="AH118" s="41">
        <v>1.259E-2</v>
      </c>
      <c r="AI118" s="40">
        <v>3.01</v>
      </c>
      <c r="AJ118" s="40">
        <v>138.86738336952035</v>
      </c>
      <c r="AK118" s="40">
        <v>0.02</v>
      </c>
    </row>
    <row r="119" spans="1:37" x14ac:dyDescent="0.25">
      <c r="A119" s="40">
        <v>47</v>
      </c>
      <c r="B119" s="40" t="s">
        <v>80</v>
      </c>
      <c r="C119" s="40" t="s">
        <v>85</v>
      </c>
      <c r="D119" s="40">
        <v>24.873460000000001</v>
      </c>
      <c r="E119" s="40">
        <v>-110.60406</v>
      </c>
      <c r="F119" s="40">
        <v>1</v>
      </c>
      <c r="G119" s="43">
        <v>42672</v>
      </c>
      <c r="H119" s="44" t="s">
        <v>86</v>
      </c>
      <c r="I119" s="40">
        <v>11.1</v>
      </c>
      <c r="J119" s="40">
        <v>29</v>
      </c>
      <c r="K119" s="40" t="s">
        <v>26</v>
      </c>
      <c r="L119" s="40" t="s">
        <v>27</v>
      </c>
      <c r="M119" s="40">
        <f t="shared" si="14"/>
        <v>3</v>
      </c>
      <c r="Q119" s="40">
        <v>3</v>
      </c>
      <c r="AH119" s="41">
        <v>1.549E-2</v>
      </c>
      <c r="AI119" s="40">
        <v>2.97</v>
      </c>
      <c r="AJ119" s="40">
        <v>29.170010802604075</v>
      </c>
      <c r="AK119" s="40">
        <v>0.03</v>
      </c>
    </row>
    <row r="120" spans="1:37" x14ac:dyDescent="0.25">
      <c r="A120" s="45">
        <v>47</v>
      </c>
      <c r="B120" s="45" t="s">
        <v>80</v>
      </c>
      <c r="C120" s="45" t="str">
        <f>CONCATENATE(B120,A120)</f>
        <v>El Cayo47</v>
      </c>
      <c r="D120" s="45">
        <v>24.873460000000001</v>
      </c>
      <c r="E120" s="45">
        <v>-110.60406</v>
      </c>
      <c r="F120" s="46">
        <v>1</v>
      </c>
      <c r="G120" s="47">
        <v>42672</v>
      </c>
      <c r="H120" s="48" t="s">
        <v>86</v>
      </c>
      <c r="I120" s="45">
        <v>11.1</v>
      </c>
      <c r="J120" s="45">
        <v>29</v>
      </c>
      <c r="K120" s="39" t="s">
        <v>443</v>
      </c>
      <c r="L120" s="39" t="s">
        <v>444</v>
      </c>
      <c r="M120" s="39">
        <v>5</v>
      </c>
      <c r="AI120" s="40">
        <f>VLOOKUP(K120,spp!A:E,5,FALSE)</f>
        <v>33.238461538461536</v>
      </c>
      <c r="AJ120" s="40">
        <f>AI120*M120</f>
        <v>166.19230769230768</v>
      </c>
      <c r="AK120" s="42">
        <f>M120/50</f>
        <v>0.1</v>
      </c>
    </row>
    <row r="121" spans="1:37" x14ac:dyDescent="0.25">
      <c r="A121" s="40">
        <v>48</v>
      </c>
      <c r="B121" s="40" t="s">
        <v>80</v>
      </c>
      <c r="C121" s="40" t="s">
        <v>87</v>
      </c>
      <c r="D121" s="40">
        <v>24.873460000000001</v>
      </c>
      <c r="E121" s="40">
        <v>-110.60406</v>
      </c>
      <c r="F121" s="40">
        <v>2</v>
      </c>
      <c r="G121" s="43">
        <v>42672</v>
      </c>
      <c r="H121" s="44" t="s">
        <v>88</v>
      </c>
      <c r="I121" s="40">
        <v>7.7</v>
      </c>
      <c r="J121" s="40">
        <v>29</v>
      </c>
      <c r="K121" s="40" t="s">
        <v>26</v>
      </c>
      <c r="L121" s="40" t="s">
        <v>27</v>
      </c>
      <c r="M121" s="40">
        <f>SUM(N121:AG121)</f>
        <v>5</v>
      </c>
      <c r="O121" s="40">
        <v>2</v>
      </c>
      <c r="Q121" s="40">
        <v>3</v>
      </c>
      <c r="AH121" s="41">
        <v>1.549E-2</v>
      </c>
      <c r="AI121" s="40">
        <v>2.97</v>
      </c>
      <c r="AJ121" s="40">
        <v>30.740208291812404</v>
      </c>
      <c r="AK121" s="40">
        <v>0.05</v>
      </c>
    </row>
    <row r="122" spans="1:37" x14ac:dyDescent="0.25">
      <c r="A122" s="40">
        <v>48</v>
      </c>
      <c r="B122" s="40" t="s">
        <v>80</v>
      </c>
      <c r="C122" s="40" t="s">
        <v>87</v>
      </c>
      <c r="D122" s="40">
        <v>24.873460000000001</v>
      </c>
      <c r="E122" s="40">
        <v>-110.60406</v>
      </c>
      <c r="F122" s="40">
        <v>2</v>
      </c>
      <c r="G122" s="43">
        <v>42672</v>
      </c>
      <c r="H122" s="44" t="s">
        <v>88</v>
      </c>
      <c r="I122" s="40">
        <v>7.7</v>
      </c>
      <c r="J122" s="40">
        <v>29</v>
      </c>
      <c r="K122" s="40" t="s">
        <v>53</v>
      </c>
      <c r="L122" s="40" t="s">
        <v>54</v>
      </c>
      <c r="M122" s="40">
        <f>SUM(N122:AG122)</f>
        <v>2</v>
      </c>
      <c r="T122" s="40">
        <v>2</v>
      </c>
      <c r="AH122" s="41">
        <v>1.259E-2</v>
      </c>
      <c r="AI122" s="40">
        <v>3.01</v>
      </c>
      <c r="AJ122" s="40">
        <v>138.86738336952035</v>
      </c>
      <c r="AK122" s="40">
        <v>0.02</v>
      </c>
    </row>
    <row r="123" spans="1:37" x14ac:dyDescent="0.25">
      <c r="A123" s="45">
        <v>48</v>
      </c>
      <c r="B123" s="45" t="s">
        <v>80</v>
      </c>
      <c r="C123" s="45" t="str">
        <f>CONCATENATE(B123,A123)</f>
        <v>El Cayo48</v>
      </c>
      <c r="D123" s="45">
        <v>24.873460000000001</v>
      </c>
      <c r="E123" s="45">
        <v>-110.60406</v>
      </c>
      <c r="F123" s="46">
        <v>2</v>
      </c>
      <c r="G123" s="47">
        <v>42672</v>
      </c>
      <c r="H123" s="48" t="s">
        <v>88</v>
      </c>
      <c r="I123" s="45">
        <v>7.7</v>
      </c>
      <c r="J123" s="45">
        <v>29</v>
      </c>
      <c r="K123" s="39" t="s">
        <v>443</v>
      </c>
      <c r="L123" s="39" t="s">
        <v>444</v>
      </c>
      <c r="M123" s="39">
        <v>2</v>
      </c>
      <c r="AI123" s="40">
        <f>VLOOKUP(K123,spp!A:E,5,FALSE)</f>
        <v>33.238461538461536</v>
      </c>
      <c r="AJ123" s="40">
        <f>AI123*M123</f>
        <v>66.476923076923072</v>
      </c>
      <c r="AK123" s="42">
        <f>M123/50</f>
        <v>0.04</v>
      </c>
    </row>
    <row r="124" spans="1:37" x14ac:dyDescent="0.25">
      <c r="A124" s="40">
        <v>49</v>
      </c>
      <c r="B124" s="40" t="s">
        <v>80</v>
      </c>
      <c r="C124" s="40" t="s">
        <v>89</v>
      </c>
      <c r="D124" s="40">
        <v>24.873460000000001</v>
      </c>
      <c r="E124" s="40">
        <v>-110.60406</v>
      </c>
      <c r="F124" s="40">
        <v>3</v>
      </c>
      <c r="G124" s="43">
        <v>42672</v>
      </c>
      <c r="H124" s="44" t="s">
        <v>90</v>
      </c>
      <c r="I124" s="40">
        <v>6.2</v>
      </c>
      <c r="J124" s="40">
        <v>29</v>
      </c>
      <c r="K124" s="40" t="s">
        <v>18</v>
      </c>
      <c r="L124" s="40" t="s">
        <v>19</v>
      </c>
      <c r="M124" s="40">
        <f>SUM(N124:AG124)</f>
        <v>20</v>
      </c>
      <c r="T124" s="40">
        <v>20</v>
      </c>
      <c r="AH124" s="41">
        <v>3.1620000000000002E-2</v>
      </c>
      <c r="AI124" s="40">
        <v>2.93</v>
      </c>
      <c r="AJ124" s="40">
        <v>2773.9162447776785</v>
      </c>
      <c r="AK124" s="40">
        <v>0.2</v>
      </c>
    </row>
    <row r="125" spans="1:37" x14ac:dyDescent="0.25">
      <c r="A125" s="40">
        <v>49</v>
      </c>
      <c r="B125" s="40" t="s">
        <v>80</v>
      </c>
      <c r="C125" s="40" t="s">
        <v>89</v>
      </c>
      <c r="D125" s="40">
        <v>24.873460000000001</v>
      </c>
      <c r="E125" s="40">
        <v>-110.60406</v>
      </c>
      <c r="F125" s="40">
        <v>3</v>
      </c>
      <c r="G125" s="43">
        <v>42672</v>
      </c>
      <c r="H125" s="44" t="s">
        <v>90</v>
      </c>
      <c r="I125" s="40">
        <v>6.2</v>
      </c>
      <c r="J125" s="40">
        <v>29</v>
      </c>
      <c r="K125" s="40" t="s">
        <v>26</v>
      </c>
      <c r="L125" s="40" t="s">
        <v>27</v>
      </c>
      <c r="M125" s="40">
        <f>SUM(N125:AG125)</f>
        <v>8</v>
      </c>
      <c r="Q125" s="40">
        <v>8</v>
      </c>
      <c r="AH125" s="41">
        <v>1.549E-2</v>
      </c>
      <c r="AI125" s="40">
        <v>2.97</v>
      </c>
      <c r="AJ125" s="40">
        <v>77.786695473610862</v>
      </c>
      <c r="AK125" s="40">
        <v>0.08</v>
      </c>
    </row>
    <row r="126" spans="1:37" x14ac:dyDescent="0.25">
      <c r="A126" s="45">
        <v>49</v>
      </c>
      <c r="B126" s="45" t="s">
        <v>80</v>
      </c>
      <c r="C126" s="45" t="str">
        <f>CONCATENATE(B126,A126)</f>
        <v>El Cayo49</v>
      </c>
      <c r="D126" s="45">
        <v>24.873460000000001</v>
      </c>
      <c r="E126" s="45">
        <v>-110.60406</v>
      </c>
      <c r="F126" s="46">
        <v>3</v>
      </c>
      <c r="G126" s="47">
        <v>42672</v>
      </c>
      <c r="H126" s="48" t="s">
        <v>90</v>
      </c>
      <c r="I126" s="45">
        <v>6.2</v>
      </c>
      <c r="J126" s="45">
        <v>29</v>
      </c>
      <c r="K126" s="39" t="s">
        <v>447</v>
      </c>
      <c r="L126" s="39" t="s">
        <v>448</v>
      </c>
      <c r="M126" s="39">
        <v>1</v>
      </c>
      <c r="AI126" s="40">
        <f>VLOOKUP(K126,spp!A:E,5,FALSE)</f>
        <v>566.25</v>
      </c>
      <c r="AJ126" s="40">
        <f t="shared" ref="AJ126:AJ127" si="15">AI126*M126</f>
        <v>566.25</v>
      </c>
      <c r="AK126" s="42">
        <f t="shared" ref="AK126:AK127" si="16">M126/50</f>
        <v>0.02</v>
      </c>
    </row>
    <row r="127" spans="1:37" x14ac:dyDescent="0.25">
      <c r="A127" s="45">
        <v>49</v>
      </c>
      <c r="B127" s="45" t="s">
        <v>80</v>
      </c>
      <c r="C127" s="45" t="str">
        <f>CONCATENATE(B127,A127)</f>
        <v>El Cayo49</v>
      </c>
      <c r="D127" s="45">
        <v>24.873460000000001</v>
      </c>
      <c r="E127" s="45">
        <v>-110.60406</v>
      </c>
      <c r="F127" s="46">
        <v>3</v>
      </c>
      <c r="G127" s="47">
        <v>42672</v>
      </c>
      <c r="H127" s="48" t="s">
        <v>90</v>
      </c>
      <c r="I127" s="45">
        <v>6.2</v>
      </c>
      <c r="J127" s="45">
        <v>29</v>
      </c>
      <c r="K127" s="39" t="s">
        <v>443</v>
      </c>
      <c r="L127" s="39" t="s">
        <v>444</v>
      </c>
      <c r="M127" s="39">
        <v>5</v>
      </c>
      <c r="AI127" s="40">
        <f>VLOOKUP(K127,spp!A:E,5,FALSE)</f>
        <v>33.238461538461536</v>
      </c>
      <c r="AJ127" s="40">
        <f t="shared" si="15"/>
        <v>166.19230769230768</v>
      </c>
      <c r="AK127" s="42">
        <f t="shared" si="16"/>
        <v>0.1</v>
      </c>
    </row>
    <row r="128" spans="1:37" x14ac:dyDescent="0.25">
      <c r="A128" s="40">
        <v>50</v>
      </c>
      <c r="B128" s="40" t="s">
        <v>80</v>
      </c>
      <c r="C128" s="40" t="s">
        <v>91</v>
      </c>
      <c r="D128" s="40">
        <v>24.873460000000001</v>
      </c>
      <c r="E128" s="40">
        <v>-110.60406</v>
      </c>
      <c r="F128" s="40">
        <v>4</v>
      </c>
      <c r="G128" s="43">
        <v>42672</v>
      </c>
      <c r="H128" s="44" t="s">
        <v>92</v>
      </c>
      <c r="I128" s="40">
        <v>5</v>
      </c>
      <c r="J128" s="40">
        <v>29</v>
      </c>
      <c r="K128" s="40" t="s">
        <v>24</v>
      </c>
      <c r="L128" s="40" t="s">
        <v>25</v>
      </c>
      <c r="M128" s="40">
        <f>SUM(N128:AG128)</f>
        <v>1</v>
      </c>
      <c r="V128" s="40">
        <v>1</v>
      </c>
      <c r="AH128" s="41">
        <v>1.413E-2</v>
      </c>
      <c r="AI128" s="40">
        <v>2.9849999999999999</v>
      </c>
      <c r="AJ128" s="40">
        <v>279.60842483900149</v>
      </c>
      <c r="AK128" s="40">
        <v>0.01</v>
      </c>
    </row>
    <row r="129" spans="1:37" x14ac:dyDescent="0.25">
      <c r="A129" s="40">
        <v>50</v>
      </c>
      <c r="B129" s="40" t="s">
        <v>80</v>
      </c>
      <c r="C129" s="40" t="s">
        <v>91</v>
      </c>
      <c r="D129" s="40">
        <v>24.873460000000001</v>
      </c>
      <c r="E129" s="40">
        <v>-110.60406</v>
      </c>
      <c r="F129" s="40">
        <v>4</v>
      </c>
      <c r="G129" s="43">
        <v>42672</v>
      </c>
      <c r="H129" s="44" t="s">
        <v>92</v>
      </c>
      <c r="I129" s="40">
        <v>5</v>
      </c>
      <c r="J129" s="40">
        <v>29</v>
      </c>
      <c r="K129" s="40" t="s">
        <v>26</v>
      </c>
      <c r="L129" s="40" t="s">
        <v>27</v>
      </c>
      <c r="M129" s="40">
        <f>SUM(N129:AG129)</f>
        <v>8</v>
      </c>
      <c r="O129" s="40">
        <v>1</v>
      </c>
      <c r="Q129" s="40">
        <v>7</v>
      </c>
      <c r="AH129" s="41">
        <v>1.549E-2</v>
      </c>
      <c r="AI129" s="40">
        <v>2.97</v>
      </c>
      <c r="AJ129" s="40">
        <v>68.848457284013676</v>
      </c>
      <c r="AK129" s="40">
        <v>0.08</v>
      </c>
    </row>
    <row r="130" spans="1:37" x14ac:dyDescent="0.25">
      <c r="A130" s="45">
        <v>50</v>
      </c>
      <c r="B130" s="45" t="s">
        <v>80</v>
      </c>
      <c r="C130" s="45" t="str">
        <f>CONCATENATE(B130,A130)</f>
        <v>El Cayo50</v>
      </c>
      <c r="D130" s="45">
        <v>24.873460000000001</v>
      </c>
      <c r="E130" s="45">
        <v>-110.60406</v>
      </c>
      <c r="F130" s="46">
        <v>4</v>
      </c>
      <c r="G130" s="47">
        <v>42672</v>
      </c>
      <c r="H130" s="48" t="s">
        <v>92</v>
      </c>
      <c r="I130" s="45">
        <v>5</v>
      </c>
      <c r="J130" s="45">
        <v>29</v>
      </c>
      <c r="K130" s="39" t="s">
        <v>443</v>
      </c>
      <c r="L130" s="39" t="s">
        <v>444</v>
      </c>
      <c r="M130" s="39">
        <v>3</v>
      </c>
      <c r="AI130" s="40">
        <f>VLOOKUP(K130,spp!A:E,5,FALSE)</f>
        <v>33.238461538461536</v>
      </c>
      <c r="AJ130" s="40">
        <f>AI130*M130</f>
        <v>99.715384615384608</v>
      </c>
      <c r="AK130" s="42">
        <f>M130/50</f>
        <v>0.06</v>
      </c>
    </row>
    <row r="131" spans="1:37" x14ac:dyDescent="0.25">
      <c r="A131" s="40">
        <v>51</v>
      </c>
      <c r="B131" s="40" t="s">
        <v>80</v>
      </c>
      <c r="C131" s="40" t="s">
        <v>93</v>
      </c>
      <c r="D131" s="40">
        <v>24.873460000000001</v>
      </c>
      <c r="E131" s="40">
        <v>-110.60406</v>
      </c>
      <c r="F131" s="40">
        <v>1</v>
      </c>
      <c r="G131" s="43">
        <v>42672</v>
      </c>
      <c r="H131" s="44" t="s">
        <v>94</v>
      </c>
      <c r="I131" s="40">
        <v>9.6999999999999993</v>
      </c>
      <c r="J131" s="40">
        <v>28</v>
      </c>
      <c r="K131" s="40" t="s">
        <v>18</v>
      </c>
      <c r="L131" s="40" t="s">
        <v>19</v>
      </c>
      <c r="M131" s="40">
        <f>SUM(N131:AG131)</f>
        <v>3</v>
      </c>
      <c r="Q131" s="40">
        <v>3</v>
      </c>
      <c r="AH131" s="41">
        <v>3.1620000000000002E-2</v>
      </c>
      <c r="AI131" s="40">
        <v>2.93</v>
      </c>
      <c r="AJ131" s="40">
        <v>54.596740520928314</v>
      </c>
      <c r="AK131" s="40">
        <v>0.03</v>
      </c>
    </row>
    <row r="132" spans="1:37" x14ac:dyDescent="0.25">
      <c r="A132" s="40">
        <v>51</v>
      </c>
      <c r="B132" s="40" t="s">
        <v>80</v>
      </c>
      <c r="C132" s="40" t="s">
        <v>93</v>
      </c>
      <c r="D132" s="40">
        <v>24.873460000000001</v>
      </c>
      <c r="E132" s="40">
        <v>-110.60406</v>
      </c>
      <c r="F132" s="40">
        <v>1</v>
      </c>
      <c r="G132" s="43">
        <v>42672</v>
      </c>
      <c r="H132" s="44" t="s">
        <v>94</v>
      </c>
      <c r="I132" s="40">
        <v>9.6999999999999993</v>
      </c>
      <c r="J132" s="40">
        <v>28</v>
      </c>
      <c r="K132" s="40" t="s">
        <v>20</v>
      </c>
      <c r="L132" s="40" t="s">
        <v>21</v>
      </c>
      <c r="M132" s="40">
        <f>SUM(N132:AG132)</f>
        <v>1</v>
      </c>
      <c r="S132" s="40">
        <v>1</v>
      </c>
      <c r="AH132" s="41">
        <v>1.549E-2</v>
      </c>
      <c r="AI132" s="40">
        <v>2.97</v>
      </c>
      <c r="AJ132" s="40">
        <v>37.222919347825034</v>
      </c>
      <c r="AK132" s="40">
        <v>0.01</v>
      </c>
    </row>
    <row r="133" spans="1:37" x14ac:dyDescent="0.25">
      <c r="A133" s="40">
        <v>51</v>
      </c>
      <c r="B133" s="40" t="s">
        <v>80</v>
      </c>
      <c r="C133" s="40" t="s">
        <v>93</v>
      </c>
      <c r="D133" s="40">
        <v>24.873460000000001</v>
      </c>
      <c r="E133" s="40">
        <v>-110.60406</v>
      </c>
      <c r="F133" s="40">
        <v>1</v>
      </c>
      <c r="G133" s="43">
        <v>42672</v>
      </c>
      <c r="H133" s="44" t="s">
        <v>94</v>
      </c>
      <c r="I133" s="40">
        <v>9.6999999999999993</v>
      </c>
      <c r="J133" s="40">
        <v>28</v>
      </c>
      <c r="K133" s="40" t="s">
        <v>53</v>
      </c>
      <c r="L133" s="40" t="s">
        <v>54</v>
      </c>
      <c r="M133" s="40">
        <f>SUM(N133:AG133)</f>
        <v>4</v>
      </c>
      <c r="Q133" s="40">
        <v>3</v>
      </c>
      <c r="S133" s="40">
        <v>1</v>
      </c>
      <c r="AH133" s="41">
        <v>1.259E-2</v>
      </c>
      <c r="AI133" s="40">
        <v>3.01</v>
      </c>
      <c r="AJ133" s="40">
        <v>59.456044334455612</v>
      </c>
      <c r="AK133" s="40">
        <v>0.04</v>
      </c>
    </row>
    <row r="134" spans="1:37" x14ac:dyDescent="0.25">
      <c r="A134" s="40">
        <v>51</v>
      </c>
      <c r="B134" s="40" t="s">
        <v>80</v>
      </c>
      <c r="C134" s="40" t="s">
        <v>93</v>
      </c>
      <c r="D134" s="40">
        <v>24.873460000000001</v>
      </c>
      <c r="E134" s="40">
        <v>-110.60406</v>
      </c>
      <c r="F134" s="40">
        <v>1</v>
      </c>
      <c r="G134" s="43">
        <v>42672</v>
      </c>
      <c r="H134" s="44" t="s">
        <v>94</v>
      </c>
      <c r="I134" s="40">
        <v>9.6999999999999993</v>
      </c>
      <c r="J134" s="40">
        <v>28</v>
      </c>
      <c r="K134" s="40" t="s">
        <v>26</v>
      </c>
      <c r="L134" s="40" t="s">
        <v>27</v>
      </c>
      <c r="M134" s="40">
        <f>SUM(N134:AG134)</f>
        <v>17</v>
      </c>
      <c r="Q134" s="40">
        <v>17</v>
      </c>
      <c r="AH134" s="41">
        <v>1.549E-2</v>
      </c>
      <c r="AI134" s="40">
        <v>2.97</v>
      </c>
      <c r="AJ134" s="40">
        <v>165.2967278814231</v>
      </c>
      <c r="AK134" s="40">
        <v>0.17</v>
      </c>
    </row>
    <row r="135" spans="1:37" x14ac:dyDescent="0.25">
      <c r="A135" s="45">
        <v>51</v>
      </c>
      <c r="B135" s="45" t="s">
        <v>80</v>
      </c>
      <c r="C135" s="45" t="str">
        <f>CONCATENATE(B135,A135)</f>
        <v>El Cayo51</v>
      </c>
      <c r="D135" s="45">
        <v>24.873460000000001</v>
      </c>
      <c r="E135" s="45">
        <v>-110.60406</v>
      </c>
      <c r="F135" s="46">
        <v>1</v>
      </c>
      <c r="G135" s="47">
        <v>42672</v>
      </c>
      <c r="H135" s="48" t="s">
        <v>94</v>
      </c>
      <c r="I135" s="45">
        <v>9.6999999999999993</v>
      </c>
      <c r="J135" s="45">
        <v>28</v>
      </c>
      <c r="K135" s="39" t="s">
        <v>447</v>
      </c>
      <c r="L135" s="39" t="s">
        <v>448</v>
      </c>
      <c r="M135" s="39">
        <v>1</v>
      </c>
      <c r="AI135" s="40">
        <f>VLOOKUP(K135,spp!A:E,5,FALSE)</f>
        <v>566.25</v>
      </c>
      <c r="AJ135" s="40">
        <f t="shared" ref="AJ135:AJ136" si="17">AI135*M135</f>
        <v>566.25</v>
      </c>
      <c r="AK135" s="42">
        <f t="shared" ref="AK135:AK136" si="18">M135/50</f>
        <v>0.02</v>
      </c>
    </row>
    <row r="136" spans="1:37" x14ac:dyDescent="0.25">
      <c r="A136" s="45">
        <v>51</v>
      </c>
      <c r="B136" s="45" t="s">
        <v>80</v>
      </c>
      <c r="C136" s="45" t="str">
        <f>CONCATENATE(B136,A136)</f>
        <v>El Cayo51</v>
      </c>
      <c r="D136" s="45">
        <v>24.873460000000001</v>
      </c>
      <c r="E136" s="45">
        <v>-110.60406</v>
      </c>
      <c r="F136" s="46">
        <v>1</v>
      </c>
      <c r="G136" s="47">
        <v>42672</v>
      </c>
      <c r="H136" s="48" t="s">
        <v>94</v>
      </c>
      <c r="I136" s="45">
        <v>9.6999999999999993</v>
      </c>
      <c r="J136" s="45">
        <v>28</v>
      </c>
      <c r="K136" s="39" t="s">
        <v>443</v>
      </c>
      <c r="L136" s="39" t="s">
        <v>444</v>
      </c>
      <c r="M136" s="39">
        <v>12</v>
      </c>
      <c r="AI136" s="40">
        <f>VLOOKUP(K136,spp!A:E,5,FALSE)</f>
        <v>33.238461538461536</v>
      </c>
      <c r="AJ136" s="40">
        <f t="shared" si="17"/>
        <v>398.86153846153843</v>
      </c>
      <c r="AK136" s="42">
        <f t="shared" si="18"/>
        <v>0.24</v>
      </c>
    </row>
    <row r="137" spans="1:37" x14ac:dyDescent="0.25">
      <c r="A137" s="40">
        <v>52</v>
      </c>
      <c r="B137" s="40" t="s">
        <v>80</v>
      </c>
      <c r="C137" s="40" t="s">
        <v>95</v>
      </c>
      <c r="D137" s="40">
        <v>24.873460000000001</v>
      </c>
      <c r="E137" s="40">
        <v>-110.60406</v>
      </c>
      <c r="F137" s="40">
        <v>2</v>
      </c>
      <c r="G137" s="43">
        <v>42672</v>
      </c>
      <c r="H137" s="44" t="s">
        <v>96</v>
      </c>
      <c r="I137" s="40">
        <v>8.9</v>
      </c>
      <c r="J137" s="40">
        <v>28</v>
      </c>
      <c r="K137" s="40" t="s">
        <v>18</v>
      </c>
      <c r="L137" s="40" t="s">
        <v>19</v>
      </c>
      <c r="M137" s="40">
        <f>SUM(N137:AG137)</f>
        <v>2</v>
      </c>
      <c r="O137" s="40">
        <v>2</v>
      </c>
      <c r="AH137" s="41">
        <v>3.1620000000000002E-2</v>
      </c>
      <c r="AI137" s="40">
        <v>2.93</v>
      </c>
      <c r="AJ137" s="40">
        <v>3.0402092476322489</v>
      </c>
      <c r="AK137" s="40">
        <v>0.02</v>
      </c>
    </row>
    <row r="138" spans="1:37" x14ac:dyDescent="0.25">
      <c r="A138" s="40">
        <v>52</v>
      </c>
      <c r="B138" s="40" t="s">
        <v>80</v>
      </c>
      <c r="C138" s="40" t="s">
        <v>95</v>
      </c>
      <c r="D138" s="40">
        <v>24.873460000000001</v>
      </c>
      <c r="E138" s="40">
        <v>-110.60406</v>
      </c>
      <c r="F138" s="40">
        <v>2</v>
      </c>
      <c r="G138" s="43">
        <v>42672</v>
      </c>
      <c r="H138" s="44" t="s">
        <v>96</v>
      </c>
      <c r="I138" s="40">
        <v>8.9</v>
      </c>
      <c r="J138" s="40">
        <v>28</v>
      </c>
      <c r="K138" s="40" t="s">
        <v>20</v>
      </c>
      <c r="L138" s="40" t="s">
        <v>21</v>
      </c>
      <c r="M138" s="40">
        <f>SUM(N138:AG138)</f>
        <v>8</v>
      </c>
      <c r="Q138" s="40">
        <v>3</v>
      </c>
      <c r="S138" s="40">
        <v>4</v>
      </c>
      <c r="T138" s="40">
        <v>1</v>
      </c>
      <c r="AH138" s="41">
        <v>1.549E-2</v>
      </c>
      <c r="AI138" s="40">
        <v>2.97</v>
      </c>
      <c r="AJ138" s="40">
        <v>254.24755662297179</v>
      </c>
      <c r="AK138" s="40">
        <v>0.08</v>
      </c>
    </row>
    <row r="139" spans="1:37" x14ac:dyDescent="0.25">
      <c r="A139" s="40">
        <v>52</v>
      </c>
      <c r="B139" s="40" t="s">
        <v>80</v>
      </c>
      <c r="C139" s="40" t="s">
        <v>95</v>
      </c>
      <c r="D139" s="40">
        <v>24.873460000000001</v>
      </c>
      <c r="E139" s="40">
        <v>-110.60406</v>
      </c>
      <c r="F139" s="40">
        <v>2</v>
      </c>
      <c r="G139" s="43">
        <v>42672</v>
      </c>
      <c r="H139" s="44" t="s">
        <v>96</v>
      </c>
      <c r="I139" s="40">
        <v>8.9</v>
      </c>
      <c r="J139" s="40">
        <v>28</v>
      </c>
      <c r="K139" s="40" t="s">
        <v>53</v>
      </c>
      <c r="L139" s="40" t="s">
        <v>54</v>
      </c>
      <c r="M139" s="40">
        <f>SUM(N139:AG139)</f>
        <v>2</v>
      </c>
      <c r="S139" s="40">
        <v>2</v>
      </c>
      <c r="AH139" s="41">
        <v>1.259E-2</v>
      </c>
      <c r="AI139" s="40">
        <v>3.01</v>
      </c>
      <c r="AJ139" s="40">
        <v>67.196530061943065</v>
      </c>
      <c r="AK139" s="40">
        <v>0.02</v>
      </c>
    </row>
    <row r="140" spans="1:37" x14ac:dyDescent="0.25">
      <c r="A140" s="40">
        <v>52</v>
      </c>
      <c r="B140" s="40" t="s">
        <v>80</v>
      </c>
      <c r="C140" s="40" t="s">
        <v>95</v>
      </c>
      <c r="D140" s="40">
        <v>24.873460000000001</v>
      </c>
      <c r="E140" s="40">
        <v>-110.60406</v>
      </c>
      <c r="F140" s="40">
        <v>2</v>
      </c>
      <c r="G140" s="43">
        <v>42672</v>
      </c>
      <c r="H140" s="44" t="s">
        <v>96</v>
      </c>
      <c r="I140" s="40">
        <v>8.9</v>
      </c>
      <c r="J140" s="40">
        <v>28</v>
      </c>
      <c r="K140" s="40" t="s">
        <v>28</v>
      </c>
      <c r="L140" s="40" t="s">
        <v>29</v>
      </c>
      <c r="M140" s="40">
        <f>SUM(N140:AG140)</f>
        <v>1</v>
      </c>
      <c r="Q140" s="40">
        <v>1</v>
      </c>
      <c r="AH140" s="41">
        <v>1.738E-2</v>
      </c>
      <c r="AI140" s="40">
        <v>3.06</v>
      </c>
      <c r="AJ140" s="40">
        <v>13.261553887604949</v>
      </c>
      <c r="AK140" s="40">
        <v>0.01</v>
      </c>
    </row>
    <row r="141" spans="1:37" x14ac:dyDescent="0.25">
      <c r="A141" s="45">
        <v>52</v>
      </c>
      <c r="B141" s="45" t="s">
        <v>80</v>
      </c>
      <c r="C141" s="45" t="str">
        <f>CONCATENATE(B141,A141)</f>
        <v>El Cayo52</v>
      </c>
      <c r="D141" s="45">
        <v>24.873460000000001</v>
      </c>
      <c r="E141" s="45">
        <v>-110.60406</v>
      </c>
      <c r="F141" s="46">
        <v>2</v>
      </c>
      <c r="G141" s="47">
        <v>42672</v>
      </c>
      <c r="H141" s="48" t="s">
        <v>96</v>
      </c>
      <c r="I141" s="45">
        <v>8.9</v>
      </c>
      <c r="J141" s="45">
        <v>28</v>
      </c>
      <c r="K141" s="39" t="s">
        <v>447</v>
      </c>
      <c r="L141" s="39" t="s">
        <v>448</v>
      </c>
      <c r="M141" s="39">
        <v>1</v>
      </c>
      <c r="AI141" s="40">
        <f>VLOOKUP(K141,spp!A:E,5,FALSE)</f>
        <v>566.25</v>
      </c>
      <c r="AJ141" s="40">
        <f t="shared" ref="AJ141:AJ142" si="19">AI141*M141</f>
        <v>566.25</v>
      </c>
      <c r="AK141" s="42">
        <f t="shared" ref="AK141:AK142" si="20">M141/50</f>
        <v>0.02</v>
      </c>
    </row>
    <row r="142" spans="1:37" x14ac:dyDescent="0.25">
      <c r="A142" s="45">
        <v>52</v>
      </c>
      <c r="B142" s="45" t="s">
        <v>80</v>
      </c>
      <c r="C142" s="45" t="str">
        <f>CONCATENATE(B142,A142)</f>
        <v>El Cayo52</v>
      </c>
      <c r="D142" s="45">
        <v>24.873460000000001</v>
      </c>
      <c r="E142" s="45">
        <v>-110.60406</v>
      </c>
      <c r="F142" s="46">
        <v>2</v>
      </c>
      <c r="G142" s="47">
        <v>42672</v>
      </c>
      <c r="H142" s="48" t="s">
        <v>96</v>
      </c>
      <c r="I142" s="45">
        <v>8.9</v>
      </c>
      <c r="J142" s="45">
        <v>28</v>
      </c>
      <c r="K142" s="39" t="s">
        <v>443</v>
      </c>
      <c r="L142" s="39" t="s">
        <v>444</v>
      </c>
      <c r="M142" s="39">
        <v>15</v>
      </c>
      <c r="AI142" s="40">
        <f>VLOOKUP(K142,spp!A:E,5,FALSE)</f>
        <v>33.238461538461536</v>
      </c>
      <c r="AJ142" s="40">
        <f t="shared" si="19"/>
        <v>498.57692307692304</v>
      </c>
      <c r="AK142" s="42">
        <f t="shared" si="20"/>
        <v>0.3</v>
      </c>
    </row>
    <row r="143" spans="1:37" x14ac:dyDescent="0.25">
      <c r="A143" s="40">
        <v>53</v>
      </c>
      <c r="B143" s="40" t="s">
        <v>80</v>
      </c>
      <c r="C143" s="40" t="s">
        <v>97</v>
      </c>
      <c r="D143" s="40">
        <v>24.873460000000001</v>
      </c>
      <c r="E143" s="40">
        <v>-110.60406</v>
      </c>
      <c r="F143" s="40">
        <v>3</v>
      </c>
      <c r="G143" s="43">
        <v>42672</v>
      </c>
      <c r="H143" s="44" t="s">
        <v>98</v>
      </c>
      <c r="I143" s="40">
        <v>7.5</v>
      </c>
      <c r="J143" s="40">
        <v>28</v>
      </c>
      <c r="K143" s="40" t="s">
        <v>18</v>
      </c>
      <c r="L143" s="40" t="s">
        <v>19</v>
      </c>
      <c r="M143" s="40">
        <f>SUM(N143:AG143)</f>
        <v>1</v>
      </c>
      <c r="Q143" s="40">
        <v>1</v>
      </c>
      <c r="AH143" s="41">
        <v>3.1620000000000002E-2</v>
      </c>
      <c r="AI143" s="40">
        <v>2.93</v>
      </c>
      <c r="AJ143" s="40">
        <v>18.198913506976105</v>
      </c>
      <c r="AK143" s="40">
        <v>0.01</v>
      </c>
    </row>
    <row r="144" spans="1:37" x14ac:dyDescent="0.25">
      <c r="A144" s="40">
        <v>53</v>
      </c>
      <c r="B144" s="40" t="s">
        <v>80</v>
      </c>
      <c r="C144" s="40" t="s">
        <v>97</v>
      </c>
      <c r="D144" s="40">
        <v>24.873460000000001</v>
      </c>
      <c r="E144" s="40">
        <v>-110.60406</v>
      </c>
      <c r="F144" s="40">
        <v>3</v>
      </c>
      <c r="G144" s="43">
        <v>42672</v>
      </c>
      <c r="H144" s="44" t="s">
        <v>98</v>
      </c>
      <c r="I144" s="40">
        <v>7.5</v>
      </c>
      <c r="J144" s="40">
        <v>28</v>
      </c>
      <c r="K144" s="40" t="s">
        <v>20</v>
      </c>
      <c r="L144" s="40" t="s">
        <v>21</v>
      </c>
      <c r="M144" s="40">
        <f>SUM(N144:AG144)</f>
        <v>1</v>
      </c>
      <c r="Q144" s="40">
        <v>1</v>
      </c>
      <c r="AH144" s="41">
        <v>1.549E-2</v>
      </c>
      <c r="AI144" s="40">
        <v>2.97</v>
      </c>
      <c r="AJ144" s="40">
        <v>9.7233369342013578</v>
      </c>
      <c r="AK144" s="40">
        <v>0.01</v>
      </c>
    </row>
    <row r="145" spans="1:37" x14ac:dyDescent="0.25">
      <c r="A145" s="40">
        <v>53</v>
      </c>
      <c r="B145" s="40" t="s">
        <v>80</v>
      </c>
      <c r="C145" s="40" t="s">
        <v>97</v>
      </c>
      <c r="D145" s="40">
        <v>24.873460000000001</v>
      </c>
      <c r="E145" s="40">
        <v>-110.60406</v>
      </c>
      <c r="F145" s="40">
        <v>3</v>
      </c>
      <c r="G145" s="43">
        <v>42672</v>
      </c>
      <c r="H145" s="44" t="s">
        <v>98</v>
      </c>
      <c r="I145" s="40">
        <v>7.5</v>
      </c>
      <c r="J145" s="40">
        <v>28</v>
      </c>
      <c r="K145" s="40" t="s">
        <v>26</v>
      </c>
      <c r="L145" s="40" t="s">
        <v>27</v>
      </c>
      <c r="M145" s="40">
        <f>SUM(N145:AG145)</f>
        <v>10</v>
      </c>
      <c r="Q145" s="40">
        <v>10</v>
      </c>
      <c r="AH145" s="41">
        <v>1.549E-2</v>
      </c>
      <c r="AI145" s="40">
        <v>2.97</v>
      </c>
      <c r="AJ145" s="40">
        <v>97.233369342013575</v>
      </c>
      <c r="AK145" s="40">
        <v>0.1</v>
      </c>
    </row>
    <row r="146" spans="1:37" x14ac:dyDescent="0.25">
      <c r="A146" s="40">
        <v>53</v>
      </c>
      <c r="B146" s="40" t="s">
        <v>80</v>
      </c>
      <c r="C146" s="40" t="s">
        <v>97</v>
      </c>
      <c r="D146" s="40">
        <v>24.873460000000001</v>
      </c>
      <c r="E146" s="40">
        <v>-110.60406</v>
      </c>
      <c r="F146" s="40">
        <v>3</v>
      </c>
      <c r="G146" s="43">
        <v>42672</v>
      </c>
      <c r="H146" s="44" t="s">
        <v>98</v>
      </c>
      <c r="I146" s="40">
        <v>7.5</v>
      </c>
      <c r="J146" s="40">
        <v>28</v>
      </c>
      <c r="K146" s="40" t="s">
        <v>28</v>
      </c>
      <c r="L146" s="40" t="s">
        <v>29</v>
      </c>
      <c r="M146" s="40">
        <f>SUM(N146:AG146)</f>
        <v>1</v>
      </c>
      <c r="Q146" s="40">
        <v>1</v>
      </c>
      <c r="AH146" s="41">
        <v>1.738E-2</v>
      </c>
      <c r="AI146" s="40">
        <v>3.06</v>
      </c>
      <c r="AJ146" s="40">
        <v>13.261553887604949</v>
      </c>
      <c r="AK146" s="40">
        <v>0.01</v>
      </c>
    </row>
    <row r="147" spans="1:37" x14ac:dyDescent="0.25">
      <c r="A147" s="45">
        <v>53</v>
      </c>
      <c r="B147" s="45" t="s">
        <v>80</v>
      </c>
      <c r="C147" s="45" t="str">
        <f>CONCATENATE(B147,A147)</f>
        <v>El Cayo53</v>
      </c>
      <c r="D147" s="45">
        <v>24.873460000000001</v>
      </c>
      <c r="E147" s="45">
        <v>-110.60406</v>
      </c>
      <c r="F147" s="46">
        <v>3</v>
      </c>
      <c r="G147" s="47">
        <v>42672</v>
      </c>
      <c r="H147" s="48" t="s">
        <v>98</v>
      </c>
      <c r="I147" s="45">
        <v>7.5</v>
      </c>
      <c r="J147" s="45">
        <v>28</v>
      </c>
      <c r="K147" s="39" t="s">
        <v>443</v>
      </c>
      <c r="L147" s="39" t="s">
        <v>444</v>
      </c>
      <c r="M147" s="39">
        <v>26</v>
      </c>
      <c r="AI147" s="40">
        <f>VLOOKUP(K147,spp!A:E,5,FALSE)</f>
        <v>33.238461538461536</v>
      </c>
      <c r="AJ147" s="40">
        <f>AI147*M147</f>
        <v>864.19999999999993</v>
      </c>
      <c r="AK147" s="42">
        <f>M147/50</f>
        <v>0.52</v>
      </c>
    </row>
    <row r="148" spans="1:37" x14ac:dyDescent="0.25">
      <c r="A148" s="40">
        <v>54</v>
      </c>
      <c r="B148" s="40" t="s">
        <v>80</v>
      </c>
      <c r="C148" s="40" t="s">
        <v>99</v>
      </c>
      <c r="D148" s="40">
        <v>24.873460000000001</v>
      </c>
      <c r="E148" s="40">
        <v>-110.60406</v>
      </c>
      <c r="F148" s="40">
        <v>4</v>
      </c>
      <c r="G148" s="43">
        <v>42672</v>
      </c>
      <c r="H148" s="44" t="s">
        <v>100</v>
      </c>
      <c r="I148" s="40">
        <v>8.1999999999999993</v>
      </c>
      <c r="J148" s="40">
        <v>28</v>
      </c>
      <c r="K148" s="40" t="s">
        <v>26</v>
      </c>
      <c r="L148" s="40" t="s">
        <v>27</v>
      </c>
      <c r="M148" s="40">
        <f>SUM(N148:AG148)</f>
        <v>8</v>
      </c>
      <c r="Q148" s="40">
        <v>8</v>
      </c>
      <c r="AH148" s="41">
        <v>1.549E-2</v>
      </c>
      <c r="AI148" s="40">
        <v>2.97</v>
      </c>
      <c r="AJ148" s="40">
        <v>77.786695473610862</v>
      </c>
      <c r="AK148" s="40">
        <v>0.08</v>
      </c>
    </row>
    <row r="149" spans="1:37" x14ac:dyDescent="0.25">
      <c r="A149" s="45">
        <v>54</v>
      </c>
      <c r="B149" s="45" t="s">
        <v>80</v>
      </c>
      <c r="C149" s="45" t="str">
        <f>CONCATENATE(B149,A149)</f>
        <v>El Cayo54</v>
      </c>
      <c r="D149" s="45">
        <v>24.873460000000001</v>
      </c>
      <c r="E149" s="45">
        <v>-110.60406</v>
      </c>
      <c r="F149" s="46">
        <v>4</v>
      </c>
      <c r="G149" s="47">
        <v>42672</v>
      </c>
      <c r="H149" s="48" t="s">
        <v>100</v>
      </c>
      <c r="I149" s="45">
        <v>8.1999999999999993</v>
      </c>
      <c r="J149" s="45">
        <v>28</v>
      </c>
      <c r="K149" s="39" t="s">
        <v>443</v>
      </c>
      <c r="L149" s="39" t="s">
        <v>444</v>
      </c>
      <c r="M149" s="39">
        <v>20</v>
      </c>
      <c r="AI149" s="40">
        <f>VLOOKUP(K149,spp!A:E,5,FALSE)</f>
        <v>33.238461538461536</v>
      </c>
      <c r="AJ149" s="40">
        <f>AI149*M149</f>
        <v>664.76923076923072</v>
      </c>
      <c r="AK149" s="42">
        <f>M149/50</f>
        <v>0.4</v>
      </c>
    </row>
    <row r="150" spans="1:37" x14ac:dyDescent="0.25">
      <c r="A150" s="40">
        <v>55</v>
      </c>
      <c r="B150" s="40" t="s">
        <v>101</v>
      </c>
      <c r="C150" s="40" t="s">
        <v>102</v>
      </c>
      <c r="D150" s="40">
        <v>25.113579999999999</v>
      </c>
      <c r="E150" s="40">
        <v>-110.50776999999999</v>
      </c>
      <c r="F150" s="40">
        <v>1</v>
      </c>
      <c r="G150" s="43">
        <v>42673</v>
      </c>
      <c r="H150" s="44" t="s">
        <v>103</v>
      </c>
      <c r="I150" s="40">
        <v>19</v>
      </c>
      <c r="J150" s="40">
        <v>28</v>
      </c>
      <c r="K150" s="40" t="s">
        <v>18</v>
      </c>
      <c r="L150" s="40" t="s">
        <v>19</v>
      </c>
      <c r="M150" s="40">
        <f>SUM(N150:AG150)</f>
        <v>3</v>
      </c>
      <c r="O150" s="40">
        <v>1</v>
      </c>
      <c r="Q150" s="40">
        <v>2</v>
      </c>
      <c r="AH150" s="41">
        <v>3.1620000000000002E-2</v>
      </c>
      <c r="AI150" s="40">
        <v>2.93</v>
      </c>
      <c r="AJ150" s="40">
        <v>37.917931637768334</v>
      </c>
      <c r="AK150" s="40">
        <v>0.03</v>
      </c>
    </row>
    <row r="151" spans="1:37" x14ac:dyDescent="0.25">
      <c r="A151" s="40">
        <v>55</v>
      </c>
      <c r="B151" s="40" t="s">
        <v>101</v>
      </c>
      <c r="C151" s="40" t="s">
        <v>102</v>
      </c>
      <c r="D151" s="40">
        <v>25.113579999999999</v>
      </c>
      <c r="E151" s="40">
        <v>-110.50776999999999</v>
      </c>
      <c r="F151" s="40">
        <v>1</v>
      </c>
      <c r="G151" s="43">
        <v>42673</v>
      </c>
      <c r="H151" s="44" t="s">
        <v>103</v>
      </c>
      <c r="I151" s="40">
        <v>19</v>
      </c>
      <c r="J151" s="40">
        <v>28</v>
      </c>
      <c r="K151" s="40" t="s">
        <v>20</v>
      </c>
      <c r="L151" s="40" t="s">
        <v>21</v>
      </c>
      <c r="M151" s="40">
        <f>SUM(N151:AG151)</f>
        <v>1</v>
      </c>
      <c r="T151" s="40">
        <v>1</v>
      </c>
      <c r="AH151" s="41">
        <v>1.549E-2</v>
      </c>
      <c r="AI151" s="40">
        <v>2.97</v>
      </c>
      <c r="AJ151" s="40">
        <v>76.185868429067554</v>
      </c>
      <c r="AK151" s="40">
        <v>0.01</v>
      </c>
    </row>
    <row r="152" spans="1:37" x14ac:dyDescent="0.25">
      <c r="A152" s="40">
        <v>55</v>
      </c>
      <c r="B152" s="40" t="s">
        <v>101</v>
      </c>
      <c r="C152" s="40" t="s">
        <v>102</v>
      </c>
      <c r="D152" s="40">
        <v>25.113579999999999</v>
      </c>
      <c r="E152" s="40">
        <v>-110.50776999999999</v>
      </c>
      <c r="F152" s="40">
        <v>1</v>
      </c>
      <c r="G152" s="43">
        <v>42673</v>
      </c>
      <c r="H152" s="44" t="s">
        <v>103</v>
      </c>
      <c r="I152" s="40">
        <v>19</v>
      </c>
      <c r="J152" s="40">
        <v>28</v>
      </c>
      <c r="K152" s="40" t="s">
        <v>24</v>
      </c>
      <c r="L152" s="40" t="s">
        <v>25</v>
      </c>
      <c r="M152" s="40">
        <f>SUM(N152:AG152)</f>
        <v>1</v>
      </c>
      <c r="V152" s="40">
        <v>1</v>
      </c>
      <c r="AH152" s="41">
        <v>1.413E-2</v>
      </c>
      <c r="AI152" s="40">
        <v>2.9849999999999999</v>
      </c>
      <c r="AJ152" s="40">
        <v>279.60842483900149</v>
      </c>
      <c r="AK152" s="40">
        <v>0.01</v>
      </c>
    </row>
    <row r="153" spans="1:37" x14ac:dyDescent="0.25">
      <c r="A153" s="40">
        <v>55</v>
      </c>
      <c r="B153" s="40" t="s">
        <v>101</v>
      </c>
      <c r="C153" s="40" t="s">
        <v>102</v>
      </c>
      <c r="D153" s="40">
        <v>25.113579999999999</v>
      </c>
      <c r="E153" s="40">
        <v>-110.50776999999999</v>
      </c>
      <c r="F153" s="40">
        <v>1</v>
      </c>
      <c r="G153" s="43">
        <v>42673</v>
      </c>
      <c r="H153" s="44" t="s">
        <v>103</v>
      </c>
      <c r="I153" s="40">
        <v>19</v>
      </c>
      <c r="J153" s="40">
        <v>28</v>
      </c>
      <c r="K153" s="40" t="s">
        <v>26</v>
      </c>
      <c r="L153" s="40" t="s">
        <v>27</v>
      </c>
      <c r="M153" s="40">
        <f>SUM(N153:AG153)</f>
        <v>20</v>
      </c>
      <c r="O153" s="40">
        <v>20</v>
      </c>
      <c r="AH153" s="41">
        <v>1.549E-2</v>
      </c>
      <c r="AI153" s="40">
        <v>2.97</v>
      </c>
      <c r="AJ153" s="40">
        <v>15.701974892083308</v>
      </c>
      <c r="AK153" s="40">
        <v>0.2</v>
      </c>
    </row>
    <row r="154" spans="1:37" x14ac:dyDescent="0.25">
      <c r="A154" s="40">
        <v>55</v>
      </c>
      <c r="B154" s="40" t="s">
        <v>101</v>
      </c>
      <c r="C154" s="40" t="s">
        <v>102</v>
      </c>
      <c r="D154" s="40">
        <v>25.113579999999999</v>
      </c>
      <c r="E154" s="40">
        <v>-110.50776999999999</v>
      </c>
      <c r="F154" s="40">
        <v>1</v>
      </c>
      <c r="G154" s="43">
        <v>42673</v>
      </c>
      <c r="H154" s="44" t="s">
        <v>103</v>
      </c>
      <c r="I154" s="40">
        <v>19</v>
      </c>
      <c r="J154" s="40">
        <v>28</v>
      </c>
      <c r="K154" s="40" t="s">
        <v>28</v>
      </c>
      <c r="L154" s="40" t="s">
        <v>29</v>
      </c>
      <c r="M154" s="40">
        <f>SUM(N154:AG154)</f>
        <v>4</v>
      </c>
      <c r="Q154" s="40">
        <v>4</v>
      </c>
      <c r="AH154" s="41">
        <v>1.738E-2</v>
      </c>
      <c r="AI154" s="40">
        <v>3.06</v>
      </c>
      <c r="AJ154" s="40">
        <v>53.046215550419795</v>
      </c>
      <c r="AK154" s="40">
        <v>0.04</v>
      </c>
    </row>
    <row r="155" spans="1:37" x14ac:dyDescent="0.25">
      <c r="A155" s="45">
        <v>55</v>
      </c>
      <c r="B155" s="45" t="s">
        <v>101</v>
      </c>
      <c r="C155" s="45" t="str">
        <f>CONCATENATE(B155,A155)</f>
        <v>Las Ánimas55</v>
      </c>
      <c r="D155" s="45">
        <v>25.113579999999999</v>
      </c>
      <c r="E155" s="45">
        <v>-110.50776999999999</v>
      </c>
      <c r="F155" s="46">
        <v>1</v>
      </c>
      <c r="G155" s="47">
        <v>42673</v>
      </c>
      <c r="H155" s="48" t="s">
        <v>103</v>
      </c>
      <c r="I155" s="45">
        <v>19</v>
      </c>
      <c r="J155" s="45">
        <v>28</v>
      </c>
      <c r="K155" s="39" t="s">
        <v>445</v>
      </c>
      <c r="L155" s="39" t="s">
        <v>446</v>
      </c>
      <c r="M155" s="39">
        <v>1</v>
      </c>
      <c r="AI155" s="40">
        <f>VLOOKUP(K155,spp!A:E,5,FALSE)</f>
        <v>375</v>
      </c>
      <c r="AJ155" s="40">
        <f t="shared" ref="AJ155:AJ156" si="21">AI155*M155</f>
        <v>375</v>
      </c>
      <c r="AK155" s="42">
        <f t="shared" ref="AK155:AK156" si="22">M155/50</f>
        <v>0.02</v>
      </c>
    </row>
    <row r="156" spans="1:37" x14ac:dyDescent="0.25">
      <c r="A156" s="45">
        <v>55</v>
      </c>
      <c r="B156" s="45" t="s">
        <v>101</v>
      </c>
      <c r="C156" s="45" t="str">
        <f>CONCATENATE(B156,A156)</f>
        <v>Las Ánimas55</v>
      </c>
      <c r="D156" s="45">
        <v>25.113579999999999</v>
      </c>
      <c r="E156" s="45">
        <v>-110.50776999999999</v>
      </c>
      <c r="F156" s="46">
        <v>1</v>
      </c>
      <c r="G156" s="47">
        <v>42673</v>
      </c>
      <c r="H156" s="48" t="s">
        <v>103</v>
      </c>
      <c r="I156" s="45">
        <v>19</v>
      </c>
      <c r="J156" s="45">
        <v>28</v>
      </c>
      <c r="K156" s="39" t="s">
        <v>443</v>
      </c>
      <c r="L156" s="39" t="s">
        <v>444</v>
      </c>
      <c r="M156" s="39">
        <v>2</v>
      </c>
      <c r="AI156" s="40">
        <f>VLOOKUP(K156,spp!A:E,5,FALSE)</f>
        <v>33.238461538461536</v>
      </c>
      <c r="AJ156" s="40">
        <f t="shared" si="21"/>
        <v>66.476923076923072</v>
      </c>
      <c r="AK156" s="42">
        <f t="shared" si="22"/>
        <v>0.04</v>
      </c>
    </row>
    <row r="157" spans="1:37" x14ac:dyDescent="0.25">
      <c r="A157" s="40">
        <v>56</v>
      </c>
      <c r="B157" s="40" t="s">
        <v>101</v>
      </c>
      <c r="C157" s="40" t="s">
        <v>104</v>
      </c>
      <c r="D157" s="40">
        <v>25.113579999999999</v>
      </c>
      <c r="E157" s="40">
        <v>-110.50776999999999</v>
      </c>
      <c r="F157" s="40">
        <v>2</v>
      </c>
      <c r="G157" s="43">
        <v>42673</v>
      </c>
      <c r="H157" s="44" t="s">
        <v>105</v>
      </c>
      <c r="I157" s="40">
        <v>19</v>
      </c>
      <c r="J157" s="40">
        <v>28</v>
      </c>
      <c r="K157" s="40" t="s">
        <v>18</v>
      </c>
      <c r="L157" s="40" t="s">
        <v>19</v>
      </c>
      <c r="M157" s="40">
        <f>SUM(N157:AG157)</f>
        <v>9</v>
      </c>
      <c r="Q157" s="40">
        <v>2</v>
      </c>
      <c r="T157" s="40">
        <v>5</v>
      </c>
      <c r="Y157" s="40">
        <v>2</v>
      </c>
      <c r="AH157" s="41">
        <v>3.1620000000000002E-2</v>
      </c>
      <c r="AI157" s="40">
        <v>2.93</v>
      </c>
      <c r="AJ157" s="40">
        <v>5144.6107394927003</v>
      </c>
      <c r="AK157" s="40">
        <v>0.09</v>
      </c>
    </row>
    <row r="158" spans="1:37" x14ac:dyDescent="0.25">
      <c r="A158" s="40">
        <v>56</v>
      </c>
      <c r="B158" s="40" t="s">
        <v>101</v>
      </c>
      <c r="C158" s="40" t="s">
        <v>104</v>
      </c>
      <c r="D158" s="40">
        <v>25.113579999999999</v>
      </c>
      <c r="E158" s="40">
        <v>-110.50776999999999</v>
      </c>
      <c r="F158" s="40">
        <v>2</v>
      </c>
      <c r="G158" s="43">
        <v>42673</v>
      </c>
      <c r="H158" s="44" t="s">
        <v>105</v>
      </c>
      <c r="I158" s="40">
        <v>19</v>
      </c>
      <c r="J158" s="40">
        <v>28</v>
      </c>
      <c r="K158" s="40" t="s">
        <v>20</v>
      </c>
      <c r="L158" s="40" t="s">
        <v>21</v>
      </c>
      <c r="M158" s="40">
        <f>SUM(N158:AG158)</f>
        <v>20</v>
      </c>
      <c r="T158" s="40">
        <v>10</v>
      </c>
      <c r="V158" s="40">
        <v>10</v>
      </c>
      <c r="AH158" s="41">
        <v>1.549E-2</v>
      </c>
      <c r="AI158" s="40">
        <v>2.97</v>
      </c>
      <c r="AJ158" s="40">
        <v>3678.4093038667547</v>
      </c>
      <c r="AK158" s="40">
        <v>0.2</v>
      </c>
    </row>
    <row r="159" spans="1:37" x14ac:dyDescent="0.25">
      <c r="A159" s="40">
        <v>56</v>
      </c>
      <c r="B159" s="40" t="s">
        <v>101</v>
      </c>
      <c r="C159" s="40" t="s">
        <v>104</v>
      </c>
      <c r="D159" s="40">
        <v>25.113579999999999</v>
      </c>
      <c r="E159" s="40">
        <v>-110.50776999999999</v>
      </c>
      <c r="F159" s="40">
        <v>2</v>
      </c>
      <c r="G159" s="43">
        <v>42673</v>
      </c>
      <c r="H159" s="44" t="s">
        <v>105</v>
      </c>
      <c r="I159" s="40">
        <v>19</v>
      </c>
      <c r="J159" s="40">
        <v>28</v>
      </c>
      <c r="K159" s="40" t="s">
        <v>24</v>
      </c>
      <c r="L159" s="40" t="s">
        <v>25</v>
      </c>
      <c r="M159" s="40">
        <f>SUM(N159:AG159)</f>
        <v>1</v>
      </c>
      <c r="V159" s="40">
        <v>1</v>
      </c>
      <c r="AH159" s="41">
        <v>1.413E-2</v>
      </c>
      <c r="AI159" s="40">
        <v>2.9849999999999999</v>
      </c>
      <c r="AJ159" s="40">
        <v>279.60842483900149</v>
      </c>
      <c r="AK159" s="40">
        <v>0.01</v>
      </c>
    </row>
    <row r="160" spans="1:37" x14ac:dyDescent="0.25">
      <c r="A160" s="40">
        <v>56</v>
      </c>
      <c r="B160" s="40" t="s">
        <v>101</v>
      </c>
      <c r="C160" s="40" t="s">
        <v>104</v>
      </c>
      <c r="D160" s="40">
        <v>25.113579999999999</v>
      </c>
      <c r="E160" s="40">
        <v>-110.50776999999999</v>
      </c>
      <c r="F160" s="40">
        <v>2</v>
      </c>
      <c r="G160" s="43">
        <v>42673</v>
      </c>
      <c r="H160" s="44" t="s">
        <v>105</v>
      </c>
      <c r="I160" s="40">
        <v>19</v>
      </c>
      <c r="J160" s="40">
        <v>28</v>
      </c>
      <c r="K160" s="40" t="s">
        <v>26</v>
      </c>
      <c r="L160" s="40" t="s">
        <v>27</v>
      </c>
      <c r="M160" s="40">
        <f>SUM(N160:AG160)</f>
        <v>27</v>
      </c>
      <c r="O160" s="40">
        <v>27</v>
      </c>
      <c r="AH160" s="41">
        <v>1.549E-2</v>
      </c>
      <c r="AI160" s="40">
        <v>2.97</v>
      </c>
      <c r="AJ160" s="40">
        <v>21.197666104312464</v>
      </c>
      <c r="AK160" s="40">
        <v>0.27</v>
      </c>
    </row>
    <row r="161" spans="1:37" x14ac:dyDescent="0.25">
      <c r="A161" s="40">
        <v>56</v>
      </c>
      <c r="B161" s="40" t="s">
        <v>101</v>
      </c>
      <c r="C161" s="40" t="s">
        <v>104</v>
      </c>
      <c r="D161" s="40">
        <v>25.113579999999999</v>
      </c>
      <c r="E161" s="40">
        <v>-110.50776999999999</v>
      </c>
      <c r="F161" s="40">
        <v>2</v>
      </c>
      <c r="G161" s="43">
        <v>42673</v>
      </c>
      <c r="H161" s="44" t="s">
        <v>105</v>
      </c>
      <c r="I161" s="40">
        <v>19</v>
      </c>
      <c r="J161" s="40">
        <v>28</v>
      </c>
      <c r="K161" s="40" t="s">
        <v>28</v>
      </c>
      <c r="L161" s="40" t="s">
        <v>29</v>
      </c>
      <c r="M161" s="40">
        <f>SUM(N161:AG161)</f>
        <v>3</v>
      </c>
      <c r="Q161" s="40">
        <v>3</v>
      </c>
      <c r="AH161" s="41">
        <v>1.738E-2</v>
      </c>
      <c r="AI161" s="40">
        <v>3.06</v>
      </c>
      <c r="AJ161" s="40">
        <v>39.784661662814848</v>
      </c>
      <c r="AK161" s="40">
        <v>0.03</v>
      </c>
    </row>
    <row r="162" spans="1:37" x14ac:dyDescent="0.25">
      <c r="A162" s="45">
        <v>56</v>
      </c>
      <c r="B162" s="45" t="s">
        <v>101</v>
      </c>
      <c r="C162" s="45" t="str">
        <f>CONCATENATE(B162,A162)</f>
        <v>Las Ánimas56</v>
      </c>
      <c r="D162" s="45">
        <v>25.113579999999999</v>
      </c>
      <c r="E162" s="45">
        <v>-110.50776999999999</v>
      </c>
      <c r="F162" s="46">
        <v>2</v>
      </c>
      <c r="G162" s="47">
        <v>42673</v>
      </c>
      <c r="H162" s="48" t="s">
        <v>105</v>
      </c>
      <c r="I162" s="45">
        <v>19</v>
      </c>
      <c r="J162" s="45">
        <v>28</v>
      </c>
      <c r="K162" s="39" t="s">
        <v>443</v>
      </c>
      <c r="L162" s="39" t="s">
        <v>444</v>
      </c>
      <c r="M162" s="39">
        <v>2</v>
      </c>
      <c r="AI162" s="40">
        <f>VLOOKUP(K162,spp!A:E,5,FALSE)</f>
        <v>33.238461538461536</v>
      </c>
      <c r="AJ162" s="40">
        <f>AI162*M162</f>
        <v>66.476923076923072</v>
      </c>
      <c r="AK162" s="42">
        <f>M162/50</f>
        <v>0.04</v>
      </c>
    </row>
    <row r="163" spans="1:37" x14ac:dyDescent="0.25">
      <c r="A163" s="40">
        <v>57</v>
      </c>
      <c r="B163" s="40" t="s">
        <v>101</v>
      </c>
      <c r="C163" s="40" t="s">
        <v>106</v>
      </c>
      <c r="D163" s="40">
        <v>25.113579999999999</v>
      </c>
      <c r="E163" s="40">
        <v>-110.50776999999999</v>
      </c>
      <c r="F163" s="40">
        <v>3</v>
      </c>
      <c r="G163" s="43">
        <v>42673</v>
      </c>
      <c r="H163" s="44" t="s">
        <v>23</v>
      </c>
      <c r="I163" s="40">
        <v>19</v>
      </c>
      <c r="J163" s="40">
        <v>28</v>
      </c>
      <c r="K163" s="40" t="s">
        <v>18</v>
      </c>
      <c r="L163" s="40" t="s">
        <v>19</v>
      </c>
      <c r="M163" s="40">
        <f>SUM(N163:AG163)</f>
        <v>5</v>
      </c>
      <c r="O163" s="40">
        <v>4</v>
      </c>
      <c r="T163" s="40">
        <v>1</v>
      </c>
      <c r="AH163" s="41">
        <v>3.1620000000000002E-2</v>
      </c>
      <c r="AI163" s="40">
        <v>2.93</v>
      </c>
      <c r="AJ163" s="40">
        <v>144.77623073414841</v>
      </c>
      <c r="AK163" s="40">
        <v>0.05</v>
      </c>
    </row>
    <row r="164" spans="1:37" x14ac:dyDescent="0.25">
      <c r="A164" s="40">
        <v>57</v>
      </c>
      <c r="B164" s="40" t="s">
        <v>101</v>
      </c>
      <c r="C164" s="40" t="s">
        <v>106</v>
      </c>
      <c r="D164" s="40">
        <v>25.113579999999999</v>
      </c>
      <c r="E164" s="40">
        <v>-110.50776999999999</v>
      </c>
      <c r="F164" s="40">
        <v>3</v>
      </c>
      <c r="G164" s="43">
        <v>42673</v>
      </c>
      <c r="H164" s="44" t="s">
        <v>23</v>
      </c>
      <c r="I164" s="40">
        <v>19</v>
      </c>
      <c r="J164" s="40">
        <v>28</v>
      </c>
      <c r="K164" s="40" t="s">
        <v>20</v>
      </c>
      <c r="L164" s="40" t="s">
        <v>21</v>
      </c>
      <c r="M164" s="40">
        <f>SUM(N164:AG164)</f>
        <v>17</v>
      </c>
      <c r="T164" s="40">
        <v>12</v>
      </c>
      <c r="V164" s="40">
        <v>5</v>
      </c>
      <c r="AH164" s="41">
        <v>1.549E-2</v>
      </c>
      <c r="AI164" s="40">
        <v>2.97</v>
      </c>
      <c r="AJ164" s="40">
        <v>2372.5057309368503</v>
      </c>
      <c r="AK164" s="40">
        <v>0.17</v>
      </c>
    </row>
    <row r="165" spans="1:37" x14ac:dyDescent="0.25">
      <c r="A165" s="40">
        <v>57</v>
      </c>
      <c r="B165" s="40" t="s">
        <v>101</v>
      </c>
      <c r="C165" s="40" t="s">
        <v>106</v>
      </c>
      <c r="D165" s="40">
        <v>25.113579999999999</v>
      </c>
      <c r="E165" s="40">
        <v>-110.50776999999999</v>
      </c>
      <c r="F165" s="40">
        <v>3</v>
      </c>
      <c r="G165" s="43">
        <v>42673</v>
      </c>
      <c r="H165" s="44" t="s">
        <v>23</v>
      </c>
      <c r="I165" s="40">
        <v>19</v>
      </c>
      <c r="J165" s="40">
        <v>28</v>
      </c>
      <c r="K165" s="40" t="s">
        <v>26</v>
      </c>
      <c r="L165" s="40" t="s">
        <v>27</v>
      </c>
      <c r="M165" s="40">
        <f>SUM(N165:AG165)</f>
        <v>7</v>
      </c>
      <c r="O165" s="40">
        <v>7</v>
      </c>
      <c r="AH165" s="41">
        <v>1.549E-2</v>
      </c>
      <c r="AI165" s="40">
        <v>2.97</v>
      </c>
      <c r="AJ165" s="40">
        <v>5.4956912122291577</v>
      </c>
      <c r="AK165" s="40">
        <v>7.0000000000000007E-2</v>
      </c>
    </row>
    <row r="166" spans="1:37" x14ac:dyDescent="0.25">
      <c r="A166" s="40">
        <v>57</v>
      </c>
      <c r="B166" s="40" t="s">
        <v>101</v>
      </c>
      <c r="C166" s="40" t="s">
        <v>106</v>
      </c>
      <c r="D166" s="40">
        <v>25.113579999999999</v>
      </c>
      <c r="E166" s="40">
        <v>-110.50776999999999</v>
      </c>
      <c r="F166" s="40">
        <v>3</v>
      </c>
      <c r="G166" s="43">
        <v>42673</v>
      </c>
      <c r="H166" s="44" t="s">
        <v>23</v>
      </c>
      <c r="I166" s="40">
        <v>19</v>
      </c>
      <c r="J166" s="40">
        <v>28</v>
      </c>
      <c r="K166" s="40" t="s">
        <v>28</v>
      </c>
      <c r="L166" s="40" t="s">
        <v>29</v>
      </c>
      <c r="M166" s="40">
        <f>SUM(N166:AG166)</f>
        <v>7</v>
      </c>
      <c r="Q166" s="40">
        <v>7</v>
      </c>
      <c r="AH166" s="41">
        <v>1.738E-2</v>
      </c>
      <c r="AI166" s="40">
        <v>3.06</v>
      </c>
      <c r="AJ166" s="40">
        <v>92.830877213234643</v>
      </c>
      <c r="AK166" s="40">
        <v>7.0000000000000007E-2</v>
      </c>
    </row>
    <row r="167" spans="1:37" x14ac:dyDescent="0.25">
      <c r="A167" s="45">
        <v>57</v>
      </c>
      <c r="B167" s="45" t="s">
        <v>101</v>
      </c>
      <c r="C167" s="45" t="str">
        <f>CONCATENATE(B167,A167)</f>
        <v>Las Ánimas57</v>
      </c>
      <c r="D167" s="45">
        <v>25.113579999999999</v>
      </c>
      <c r="E167" s="45">
        <v>-110.50776999999999</v>
      </c>
      <c r="F167" s="46">
        <v>3</v>
      </c>
      <c r="G167" s="47">
        <v>42673</v>
      </c>
      <c r="H167" s="48" t="s">
        <v>23</v>
      </c>
      <c r="I167" s="45">
        <v>19</v>
      </c>
      <c r="J167" s="45">
        <v>28</v>
      </c>
      <c r="K167" s="39" t="s">
        <v>447</v>
      </c>
      <c r="L167" s="39" t="s">
        <v>448</v>
      </c>
      <c r="M167" s="39">
        <v>1</v>
      </c>
      <c r="AI167" s="40">
        <f>VLOOKUP(K167,spp!A:E,5,FALSE)</f>
        <v>566.25</v>
      </c>
      <c r="AJ167" s="40">
        <f t="shared" ref="AJ167:AJ169" si="23">AI167*M167</f>
        <v>566.25</v>
      </c>
      <c r="AK167" s="42">
        <f t="shared" ref="AK167:AK169" si="24">M167/50</f>
        <v>0.02</v>
      </c>
    </row>
    <row r="168" spans="1:37" x14ac:dyDescent="0.25">
      <c r="A168" s="45">
        <v>57</v>
      </c>
      <c r="B168" s="45" t="s">
        <v>101</v>
      </c>
      <c r="C168" s="45" t="str">
        <f>CONCATENATE(B168,A168)</f>
        <v>Las Ánimas57</v>
      </c>
      <c r="D168" s="45">
        <v>25.113579999999999</v>
      </c>
      <c r="E168" s="45">
        <v>-110.50776999999999</v>
      </c>
      <c r="F168" s="46">
        <v>3</v>
      </c>
      <c r="G168" s="47">
        <v>42673</v>
      </c>
      <c r="H168" s="48" t="s">
        <v>23</v>
      </c>
      <c r="I168" s="45">
        <v>19</v>
      </c>
      <c r="J168" s="45">
        <v>28</v>
      </c>
      <c r="K168" s="39" t="s">
        <v>445</v>
      </c>
      <c r="L168" s="39" t="s">
        <v>446</v>
      </c>
      <c r="M168" s="39">
        <v>3</v>
      </c>
      <c r="AI168" s="40">
        <f>VLOOKUP(K168,spp!A:E,5,FALSE)</f>
        <v>375</v>
      </c>
      <c r="AJ168" s="40">
        <f t="shared" si="23"/>
        <v>1125</v>
      </c>
      <c r="AK168" s="42">
        <f t="shared" si="24"/>
        <v>0.06</v>
      </c>
    </row>
    <row r="169" spans="1:37" x14ac:dyDescent="0.25">
      <c r="A169" s="45">
        <v>57</v>
      </c>
      <c r="B169" s="45" t="s">
        <v>101</v>
      </c>
      <c r="C169" s="45" t="str">
        <f>CONCATENATE(B169,A169)</f>
        <v>Las Ánimas57</v>
      </c>
      <c r="D169" s="45">
        <v>25.113579999999999</v>
      </c>
      <c r="E169" s="45">
        <v>-110.50776999999999</v>
      </c>
      <c r="F169" s="46">
        <v>3</v>
      </c>
      <c r="G169" s="47">
        <v>42673</v>
      </c>
      <c r="H169" s="48" t="s">
        <v>23</v>
      </c>
      <c r="I169" s="45">
        <v>19</v>
      </c>
      <c r="J169" s="45">
        <v>28</v>
      </c>
      <c r="K169" s="39" t="s">
        <v>443</v>
      </c>
      <c r="L169" s="39" t="s">
        <v>444</v>
      </c>
      <c r="M169" s="39">
        <v>6</v>
      </c>
      <c r="AI169" s="40">
        <f>VLOOKUP(K169,spp!A:E,5,FALSE)</f>
        <v>33.238461538461536</v>
      </c>
      <c r="AJ169" s="40">
        <f t="shared" si="23"/>
        <v>199.43076923076922</v>
      </c>
      <c r="AK169" s="42">
        <f t="shared" si="24"/>
        <v>0.12</v>
      </c>
    </row>
    <row r="170" spans="1:37" x14ac:dyDescent="0.25">
      <c r="A170" s="40">
        <v>58</v>
      </c>
      <c r="B170" s="40" t="s">
        <v>101</v>
      </c>
      <c r="C170" s="40" t="s">
        <v>107</v>
      </c>
      <c r="D170" s="40">
        <v>25.113579999999999</v>
      </c>
      <c r="E170" s="40">
        <v>-110.50776999999999</v>
      </c>
      <c r="F170" s="40">
        <v>4</v>
      </c>
      <c r="G170" s="43">
        <v>42673</v>
      </c>
      <c r="H170" s="44" t="s">
        <v>43</v>
      </c>
      <c r="I170" s="40">
        <v>16.899999999999999</v>
      </c>
      <c r="J170" s="40">
        <v>28</v>
      </c>
      <c r="K170" s="40" t="s">
        <v>18</v>
      </c>
      <c r="L170" s="40" t="s">
        <v>19</v>
      </c>
      <c r="M170" s="40">
        <f>SUM(N170:AG170)</f>
        <v>6</v>
      </c>
      <c r="Q170" s="40">
        <v>4</v>
      </c>
      <c r="T170" s="40">
        <v>2</v>
      </c>
      <c r="AH170" s="41">
        <v>3.1620000000000002E-2</v>
      </c>
      <c r="AI170" s="40">
        <v>2.93</v>
      </c>
      <c r="AJ170" s="40">
        <v>350.18727850567223</v>
      </c>
      <c r="AK170" s="40">
        <v>0.06</v>
      </c>
    </row>
    <row r="171" spans="1:37" x14ac:dyDescent="0.25">
      <c r="A171" s="40">
        <v>58</v>
      </c>
      <c r="B171" s="40" t="s">
        <v>101</v>
      </c>
      <c r="C171" s="40" t="s">
        <v>107</v>
      </c>
      <c r="D171" s="40">
        <v>25.113579999999999</v>
      </c>
      <c r="E171" s="40">
        <v>-110.50776999999999</v>
      </c>
      <c r="F171" s="40">
        <v>4</v>
      </c>
      <c r="G171" s="43">
        <v>42673</v>
      </c>
      <c r="H171" s="44" t="s">
        <v>43</v>
      </c>
      <c r="I171" s="40">
        <v>16.899999999999999</v>
      </c>
      <c r="J171" s="40">
        <v>28</v>
      </c>
      <c r="K171" s="40" t="s">
        <v>20</v>
      </c>
      <c r="L171" s="40" t="s">
        <v>21</v>
      </c>
      <c r="M171" s="40">
        <f>SUM(N171:AG171)</f>
        <v>11</v>
      </c>
      <c r="T171" s="40">
        <v>3</v>
      </c>
      <c r="V171" s="40">
        <v>8</v>
      </c>
      <c r="AH171" s="41">
        <v>1.549E-2</v>
      </c>
      <c r="AI171" s="40">
        <v>2.97</v>
      </c>
      <c r="AJ171" s="40">
        <v>2561.7981009480659</v>
      </c>
      <c r="AK171" s="40">
        <v>0.11</v>
      </c>
    </row>
    <row r="172" spans="1:37" x14ac:dyDescent="0.25">
      <c r="A172" s="40">
        <v>58</v>
      </c>
      <c r="B172" s="40" t="s">
        <v>101</v>
      </c>
      <c r="C172" s="40" t="s">
        <v>107</v>
      </c>
      <c r="D172" s="40">
        <v>25.113579999999999</v>
      </c>
      <c r="E172" s="40">
        <v>-110.50776999999999</v>
      </c>
      <c r="F172" s="40">
        <v>4</v>
      </c>
      <c r="G172" s="43">
        <v>42673</v>
      </c>
      <c r="H172" s="44" t="s">
        <v>43</v>
      </c>
      <c r="I172" s="40">
        <v>16.899999999999999</v>
      </c>
      <c r="J172" s="40">
        <v>28</v>
      </c>
      <c r="K172" s="40" t="s">
        <v>26</v>
      </c>
      <c r="L172" s="40" t="s">
        <v>27</v>
      </c>
      <c r="M172" s="40">
        <f>SUM(N172:AG172)</f>
        <v>25</v>
      </c>
      <c r="O172" s="40">
        <v>25</v>
      </c>
      <c r="AH172" s="41">
        <v>1.549E-2</v>
      </c>
      <c r="AI172" s="40">
        <v>2.97</v>
      </c>
      <c r="AJ172" s="40">
        <v>19.627468615104135</v>
      </c>
      <c r="AK172" s="40">
        <v>0.25</v>
      </c>
    </row>
    <row r="173" spans="1:37" x14ac:dyDescent="0.25">
      <c r="A173" s="40">
        <v>58</v>
      </c>
      <c r="B173" s="40" t="s">
        <v>101</v>
      </c>
      <c r="C173" s="40" t="s">
        <v>107</v>
      </c>
      <c r="D173" s="40">
        <v>25.113579999999999</v>
      </c>
      <c r="E173" s="40">
        <v>-110.50776999999999</v>
      </c>
      <c r="F173" s="40">
        <v>4</v>
      </c>
      <c r="G173" s="43">
        <v>42673</v>
      </c>
      <c r="H173" s="44" t="s">
        <v>43</v>
      </c>
      <c r="I173" s="40">
        <v>16.899999999999999</v>
      </c>
      <c r="J173" s="40">
        <v>28</v>
      </c>
      <c r="K173" s="40" t="s">
        <v>28</v>
      </c>
      <c r="L173" s="40" t="s">
        <v>29</v>
      </c>
      <c r="M173" s="40">
        <f>SUM(N173:AG173)</f>
        <v>9</v>
      </c>
      <c r="Q173" s="40">
        <v>6</v>
      </c>
      <c r="S173" s="40">
        <v>3</v>
      </c>
      <c r="AH173" s="41">
        <v>1.738E-2</v>
      </c>
      <c r="AI173" s="40">
        <v>3.06</v>
      </c>
      <c r="AJ173" s="40">
        <v>238.19638630049985</v>
      </c>
      <c r="AK173" s="40">
        <v>0.09</v>
      </c>
    </row>
    <row r="174" spans="1:37" x14ac:dyDescent="0.25">
      <c r="A174" s="45">
        <v>58</v>
      </c>
      <c r="B174" s="45" t="s">
        <v>101</v>
      </c>
      <c r="C174" s="45" t="str">
        <f>CONCATENATE(B174,A174)</f>
        <v>Las Ánimas58</v>
      </c>
      <c r="D174" s="45">
        <v>25.113579999999999</v>
      </c>
      <c r="E174" s="45">
        <v>-110.50776999999999</v>
      </c>
      <c r="F174" s="46">
        <v>4</v>
      </c>
      <c r="G174" s="47">
        <v>42673</v>
      </c>
      <c r="H174" s="48" t="s">
        <v>43</v>
      </c>
      <c r="I174" s="45">
        <v>16.899999999999999</v>
      </c>
      <c r="J174" s="45">
        <v>28</v>
      </c>
      <c r="K174" s="39" t="s">
        <v>445</v>
      </c>
      <c r="L174" s="39" t="s">
        <v>446</v>
      </c>
      <c r="M174" s="39">
        <v>1</v>
      </c>
      <c r="AI174" s="40">
        <f>VLOOKUP(K174,spp!A:E,5,FALSE)</f>
        <v>375</v>
      </c>
      <c r="AJ174" s="40">
        <f t="shared" ref="AJ174:AJ175" si="25">AI174*M174</f>
        <v>375</v>
      </c>
      <c r="AK174" s="42">
        <f t="shared" ref="AK174:AK175" si="26">M174/50</f>
        <v>0.02</v>
      </c>
    </row>
    <row r="175" spans="1:37" x14ac:dyDescent="0.25">
      <c r="A175" s="45">
        <v>58</v>
      </c>
      <c r="B175" s="45" t="s">
        <v>101</v>
      </c>
      <c r="C175" s="45" t="str">
        <f>CONCATENATE(B175,A175)</f>
        <v>Las Ánimas58</v>
      </c>
      <c r="D175" s="45">
        <v>25.113579999999999</v>
      </c>
      <c r="E175" s="45">
        <v>-110.50776999999999</v>
      </c>
      <c r="F175" s="46">
        <v>4</v>
      </c>
      <c r="G175" s="47">
        <v>42673</v>
      </c>
      <c r="H175" s="48" t="s">
        <v>43</v>
      </c>
      <c r="I175" s="45">
        <v>16.899999999999999</v>
      </c>
      <c r="J175" s="45">
        <v>28</v>
      </c>
      <c r="K175" s="39" t="s">
        <v>443</v>
      </c>
      <c r="L175" s="39" t="s">
        <v>444</v>
      </c>
      <c r="M175" s="39">
        <v>1</v>
      </c>
      <c r="AI175" s="40">
        <f>VLOOKUP(K175,spp!A:E,5,FALSE)</f>
        <v>33.238461538461536</v>
      </c>
      <c r="AJ175" s="40">
        <f t="shared" si="25"/>
        <v>33.238461538461536</v>
      </c>
      <c r="AK175" s="42">
        <f t="shared" si="26"/>
        <v>0.02</v>
      </c>
    </row>
    <row r="176" spans="1:37" x14ac:dyDescent="0.25">
      <c r="A176" s="40">
        <v>59</v>
      </c>
      <c r="B176" s="40" t="s">
        <v>101</v>
      </c>
      <c r="C176" s="40" t="s">
        <v>108</v>
      </c>
      <c r="D176" s="40">
        <v>25.113579999999999</v>
      </c>
      <c r="E176" s="40">
        <v>-110.50776999999999</v>
      </c>
      <c r="F176" s="40">
        <v>1</v>
      </c>
      <c r="G176" s="43">
        <v>42673</v>
      </c>
      <c r="H176" s="44" t="s">
        <v>109</v>
      </c>
      <c r="I176" s="40">
        <v>5.7</v>
      </c>
      <c r="J176" s="40">
        <v>28</v>
      </c>
      <c r="K176" s="40" t="s">
        <v>20</v>
      </c>
      <c r="L176" s="40" t="s">
        <v>21</v>
      </c>
      <c r="M176" s="40">
        <f>SUM(N176:AG176)</f>
        <v>3</v>
      </c>
      <c r="T176" s="40">
        <v>1</v>
      </c>
      <c r="X176" s="40">
        <v>2</v>
      </c>
      <c r="AH176" s="41">
        <v>1.549E-2</v>
      </c>
      <c r="AI176" s="40">
        <v>2.97</v>
      </c>
      <c r="AJ176" s="40">
        <v>1541.5794283333792</v>
      </c>
      <c r="AK176" s="40">
        <v>0.03</v>
      </c>
    </row>
    <row r="177" spans="1:37" x14ac:dyDescent="0.25">
      <c r="A177" s="40">
        <v>59</v>
      </c>
      <c r="B177" s="40" t="s">
        <v>101</v>
      </c>
      <c r="C177" s="40" t="s">
        <v>108</v>
      </c>
      <c r="D177" s="40">
        <v>25.113579999999999</v>
      </c>
      <c r="E177" s="40">
        <v>-110.50776999999999</v>
      </c>
      <c r="F177" s="40">
        <v>1</v>
      </c>
      <c r="G177" s="43">
        <v>42673</v>
      </c>
      <c r="H177" s="44" t="s">
        <v>109</v>
      </c>
      <c r="I177" s="40">
        <v>5.7</v>
      </c>
      <c r="J177" s="40">
        <v>28</v>
      </c>
      <c r="K177" s="40" t="s">
        <v>26</v>
      </c>
      <c r="L177" s="40" t="s">
        <v>27</v>
      </c>
      <c r="M177" s="40">
        <f>SUM(N177:AG177)</f>
        <v>2</v>
      </c>
      <c r="O177" s="40">
        <v>2</v>
      </c>
      <c r="AH177" s="41">
        <v>1.549E-2</v>
      </c>
      <c r="AI177" s="40">
        <v>2.97</v>
      </c>
      <c r="AJ177" s="40">
        <v>1.5701974892083308</v>
      </c>
      <c r="AK177" s="40">
        <v>0.02</v>
      </c>
    </row>
    <row r="178" spans="1:37" x14ac:dyDescent="0.25">
      <c r="A178" s="40">
        <v>59</v>
      </c>
      <c r="B178" s="40" t="s">
        <v>101</v>
      </c>
      <c r="C178" s="40" t="s">
        <v>108</v>
      </c>
      <c r="D178" s="40">
        <v>25.113579999999999</v>
      </c>
      <c r="E178" s="40">
        <v>-110.50776999999999</v>
      </c>
      <c r="F178" s="40">
        <v>1</v>
      </c>
      <c r="G178" s="43">
        <v>42673</v>
      </c>
      <c r="H178" s="44" t="s">
        <v>109</v>
      </c>
      <c r="I178" s="40">
        <v>5.7</v>
      </c>
      <c r="J178" s="40">
        <v>28</v>
      </c>
      <c r="K178" s="40" t="s">
        <v>28</v>
      </c>
      <c r="L178" s="40" t="s">
        <v>29</v>
      </c>
      <c r="M178" s="40">
        <f>SUM(N178:AG178)</f>
        <v>3</v>
      </c>
      <c r="T178" s="40">
        <v>2</v>
      </c>
      <c r="V178" s="40">
        <v>1</v>
      </c>
      <c r="AH178" s="41">
        <v>1.738E-2</v>
      </c>
      <c r="AI178" s="40">
        <v>3.06</v>
      </c>
      <c r="AJ178" s="40">
        <v>662.16420553161686</v>
      </c>
      <c r="AK178" s="40">
        <v>0.03</v>
      </c>
    </row>
    <row r="179" spans="1:37" x14ac:dyDescent="0.25">
      <c r="A179" s="45">
        <v>59</v>
      </c>
      <c r="B179" s="45" t="s">
        <v>101</v>
      </c>
      <c r="C179" s="45" t="str">
        <f>CONCATENATE(B179,A179)</f>
        <v>Las Ánimas59</v>
      </c>
      <c r="D179" s="45">
        <v>25.113579999999999</v>
      </c>
      <c r="E179" s="45">
        <v>-110.50776999999999</v>
      </c>
      <c r="F179" s="46">
        <v>1</v>
      </c>
      <c r="G179" s="47">
        <v>42673</v>
      </c>
      <c r="H179" s="48" t="s">
        <v>109</v>
      </c>
      <c r="I179" s="45">
        <v>5.7</v>
      </c>
      <c r="J179" s="45">
        <v>28</v>
      </c>
      <c r="K179" s="39" t="s">
        <v>441</v>
      </c>
      <c r="L179" s="39" t="s">
        <v>442</v>
      </c>
      <c r="M179" s="39">
        <v>15</v>
      </c>
      <c r="AI179" s="40">
        <f>VLOOKUP(K179,spp!A:E,5,FALSE)</f>
        <v>20.71</v>
      </c>
      <c r="AJ179" s="40">
        <f t="shared" ref="AJ179:AJ180" si="27">AI179*M179</f>
        <v>310.65000000000003</v>
      </c>
      <c r="AK179" s="42">
        <f t="shared" ref="AK179:AK180" si="28">M179/50</f>
        <v>0.3</v>
      </c>
    </row>
    <row r="180" spans="1:37" x14ac:dyDescent="0.25">
      <c r="A180" s="45">
        <v>59</v>
      </c>
      <c r="B180" s="45" t="s">
        <v>101</v>
      </c>
      <c r="C180" s="45" t="str">
        <f>CONCATENATE(B180,A180)</f>
        <v>Las Ánimas59</v>
      </c>
      <c r="D180" s="45">
        <v>25.113579999999999</v>
      </c>
      <c r="E180" s="45">
        <v>-110.50776999999999</v>
      </c>
      <c r="F180" s="46">
        <v>1</v>
      </c>
      <c r="G180" s="47">
        <v>42673</v>
      </c>
      <c r="H180" s="48" t="s">
        <v>109</v>
      </c>
      <c r="I180" s="45">
        <v>5.7</v>
      </c>
      <c r="J180" s="45">
        <v>28</v>
      </c>
      <c r="K180" s="39" t="s">
        <v>443</v>
      </c>
      <c r="L180" s="39" t="s">
        <v>444</v>
      </c>
      <c r="M180" s="39">
        <v>3</v>
      </c>
      <c r="AI180" s="40">
        <f>VLOOKUP(K180,spp!A:E,5,FALSE)</f>
        <v>33.238461538461536</v>
      </c>
      <c r="AJ180" s="40">
        <f t="shared" si="27"/>
        <v>99.715384615384608</v>
      </c>
      <c r="AK180" s="42">
        <f t="shared" si="28"/>
        <v>0.06</v>
      </c>
    </row>
    <row r="181" spans="1:37" x14ac:dyDescent="0.25">
      <c r="A181" s="40">
        <v>60</v>
      </c>
      <c r="B181" s="40" t="s">
        <v>101</v>
      </c>
      <c r="C181" s="40" t="s">
        <v>110</v>
      </c>
      <c r="D181" s="40">
        <v>25.113579999999999</v>
      </c>
      <c r="E181" s="40">
        <v>-110.50776999999999</v>
      </c>
      <c r="F181" s="40">
        <v>2</v>
      </c>
      <c r="G181" s="43">
        <v>42673</v>
      </c>
      <c r="H181" s="44" t="s">
        <v>35</v>
      </c>
      <c r="I181" s="40">
        <v>10</v>
      </c>
      <c r="J181" s="40">
        <v>28</v>
      </c>
      <c r="K181" s="40" t="s">
        <v>26</v>
      </c>
      <c r="L181" s="40" t="s">
        <v>27</v>
      </c>
      <c r="M181" s="40">
        <f>SUM(N181:AG181)</f>
        <v>75</v>
      </c>
      <c r="O181" s="40">
        <v>75</v>
      </c>
      <c r="AH181" s="41">
        <v>1.549E-2</v>
      </c>
      <c r="AI181" s="40">
        <v>2.97</v>
      </c>
      <c r="AJ181" s="40">
        <v>58.882405845312405</v>
      </c>
      <c r="AK181" s="40">
        <v>0.75</v>
      </c>
    </row>
    <row r="182" spans="1:37" x14ac:dyDescent="0.25">
      <c r="A182" s="45">
        <v>60</v>
      </c>
      <c r="B182" s="45" t="s">
        <v>101</v>
      </c>
      <c r="C182" s="45" t="str">
        <f>CONCATENATE(B182,A182)</f>
        <v>Las Ánimas60</v>
      </c>
      <c r="D182" s="45">
        <v>25.113579999999999</v>
      </c>
      <c r="E182" s="45">
        <v>-110.50776999999999</v>
      </c>
      <c r="F182" s="46">
        <v>2</v>
      </c>
      <c r="G182" s="47">
        <v>42673</v>
      </c>
      <c r="H182" s="48" t="s">
        <v>35</v>
      </c>
      <c r="I182" s="45">
        <v>10</v>
      </c>
      <c r="J182" s="45">
        <v>28</v>
      </c>
      <c r="K182" s="39" t="s">
        <v>441</v>
      </c>
      <c r="L182" s="39" t="s">
        <v>442</v>
      </c>
      <c r="M182" s="39">
        <v>5</v>
      </c>
      <c r="AI182" s="40">
        <f>VLOOKUP(K182,spp!A:E,5,FALSE)</f>
        <v>20.71</v>
      </c>
      <c r="AJ182" s="40">
        <f t="shared" ref="AJ182:AJ183" si="29">AI182*M182</f>
        <v>103.55000000000001</v>
      </c>
      <c r="AK182" s="42">
        <f t="shared" ref="AK182:AK183" si="30">M182/50</f>
        <v>0.1</v>
      </c>
    </row>
    <row r="183" spans="1:37" x14ac:dyDescent="0.25">
      <c r="A183" s="45">
        <v>60</v>
      </c>
      <c r="B183" s="45" t="s">
        <v>101</v>
      </c>
      <c r="C183" s="45" t="str">
        <f>CONCATENATE(B183,A183)</f>
        <v>Las Ánimas60</v>
      </c>
      <c r="D183" s="45">
        <v>25.113579999999999</v>
      </c>
      <c r="E183" s="45">
        <v>-110.50776999999999</v>
      </c>
      <c r="F183" s="46">
        <v>2</v>
      </c>
      <c r="G183" s="47">
        <v>42673</v>
      </c>
      <c r="H183" s="48" t="s">
        <v>35</v>
      </c>
      <c r="I183" s="45">
        <v>10</v>
      </c>
      <c r="J183" s="45">
        <v>28</v>
      </c>
      <c r="K183" s="39" t="s">
        <v>443</v>
      </c>
      <c r="L183" s="39" t="s">
        <v>444</v>
      </c>
      <c r="M183" s="39">
        <v>2</v>
      </c>
      <c r="AI183" s="40">
        <f>VLOOKUP(K183,spp!A:E,5,FALSE)</f>
        <v>33.238461538461536</v>
      </c>
      <c r="AJ183" s="40">
        <f t="shared" si="29"/>
        <v>66.476923076923072</v>
      </c>
      <c r="AK183" s="42">
        <f t="shared" si="30"/>
        <v>0.04</v>
      </c>
    </row>
    <row r="184" spans="1:37" x14ac:dyDescent="0.25">
      <c r="A184" s="40">
        <v>61</v>
      </c>
      <c r="B184" s="40" t="s">
        <v>101</v>
      </c>
      <c r="C184" s="40" t="s">
        <v>111</v>
      </c>
      <c r="D184" s="40">
        <v>25.113579999999999</v>
      </c>
      <c r="E184" s="40">
        <v>-110.50776999999999</v>
      </c>
      <c r="F184" s="40">
        <v>1</v>
      </c>
      <c r="G184" s="43">
        <v>42673</v>
      </c>
      <c r="H184" s="44" t="s">
        <v>112</v>
      </c>
      <c r="I184" s="40">
        <v>12.2</v>
      </c>
      <c r="J184" s="40">
        <v>28</v>
      </c>
      <c r="K184" s="40" t="s">
        <v>26</v>
      </c>
      <c r="L184" s="40" t="s">
        <v>27</v>
      </c>
      <c r="M184" s="40">
        <f>SUM(N184:AG184)</f>
        <v>16</v>
      </c>
      <c r="O184" s="40">
        <v>11</v>
      </c>
      <c r="Q184" s="40">
        <v>5</v>
      </c>
      <c r="AH184" s="41">
        <v>1.549E-2</v>
      </c>
      <c r="AI184" s="40">
        <v>2.97</v>
      </c>
      <c r="AJ184" s="40">
        <v>57.252770861652607</v>
      </c>
      <c r="AK184" s="40">
        <v>0.16</v>
      </c>
    </row>
    <row r="185" spans="1:37" x14ac:dyDescent="0.25">
      <c r="A185" s="40">
        <v>61</v>
      </c>
      <c r="B185" s="40" t="s">
        <v>101</v>
      </c>
      <c r="C185" s="40" t="s">
        <v>111</v>
      </c>
      <c r="D185" s="40">
        <v>25.113579999999999</v>
      </c>
      <c r="E185" s="40">
        <v>-110.50776999999999</v>
      </c>
      <c r="F185" s="40">
        <v>1</v>
      </c>
      <c r="G185" s="43">
        <v>42673</v>
      </c>
      <c r="H185" s="44" t="s">
        <v>112</v>
      </c>
      <c r="I185" s="40">
        <v>12.2</v>
      </c>
      <c r="J185" s="40">
        <v>28</v>
      </c>
      <c r="K185" s="40" t="s">
        <v>18</v>
      </c>
      <c r="L185" s="40" t="s">
        <v>19</v>
      </c>
      <c r="M185" s="40">
        <f>SUM(N185:AG185)</f>
        <v>9</v>
      </c>
      <c r="S185" s="40">
        <v>7</v>
      </c>
      <c r="T185" s="40">
        <v>2</v>
      </c>
      <c r="AH185" s="41">
        <v>3.1620000000000002E-2</v>
      </c>
      <c r="AI185" s="40">
        <v>2.93</v>
      </c>
      <c r="AJ185" s="40">
        <v>756.337911995269</v>
      </c>
      <c r="AK185" s="40">
        <v>0.09</v>
      </c>
    </row>
    <row r="186" spans="1:37" x14ac:dyDescent="0.25">
      <c r="A186" s="40">
        <v>61</v>
      </c>
      <c r="B186" s="40" t="s">
        <v>101</v>
      </c>
      <c r="C186" s="40" t="s">
        <v>111</v>
      </c>
      <c r="D186" s="40">
        <v>25.113579999999999</v>
      </c>
      <c r="E186" s="40">
        <v>-110.50776999999999</v>
      </c>
      <c r="F186" s="40">
        <v>1</v>
      </c>
      <c r="G186" s="43">
        <v>42673</v>
      </c>
      <c r="H186" s="44" t="s">
        <v>112</v>
      </c>
      <c r="I186" s="40">
        <v>12.2</v>
      </c>
      <c r="J186" s="40">
        <v>28</v>
      </c>
      <c r="K186" s="40" t="s">
        <v>20</v>
      </c>
      <c r="L186" s="40" t="s">
        <v>21</v>
      </c>
      <c r="M186" s="40">
        <f>SUM(N186:AG186)</f>
        <v>1</v>
      </c>
      <c r="V186" s="40">
        <v>1</v>
      </c>
      <c r="AH186" s="41">
        <v>1.549E-2</v>
      </c>
      <c r="AI186" s="40">
        <v>2.97</v>
      </c>
      <c r="AJ186" s="40">
        <v>291.65506195760793</v>
      </c>
      <c r="AK186" s="40">
        <v>0.01</v>
      </c>
    </row>
    <row r="187" spans="1:37" x14ac:dyDescent="0.25">
      <c r="A187" s="45">
        <v>61</v>
      </c>
      <c r="B187" s="45" t="s">
        <v>101</v>
      </c>
      <c r="C187" s="45" t="str">
        <f>CONCATENATE(B187,A187)</f>
        <v>Las Ánimas61</v>
      </c>
      <c r="D187" s="45">
        <v>25.113579999999999</v>
      </c>
      <c r="E187" s="45">
        <v>-110.50776999999999</v>
      </c>
      <c r="F187" s="46">
        <v>1</v>
      </c>
      <c r="G187" s="47">
        <v>42673</v>
      </c>
      <c r="H187" s="48" t="s">
        <v>112</v>
      </c>
      <c r="I187" s="45">
        <v>12.2</v>
      </c>
      <c r="J187" s="45">
        <v>28</v>
      </c>
      <c r="K187" s="39" t="s">
        <v>443</v>
      </c>
      <c r="L187" s="39" t="s">
        <v>444</v>
      </c>
      <c r="M187" s="39">
        <v>5</v>
      </c>
      <c r="AI187" s="40">
        <f>VLOOKUP(K187,spp!A:E,5,FALSE)</f>
        <v>33.238461538461536</v>
      </c>
      <c r="AJ187" s="40">
        <f>AI187*M187</f>
        <v>166.19230769230768</v>
      </c>
      <c r="AK187" s="42">
        <f>M187/50</f>
        <v>0.1</v>
      </c>
    </row>
    <row r="188" spans="1:37" x14ac:dyDescent="0.25">
      <c r="A188" s="40">
        <v>62</v>
      </c>
      <c r="B188" s="40" t="s">
        <v>101</v>
      </c>
      <c r="C188" s="40" t="s">
        <v>113</v>
      </c>
      <c r="D188" s="40">
        <v>25.113579999999999</v>
      </c>
      <c r="E188" s="40">
        <v>-110.50776999999999</v>
      </c>
      <c r="F188" s="40">
        <v>2</v>
      </c>
      <c r="G188" s="43">
        <v>42673</v>
      </c>
      <c r="H188" s="44" t="s">
        <v>109</v>
      </c>
      <c r="I188" s="40">
        <v>15.6</v>
      </c>
      <c r="J188" s="40">
        <v>28</v>
      </c>
      <c r="K188" s="40" t="s">
        <v>20</v>
      </c>
      <c r="L188" s="40" t="s">
        <v>21</v>
      </c>
      <c r="M188" s="40">
        <f>SUM(N188:AG188)</f>
        <v>2</v>
      </c>
      <c r="V188" s="40">
        <v>2</v>
      </c>
      <c r="AH188" s="41">
        <v>1.549E-2</v>
      </c>
      <c r="AI188" s="40">
        <v>2.97</v>
      </c>
      <c r="AJ188" s="40">
        <v>583.31012391521585</v>
      </c>
      <c r="AK188" s="40">
        <v>0.02</v>
      </c>
    </row>
    <row r="189" spans="1:37" x14ac:dyDescent="0.25">
      <c r="A189" s="40">
        <v>62</v>
      </c>
      <c r="B189" s="40" t="s">
        <v>101</v>
      </c>
      <c r="C189" s="40" t="s">
        <v>113</v>
      </c>
      <c r="D189" s="40">
        <v>25.113579999999999</v>
      </c>
      <c r="E189" s="40">
        <v>-110.50776999999999</v>
      </c>
      <c r="F189" s="40">
        <v>2</v>
      </c>
      <c r="G189" s="43">
        <v>42673</v>
      </c>
      <c r="H189" s="44" t="s">
        <v>109</v>
      </c>
      <c r="I189" s="40">
        <v>15.6</v>
      </c>
      <c r="J189" s="40">
        <v>28</v>
      </c>
      <c r="K189" s="40" t="s">
        <v>26</v>
      </c>
      <c r="L189" s="40" t="s">
        <v>27</v>
      </c>
      <c r="M189" s="40">
        <f>SUM(N189:AG189)</f>
        <v>20</v>
      </c>
      <c r="O189" s="40">
        <v>9</v>
      </c>
      <c r="Q189" s="40">
        <v>11</v>
      </c>
      <c r="AH189" s="41">
        <v>1.549E-2</v>
      </c>
      <c r="AI189" s="40">
        <v>2.97</v>
      </c>
      <c r="AJ189" s="40">
        <v>114.02259497765242</v>
      </c>
      <c r="AK189" s="40">
        <v>0.2</v>
      </c>
    </row>
    <row r="190" spans="1:37" x14ac:dyDescent="0.25">
      <c r="A190" s="40">
        <v>62</v>
      </c>
      <c r="B190" s="40" t="s">
        <v>101</v>
      </c>
      <c r="C190" s="40" t="s">
        <v>113</v>
      </c>
      <c r="D190" s="40">
        <v>25.113579999999999</v>
      </c>
      <c r="E190" s="40">
        <v>-110.50776999999999</v>
      </c>
      <c r="F190" s="40">
        <v>2</v>
      </c>
      <c r="G190" s="43">
        <v>42673</v>
      </c>
      <c r="H190" s="44" t="s">
        <v>109</v>
      </c>
      <c r="I190" s="40">
        <v>15.6</v>
      </c>
      <c r="J190" s="40">
        <v>28</v>
      </c>
      <c r="K190" s="40" t="s">
        <v>18</v>
      </c>
      <c r="L190" s="40" t="s">
        <v>19</v>
      </c>
      <c r="M190" s="40">
        <f>SUM(N190:AG190)</f>
        <v>7</v>
      </c>
      <c r="S190" s="40">
        <v>6</v>
      </c>
      <c r="V190" s="40">
        <v>1</v>
      </c>
      <c r="AH190" s="41">
        <v>3.1620000000000002E-2</v>
      </c>
      <c r="AI190" s="40">
        <v>2.93</v>
      </c>
      <c r="AJ190" s="40">
        <v>931.96816931357034</v>
      </c>
      <c r="AK190" s="40">
        <v>7.0000000000000007E-2</v>
      </c>
    </row>
    <row r="191" spans="1:37" x14ac:dyDescent="0.25">
      <c r="A191" s="40">
        <v>62</v>
      </c>
      <c r="B191" s="40" t="s">
        <v>101</v>
      </c>
      <c r="C191" s="40" t="s">
        <v>113</v>
      </c>
      <c r="D191" s="40">
        <v>25.113579999999999</v>
      </c>
      <c r="E191" s="40">
        <v>-110.50776999999999</v>
      </c>
      <c r="F191" s="40">
        <v>2</v>
      </c>
      <c r="G191" s="43">
        <v>42673</v>
      </c>
      <c r="H191" s="44" t="s">
        <v>109</v>
      </c>
      <c r="I191" s="40">
        <v>15.6</v>
      </c>
      <c r="J191" s="40">
        <v>28</v>
      </c>
      <c r="K191" s="40" t="s">
        <v>24</v>
      </c>
      <c r="L191" s="40" t="s">
        <v>25</v>
      </c>
      <c r="M191" s="40">
        <f>SUM(N191:AG191)</f>
        <v>1</v>
      </c>
      <c r="X191" s="40">
        <v>1</v>
      </c>
      <c r="AH191" s="41">
        <v>1.413E-2</v>
      </c>
      <c r="AI191" s="40">
        <v>2.9849999999999999</v>
      </c>
      <c r="AJ191" s="40">
        <v>705.70873989595475</v>
      </c>
      <c r="AK191" s="40">
        <v>0.01</v>
      </c>
    </row>
    <row r="192" spans="1:37" x14ac:dyDescent="0.25">
      <c r="A192" s="45">
        <v>62</v>
      </c>
      <c r="B192" s="45" t="s">
        <v>101</v>
      </c>
      <c r="C192" s="45" t="str">
        <f>CONCATENATE(B192,A192)</f>
        <v>Las Ánimas62</v>
      </c>
      <c r="D192" s="45">
        <v>25.113579999999999</v>
      </c>
      <c r="E192" s="45">
        <v>-110.50776999999999</v>
      </c>
      <c r="F192" s="46">
        <v>2</v>
      </c>
      <c r="G192" s="47">
        <v>42673</v>
      </c>
      <c r="H192" s="48" t="s">
        <v>109</v>
      </c>
      <c r="I192" s="45">
        <v>15.6</v>
      </c>
      <c r="J192" s="45">
        <v>28</v>
      </c>
      <c r="K192" s="39" t="s">
        <v>443</v>
      </c>
      <c r="L192" s="39" t="s">
        <v>444</v>
      </c>
      <c r="M192" s="39">
        <v>8</v>
      </c>
      <c r="AI192" s="40">
        <f>VLOOKUP(K192,spp!A:E,5,FALSE)</f>
        <v>33.238461538461536</v>
      </c>
      <c r="AJ192" s="40">
        <f>AI192*M192</f>
        <v>265.90769230769229</v>
      </c>
      <c r="AK192" s="42">
        <f>M192/50</f>
        <v>0.16</v>
      </c>
    </row>
    <row r="193" spans="1:37" x14ac:dyDescent="0.25">
      <c r="A193" s="40">
        <v>63</v>
      </c>
      <c r="B193" s="40" t="s">
        <v>101</v>
      </c>
      <c r="C193" s="40" t="s">
        <v>114</v>
      </c>
      <c r="D193" s="40">
        <v>25.113579999999999</v>
      </c>
      <c r="E193" s="40">
        <v>-110.50776999999999</v>
      </c>
      <c r="F193" s="40">
        <v>3</v>
      </c>
      <c r="G193" s="43">
        <v>42673</v>
      </c>
      <c r="H193" s="44" t="s">
        <v>115</v>
      </c>
      <c r="I193" s="40">
        <v>19.600000000000001</v>
      </c>
      <c r="J193" s="40">
        <v>28</v>
      </c>
      <c r="K193" s="40" t="s">
        <v>26</v>
      </c>
      <c r="L193" s="40" t="s">
        <v>27</v>
      </c>
      <c r="M193" s="40">
        <f>SUM(N193:AG193)</f>
        <v>4</v>
      </c>
      <c r="Q193" s="40">
        <v>4</v>
      </c>
      <c r="AH193" s="41">
        <v>1.549E-2</v>
      </c>
      <c r="AI193" s="40">
        <v>2.97</v>
      </c>
      <c r="AJ193" s="40">
        <v>38.893347736805431</v>
      </c>
      <c r="AK193" s="40">
        <v>0.04</v>
      </c>
    </row>
    <row r="194" spans="1:37" x14ac:dyDescent="0.25">
      <c r="A194" s="40">
        <v>63</v>
      </c>
      <c r="B194" s="40" t="s">
        <v>101</v>
      </c>
      <c r="C194" s="40" t="s">
        <v>114</v>
      </c>
      <c r="D194" s="40">
        <v>25.113579999999999</v>
      </c>
      <c r="E194" s="40">
        <v>-110.50776999999999</v>
      </c>
      <c r="F194" s="40">
        <v>3</v>
      </c>
      <c r="G194" s="43">
        <v>42673</v>
      </c>
      <c r="H194" s="44" t="s">
        <v>115</v>
      </c>
      <c r="I194" s="40">
        <v>19.600000000000001</v>
      </c>
      <c r="J194" s="40">
        <v>28</v>
      </c>
      <c r="K194" s="40" t="s">
        <v>20</v>
      </c>
      <c r="L194" s="40" t="s">
        <v>21</v>
      </c>
      <c r="M194" s="40">
        <f>SUM(N194:AG194)</f>
        <v>2</v>
      </c>
      <c r="V194" s="40">
        <v>2</v>
      </c>
      <c r="AH194" s="41">
        <v>1.549E-2</v>
      </c>
      <c r="AI194" s="40">
        <v>2.97</v>
      </c>
      <c r="AJ194" s="40">
        <v>583.31012391521585</v>
      </c>
      <c r="AK194" s="40">
        <v>0.02</v>
      </c>
    </row>
    <row r="195" spans="1:37" x14ac:dyDescent="0.25">
      <c r="A195" s="40">
        <v>63</v>
      </c>
      <c r="B195" s="40" t="s">
        <v>101</v>
      </c>
      <c r="C195" s="40" t="s">
        <v>114</v>
      </c>
      <c r="D195" s="40">
        <v>25.113579999999999</v>
      </c>
      <c r="E195" s="40">
        <v>-110.50776999999999</v>
      </c>
      <c r="F195" s="40">
        <v>3</v>
      </c>
      <c r="G195" s="43">
        <v>42673</v>
      </c>
      <c r="H195" s="44" t="s">
        <v>115</v>
      </c>
      <c r="I195" s="40">
        <v>19.600000000000001</v>
      </c>
      <c r="J195" s="40">
        <v>28</v>
      </c>
      <c r="K195" s="40" t="s">
        <v>18</v>
      </c>
      <c r="L195" s="40" t="s">
        <v>19</v>
      </c>
      <c r="M195" s="40">
        <f>SUM(N195:AG195)</f>
        <v>10</v>
      </c>
      <c r="S195" s="40">
        <v>5</v>
      </c>
      <c r="T195" s="40">
        <v>5</v>
      </c>
      <c r="AH195" s="41">
        <v>3.1620000000000002E-2</v>
      </c>
      <c r="AI195" s="40">
        <v>2.93</v>
      </c>
      <c r="AJ195" s="40">
        <v>1035.5835522783491</v>
      </c>
      <c r="AK195" s="40">
        <v>0.1</v>
      </c>
    </row>
    <row r="196" spans="1:37" x14ac:dyDescent="0.25">
      <c r="A196" s="40">
        <v>63</v>
      </c>
      <c r="B196" s="40" t="s">
        <v>101</v>
      </c>
      <c r="C196" s="40" t="s">
        <v>114</v>
      </c>
      <c r="D196" s="40">
        <v>25.113579999999999</v>
      </c>
      <c r="E196" s="40">
        <v>-110.50776999999999</v>
      </c>
      <c r="F196" s="40">
        <v>3</v>
      </c>
      <c r="G196" s="43">
        <v>42673</v>
      </c>
      <c r="H196" s="44" t="s">
        <v>115</v>
      </c>
      <c r="I196" s="40">
        <v>19.600000000000001</v>
      </c>
      <c r="J196" s="40">
        <v>28</v>
      </c>
      <c r="K196" s="40" t="s">
        <v>24</v>
      </c>
      <c r="L196" s="40" t="s">
        <v>25</v>
      </c>
      <c r="M196" s="40">
        <f>SUM(N196:AG196)</f>
        <v>2</v>
      </c>
      <c r="X196" s="40">
        <v>1</v>
      </c>
      <c r="Y196" s="40">
        <v>1</v>
      </c>
      <c r="AH196" s="41">
        <v>1.413E-2</v>
      </c>
      <c r="AI196" s="40">
        <v>2.9849999999999999</v>
      </c>
      <c r="AJ196" s="40">
        <v>1921.842978082454</v>
      </c>
      <c r="AK196" s="40">
        <v>0.02</v>
      </c>
    </row>
    <row r="197" spans="1:37" x14ac:dyDescent="0.25">
      <c r="A197" s="45">
        <v>63</v>
      </c>
      <c r="B197" s="45" t="s">
        <v>101</v>
      </c>
      <c r="C197" s="45" t="str">
        <f>CONCATENATE(B197,A197)</f>
        <v>Las Ánimas63</v>
      </c>
      <c r="D197" s="45">
        <v>25.113579999999999</v>
      </c>
      <c r="E197" s="45">
        <v>-110.50776999999999</v>
      </c>
      <c r="F197" s="46">
        <v>3</v>
      </c>
      <c r="G197" s="47">
        <v>42673</v>
      </c>
      <c r="H197" s="48" t="s">
        <v>115</v>
      </c>
      <c r="I197" s="45">
        <v>19.600000000000001</v>
      </c>
      <c r="J197" s="45">
        <v>28</v>
      </c>
      <c r="K197" s="39" t="s">
        <v>443</v>
      </c>
      <c r="L197" s="39" t="s">
        <v>444</v>
      </c>
      <c r="M197" s="39">
        <v>3</v>
      </c>
      <c r="AI197" s="40">
        <f>VLOOKUP(K197,spp!A:E,5,FALSE)</f>
        <v>33.238461538461536</v>
      </c>
      <c r="AJ197" s="40">
        <f>AI197*M197</f>
        <v>99.715384615384608</v>
      </c>
      <c r="AK197" s="42">
        <f>M197/50</f>
        <v>0.06</v>
      </c>
    </row>
    <row r="198" spans="1:37" x14ac:dyDescent="0.25">
      <c r="A198" s="40">
        <v>64</v>
      </c>
      <c r="B198" s="40" t="s">
        <v>101</v>
      </c>
      <c r="C198" s="40" t="s">
        <v>116</v>
      </c>
      <c r="D198" s="40">
        <v>25.113579999999999</v>
      </c>
      <c r="E198" s="40">
        <v>-110.50776999999999</v>
      </c>
      <c r="F198" s="40">
        <v>1</v>
      </c>
      <c r="G198" s="43">
        <v>42673</v>
      </c>
      <c r="H198" s="44" t="s">
        <v>117</v>
      </c>
      <c r="I198" s="40">
        <v>15.9</v>
      </c>
      <c r="J198" s="40">
        <v>29</v>
      </c>
      <c r="K198" s="40" t="s">
        <v>18</v>
      </c>
      <c r="L198" s="40" t="s">
        <v>19</v>
      </c>
      <c r="M198" s="40">
        <f>SUM(N198:AG198)</f>
        <v>5</v>
      </c>
      <c r="Q198" s="40">
        <v>3</v>
      </c>
      <c r="T198" s="40">
        <v>2</v>
      </c>
      <c r="AH198" s="41">
        <v>3.1620000000000002E-2</v>
      </c>
      <c r="AI198" s="40">
        <v>2.93</v>
      </c>
      <c r="AJ198" s="40">
        <v>331.98836499869617</v>
      </c>
      <c r="AK198" s="40">
        <v>0.05</v>
      </c>
    </row>
    <row r="199" spans="1:37" x14ac:dyDescent="0.25">
      <c r="A199" s="40">
        <v>64</v>
      </c>
      <c r="B199" s="40" t="s">
        <v>101</v>
      </c>
      <c r="C199" s="40" t="s">
        <v>116</v>
      </c>
      <c r="D199" s="40">
        <v>25.113579999999999</v>
      </c>
      <c r="E199" s="40">
        <v>-110.50776999999999</v>
      </c>
      <c r="F199" s="40">
        <v>1</v>
      </c>
      <c r="G199" s="43">
        <v>42673</v>
      </c>
      <c r="H199" s="44" t="s">
        <v>117</v>
      </c>
      <c r="I199" s="40">
        <v>15.9</v>
      </c>
      <c r="J199" s="40">
        <v>29</v>
      </c>
      <c r="K199" s="40" t="s">
        <v>26</v>
      </c>
      <c r="L199" s="40" t="s">
        <v>27</v>
      </c>
      <c r="M199" s="40">
        <f>SUM(N199:AG199)</f>
        <v>8</v>
      </c>
      <c r="O199" s="40">
        <v>8</v>
      </c>
      <c r="AH199" s="41">
        <v>1.549E-2</v>
      </c>
      <c r="AI199" s="40">
        <v>2.97</v>
      </c>
      <c r="AJ199" s="40">
        <v>6.2807899568333232</v>
      </c>
      <c r="AK199" s="40">
        <v>0.08</v>
      </c>
    </row>
    <row r="200" spans="1:37" x14ac:dyDescent="0.25">
      <c r="A200" s="45">
        <v>64</v>
      </c>
      <c r="B200" s="45" t="s">
        <v>101</v>
      </c>
      <c r="C200" s="45" t="str">
        <f>CONCATENATE(B200,A200)</f>
        <v>Las Ánimas64</v>
      </c>
      <c r="D200" s="45">
        <v>25.113579999999999</v>
      </c>
      <c r="E200" s="45">
        <v>-110.50776999999999</v>
      </c>
      <c r="F200" s="46">
        <v>1</v>
      </c>
      <c r="G200" s="47">
        <v>42673</v>
      </c>
      <c r="H200" s="48" t="s">
        <v>117</v>
      </c>
      <c r="I200" s="45">
        <v>15.9</v>
      </c>
      <c r="J200" s="45">
        <v>29</v>
      </c>
      <c r="K200" s="39" t="s">
        <v>441</v>
      </c>
      <c r="L200" s="39" t="s">
        <v>442</v>
      </c>
      <c r="M200" s="39">
        <v>1</v>
      </c>
      <c r="AI200" s="40">
        <f>VLOOKUP(K200,spp!A:E,5,FALSE)</f>
        <v>20.71</v>
      </c>
      <c r="AJ200" s="40">
        <f t="shared" ref="AJ200:AJ201" si="31">AI200*M200</f>
        <v>20.71</v>
      </c>
      <c r="AK200" s="42">
        <f t="shared" ref="AK200:AK201" si="32">M200/50</f>
        <v>0.02</v>
      </c>
    </row>
    <row r="201" spans="1:37" x14ac:dyDescent="0.25">
      <c r="A201" s="45">
        <v>64</v>
      </c>
      <c r="B201" s="45" t="s">
        <v>101</v>
      </c>
      <c r="C201" s="45" t="str">
        <f>CONCATENATE(B201,A201)</f>
        <v>Las Ánimas64</v>
      </c>
      <c r="D201" s="45">
        <v>25.113579999999999</v>
      </c>
      <c r="E201" s="45">
        <v>-110.50776999999999</v>
      </c>
      <c r="F201" s="46">
        <v>1</v>
      </c>
      <c r="G201" s="47">
        <v>42673</v>
      </c>
      <c r="H201" s="48" t="s">
        <v>117</v>
      </c>
      <c r="I201" s="45">
        <v>15.9</v>
      </c>
      <c r="J201" s="45">
        <v>29</v>
      </c>
      <c r="K201" s="39" t="s">
        <v>443</v>
      </c>
      <c r="L201" s="39" t="s">
        <v>444</v>
      </c>
      <c r="M201" s="39">
        <v>3</v>
      </c>
      <c r="AI201" s="40">
        <f>VLOOKUP(K201,spp!A:E,5,FALSE)</f>
        <v>33.238461538461536</v>
      </c>
      <c r="AJ201" s="40">
        <f t="shared" si="31"/>
        <v>99.715384615384608</v>
      </c>
      <c r="AK201" s="42">
        <f t="shared" si="32"/>
        <v>0.06</v>
      </c>
    </row>
    <row r="202" spans="1:37" x14ac:dyDescent="0.25">
      <c r="A202" s="40">
        <v>65</v>
      </c>
      <c r="B202" s="40" t="s">
        <v>101</v>
      </c>
      <c r="C202" s="40" t="s">
        <v>118</v>
      </c>
      <c r="D202" s="40">
        <v>25.113579999999999</v>
      </c>
      <c r="E202" s="40">
        <v>-110.50776999999999</v>
      </c>
      <c r="F202" s="40">
        <v>2</v>
      </c>
      <c r="G202" s="43">
        <v>42673</v>
      </c>
      <c r="H202" s="44" t="s">
        <v>109</v>
      </c>
      <c r="I202" s="40">
        <v>15.3</v>
      </c>
      <c r="J202" s="40">
        <v>29</v>
      </c>
      <c r="K202" s="40" t="s">
        <v>18</v>
      </c>
      <c r="L202" s="40" t="s">
        <v>19</v>
      </c>
      <c r="M202" s="40">
        <f>SUM(N202:AG202)</f>
        <v>2</v>
      </c>
      <c r="Q202" s="40">
        <v>1</v>
      </c>
      <c r="T202" s="40">
        <v>1</v>
      </c>
      <c r="AH202" s="41">
        <v>3.1620000000000002E-2</v>
      </c>
      <c r="AI202" s="40">
        <v>2.93</v>
      </c>
      <c r="AJ202" s="40">
        <v>156.89472574586003</v>
      </c>
      <c r="AK202" s="40">
        <v>0.02</v>
      </c>
    </row>
    <row r="203" spans="1:37" x14ac:dyDescent="0.25">
      <c r="A203" s="40">
        <v>65</v>
      </c>
      <c r="B203" s="40" t="s">
        <v>101</v>
      </c>
      <c r="C203" s="40" t="s">
        <v>118</v>
      </c>
      <c r="D203" s="40">
        <v>25.113579999999999</v>
      </c>
      <c r="E203" s="40">
        <v>-110.50776999999999</v>
      </c>
      <c r="F203" s="40">
        <v>2</v>
      </c>
      <c r="G203" s="43">
        <v>42673</v>
      </c>
      <c r="H203" s="44" t="s">
        <v>109</v>
      </c>
      <c r="I203" s="40">
        <v>15.3</v>
      </c>
      <c r="J203" s="40">
        <v>29</v>
      </c>
      <c r="K203" s="40" t="s">
        <v>20</v>
      </c>
      <c r="L203" s="40" t="s">
        <v>21</v>
      </c>
      <c r="M203" s="40">
        <f>SUM(N203:AG203)</f>
        <v>1</v>
      </c>
      <c r="T203" s="40">
        <v>1</v>
      </c>
      <c r="AH203" s="41">
        <v>1.549E-2</v>
      </c>
      <c r="AI203" s="40">
        <v>2.97</v>
      </c>
      <c r="AJ203" s="40">
        <v>76.185868429067554</v>
      </c>
      <c r="AK203" s="40">
        <v>0.01</v>
      </c>
    </row>
    <row r="204" spans="1:37" x14ac:dyDescent="0.25">
      <c r="A204" s="40">
        <v>65</v>
      </c>
      <c r="B204" s="40" t="s">
        <v>101</v>
      </c>
      <c r="C204" s="40" t="s">
        <v>118</v>
      </c>
      <c r="D204" s="40">
        <v>25.113579999999999</v>
      </c>
      <c r="E204" s="40">
        <v>-110.50776999999999</v>
      </c>
      <c r="F204" s="40">
        <v>2</v>
      </c>
      <c r="G204" s="43">
        <v>42673</v>
      </c>
      <c r="H204" s="44" t="s">
        <v>109</v>
      </c>
      <c r="I204" s="40">
        <v>15.3</v>
      </c>
      <c r="J204" s="40">
        <v>29</v>
      </c>
      <c r="K204" s="40" t="s">
        <v>24</v>
      </c>
      <c r="L204" s="40" t="s">
        <v>25</v>
      </c>
      <c r="M204" s="40">
        <f>SUM(N204:AG204)</f>
        <v>1</v>
      </c>
      <c r="Q204" s="40">
        <v>1</v>
      </c>
      <c r="AH204" s="41">
        <v>1.413E-2</v>
      </c>
      <c r="AI204" s="40">
        <v>2.9849999999999999</v>
      </c>
      <c r="AJ204" s="40">
        <v>9.1629686381673956</v>
      </c>
      <c r="AK204" s="40">
        <v>0.01</v>
      </c>
    </row>
    <row r="205" spans="1:37" x14ac:dyDescent="0.25">
      <c r="A205" s="40">
        <v>65</v>
      </c>
      <c r="B205" s="40" t="s">
        <v>101</v>
      </c>
      <c r="C205" s="40" t="s">
        <v>118</v>
      </c>
      <c r="D205" s="40">
        <v>25.113579999999999</v>
      </c>
      <c r="E205" s="40">
        <v>-110.50776999999999</v>
      </c>
      <c r="F205" s="40">
        <v>2</v>
      </c>
      <c r="G205" s="43">
        <v>42673</v>
      </c>
      <c r="H205" s="44" t="s">
        <v>109</v>
      </c>
      <c r="I205" s="40">
        <v>15.3</v>
      </c>
      <c r="J205" s="40">
        <v>29</v>
      </c>
      <c r="K205" s="40" t="s">
        <v>26</v>
      </c>
      <c r="L205" s="40" t="s">
        <v>27</v>
      </c>
      <c r="M205" s="40">
        <f>SUM(N205:AG205)</f>
        <v>3</v>
      </c>
      <c r="O205" s="40">
        <v>3</v>
      </c>
      <c r="AH205" s="41">
        <v>1.549E-2</v>
      </c>
      <c r="AI205" s="40">
        <v>2.97</v>
      </c>
      <c r="AJ205" s="40">
        <v>2.3552962338124961</v>
      </c>
      <c r="AK205" s="40">
        <v>0.03</v>
      </c>
    </row>
    <row r="206" spans="1:37" x14ac:dyDescent="0.25">
      <c r="A206" s="40">
        <v>65</v>
      </c>
      <c r="B206" s="40" t="s">
        <v>101</v>
      </c>
      <c r="C206" s="40" t="s">
        <v>118</v>
      </c>
      <c r="D206" s="40">
        <v>25.113579999999999</v>
      </c>
      <c r="E206" s="40">
        <v>-110.50776999999999</v>
      </c>
      <c r="F206" s="40">
        <v>2</v>
      </c>
      <c r="G206" s="43">
        <v>42673</v>
      </c>
      <c r="H206" s="44" t="s">
        <v>109</v>
      </c>
      <c r="I206" s="40">
        <v>15.3</v>
      </c>
      <c r="J206" s="40">
        <v>29</v>
      </c>
      <c r="K206" s="40" t="s">
        <v>28</v>
      </c>
      <c r="L206" s="40" t="s">
        <v>29</v>
      </c>
      <c r="M206" s="40">
        <f>SUM(N206:AG206)</f>
        <v>1</v>
      </c>
      <c r="Q206" s="40">
        <v>1</v>
      </c>
      <c r="AH206" s="41">
        <v>1.738E-2</v>
      </c>
      <c r="AI206" s="40">
        <v>3.06</v>
      </c>
      <c r="AJ206" s="40">
        <v>13.261553887604949</v>
      </c>
      <c r="AK206" s="40">
        <v>0.01</v>
      </c>
    </row>
    <row r="207" spans="1:37" x14ac:dyDescent="0.25">
      <c r="A207" s="45">
        <v>65</v>
      </c>
      <c r="B207" s="45" t="s">
        <v>101</v>
      </c>
      <c r="C207" s="45" t="str">
        <f>CONCATENATE(B207,A207)</f>
        <v>Las Ánimas65</v>
      </c>
      <c r="D207" s="45">
        <v>25.113579999999999</v>
      </c>
      <c r="E207" s="45">
        <v>-110.50776999999999</v>
      </c>
      <c r="F207" s="46">
        <v>2</v>
      </c>
      <c r="G207" s="47">
        <v>42673</v>
      </c>
      <c r="H207" s="48" t="s">
        <v>109</v>
      </c>
      <c r="I207" s="45">
        <v>15.3</v>
      </c>
      <c r="J207" s="45">
        <v>29</v>
      </c>
      <c r="K207" s="39" t="s">
        <v>441</v>
      </c>
      <c r="L207" s="39" t="s">
        <v>442</v>
      </c>
      <c r="M207" s="39">
        <v>2</v>
      </c>
      <c r="AI207" s="40">
        <f>VLOOKUP(K207,spp!A:E,5,FALSE)</f>
        <v>20.71</v>
      </c>
      <c r="AJ207" s="40">
        <f>AI207*M207</f>
        <v>41.42</v>
      </c>
      <c r="AK207" s="42">
        <f>M207/50</f>
        <v>0.04</v>
      </c>
    </row>
    <row r="208" spans="1:37" x14ac:dyDescent="0.25">
      <c r="A208" s="40">
        <v>66</v>
      </c>
      <c r="B208" s="40" t="s">
        <v>119</v>
      </c>
      <c r="C208" s="40" t="s">
        <v>120</v>
      </c>
      <c r="D208" s="40">
        <v>25.2043</v>
      </c>
      <c r="E208" s="40">
        <v>-110.6949</v>
      </c>
      <c r="F208" s="40">
        <v>1</v>
      </c>
      <c r="G208" s="43">
        <v>42673</v>
      </c>
      <c r="H208" s="44" t="s">
        <v>121</v>
      </c>
      <c r="I208" s="40">
        <v>18.899999999999999</v>
      </c>
      <c r="J208" s="40">
        <v>28</v>
      </c>
      <c r="K208" s="40" t="s">
        <v>18</v>
      </c>
      <c r="L208" s="40" t="s">
        <v>19</v>
      </c>
      <c r="M208" s="40">
        <f>SUM(N208:AG208)</f>
        <v>3</v>
      </c>
      <c r="T208" s="40">
        <v>3</v>
      </c>
      <c r="AH208" s="41">
        <v>3.1620000000000002E-2</v>
      </c>
      <c r="AI208" s="40">
        <v>2.93</v>
      </c>
      <c r="AJ208" s="40">
        <v>416.08743671665172</v>
      </c>
      <c r="AK208" s="40">
        <v>0.03</v>
      </c>
    </row>
    <row r="209" spans="1:37" x14ac:dyDescent="0.25">
      <c r="A209" s="40">
        <v>66</v>
      </c>
      <c r="B209" s="40" t="s">
        <v>119</v>
      </c>
      <c r="C209" s="40" t="s">
        <v>120</v>
      </c>
      <c r="D209" s="40">
        <v>25.2043</v>
      </c>
      <c r="E209" s="40">
        <v>-110.6949</v>
      </c>
      <c r="F209" s="40">
        <v>1</v>
      </c>
      <c r="G209" s="43">
        <v>42673</v>
      </c>
      <c r="H209" s="44" t="s">
        <v>121</v>
      </c>
      <c r="I209" s="40">
        <v>18.899999999999999</v>
      </c>
      <c r="J209" s="40">
        <v>28</v>
      </c>
      <c r="K209" s="40" t="s">
        <v>20</v>
      </c>
      <c r="L209" s="40" t="s">
        <v>21</v>
      </c>
      <c r="M209" s="40">
        <f>SUM(N209:AG209)</f>
        <v>14</v>
      </c>
      <c r="T209" s="40">
        <v>5</v>
      </c>
      <c r="V209" s="40">
        <v>9</v>
      </c>
      <c r="AH209" s="41">
        <v>1.549E-2</v>
      </c>
      <c r="AI209" s="40">
        <v>2.97</v>
      </c>
      <c r="AJ209" s="40">
        <v>3005.8248997638088</v>
      </c>
      <c r="AK209" s="40">
        <v>0.14000000000000001</v>
      </c>
    </row>
    <row r="210" spans="1:37" x14ac:dyDescent="0.25">
      <c r="A210" s="40">
        <v>66</v>
      </c>
      <c r="B210" s="40" t="s">
        <v>119</v>
      </c>
      <c r="C210" s="40" t="s">
        <v>120</v>
      </c>
      <c r="D210" s="40">
        <v>25.2043</v>
      </c>
      <c r="E210" s="40">
        <v>-110.6949</v>
      </c>
      <c r="F210" s="40">
        <v>1</v>
      </c>
      <c r="G210" s="43">
        <v>42673</v>
      </c>
      <c r="H210" s="44" t="s">
        <v>121</v>
      </c>
      <c r="I210" s="40">
        <v>18.899999999999999</v>
      </c>
      <c r="J210" s="40">
        <v>28</v>
      </c>
      <c r="K210" s="40" t="s">
        <v>26</v>
      </c>
      <c r="L210" s="40" t="s">
        <v>27</v>
      </c>
      <c r="M210" s="40">
        <f>SUM(N210:AG210)</f>
        <v>6</v>
      </c>
      <c r="O210" s="40">
        <v>6</v>
      </c>
      <c r="AH210" s="41">
        <v>1.549E-2</v>
      </c>
      <c r="AI210" s="40">
        <v>2.97</v>
      </c>
      <c r="AJ210" s="40">
        <v>4.7105924676249922</v>
      </c>
      <c r="AK210" s="40">
        <v>0.06</v>
      </c>
    </row>
    <row r="211" spans="1:37" x14ac:dyDescent="0.25">
      <c r="A211" s="45">
        <v>66</v>
      </c>
      <c r="B211" s="45" t="s">
        <v>119</v>
      </c>
      <c r="C211" s="45" t="str">
        <f>CONCATENATE(B211,A211)</f>
        <v>Isla San Diego66</v>
      </c>
      <c r="D211" s="45">
        <v>25.2043</v>
      </c>
      <c r="E211" s="45">
        <v>-110.6949</v>
      </c>
      <c r="F211" s="46">
        <v>1</v>
      </c>
      <c r="G211" s="47">
        <v>42673</v>
      </c>
      <c r="H211" s="48" t="s">
        <v>121</v>
      </c>
      <c r="I211" s="45">
        <v>18.899999999999999</v>
      </c>
      <c r="J211" s="45">
        <v>28</v>
      </c>
      <c r="K211" s="39" t="s">
        <v>443</v>
      </c>
      <c r="L211" s="39" t="s">
        <v>444</v>
      </c>
      <c r="M211" s="39">
        <v>4</v>
      </c>
      <c r="AI211" s="40">
        <f>VLOOKUP(K211,spp!A:E,5,FALSE)</f>
        <v>33.238461538461536</v>
      </c>
      <c r="AJ211" s="40">
        <f>AI211*M211</f>
        <v>132.95384615384614</v>
      </c>
      <c r="AK211" s="42">
        <f>M211/50</f>
        <v>0.08</v>
      </c>
    </row>
    <row r="212" spans="1:37" x14ac:dyDescent="0.25">
      <c r="A212" s="40">
        <v>67</v>
      </c>
      <c r="B212" s="40" t="s">
        <v>119</v>
      </c>
      <c r="C212" s="40" t="s">
        <v>122</v>
      </c>
      <c r="D212" s="40">
        <v>25.2043</v>
      </c>
      <c r="E212" s="40">
        <v>-110.6949</v>
      </c>
      <c r="F212" s="40">
        <v>2</v>
      </c>
      <c r="G212" s="43">
        <v>42673</v>
      </c>
      <c r="H212" s="44" t="s">
        <v>123</v>
      </c>
      <c r="I212" s="40">
        <v>18.100000000000001</v>
      </c>
      <c r="J212" s="40">
        <v>28</v>
      </c>
      <c r="K212" s="40" t="s">
        <v>18</v>
      </c>
      <c r="L212" s="40" t="s">
        <v>19</v>
      </c>
      <c r="M212" s="40">
        <f>SUM(N212:AG212)</f>
        <v>4</v>
      </c>
      <c r="T212" s="40">
        <v>4</v>
      </c>
      <c r="AH212" s="41">
        <v>3.1620000000000002E-2</v>
      </c>
      <c r="AI212" s="40">
        <v>2.93</v>
      </c>
      <c r="AJ212" s="40">
        <v>554.78324895553567</v>
      </c>
      <c r="AK212" s="40">
        <v>0.04</v>
      </c>
    </row>
    <row r="213" spans="1:37" x14ac:dyDescent="0.25">
      <c r="A213" s="40">
        <v>67</v>
      </c>
      <c r="B213" s="40" t="s">
        <v>119</v>
      </c>
      <c r="C213" s="40" t="s">
        <v>122</v>
      </c>
      <c r="D213" s="40">
        <v>25.2043</v>
      </c>
      <c r="E213" s="40">
        <v>-110.6949</v>
      </c>
      <c r="F213" s="40">
        <v>2</v>
      </c>
      <c r="G213" s="43">
        <v>42673</v>
      </c>
      <c r="H213" s="44" t="s">
        <v>123</v>
      </c>
      <c r="I213" s="40">
        <v>18.100000000000001</v>
      </c>
      <c r="J213" s="40">
        <v>28</v>
      </c>
      <c r="K213" s="40" t="s">
        <v>24</v>
      </c>
      <c r="L213" s="40" t="s">
        <v>25</v>
      </c>
      <c r="M213" s="40">
        <f>SUM(N213:AG213)</f>
        <v>1</v>
      </c>
      <c r="X213" s="40">
        <v>1</v>
      </c>
      <c r="AH213" s="41">
        <v>1.413E-2</v>
      </c>
      <c r="AI213" s="40">
        <v>2.9849999999999999</v>
      </c>
      <c r="AJ213" s="40">
        <v>705.70873989595475</v>
      </c>
      <c r="AK213" s="40">
        <v>0.01</v>
      </c>
    </row>
    <row r="214" spans="1:37" x14ac:dyDescent="0.25">
      <c r="A214" s="40">
        <v>67</v>
      </c>
      <c r="B214" s="40" t="s">
        <v>119</v>
      </c>
      <c r="C214" s="40" t="s">
        <v>122</v>
      </c>
      <c r="D214" s="40">
        <v>25.2043</v>
      </c>
      <c r="E214" s="40">
        <v>-110.6949</v>
      </c>
      <c r="F214" s="40">
        <v>2</v>
      </c>
      <c r="G214" s="43">
        <v>42673</v>
      </c>
      <c r="H214" s="44" t="s">
        <v>123</v>
      </c>
      <c r="I214" s="40">
        <v>18.100000000000001</v>
      </c>
      <c r="J214" s="40">
        <v>28</v>
      </c>
      <c r="K214" s="40" t="s">
        <v>53</v>
      </c>
      <c r="L214" s="40" t="s">
        <v>54</v>
      </c>
      <c r="M214" s="40">
        <f>SUM(N214:AG214)</f>
        <v>1</v>
      </c>
      <c r="V214" s="40">
        <v>1</v>
      </c>
      <c r="AH214" s="41">
        <v>1.259E-2</v>
      </c>
      <c r="AI214" s="40">
        <v>3.01</v>
      </c>
      <c r="AJ214" s="40">
        <v>270.65567556170703</v>
      </c>
      <c r="AK214" s="40">
        <v>0.01</v>
      </c>
    </row>
    <row r="215" spans="1:37" x14ac:dyDescent="0.25">
      <c r="A215" s="40">
        <v>67</v>
      </c>
      <c r="B215" s="40" t="s">
        <v>119</v>
      </c>
      <c r="C215" s="40" t="s">
        <v>122</v>
      </c>
      <c r="D215" s="40">
        <v>25.2043</v>
      </c>
      <c r="E215" s="40">
        <v>-110.6949</v>
      </c>
      <c r="F215" s="40">
        <v>2</v>
      </c>
      <c r="G215" s="43">
        <v>42673</v>
      </c>
      <c r="H215" s="44" t="s">
        <v>123</v>
      </c>
      <c r="I215" s="40">
        <v>18.100000000000001</v>
      </c>
      <c r="J215" s="40">
        <v>28</v>
      </c>
      <c r="K215" s="40" t="s">
        <v>26</v>
      </c>
      <c r="L215" s="40" t="s">
        <v>27</v>
      </c>
      <c r="M215" s="40">
        <f>SUM(N215:AG215)</f>
        <v>4</v>
      </c>
      <c r="O215" s="40">
        <v>4</v>
      </c>
      <c r="AH215" s="41">
        <v>1.549E-2</v>
      </c>
      <c r="AI215" s="40">
        <v>2.97</v>
      </c>
      <c r="AJ215" s="40">
        <v>3.1403949784166616</v>
      </c>
      <c r="AK215" s="40">
        <v>0.04</v>
      </c>
    </row>
    <row r="216" spans="1:37" x14ac:dyDescent="0.25">
      <c r="A216" s="45">
        <v>67</v>
      </c>
      <c r="B216" s="45" t="s">
        <v>119</v>
      </c>
      <c r="C216" s="45" t="str">
        <f>CONCATENATE(B216,A216)</f>
        <v>Isla San Diego67</v>
      </c>
      <c r="D216" s="45">
        <v>25.2043</v>
      </c>
      <c r="E216" s="45">
        <v>-110.6949</v>
      </c>
      <c r="F216" s="46">
        <v>2</v>
      </c>
      <c r="G216" s="47">
        <v>42673</v>
      </c>
      <c r="H216" s="48" t="s">
        <v>123</v>
      </c>
      <c r="I216" s="45">
        <v>18.100000000000001</v>
      </c>
      <c r="J216" s="45">
        <v>28</v>
      </c>
      <c r="K216" s="39" t="s">
        <v>443</v>
      </c>
      <c r="L216" s="39" t="s">
        <v>444</v>
      </c>
      <c r="M216" s="39">
        <v>5</v>
      </c>
      <c r="AI216" s="40">
        <f>VLOOKUP(K216,spp!A:E,5,FALSE)</f>
        <v>33.238461538461536</v>
      </c>
      <c r="AJ216" s="40">
        <f>AI216*M216</f>
        <v>166.19230769230768</v>
      </c>
      <c r="AK216" s="42">
        <f>M216/50</f>
        <v>0.1</v>
      </c>
    </row>
    <row r="217" spans="1:37" x14ac:dyDescent="0.25">
      <c r="A217" s="40">
        <v>68</v>
      </c>
      <c r="B217" s="40" t="s">
        <v>119</v>
      </c>
      <c r="C217" s="40" t="s">
        <v>124</v>
      </c>
      <c r="D217" s="40">
        <v>25.2043</v>
      </c>
      <c r="E217" s="40">
        <v>-110.6949</v>
      </c>
      <c r="F217" s="40">
        <v>3</v>
      </c>
      <c r="G217" s="43">
        <v>42673</v>
      </c>
      <c r="H217" s="44" t="s">
        <v>125</v>
      </c>
      <c r="I217" s="40">
        <v>18.5</v>
      </c>
      <c r="J217" s="40">
        <v>28</v>
      </c>
      <c r="K217" s="40" t="s">
        <v>18</v>
      </c>
      <c r="L217" s="40" t="s">
        <v>19</v>
      </c>
      <c r="M217" s="40">
        <f>SUM(N217:AG217)</f>
        <v>2</v>
      </c>
      <c r="T217" s="40">
        <v>2</v>
      </c>
      <c r="AH217" s="41">
        <v>3.1620000000000002E-2</v>
      </c>
      <c r="AI217" s="40">
        <v>2.93</v>
      </c>
      <c r="AJ217" s="40">
        <v>277.39162447776783</v>
      </c>
      <c r="AK217" s="40">
        <v>0.02</v>
      </c>
    </row>
    <row r="218" spans="1:37" x14ac:dyDescent="0.25">
      <c r="A218" s="40">
        <v>68</v>
      </c>
      <c r="B218" s="40" t="s">
        <v>119</v>
      </c>
      <c r="C218" s="40" t="s">
        <v>124</v>
      </c>
      <c r="D218" s="40">
        <v>25.2043</v>
      </c>
      <c r="E218" s="40">
        <v>-110.6949</v>
      </c>
      <c r="F218" s="40">
        <v>3</v>
      </c>
      <c r="G218" s="43">
        <v>42673</v>
      </c>
      <c r="H218" s="44" t="s">
        <v>125</v>
      </c>
      <c r="I218" s="40">
        <v>18.5</v>
      </c>
      <c r="J218" s="40">
        <v>28</v>
      </c>
      <c r="K218" s="40" t="s">
        <v>20</v>
      </c>
      <c r="L218" s="40" t="s">
        <v>21</v>
      </c>
      <c r="M218" s="40">
        <f>SUM(N218:AG218)</f>
        <v>3</v>
      </c>
      <c r="V218" s="40">
        <v>3</v>
      </c>
      <c r="AH218" s="41">
        <v>1.549E-2</v>
      </c>
      <c r="AI218" s="40">
        <v>2.97</v>
      </c>
      <c r="AJ218" s="40">
        <v>874.96518587282378</v>
      </c>
      <c r="AK218" s="40">
        <v>0.03</v>
      </c>
    </row>
    <row r="219" spans="1:37" x14ac:dyDescent="0.25">
      <c r="A219" s="40">
        <v>68</v>
      </c>
      <c r="B219" s="40" t="s">
        <v>119</v>
      </c>
      <c r="C219" s="40" t="s">
        <v>124</v>
      </c>
      <c r="D219" s="40">
        <v>25.2043</v>
      </c>
      <c r="E219" s="40">
        <v>-110.6949</v>
      </c>
      <c r="F219" s="40">
        <v>3</v>
      </c>
      <c r="G219" s="43">
        <v>42673</v>
      </c>
      <c r="H219" s="44" t="s">
        <v>125</v>
      </c>
      <c r="I219" s="40">
        <v>18.5</v>
      </c>
      <c r="J219" s="40">
        <v>28</v>
      </c>
      <c r="K219" s="40" t="s">
        <v>24</v>
      </c>
      <c r="L219" s="40" t="s">
        <v>25</v>
      </c>
      <c r="M219" s="40">
        <f>SUM(N219:AG219)</f>
        <v>3</v>
      </c>
      <c r="T219" s="40">
        <v>1</v>
      </c>
      <c r="X219" s="40">
        <v>2</v>
      </c>
      <c r="AH219" s="41">
        <v>1.413E-2</v>
      </c>
      <c r="AI219" s="40">
        <v>2.9849999999999999</v>
      </c>
      <c r="AJ219" s="40">
        <v>1483.9630230341986</v>
      </c>
      <c r="AK219" s="40">
        <v>0.03</v>
      </c>
    </row>
    <row r="220" spans="1:37" x14ac:dyDescent="0.25">
      <c r="A220" s="40">
        <v>68</v>
      </c>
      <c r="B220" s="40" t="s">
        <v>119</v>
      </c>
      <c r="C220" s="40" t="s">
        <v>124</v>
      </c>
      <c r="D220" s="40">
        <v>25.2043</v>
      </c>
      <c r="E220" s="40">
        <v>-110.6949</v>
      </c>
      <c r="F220" s="40">
        <v>3</v>
      </c>
      <c r="G220" s="43">
        <v>42673</v>
      </c>
      <c r="H220" s="44" t="s">
        <v>125</v>
      </c>
      <c r="I220" s="40">
        <v>18.5</v>
      </c>
      <c r="J220" s="40">
        <v>28</v>
      </c>
      <c r="K220" s="40" t="s">
        <v>26</v>
      </c>
      <c r="L220" s="40" t="s">
        <v>27</v>
      </c>
      <c r="M220" s="40">
        <f>SUM(N220:AG220)</f>
        <v>4</v>
      </c>
      <c r="O220" s="40">
        <v>4</v>
      </c>
      <c r="AH220" s="41">
        <v>1.549E-2</v>
      </c>
      <c r="AI220" s="40">
        <v>2.97</v>
      </c>
      <c r="AJ220" s="40">
        <v>3.1403949784166616</v>
      </c>
      <c r="AK220" s="40">
        <v>0.04</v>
      </c>
    </row>
    <row r="221" spans="1:37" x14ac:dyDescent="0.25">
      <c r="A221" s="45">
        <v>68</v>
      </c>
      <c r="B221" s="45" t="s">
        <v>119</v>
      </c>
      <c r="C221" s="45" t="str">
        <f>CONCATENATE(B221,A221)</f>
        <v>Isla San Diego68</v>
      </c>
      <c r="D221" s="45">
        <v>25.2043</v>
      </c>
      <c r="E221" s="45">
        <v>-110.6949</v>
      </c>
      <c r="F221" s="46">
        <v>3</v>
      </c>
      <c r="G221" s="47">
        <v>42673</v>
      </c>
      <c r="H221" s="48" t="s">
        <v>125</v>
      </c>
      <c r="I221" s="45">
        <v>18.5</v>
      </c>
      <c r="J221" s="45">
        <v>28</v>
      </c>
      <c r="K221" s="39" t="s">
        <v>443</v>
      </c>
      <c r="L221" s="39" t="s">
        <v>444</v>
      </c>
      <c r="M221" s="39">
        <v>2</v>
      </c>
      <c r="AI221" s="40">
        <f>VLOOKUP(K221,spp!A:E,5,FALSE)</f>
        <v>33.238461538461536</v>
      </c>
      <c r="AJ221" s="40">
        <f>AI221*M221</f>
        <v>66.476923076923072</v>
      </c>
      <c r="AK221" s="42">
        <f>M221/50</f>
        <v>0.04</v>
      </c>
    </row>
    <row r="222" spans="1:37" x14ac:dyDescent="0.25">
      <c r="A222" s="40">
        <v>69</v>
      </c>
      <c r="B222" s="40" t="s">
        <v>119</v>
      </c>
      <c r="C222" s="40" t="s">
        <v>126</v>
      </c>
      <c r="D222" s="40">
        <v>25.2043</v>
      </c>
      <c r="E222" s="40">
        <v>-110.6949</v>
      </c>
      <c r="F222" s="40">
        <v>4</v>
      </c>
      <c r="G222" s="43">
        <v>42673</v>
      </c>
      <c r="H222" s="44" t="s">
        <v>127</v>
      </c>
      <c r="I222" s="40">
        <v>18.899999999999999</v>
      </c>
      <c r="J222" s="40">
        <v>28</v>
      </c>
      <c r="K222" s="40" t="s">
        <v>20</v>
      </c>
      <c r="L222" s="40" t="s">
        <v>21</v>
      </c>
      <c r="M222" s="40">
        <f>SUM(N222:AG222)</f>
        <v>11</v>
      </c>
      <c r="T222" s="40">
        <v>8</v>
      </c>
      <c r="V222" s="40">
        <v>3</v>
      </c>
      <c r="AH222" s="41">
        <v>1.549E-2</v>
      </c>
      <c r="AI222" s="40">
        <v>2.97</v>
      </c>
      <c r="AJ222" s="40">
        <v>1484.4521333053642</v>
      </c>
      <c r="AK222" s="40">
        <v>0.11</v>
      </c>
    </row>
    <row r="223" spans="1:37" x14ac:dyDescent="0.25">
      <c r="A223" s="40">
        <v>69</v>
      </c>
      <c r="B223" s="40" t="s">
        <v>119</v>
      </c>
      <c r="C223" s="40" t="s">
        <v>126</v>
      </c>
      <c r="D223" s="40">
        <v>25.2043</v>
      </c>
      <c r="E223" s="40">
        <v>-110.6949</v>
      </c>
      <c r="F223" s="40">
        <v>4</v>
      </c>
      <c r="G223" s="43">
        <v>42673</v>
      </c>
      <c r="H223" s="44" t="s">
        <v>127</v>
      </c>
      <c r="I223" s="40">
        <v>18.899999999999999</v>
      </c>
      <c r="J223" s="40">
        <v>28</v>
      </c>
      <c r="K223" s="40" t="s">
        <v>24</v>
      </c>
      <c r="L223" s="40" t="s">
        <v>25</v>
      </c>
      <c r="M223" s="40">
        <f>SUM(N223:AG223)</f>
        <v>3</v>
      </c>
      <c r="T223" s="40">
        <v>2</v>
      </c>
      <c r="X223" s="40">
        <v>1</v>
      </c>
      <c r="AH223" s="41">
        <v>1.413E-2</v>
      </c>
      <c r="AI223" s="40">
        <v>2.9849999999999999</v>
      </c>
      <c r="AJ223" s="40">
        <v>850.79982638053309</v>
      </c>
      <c r="AK223" s="40">
        <v>0.03</v>
      </c>
    </row>
    <row r="224" spans="1:37" x14ac:dyDescent="0.25">
      <c r="A224" s="40">
        <v>69</v>
      </c>
      <c r="B224" s="40" t="s">
        <v>119</v>
      </c>
      <c r="C224" s="40" t="s">
        <v>126</v>
      </c>
      <c r="D224" s="40">
        <v>25.2043</v>
      </c>
      <c r="E224" s="40">
        <v>-110.6949</v>
      </c>
      <c r="F224" s="40">
        <v>4</v>
      </c>
      <c r="G224" s="43">
        <v>42673</v>
      </c>
      <c r="H224" s="44" t="s">
        <v>127</v>
      </c>
      <c r="I224" s="40">
        <v>18.899999999999999</v>
      </c>
      <c r="J224" s="40">
        <v>28</v>
      </c>
      <c r="K224" s="40" t="s">
        <v>53</v>
      </c>
      <c r="L224" s="40" t="s">
        <v>54</v>
      </c>
      <c r="M224" s="40">
        <f>SUM(N224:AG224)</f>
        <v>2</v>
      </c>
      <c r="V224" s="40">
        <v>1</v>
      </c>
      <c r="X224" s="40">
        <v>1</v>
      </c>
      <c r="AH224" s="41">
        <v>1.259E-2</v>
      </c>
      <c r="AI224" s="40">
        <v>3.01</v>
      </c>
      <c r="AJ224" s="40">
        <v>959.0857682455885</v>
      </c>
      <c r="AK224" s="40">
        <v>0.02</v>
      </c>
    </row>
    <row r="225" spans="1:37" x14ac:dyDescent="0.25">
      <c r="A225" s="40">
        <v>69</v>
      </c>
      <c r="B225" s="40" t="s">
        <v>119</v>
      </c>
      <c r="C225" s="40" t="s">
        <v>126</v>
      </c>
      <c r="D225" s="40">
        <v>25.2043</v>
      </c>
      <c r="E225" s="40">
        <v>-110.6949</v>
      </c>
      <c r="F225" s="40">
        <v>4</v>
      </c>
      <c r="G225" s="43">
        <v>42673</v>
      </c>
      <c r="H225" s="44" t="s">
        <v>127</v>
      </c>
      <c r="I225" s="40">
        <v>18.899999999999999</v>
      </c>
      <c r="J225" s="40">
        <v>28</v>
      </c>
      <c r="K225" s="40" t="s">
        <v>26</v>
      </c>
      <c r="L225" s="40" t="s">
        <v>27</v>
      </c>
      <c r="M225" s="40">
        <f>SUM(N225:AG225)</f>
        <v>14</v>
      </c>
      <c r="O225" s="40">
        <v>14</v>
      </c>
      <c r="AH225" s="41">
        <v>1.549E-2</v>
      </c>
      <c r="AI225" s="40">
        <v>2.97</v>
      </c>
      <c r="AJ225" s="40">
        <v>10.991382424458315</v>
      </c>
      <c r="AK225" s="40">
        <v>0.14000000000000001</v>
      </c>
    </row>
    <row r="226" spans="1:37" x14ac:dyDescent="0.25">
      <c r="A226" s="45">
        <v>69</v>
      </c>
      <c r="B226" s="45" t="s">
        <v>119</v>
      </c>
      <c r="C226" s="45" t="str">
        <f>CONCATENATE(B226,A226)</f>
        <v>Isla San Diego69</v>
      </c>
      <c r="D226" s="45">
        <v>25.2043</v>
      </c>
      <c r="E226" s="45">
        <v>-110.6949</v>
      </c>
      <c r="F226" s="46">
        <v>4</v>
      </c>
      <c r="G226" s="47">
        <v>42673</v>
      </c>
      <c r="H226" s="48" t="s">
        <v>127</v>
      </c>
      <c r="I226" s="45">
        <v>18.899999999999999</v>
      </c>
      <c r="J226" s="45">
        <v>28</v>
      </c>
      <c r="K226" s="39" t="s">
        <v>447</v>
      </c>
      <c r="L226" s="39" t="s">
        <v>448</v>
      </c>
      <c r="M226" s="39">
        <v>1</v>
      </c>
      <c r="AI226" s="40">
        <f>VLOOKUP(K226,spp!A:E,5,FALSE)</f>
        <v>566.25</v>
      </c>
      <c r="AJ226" s="40">
        <f t="shared" ref="AJ226:AJ227" si="33">AI226*M226</f>
        <v>566.25</v>
      </c>
      <c r="AK226" s="42">
        <f t="shared" ref="AK226:AK227" si="34">M226/50</f>
        <v>0.02</v>
      </c>
    </row>
    <row r="227" spans="1:37" x14ac:dyDescent="0.25">
      <c r="A227" s="45">
        <v>69</v>
      </c>
      <c r="B227" s="45" t="s">
        <v>119</v>
      </c>
      <c r="C227" s="45" t="str">
        <f>CONCATENATE(B227,A227)</f>
        <v>Isla San Diego69</v>
      </c>
      <c r="D227" s="45">
        <v>25.2043</v>
      </c>
      <c r="E227" s="45">
        <v>-110.6949</v>
      </c>
      <c r="F227" s="46">
        <v>4</v>
      </c>
      <c r="G227" s="47">
        <v>42673</v>
      </c>
      <c r="H227" s="48" t="s">
        <v>127</v>
      </c>
      <c r="I227" s="45">
        <v>18.899999999999999</v>
      </c>
      <c r="J227" s="45">
        <v>28</v>
      </c>
      <c r="K227" s="39" t="s">
        <v>443</v>
      </c>
      <c r="L227" s="39" t="s">
        <v>444</v>
      </c>
      <c r="M227" s="39">
        <v>2</v>
      </c>
      <c r="AI227" s="40">
        <f>VLOOKUP(K227,spp!A:E,5,FALSE)</f>
        <v>33.238461538461536</v>
      </c>
      <c r="AJ227" s="40">
        <f t="shared" si="33"/>
        <v>66.476923076923072</v>
      </c>
      <c r="AK227" s="42">
        <f t="shared" si="34"/>
        <v>0.04</v>
      </c>
    </row>
    <row r="228" spans="1:37" x14ac:dyDescent="0.25">
      <c r="A228" s="40">
        <v>70</v>
      </c>
      <c r="B228" s="40" t="s">
        <v>119</v>
      </c>
      <c r="C228" s="40" t="s">
        <v>128</v>
      </c>
      <c r="D228" s="40">
        <v>25.2043</v>
      </c>
      <c r="E228" s="40">
        <v>-110.6949</v>
      </c>
      <c r="F228" s="40">
        <v>1</v>
      </c>
      <c r="G228" s="43">
        <v>42673</v>
      </c>
      <c r="H228" s="44" t="s">
        <v>129</v>
      </c>
      <c r="I228" s="40">
        <v>6.2</v>
      </c>
      <c r="J228" s="40">
        <v>28</v>
      </c>
      <c r="K228" s="40" t="s">
        <v>18</v>
      </c>
      <c r="L228" s="40" t="s">
        <v>19</v>
      </c>
      <c r="M228" s="40">
        <f>SUM(N228:AG228)</f>
        <v>8</v>
      </c>
      <c r="S228" s="40">
        <v>2</v>
      </c>
      <c r="T228" s="40">
        <v>6</v>
      </c>
      <c r="AH228" s="41">
        <v>3.1620000000000002E-2</v>
      </c>
      <c r="AI228" s="40">
        <v>2.93</v>
      </c>
      <c r="AJ228" s="40">
        <v>969.01666986687519</v>
      </c>
      <c r="AK228" s="40">
        <v>0.08</v>
      </c>
    </row>
    <row r="229" spans="1:37" x14ac:dyDescent="0.25">
      <c r="A229" s="40">
        <v>70</v>
      </c>
      <c r="B229" s="40" t="s">
        <v>119</v>
      </c>
      <c r="C229" s="40" t="s">
        <v>128</v>
      </c>
      <c r="D229" s="40">
        <v>25.2043</v>
      </c>
      <c r="E229" s="40">
        <v>-110.6949</v>
      </c>
      <c r="F229" s="40">
        <v>1</v>
      </c>
      <c r="G229" s="43">
        <v>42673</v>
      </c>
      <c r="H229" s="44" t="s">
        <v>129</v>
      </c>
      <c r="I229" s="40">
        <v>6.2</v>
      </c>
      <c r="J229" s="40">
        <v>28</v>
      </c>
      <c r="K229" s="40" t="s">
        <v>26</v>
      </c>
      <c r="L229" s="40" t="s">
        <v>27</v>
      </c>
      <c r="M229" s="40">
        <f>SUM(N229:AG229)</f>
        <v>15</v>
      </c>
      <c r="Q229" s="40">
        <v>15</v>
      </c>
      <c r="AH229" s="41">
        <v>1.549E-2</v>
      </c>
      <c r="AI229" s="40">
        <v>2.97</v>
      </c>
      <c r="AJ229" s="40">
        <v>145.85005401302035</v>
      </c>
      <c r="AK229" s="40">
        <v>0.15</v>
      </c>
    </row>
    <row r="230" spans="1:37" x14ac:dyDescent="0.25">
      <c r="A230" s="40">
        <v>70</v>
      </c>
      <c r="B230" s="40" t="s">
        <v>119</v>
      </c>
      <c r="C230" s="40" t="s">
        <v>128</v>
      </c>
      <c r="D230" s="40">
        <v>25.2043</v>
      </c>
      <c r="E230" s="40">
        <v>-110.6949</v>
      </c>
      <c r="F230" s="40">
        <v>1</v>
      </c>
      <c r="G230" s="43">
        <v>42673</v>
      </c>
      <c r="H230" s="44" t="s">
        <v>129</v>
      </c>
      <c r="I230" s="40">
        <v>6.2</v>
      </c>
      <c r="J230" s="40">
        <v>28</v>
      </c>
      <c r="K230" s="40" t="s">
        <v>20</v>
      </c>
      <c r="L230" s="40" t="s">
        <v>21</v>
      </c>
      <c r="M230" s="40">
        <f>SUM(N230:AG230)</f>
        <v>1</v>
      </c>
      <c r="V230" s="40">
        <v>1</v>
      </c>
      <c r="AH230" s="41">
        <v>1.549E-2</v>
      </c>
      <c r="AI230" s="40">
        <v>2.97</v>
      </c>
      <c r="AJ230" s="40">
        <v>291.65506195760793</v>
      </c>
      <c r="AK230" s="40">
        <v>0.01</v>
      </c>
    </row>
    <row r="231" spans="1:37" x14ac:dyDescent="0.25">
      <c r="A231" s="45">
        <v>70</v>
      </c>
      <c r="B231" s="45" t="s">
        <v>119</v>
      </c>
      <c r="C231" s="45" t="str">
        <f>CONCATENATE(B231,A231)</f>
        <v>Isla San Diego70</v>
      </c>
      <c r="D231" s="45">
        <v>25.2043</v>
      </c>
      <c r="E231" s="45">
        <v>-110.6949</v>
      </c>
      <c r="F231" s="46">
        <v>1</v>
      </c>
      <c r="G231" s="47">
        <v>42673</v>
      </c>
      <c r="H231" s="48" t="s">
        <v>129</v>
      </c>
      <c r="I231" s="45">
        <v>6.2</v>
      </c>
      <c r="J231" s="45">
        <v>28</v>
      </c>
      <c r="K231" s="39" t="s">
        <v>443</v>
      </c>
      <c r="L231" s="39" t="s">
        <v>444</v>
      </c>
      <c r="M231" s="45">
        <v>4</v>
      </c>
      <c r="AI231" s="40">
        <f>VLOOKUP(K231,spp!A:E,5,FALSE)</f>
        <v>33.238461538461536</v>
      </c>
      <c r="AJ231" s="40">
        <f>AI231*M231</f>
        <v>132.95384615384614</v>
      </c>
      <c r="AK231" s="42">
        <f>M231/50</f>
        <v>0.08</v>
      </c>
    </row>
    <row r="232" spans="1:37" x14ac:dyDescent="0.25">
      <c r="A232" s="40">
        <v>71</v>
      </c>
      <c r="B232" s="40" t="s">
        <v>119</v>
      </c>
      <c r="C232" s="40" t="s">
        <v>130</v>
      </c>
      <c r="D232" s="40">
        <v>25.2043</v>
      </c>
      <c r="E232" s="40">
        <v>-110.6949</v>
      </c>
      <c r="F232" s="40">
        <v>2</v>
      </c>
      <c r="G232" s="43">
        <v>42673</v>
      </c>
      <c r="H232" s="44" t="s">
        <v>127</v>
      </c>
      <c r="I232" s="40">
        <v>7.3</v>
      </c>
      <c r="J232" s="40">
        <v>28</v>
      </c>
      <c r="K232" s="40" t="s">
        <v>26</v>
      </c>
      <c r="L232" s="40" t="s">
        <v>27</v>
      </c>
      <c r="M232" s="40">
        <f>SUM(N232:AG232)</f>
        <v>10</v>
      </c>
      <c r="Q232" s="40">
        <v>10</v>
      </c>
      <c r="AH232" s="41">
        <v>1.549E-2</v>
      </c>
      <c r="AI232" s="40">
        <v>2.97</v>
      </c>
      <c r="AJ232" s="40">
        <v>97.233369342013575</v>
      </c>
      <c r="AK232" s="40">
        <v>0.1</v>
      </c>
    </row>
    <row r="233" spans="1:37" x14ac:dyDescent="0.25">
      <c r="A233" s="40">
        <v>71</v>
      </c>
      <c r="B233" s="40" t="s">
        <v>119</v>
      </c>
      <c r="C233" s="40" t="s">
        <v>130</v>
      </c>
      <c r="D233" s="40">
        <v>25.2043</v>
      </c>
      <c r="E233" s="40">
        <v>-110.6949</v>
      </c>
      <c r="F233" s="40">
        <v>2</v>
      </c>
      <c r="G233" s="43">
        <v>42673</v>
      </c>
      <c r="H233" s="44" t="s">
        <v>127</v>
      </c>
      <c r="I233" s="40">
        <v>7.3</v>
      </c>
      <c r="J233" s="40">
        <v>28</v>
      </c>
      <c r="K233" s="40" t="s">
        <v>53</v>
      </c>
      <c r="L233" s="40" t="s">
        <v>54</v>
      </c>
      <c r="M233" s="40">
        <f>SUM(N233:AG233)</f>
        <v>2</v>
      </c>
      <c r="T233" s="40">
        <v>2</v>
      </c>
      <c r="AH233" s="41">
        <v>1.259E-2</v>
      </c>
      <c r="AI233" s="40">
        <v>3.01</v>
      </c>
      <c r="AJ233" s="40">
        <v>138.86738336952035</v>
      </c>
      <c r="AK233" s="40">
        <v>0.02</v>
      </c>
    </row>
    <row r="234" spans="1:37" x14ac:dyDescent="0.25">
      <c r="A234" s="40">
        <v>71</v>
      </c>
      <c r="B234" s="40" t="s">
        <v>119</v>
      </c>
      <c r="C234" s="40" t="s">
        <v>130</v>
      </c>
      <c r="D234" s="40">
        <v>25.2043</v>
      </c>
      <c r="E234" s="40">
        <v>-110.6949</v>
      </c>
      <c r="F234" s="40">
        <v>2</v>
      </c>
      <c r="G234" s="43">
        <v>42673</v>
      </c>
      <c r="H234" s="44" t="s">
        <v>127</v>
      </c>
      <c r="I234" s="40">
        <v>7.3</v>
      </c>
      <c r="J234" s="40">
        <v>28</v>
      </c>
      <c r="K234" s="40" t="s">
        <v>20</v>
      </c>
      <c r="L234" s="40" t="s">
        <v>21</v>
      </c>
      <c r="M234" s="40">
        <f>SUM(N234:AG234)</f>
        <v>1</v>
      </c>
      <c r="V234" s="40">
        <v>1</v>
      </c>
      <c r="AH234" s="41">
        <v>1.549E-2</v>
      </c>
      <c r="AI234" s="40">
        <v>2.97</v>
      </c>
      <c r="AJ234" s="40">
        <v>291.65506195760793</v>
      </c>
      <c r="AK234" s="40">
        <v>0.01</v>
      </c>
    </row>
    <row r="235" spans="1:37" x14ac:dyDescent="0.25">
      <c r="A235" s="45">
        <v>71</v>
      </c>
      <c r="B235" s="45" t="s">
        <v>119</v>
      </c>
      <c r="C235" s="45" t="str">
        <f>CONCATENATE(B235,A235)</f>
        <v>Isla San Diego71</v>
      </c>
      <c r="D235" s="45">
        <v>25.2043</v>
      </c>
      <c r="E235" s="45">
        <v>-110.6949</v>
      </c>
      <c r="F235" s="46">
        <v>2</v>
      </c>
      <c r="G235" s="47">
        <v>42673</v>
      </c>
      <c r="H235" s="48" t="s">
        <v>127</v>
      </c>
      <c r="I235" s="45">
        <v>7.3</v>
      </c>
      <c r="J235" s="45">
        <v>28</v>
      </c>
      <c r="K235" s="39" t="s">
        <v>443</v>
      </c>
      <c r="L235" s="39" t="s">
        <v>444</v>
      </c>
      <c r="M235" s="45">
        <v>3</v>
      </c>
      <c r="AI235" s="40">
        <f>VLOOKUP(K235,spp!A:E,5,FALSE)</f>
        <v>33.238461538461536</v>
      </c>
      <c r="AJ235" s="40">
        <f>AI235*M235</f>
        <v>99.715384615384608</v>
      </c>
      <c r="AK235" s="42">
        <f>M235/50</f>
        <v>0.06</v>
      </c>
    </row>
    <row r="236" spans="1:37" x14ac:dyDescent="0.25">
      <c r="A236" s="40">
        <v>72</v>
      </c>
      <c r="B236" s="40" t="s">
        <v>119</v>
      </c>
      <c r="C236" s="40" t="s">
        <v>131</v>
      </c>
      <c r="D236" s="40">
        <v>25.2043</v>
      </c>
      <c r="E236" s="40">
        <v>-110.6949</v>
      </c>
      <c r="F236" s="40">
        <v>3</v>
      </c>
      <c r="G236" s="43">
        <v>42673</v>
      </c>
      <c r="H236" s="44" t="s">
        <v>132</v>
      </c>
      <c r="I236" s="40">
        <v>13.8</v>
      </c>
      <c r="J236" s="40">
        <v>28</v>
      </c>
      <c r="K236" s="40" t="s">
        <v>26</v>
      </c>
      <c r="L236" s="40" t="s">
        <v>27</v>
      </c>
      <c r="M236" s="40">
        <f>SUM(N236:AG236)</f>
        <v>23</v>
      </c>
      <c r="Q236" s="40">
        <v>23</v>
      </c>
      <c r="AH236" s="41">
        <v>1.549E-2</v>
      </c>
      <c r="AI236" s="40">
        <v>2.97</v>
      </c>
      <c r="AJ236" s="40">
        <v>223.63674948663123</v>
      </c>
      <c r="AK236" s="40">
        <v>0.23</v>
      </c>
    </row>
    <row r="237" spans="1:37" x14ac:dyDescent="0.25">
      <c r="A237" s="40">
        <v>72</v>
      </c>
      <c r="B237" s="40" t="s">
        <v>119</v>
      </c>
      <c r="C237" s="40" t="s">
        <v>131</v>
      </c>
      <c r="D237" s="40">
        <v>25.2043</v>
      </c>
      <c r="E237" s="40">
        <v>-110.6949</v>
      </c>
      <c r="F237" s="40">
        <v>3</v>
      </c>
      <c r="G237" s="43">
        <v>42673</v>
      </c>
      <c r="H237" s="44" t="s">
        <v>132</v>
      </c>
      <c r="I237" s="40">
        <v>13.8</v>
      </c>
      <c r="J237" s="40">
        <v>28</v>
      </c>
      <c r="K237" s="40" t="s">
        <v>20</v>
      </c>
      <c r="L237" s="40" t="s">
        <v>21</v>
      </c>
      <c r="M237" s="40">
        <f>SUM(N237:AG237)</f>
        <v>7</v>
      </c>
      <c r="V237" s="40">
        <v>7</v>
      </c>
      <c r="AH237" s="41">
        <v>1.549E-2</v>
      </c>
      <c r="AI237" s="40">
        <v>2.97</v>
      </c>
      <c r="AJ237" s="40">
        <v>2041.5854337032556</v>
      </c>
      <c r="AK237" s="40">
        <v>7.0000000000000007E-2</v>
      </c>
    </row>
    <row r="238" spans="1:37" x14ac:dyDescent="0.25">
      <c r="A238" s="40">
        <v>72</v>
      </c>
      <c r="B238" s="40" t="s">
        <v>119</v>
      </c>
      <c r="C238" s="40" t="s">
        <v>131</v>
      </c>
      <c r="D238" s="40">
        <v>25.2043</v>
      </c>
      <c r="E238" s="40">
        <v>-110.6949</v>
      </c>
      <c r="F238" s="40">
        <v>3</v>
      </c>
      <c r="G238" s="43">
        <v>42673</v>
      </c>
      <c r="H238" s="44" t="s">
        <v>132</v>
      </c>
      <c r="I238" s="40">
        <v>13.8</v>
      </c>
      <c r="J238" s="40">
        <v>28</v>
      </c>
      <c r="K238" s="40" t="s">
        <v>18</v>
      </c>
      <c r="L238" s="40" t="s">
        <v>19</v>
      </c>
      <c r="M238" s="40">
        <f>SUM(N238:AG238)</f>
        <v>2</v>
      </c>
      <c r="S238" s="40">
        <v>2</v>
      </c>
      <c r="AH238" s="41">
        <v>3.1620000000000002E-2</v>
      </c>
      <c r="AI238" s="40">
        <v>2.93</v>
      </c>
      <c r="AJ238" s="40">
        <v>136.84179643357177</v>
      </c>
      <c r="AK238" s="40">
        <v>0.02</v>
      </c>
    </row>
    <row r="239" spans="1:37" x14ac:dyDescent="0.25">
      <c r="A239" s="40">
        <v>72</v>
      </c>
      <c r="B239" s="40" t="s">
        <v>119</v>
      </c>
      <c r="C239" s="40" t="s">
        <v>131</v>
      </c>
      <c r="D239" s="40">
        <v>25.2043</v>
      </c>
      <c r="E239" s="40">
        <v>-110.6949</v>
      </c>
      <c r="F239" s="40">
        <v>3</v>
      </c>
      <c r="G239" s="43">
        <v>42673</v>
      </c>
      <c r="H239" s="44" t="s">
        <v>132</v>
      </c>
      <c r="I239" s="40">
        <v>13.8</v>
      </c>
      <c r="J239" s="40">
        <v>28</v>
      </c>
      <c r="K239" s="40" t="s">
        <v>24</v>
      </c>
      <c r="L239" s="40" t="s">
        <v>25</v>
      </c>
      <c r="M239" s="40">
        <f>SUM(N239:AG239)</f>
        <v>2</v>
      </c>
      <c r="X239" s="40">
        <v>1</v>
      </c>
      <c r="Y239" s="40">
        <v>1</v>
      </c>
      <c r="AH239" s="41">
        <v>1.413E-2</v>
      </c>
      <c r="AI239" s="40">
        <v>2.9849999999999999</v>
      </c>
      <c r="AJ239" s="40">
        <v>1921.842978082454</v>
      </c>
      <c r="AK239" s="40">
        <v>0.02</v>
      </c>
    </row>
    <row r="240" spans="1:37" x14ac:dyDescent="0.25">
      <c r="A240" s="45">
        <v>72</v>
      </c>
      <c r="B240" s="45" t="s">
        <v>119</v>
      </c>
      <c r="C240" s="45" t="str">
        <f>CONCATENATE(B240,A240)</f>
        <v>Isla San Diego72</v>
      </c>
      <c r="D240" s="45">
        <v>25.2043</v>
      </c>
      <c r="E240" s="45">
        <v>-110.6949</v>
      </c>
      <c r="F240" s="46">
        <v>3</v>
      </c>
      <c r="G240" s="47">
        <v>42673</v>
      </c>
      <c r="H240" s="48" t="s">
        <v>132</v>
      </c>
      <c r="I240" s="45">
        <v>13.8</v>
      </c>
      <c r="J240" s="45">
        <v>28</v>
      </c>
      <c r="K240" s="39" t="s">
        <v>443</v>
      </c>
      <c r="L240" s="39" t="s">
        <v>444</v>
      </c>
      <c r="M240" s="45">
        <v>5</v>
      </c>
      <c r="AI240" s="40">
        <f>VLOOKUP(K240,spp!A:E,5,FALSE)</f>
        <v>33.238461538461536</v>
      </c>
      <c r="AJ240" s="40">
        <f>AI240*M240</f>
        <v>166.19230769230768</v>
      </c>
      <c r="AK240" s="42">
        <f>M240/50</f>
        <v>0.1</v>
      </c>
    </row>
    <row r="241" spans="1:37" x14ac:dyDescent="0.25">
      <c r="A241" s="40">
        <v>73</v>
      </c>
      <c r="B241" s="40" t="s">
        <v>119</v>
      </c>
      <c r="C241" s="40" t="s">
        <v>133</v>
      </c>
      <c r="D241" s="40">
        <v>25.2043</v>
      </c>
      <c r="E241" s="40">
        <v>-110.6949</v>
      </c>
      <c r="F241" s="40">
        <v>4</v>
      </c>
      <c r="G241" s="43">
        <v>42673</v>
      </c>
      <c r="H241" s="44" t="s">
        <v>134</v>
      </c>
      <c r="I241" s="40">
        <v>12</v>
      </c>
      <c r="J241" s="40">
        <v>28</v>
      </c>
      <c r="K241" s="40" t="s">
        <v>26</v>
      </c>
      <c r="L241" s="40" t="s">
        <v>27</v>
      </c>
      <c r="M241" s="40">
        <f>SUM(N241:AG241)</f>
        <v>20</v>
      </c>
      <c r="Q241" s="40">
        <v>20</v>
      </c>
      <c r="AH241" s="41">
        <v>1.549E-2</v>
      </c>
      <c r="AI241" s="40">
        <v>2.97</v>
      </c>
      <c r="AJ241" s="40">
        <v>194.46673868402715</v>
      </c>
      <c r="AK241" s="40">
        <v>0.2</v>
      </c>
    </row>
    <row r="242" spans="1:37" x14ac:dyDescent="0.25">
      <c r="A242" s="40">
        <v>73</v>
      </c>
      <c r="B242" s="40" t="s">
        <v>119</v>
      </c>
      <c r="C242" s="40" t="s">
        <v>133</v>
      </c>
      <c r="D242" s="40">
        <v>25.2043</v>
      </c>
      <c r="E242" s="40">
        <v>-110.6949</v>
      </c>
      <c r="F242" s="40">
        <v>4</v>
      </c>
      <c r="G242" s="43">
        <v>42673</v>
      </c>
      <c r="H242" s="44" t="s">
        <v>134</v>
      </c>
      <c r="I242" s="40">
        <v>12</v>
      </c>
      <c r="J242" s="40">
        <v>28</v>
      </c>
      <c r="K242" s="40" t="s">
        <v>20</v>
      </c>
      <c r="L242" s="40" t="s">
        <v>21</v>
      </c>
      <c r="M242" s="40">
        <f>SUM(N242:AG242)</f>
        <v>17</v>
      </c>
      <c r="V242" s="40">
        <v>17</v>
      </c>
      <c r="AH242" s="41">
        <v>1.549E-2</v>
      </c>
      <c r="AI242" s="40">
        <v>2.97</v>
      </c>
      <c r="AJ242" s="40">
        <v>4958.1360532793351</v>
      </c>
      <c r="AK242" s="40">
        <v>0.17</v>
      </c>
    </row>
    <row r="243" spans="1:37" x14ac:dyDescent="0.25">
      <c r="A243" s="40">
        <v>73</v>
      </c>
      <c r="B243" s="40" t="s">
        <v>119</v>
      </c>
      <c r="C243" s="40" t="s">
        <v>133</v>
      </c>
      <c r="D243" s="40">
        <v>25.2043</v>
      </c>
      <c r="E243" s="40">
        <v>-110.6949</v>
      </c>
      <c r="F243" s="40">
        <v>4</v>
      </c>
      <c r="G243" s="43">
        <v>42673</v>
      </c>
      <c r="H243" s="44" t="s">
        <v>134</v>
      </c>
      <c r="I243" s="40">
        <v>12</v>
      </c>
      <c r="J243" s="40">
        <v>28</v>
      </c>
      <c r="K243" s="40" t="s">
        <v>24</v>
      </c>
      <c r="L243" s="40" t="s">
        <v>25</v>
      </c>
      <c r="M243" s="40">
        <f>SUM(N243:AG243)</f>
        <v>1</v>
      </c>
      <c r="X243" s="40">
        <v>1</v>
      </c>
      <c r="AH243" s="41">
        <v>1.413E-2</v>
      </c>
      <c r="AI243" s="40">
        <v>2.9849999999999999</v>
      </c>
      <c r="AJ243" s="40">
        <v>705.70873989595475</v>
      </c>
      <c r="AK243" s="40">
        <v>0.01</v>
      </c>
    </row>
    <row r="244" spans="1:37" x14ac:dyDescent="0.25">
      <c r="A244" s="45">
        <v>73</v>
      </c>
      <c r="B244" s="45" t="s">
        <v>119</v>
      </c>
      <c r="C244" s="45" t="str">
        <f>CONCATENATE(B244,A244)</f>
        <v>Isla San Diego73</v>
      </c>
      <c r="D244" s="45">
        <v>25.2043</v>
      </c>
      <c r="E244" s="45">
        <v>-110.6949</v>
      </c>
      <c r="F244" s="46">
        <v>4</v>
      </c>
      <c r="G244" s="47">
        <v>42673</v>
      </c>
      <c r="H244" s="48" t="s">
        <v>134</v>
      </c>
      <c r="I244" s="45">
        <v>12</v>
      </c>
      <c r="J244" s="45">
        <v>28</v>
      </c>
      <c r="K244" s="39" t="s">
        <v>443</v>
      </c>
      <c r="L244" s="39" t="s">
        <v>444</v>
      </c>
      <c r="M244" s="45">
        <v>11</v>
      </c>
      <c r="AI244" s="40">
        <f>VLOOKUP(K244,spp!A:E,5,FALSE)</f>
        <v>33.238461538461536</v>
      </c>
      <c r="AJ244" s="40">
        <f>AI244*M244</f>
        <v>365.62307692307689</v>
      </c>
      <c r="AK244" s="42">
        <f>M244/50</f>
        <v>0.22</v>
      </c>
    </row>
    <row r="245" spans="1:37" x14ac:dyDescent="0.25">
      <c r="A245" s="40">
        <v>74</v>
      </c>
      <c r="B245" s="40" t="s">
        <v>119</v>
      </c>
      <c r="C245" s="40" t="s">
        <v>135</v>
      </c>
      <c r="D245" s="40">
        <v>25.2043</v>
      </c>
      <c r="E245" s="40">
        <v>-110.6949</v>
      </c>
      <c r="F245" s="40">
        <v>1</v>
      </c>
      <c r="G245" s="43">
        <v>42673</v>
      </c>
      <c r="H245" s="44" t="s">
        <v>136</v>
      </c>
      <c r="I245" s="40">
        <v>6.3</v>
      </c>
      <c r="J245" s="40">
        <v>29</v>
      </c>
      <c r="K245" s="40" t="s">
        <v>18</v>
      </c>
      <c r="L245" s="40" t="s">
        <v>19</v>
      </c>
      <c r="M245" s="40">
        <f>SUM(N245:AG245)</f>
        <v>1</v>
      </c>
      <c r="T245" s="40">
        <v>1</v>
      </c>
      <c r="AH245" s="41">
        <v>3.1620000000000002E-2</v>
      </c>
      <c r="AI245" s="40">
        <v>2.93</v>
      </c>
      <c r="AJ245" s="40">
        <v>138.69581223888392</v>
      </c>
      <c r="AK245" s="40">
        <v>0.01</v>
      </c>
    </row>
    <row r="246" spans="1:37" x14ac:dyDescent="0.25">
      <c r="A246" s="40">
        <v>74</v>
      </c>
      <c r="B246" s="40" t="s">
        <v>119</v>
      </c>
      <c r="C246" s="40" t="s">
        <v>135</v>
      </c>
      <c r="D246" s="40">
        <v>25.2043</v>
      </c>
      <c r="E246" s="40">
        <v>-110.6949</v>
      </c>
      <c r="F246" s="40">
        <v>1</v>
      </c>
      <c r="G246" s="43">
        <v>42673</v>
      </c>
      <c r="H246" s="44" t="s">
        <v>136</v>
      </c>
      <c r="I246" s="40">
        <v>6.3</v>
      </c>
      <c r="J246" s="40">
        <v>29</v>
      </c>
      <c r="K246" s="40" t="s">
        <v>20</v>
      </c>
      <c r="L246" s="40" t="s">
        <v>21</v>
      </c>
      <c r="M246" s="40">
        <f>SUM(N246:AG246)</f>
        <v>1</v>
      </c>
      <c r="T246" s="40">
        <v>1</v>
      </c>
      <c r="AH246" s="41">
        <v>1.549E-2</v>
      </c>
      <c r="AI246" s="40">
        <v>2.97</v>
      </c>
      <c r="AJ246" s="40">
        <v>76.185868429067554</v>
      </c>
      <c r="AK246" s="40">
        <v>0.01</v>
      </c>
    </row>
    <row r="247" spans="1:37" x14ac:dyDescent="0.25">
      <c r="A247" s="40">
        <v>74</v>
      </c>
      <c r="B247" s="40" t="s">
        <v>119</v>
      </c>
      <c r="C247" s="40" t="s">
        <v>135</v>
      </c>
      <c r="D247" s="40">
        <v>25.2043</v>
      </c>
      <c r="E247" s="40">
        <v>-110.6949</v>
      </c>
      <c r="F247" s="40">
        <v>1</v>
      </c>
      <c r="G247" s="43">
        <v>42673</v>
      </c>
      <c r="H247" s="44" t="s">
        <v>136</v>
      </c>
      <c r="I247" s="40">
        <v>6.3</v>
      </c>
      <c r="J247" s="40">
        <v>29</v>
      </c>
      <c r="K247" s="40" t="s">
        <v>53</v>
      </c>
      <c r="L247" s="40" t="s">
        <v>54</v>
      </c>
      <c r="M247" s="40">
        <f>SUM(N247:AG247)</f>
        <v>2</v>
      </c>
      <c r="Q247" s="40">
        <v>1</v>
      </c>
      <c r="T247" s="40">
        <v>1</v>
      </c>
      <c r="AH247" s="41">
        <v>1.259E-2</v>
      </c>
      <c r="AI247" s="40">
        <v>3.01</v>
      </c>
      <c r="AJ247" s="40">
        <v>78.052951452588204</v>
      </c>
      <c r="AK247" s="40">
        <v>0.02</v>
      </c>
    </row>
    <row r="248" spans="1:37" x14ac:dyDescent="0.25">
      <c r="A248" s="40">
        <v>74</v>
      </c>
      <c r="B248" s="40" t="s">
        <v>119</v>
      </c>
      <c r="C248" s="40" t="s">
        <v>135</v>
      </c>
      <c r="D248" s="40">
        <v>25.2043</v>
      </c>
      <c r="E248" s="40">
        <v>-110.6949</v>
      </c>
      <c r="F248" s="40">
        <v>1</v>
      </c>
      <c r="G248" s="43">
        <v>42673</v>
      </c>
      <c r="H248" s="44" t="s">
        <v>136</v>
      </c>
      <c r="I248" s="40">
        <v>6.3</v>
      </c>
      <c r="J248" s="40">
        <v>29</v>
      </c>
      <c r="K248" s="40" t="s">
        <v>26</v>
      </c>
      <c r="L248" s="40" t="s">
        <v>27</v>
      </c>
      <c r="M248" s="40">
        <f>SUM(N248:AG248)</f>
        <v>10</v>
      </c>
      <c r="O248" s="40">
        <v>2</v>
      </c>
      <c r="Q248" s="40">
        <v>8</v>
      </c>
      <c r="AH248" s="41">
        <v>1.549E-2</v>
      </c>
      <c r="AI248" s="40">
        <v>2.97</v>
      </c>
      <c r="AJ248" s="40">
        <v>79.356892962819188</v>
      </c>
      <c r="AK248" s="40">
        <v>0.1</v>
      </c>
    </row>
    <row r="249" spans="1:37" x14ac:dyDescent="0.25">
      <c r="A249" s="45">
        <v>74</v>
      </c>
      <c r="B249" s="45" t="s">
        <v>119</v>
      </c>
      <c r="C249" s="45" t="str">
        <f>CONCATENATE(B249,A249)</f>
        <v>Isla San Diego74</v>
      </c>
      <c r="D249" s="45">
        <v>25.2043</v>
      </c>
      <c r="E249" s="45">
        <v>-110.6949</v>
      </c>
      <c r="F249" s="46">
        <v>1</v>
      </c>
      <c r="G249" s="47">
        <v>42673</v>
      </c>
      <c r="H249" s="48" t="s">
        <v>136</v>
      </c>
      <c r="I249" s="45">
        <v>6.3</v>
      </c>
      <c r="J249" s="45">
        <v>29</v>
      </c>
      <c r="K249" s="39" t="s">
        <v>443</v>
      </c>
      <c r="L249" s="39" t="s">
        <v>444</v>
      </c>
      <c r="M249" s="45">
        <v>1</v>
      </c>
      <c r="AI249" s="40">
        <f>VLOOKUP(K249,spp!A:E,5,FALSE)</f>
        <v>33.238461538461536</v>
      </c>
      <c r="AJ249" s="40">
        <f>AI249*M249</f>
        <v>33.238461538461536</v>
      </c>
      <c r="AK249" s="42">
        <f>M249/50</f>
        <v>0.02</v>
      </c>
    </row>
    <row r="250" spans="1:37" x14ac:dyDescent="0.25">
      <c r="A250" s="40">
        <v>75</v>
      </c>
      <c r="B250" s="40" t="s">
        <v>119</v>
      </c>
      <c r="C250" s="40" t="s">
        <v>137</v>
      </c>
      <c r="D250" s="40">
        <v>25.2043</v>
      </c>
      <c r="E250" s="40">
        <v>-110.6949</v>
      </c>
      <c r="F250" s="40">
        <v>2</v>
      </c>
      <c r="G250" s="43">
        <v>42673</v>
      </c>
      <c r="H250" s="44" t="s">
        <v>138</v>
      </c>
      <c r="I250" s="40">
        <v>4.2</v>
      </c>
      <c r="J250" s="40">
        <v>29</v>
      </c>
      <c r="K250" s="40" t="s">
        <v>18</v>
      </c>
      <c r="L250" s="40" t="s">
        <v>19</v>
      </c>
      <c r="M250" s="40">
        <f>SUM(N250:AG250)</f>
        <v>2</v>
      </c>
      <c r="T250" s="40">
        <v>2</v>
      </c>
      <c r="AH250" s="41">
        <v>3.1620000000000002E-2</v>
      </c>
      <c r="AI250" s="40">
        <v>2.93</v>
      </c>
      <c r="AJ250" s="40">
        <v>277.39162447776783</v>
      </c>
      <c r="AK250" s="40">
        <v>0.02</v>
      </c>
    </row>
    <row r="251" spans="1:37" x14ac:dyDescent="0.25">
      <c r="A251" s="40">
        <v>75</v>
      </c>
      <c r="B251" s="40" t="s">
        <v>119</v>
      </c>
      <c r="C251" s="40" t="s">
        <v>137</v>
      </c>
      <c r="D251" s="40">
        <v>25.2043</v>
      </c>
      <c r="E251" s="40">
        <v>-110.6949</v>
      </c>
      <c r="F251" s="40">
        <v>2</v>
      </c>
      <c r="G251" s="43">
        <v>42673</v>
      </c>
      <c r="H251" s="44" t="s">
        <v>138</v>
      </c>
      <c r="I251" s="40">
        <v>4.2</v>
      </c>
      <c r="J251" s="40">
        <v>29</v>
      </c>
      <c r="K251" s="40" t="s">
        <v>26</v>
      </c>
      <c r="L251" s="40" t="s">
        <v>27</v>
      </c>
      <c r="M251" s="40">
        <f>SUM(N251:AG251)</f>
        <v>12</v>
      </c>
      <c r="O251" s="40">
        <v>7</v>
      </c>
      <c r="Q251" s="40">
        <v>5</v>
      </c>
      <c r="AH251" s="41">
        <v>1.549E-2</v>
      </c>
      <c r="AI251" s="40">
        <v>2.97</v>
      </c>
      <c r="AJ251" s="40">
        <v>54.112375883235941</v>
      </c>
      <c r="AK251" s="40">
        <v>0.12</v>
      </c>
    </row>
    <row r="252" spans="1:37" x14ac:dyDescent="0.25">
      <c r="A252" s="45">
        <v>75</v>
      </c>
      <c r="B252" s="45" t="s">
        <v>119</v>
      </c>
      <c r="C252" s="45" t="str">
        <f>CONCATENATE(B252,A252)</f>
        <v>Isla San Diego75</v>
      </c>
      <c r="D252" s="45">
        <v>25.2043</v>
      </c>
      <c r="E252" s="45">
        <v>-110.6949</v>
      </c>
      <c r="F252" s="46">
        <v>2</v>
      </c>
      <c r="G252" s="47">
        <v>42673</v>
      </c>
      <c r="H252" s="48" t="s">
        <v>138</v>
      </c>
      <c r="I252" s="45">
        <v>4.2</v>
      </c>
      <c r="J252" s="45">
        <v>29</v>
      </c>
      <c r="K252" s="39" t="s">
        <v>443</v>
      </c>
      <c r="L252" s="39" t="s">
        <v>444</v>
      </c>
      <c r="M252" s="45">
        <v>1</v>
      </c>
      <c r="AI252" s="40">
        <f>VLOOKUP(K252,spp!A:E,5,FALSE)</f>
        <v>33.238461538461536</v>
      </c>
      <c r="AJ252" s="40">
        <f>AI252*M252</f>
        <v>33.238461538461536</v>
      </c>
      <c r="AK252" s="42">
        <f>M252/50</f>
        <v>0.02</v>
      </c>
    </row>
    <row r="253" spans="1:37" x14ac:dyDescent="0.25">
      <c r="A253" s="40">
        <v>76</v>
      </c>
      <c r="B253" s="40" t="s">
        <v>119</v>
      </c>
      <c r="C253" s="40" t="s">
        <v>139</v>
      </c>
      <c r="D253" s="40">
        <v>25.2043</v>
      </c>
      <c r="E253" s="40">
        <v>-110.6949</v>
      </c>
      <c r="F253" s="40">
        <v>3</v>
      </c>
      <c r="G253" s="43">
        <v>42673</v>
      </c>
      <c r="H253" s="44" t="s">
        <v>140</v>
      </c>
      <c r="I253" s="40">
        <v>4.2</v>
      </c>
      <c r="J253" s="40">
        <v>29</v>
      </c>
      <c r="K253" s="40" t="s">
        <v>18</v>
      </c>
      <c r="L253" s="40" t="s">
        <v>19</v>
      </c>
      <c r="M253" s="40">
        <f>SUM(N253:AG253)</f>
        <v>3</v>
      </c>
      <c r="Q253" s="40">
        <v>1</v>
      </c>
      <c r="T253" s="40">
        <v>2</v>
      </c>
      <c r="AH253" s="41">
        <v>3.1620000000000002E-2</v>
      </c>
      <c r="AI253" s="40">
        <v>2.93</v>
      </c>
      <c r="AJ253" s="40">
        <v>295.59053798474395</v>
      </c>
      <c r="AK253" s="40">
        <v>0.03</v>
      </c>
    </row>
    <row r="254" spans="1:37" x14ac:dyDescent="0.25">
      <c r="A254" s="40">
        <v>76</v>
      </c>
      <c r="B254" s="40" t="s">
        <v>119</v>
      </c>
      <c r="C254" s="40" t="s">
        <v>139</v>
      </c>
      <c r="D254" s="40">
        <v>25.2043</v>
      </c>
      <c r="E254" s="40">
        <v>-110.6949</v>
      </c>
      <c r="F254" s="40">
        <v>3</v>
      </c>
      <c r="G254" s="43">
        <v>42673</v>
      </c>
      <c r="H254" s="44" t="s">
        <v>140</v>
      </c>
      <c r="I254" s="40">
        <v>4.2</v>
      </c>
      <c r="J254" s="40">
        <v>29</v>
      </c>
      <c r="K254" s="40" t="s">
        <v>26</v>
      </c>
      <c r="L254" s="40" t="s">
        <v>27</v>
      </c>
      <c r="M254" s="40">
        <f>SUM(N254:AG254)</f>
        <v>16</v>
      </c>
      <c r="O254" s="40">
        <v>1</v>
      </c>
      <c r="Q254" s="40">
        <v>15</v>
      </c>
      <c r="AH254" s="41">
        <v>1.549E-2</v>
      </c>
      <c r="AI254" s="40">
        <v>2.97</v>
      </c>
      <c r="AJ254" s="40">
        <v>146.63515275762452</v>
      </c>
      <c r="AK254" s="40">
        <v>0.16</v>
      </c>
    </row>
    <row r="255" spans="1:37" x14ac:dyDescent="0.25">
      <c r="A255" s="40">
        <v>76</v>
      </c>
      <c r="B255" s="40" t="s">
        <v>119</v>
      </c>
      <c r="C255" s="40" t="s">
        <v>139</v>
      </c>
      <c r="D255" s="40">
        <v>25.2043</v>
      </c>
      <c r="E255" s="40">
        <v>-110.6949</v>
      </c>
      <c r="F255" s="40">
        <v>3</v>
      </c>
      <c r="G255" s="43">
        <v>42673</v>
      </c>
      <c r="H255" s="44" t="s">
        <v>140</v>
      </c>
      <c r="I255" s="40">
        <v>4.2</v>
      </c>
      <c r="J255" s="40">
        <v>29</v>
      </c>
      <c r="K255" s="40" t="s">
        <v>28</v>
      </c>
      <c r="L255" s="40" t="s">
        <v>29</v>
      </c>
      <c r="M255" s="40">
        <f>SUM(N255:AG255)</f>
        <v>3</v>
      </c>
      <c r="Q255" s="40">
        <v>3</v>
      </c>
      <c r="AH255" s="41">
        <v>1.738E-2</v>
      </c>
      <c r="AI255" s="40">
        <v>3.06</v>
      </c>
      <c r="AJ255" s="40">
        <v>39.784661662814848</v>
      </c>
      <c r="AK255" s="40">
        <v>0.03</v>
      </c>
    </row>
    <row r="256" spans="1:37" x14ac:dyDescent="0.25">
      <c r="A256" s="45">
        <v>76</v>
      </c>
      <c r="B256" s="45" t="s">
        <v>119</v>
      </c>
      <c r="C256" s="45" t="str">
        <f>CONCATENATE(B256,A256)</f>
        <v>Isla San Diego76</v>
      </c>
      <c r="D256" s="45">
        <v>25.2043</v>
      </c>
      <c r="E256" s="45">
        <v>-110.6949</v>
      </c>
      <c r="F256" s="46">
        <v>3</v>
      </c>
      <c r="G256" s="47">
        <v>42673</v>
      </c>
      <c r="H256" s="48" t="s">
        <v>140</v>
      </c>
      <c r="I256" s="45">
        <v>4.2</v>
      </c>
      <c r="J256" s="45">
        <v>29</v>
      </c>
      <c r="K256" s="39" t="s">
        <v>443</v>
      </c>
      <c r="L256" s="39" t="s">
        <v>444</v>
      </c>
      <c r="M256" s="45">
        <v>3</v>
      </c>
      <c r="AI256" s="40">
        <f>VLOOKUP(K256,spp!A:E,5,FALSE)</f>
        <v>33.238461538461536</v>
      </c>
      <c r="AJ256" s="40">
        <f>AI256*M256</f>
        <v>99.715384615384608</v>
      </c>
      <c r="AK256" s="42">
        <f>M256/50</f>
        <v>0.06</v>
      </c>
    </row>
    <row r="257" spans="1:37" x14ac:dyDescent="0.25">
      <c r="A257" s="40">
        <v>77</v>
      </c>
      <c r="B257" s="40" t="s">
        <v>119</v>
      </c>
      <c r="C257" s="40" t="s">
        <v>141</v>
      </c>
      <c r="D257" s="40">
        <v>25.2043</v>
      </c>
      <c r="E257" s="40">
        <v>-110.6949</v>
      </c>
      <c r="F257" s="40">
        <v>4</v>
      </c>
      <c r="G257" s="43">
        <v>42673</v>
      </c>
      <c r="H257" s="44" t="s">
        <v>142</v>
      </c>
      <c r="I257" s="40">
        <v>6.7</v>
      </c>
      <c r="J257" s="40">
        <v>29</v>
      </c>
      <c r="K257" s="40" t="s">
        <v>18</v>
      </c>
      <c r="L257" s="40" t="s">
        <v>19</v>
      </c>
      <c r="M257" s="40">
        <f t="shared" ref="M257:M267" si="35">SUM(N257:AG257)</f>
        <v>1</v>
      </c>
      <c r="T257" s="40">
        <v>1</v>
      </c>
      <c r="AH257" s="41">
        <v>3.1620000000000002E-2</v>
      </c>
      <c r="AI257" s="40">
        <v>2.93</v>
      </c>
      <c r="AJ257" s="40">
        <v>138.69581223888392</v>
      </c>
      <c r="AK257" s="40">
        <v>0.01</v>
      </c>
    </row>
    <row r="258" spans="1:37" x14ac:dyDescent="0.25">
      <c r="A258" s="40">
        <v>77</v>
      </c>
      <c r="B258" s="40" t="s">
        <v>119</v>
      </c>
      <c r="C258" s="40" t="s">
        <v>141</v>
      </c>
      <c r="D258" s="40">
        <v>25.2043</v>
      </c>
      <c r="E258" s="40">
        <v>-110.6949</v>
      </c>
      <c r="F258" s="40">
        <v>4</v>
      </c>
      <c r="G258" s="43">
        <v>42673</v>
      </c>
      <c r="H258" s="44" t="s">
        <v>142</v>
      </c>
      <c r="I258" s="40">
        <v>6.7</v>
      </c>
      <c r="J258" s="40">
        <v>29</v>
      </c>
      <c r="K258" s="40" t="s">
        <v>20</v>
      </c>
      <c r="L258" s="40" t="s">
        <v>21</v>
      </c>
      <c r="M258" s="40">
        <f t="shared" si="35"/>
        <v>1</v>
      </c>
      <c r="V258" s="40">
        <v>1</v>
      </c>
      <c r="AH258" s="41">
        <v>1.549E-2</v>
      </c>
      <c r="AI258" s="40">
        <v>2.97</v>
      </c>
      <c r="AJ258" s="40">
        <v>291.65506195760793</v>
      </c>
      <c r="AK258" s="40">
        <v>0.01</v>
      </c>
    </row>
    <row r="259" spans="1:37" x14ac:dyDescent="0.25">
      <c r="A259" s="40">
        <v>77</v>
      </c>
      <c r="B259" s="40" t="s">
        <v>119</v>
      </c>
      <c r="C259" s="40" t="s">
        <v>141</v>
      </c>
      <c r="D259" s="40">
        <v>25.2043</v>
      </c>
      <c r="E259" s="40">
        <v>-110.6949</v>
      </c>
      <c r="F259" s="40">
        <v>4</v>
      </c>
      <c r="G259" s="43">
        <v>42673</v>
      </c>
      <c r="H259" s="44" t="s">
        <v>142</v>
      </c>
      <c r="I259" s="40">
        <v>6.7</v>
      </c>
      <c r="J259" s="40">
        <v>29</v>
      </c>
      <c r="K259" s="40" t="s">
        <v>53</v>
      </c>
      <c r="L259" s="40" t="s">
        <v>54</v>
      </c>
      <c r="M259" s="40">
        <f t="shared" si="35"/>
        <v>1</v>
      </c>
      <c r="T259" s="40">
        <v>1</v>
      </c>
      <c r="AH259" s="41">
        <v>1.259E-2</v>
      </c>
      <c r="AI259" s="40">
        <v>3.01</v>
      </c>
      <c r="AJ259" s="40">
        <v>69.433691684760177</v>
      </c>
      <c r="AK259" s="40">
        <v>0.01</v>
      </c>
    </row>
    <row r="260" spans="1:37" x14ac:dyDescent="0.25">
      <c r="A260" s="40">
        <v>77</v>
      </c>
      <c r="B260" s="40" t="s">
        <v>119</v>
      </c>
      <c r="C260" s="40" t="s">
        <v>141</v>
      </c>
      <c r="D260" s="40">
        <v>25.2043</v>
      </c>
      <c r="E260" s="40">
        <v>-110.6949</v>
      </c>
      <c r="F260" s="40">
        <v>4</v>
      </c>
      <c r="G260" s="43">
        <v>42673</v>
      </c>
      <c r="H260" s="44" t="s">
        <v>142</v>
      </c>
      <c r="I260" s="40">
        <v>6.7</v>
      </c>
      <c r="J260" s="40">
        <v>29</v>
      </c>
      <c r="K260" s="40" t="s">
        <v>26</v>
      </c>
      <c r="L260" s="40" t="s">
        <v>27</v>
      </c>
      <c r="M260" s="40">
        <f t="shared" si="35"/>
        <v>19</v>
      </c>
      <c r="O260" s="40">
        <v>16</v>
      </c>
      <c r="Q260" s="40">
        <v>3</v>
      </c>
      <c r="AH260" s="41">
        <v>1.549E-2</v>
      </c>
      <c r="AI260" s="40">
        <v>2.97</v>
      </c>
      <c r="AJ260" s="40">
        <v>41.731590716270723</v>
      </c>
      <c r="AK260" s="40">
        <v>0.19</v>
      </c>
    </row>
    <row r="261" spans="1:37" x14ac:dyDescent="0.25">
      <c r="A261" s="40">
        <v>77</v>
      </c>
      <c r="B261" s="40" t="s">
        <v>119</v>
      </c>
      <c r="C261" s="40" t="s">
        <v>141</v>
      </c>
      <c r="D261" s="40">
        <v>25.2043</v>
      </c>
      <c r="E261" s="40">
        <v>-110.6949</v>
      </c>
      <c r="F261" s="40">
        <v>4</v>
      </c>
      <c r="G261" s="43">
        <v>42673</v>
      </c>
      <c r="H261" s="44" t="s">
        <v>142</v>
      </c>
      <c r="I261" s="40">
        <v>6.7</v>
      </c>
      <c r="J261" s="40">
        <v>29</v>
      </c>
      <c r="K261" s="40" t="s">
        <v>28</v>
      </c>
      <c r="L261" s="40" t="s">
        <v>29</v>
      </c>
      <c r="M261" s="40">
        <f t="shared" si="35"/>
        <v>6</v>
      </c>
      <c r="Q261" s="40">
        <v>6</v>
      </c>
      <c r="AH261" s="41">
        <v>1.738E-2</v>
      </c>
      <c r="AI261" s="40">
        <v>3.06</v>
      </c>
      <c r="AJ261" s="40">
        <v>79.569323325629696</v>
      </c>
      <c r="AK261" s="40">
        <v>0.06</v>
      </c>
    </row>
    <row r="262" spans="1:37" x14ac:dyDescent="0.25">
      <c r="A262" s="40">
        <v>78</v>
      </c>
      <c r="B262" s="40" t="s">
        <v>119</v>
      </c>
      <c r="C262" s="40" t="s">
        <v>143</v>
      </c>
      <c r="D262" s="40">
        <v>25.2043</v>
      </c>
      <c r="E262" s="40">
        <v>-110.6949</v>
      </c>
      <c r="F262" s="40">
        <v>1</v>
      </c>
      <c r="G262" s="43">
        <v>42673</v>
      </c>
      <c r="H262" s="44" t="s">
        <v>121</v>
      </c>
      <c r="I262" s="40">
        <v>12</v>
      </c>
      <c r="J262" s="40">
        <v>29</v>
      </c>
      <c r="K262" s="40" t="s">
        <v>18</v>
      </c>
      <c r="L262" s="40" t="s">
        <v>19</v>
      </c>
      <c r="M262" s="40">
        <f t="shared" si="35"/>
        <v>3</v>
      </c>
      <c r="Q262" s="40">
        <v>2</v>
      </c>
      <c r="T262" s="40">
        <v>1</v>
      </c>
      <c r="AH262" s="41">
        <v>3.1620000000000002E-2</v>
      </c>
      <c r="AI262" s="40">
        <v>2.93</v>
      </c>
      <c r="AJ262" s="40">
        <v>175.09363925283611</v>
      </c>
      <c r="AK262" s="40">
        <v>0.03</v>
      </c>
    </row>
    <row r="263" spans="1:37" x14ac:dyDescent="0.25">
      <c r="A263" s="40">
        <v>78</v>
      </c>
      <c r="B263" s="40" t="s">
        <v>119</v>
      </c>
      <c r="C263" s="40" t="s">
        <v>143</v>
      </c>
      <c r="D263" s="40">
        <v>25.2043</v>
      </c>
      <c r="E263" s="40">
        <v>-110.6949</v>
      </c>
      <c r="F263" s="40">
        <v>1</v>
      </c>
      <c r="G263" s="43">
        <v>42673</v>
      </c>
      <c r="H263" s="44" t="s">
        <v>121</v>
      </c>
      <c r="I263" s="40">
        <v>12</v>
      </c>
      <c r="J263" s="40">
        <v>29</v>
      </c>
      <c r="K263" s="40" t="s">
        <v>26</v>
      </c>
      <c r="L263" s="40" t="s">
        <v>27</v>
      </c>
      <c r="M263" s="40">
        <f t="shared" si="35"/>
        <v>20</v>
      </c>
      <c r="O263" s="40">
        <v>4</v>
      </c>
      <c r="Q263" s="40">
        <v>16</v>
      </c>
      <c r="AH263" s="41">
        <v>1.549E-2</v>
      </c>
      <c r="AI263" s="40">
        <v>2.97</v>
      </c>
      <c r="AJ263" s="40">
        <v>158.71378592563838</v>
      </c>
      <c r="AK263" s="40">
        <v>0.2</v>
      </c>
    </row>
    <row r="264" spans="1:37" x14ac:dyDescent="0.25">
      <c r="A264" s="40">
        <v>79</v>
      </c>
      <c r="B264" s="40" t="s">
        <v>119</v>
      </c>
      <c r="C264" s="40" t="s">
        <v>144</v>
      </c>
      <c r="D264" s="40">
        <v>25.2043</v>
      </c>
      <c r="E264" s="40">
        <v>-110.6949</v>
      </c>
      <c r="F264" s="40">
        <v>2</v>
      </c>
      <c r="G264" s="43">
        <v>42673</v>
      </c>
      <c r="H264" s="44" t="s">
        <v>145</v>
      </c>
      <c r="I264" s="40">
        <v>13.5</v>
      </c>
      <c r="J264" s="40">
        <v>29</v>
      </c>
      <c r="K264" s="40" t="s">
        <v>18</v>
      </c>
      <c r="L264" s="40" t="s">
        <v>19</v>
      </c>
      <c r="M264" s="40">
        <f t="shared" si="35"/>
        <v>9</v>
      </c>
      <c r="T264" s="40">
        <v>8</v>
      </c>
      <c r="V264" s="40">
        <v>1</v>
      </c>
      <c r="AH264" s="41">
        <v>3.1620000000000002E-2</v>
      </c>
      <c r="AI264" s="40">
        <v>2.93</v>
      </c>
      <c r="AJ264" s="40">
        <v>1631.0092779239262</v>
      </c>
      <c r="AK264" s="40">
        <v>0.09</v>
      </c>
    </row>
    <row r="265" spans="1:37" x14ac:dyDescent="0.25">
      <c r="A265" s="40">
        <v>79</v>
      </c>
      <c r="B265" s="40" t="s">
        <v>119</v>
      </c>
      <c r="C265" s="40" t="s">
        <v>144</v>
      </c>
      <c r="D265" s="40">
        <v>25.2043</v>
      </c>
      <c r="E265" s="40">
        <v>-110.6949</v>
      </c>
      <c r="F265" s="40">
        <v>2</v>
      </c>
      <c r="G265" s="43">
        <v>42673</v>
      </c>
      <c r="H265" s="44" t="s">
        <v>145</v>
      </c>
      <c r="I265" s="40">
        <v>13.5</v>
      </c>
      <c r="J265" s="40">
        <v>29</v>
      </c>
      <c r="K265" s="40" t="s">
        <v>26</v>
      </c>
      <c r="L265" s="40" t="s">
        <v>27</v>
      </c>
      <c r="M265" s="40">
        <f t="shared" si="35"/>
        <v>38</v>
      </c>
      <c r="S265" s="40">
        <v>38</v>
      </c>
      <c r="AH265" s="41">
        <v>1.549E-2</v>
      </c>
      <c r="AI265" s="40">
        <v>2.97</v>
      </c>
      <c r="AJ265" s="40">
        <v>1414.4709352173513</v>
      </c>
      <c r="AK265" s="40">
        <v>0.38</v>
      </c>
    </row>
    <row r="266" spans="1:37" x14ac:dyDescent="0.25">
      <c r="A266" s="40">
        <v>80</v>
      </c>
      <c r="B266" s="40" t="s">
        <v>146</v>
      </c>
      <c r="C266" s="40" t="s">
        <v>147</v>
      </c>
      <c r="D266" s="40">
        <v>25.312139999999999</v>
      </c>
      <c r="E266" s="40">
        <v>-110.68919</v>
      </c>
      <c r="F266" s="40">
        <v>1</v>
      </c>
      <c r="G266" s="43">
        <v>42673</v>
      </c>
      <c r="H266" s="44" t="s">
        <v>148</v>
      </c>
      <c r="I266" s="40">
        <v>14.9</v>
      </c>
      <c r="J266" s="40">
        <v>29</v>
      </c>
      <c r="K266" s="40" t="s">
        <v>18</v>
      </c>
      <c r="L266" s="40" t="s">
        <v>19</v>
      </c>
      <c r="M266" s="40">
        <f t="shared" si="35"/>
        <v>5</v>
      </c>
      <c r="Q266" s="40">
        <v>3</v>
      </c>
      <c r="T266" s="40">
        <v>2</v>
      </c>
      <c r="AH266" s="41">
        <v>3.1620000000000002E-2</v>
      </c>
      <c r="AI266" s="40">
        <v>2.93</v>
      </c>
      <c r="AJ266" s="40">
        <v>331.98836499869617</v>
      </c>
      <c r="AK266" s="40">
        <v>0.05</v>
      </c>
    </row>
    <row r="267" spans="1:37" x14ac:dyDescent="0.25">
      <c r="A267" s="40">
        <v>80</v>
      </c>
      <c r="B267" s="40" t="s">
        <v>146</v>
      </c>
      <c r="C267" s="40" t="s">
        <v>147</v>
      </c>
      <c r="D267" s="40">
        <v>25.312139999999999</v>
      </c>
      <c r="E267" s="40">
        <v>-110.68919</v>
      </c>
      <c r="F267" s="40">
        <v>1</v>
      </c>
      <c r="G267" s="43">
        <v>42673</v>
      </c>
      <c r="H267" s="44" t="s">
        <v>148</v>
      </c>
      <c r="I267" s="40">
        <v>14.9</v>
      </c>
      <c r="J267" s="40">
        <v>29</v>
      </c>
      <c r="K267" s="40" t="s">
        <v>26</v>
      </c>
      <c r="L267" s="40" t="s">
        <v>27</v>
      </c>
      <c r="M267" s="40">
        <f t="shared" si="35"/>
        <v>6</v>
      </c>
      <c r="O267" s="40">
        <v>6</v>
      </c>
      <c r="AH267" s="41">
        <v>1.549E-2</v>
      </c>
      <c r="AI267" s="40">
        <v>2.97</v>
      </c>
      <c r="AJ267" s="40">
        <v>4.7105924676249922</v>
      </c>
      <c r="AK267" s="40">
        <v>0.06</v>
      </c>
    </row>
    <row r="268" spans="1:37" x14ac:dyDescent="0.25">
      <c r="A268" s="45">
        <v>80</v>
      </c>
      <c r="B268" s="45" t="s">
        <v>146</v>
      </c>
      <c r="C268" s="45" t="str">
        <f>CONCATENATE(B268,A268)</f>
        <v>Isla Santa Cruz80</v>
      </c>
      <c r="D268" s="45">
        <v>25.312139999999999</v>
      </c>
      <c r="E268" s="45">
        <v>-110.68919</v>
      </c>
      <c r="F268" s="46">
        <v>1</v>
      </c>
      <c r="G268" s="47">
        <v>42673</v>
      </c>
      <c r="H268" s="48" t="s">
        <v>148</v>
      </c>
      <c r="I268" s="45">
        <v>14.9</v>
      </c>
      <c r="J268" s="45">
        <v>29</v>
      </c>
      <c r="K268" s="39" t="s">
        <v>443</v>
      </c>
      <c r="L268" s="39" t="s">
        <v>444</v>
      </c>
      <c r="M268" s="45">
        <v>4</v>
      </c>
      <c r="AI268" s="40">
        <f>VLOOKUP(K268,spp!A:E,5,FALSE)</f>
        <v>33.238461538461536</v>
      </c>
      <c r="AJ268" s="40">
        <f>AI268*M268</f>
        <v>132.95384615384614</v>
      </c>
      <c r="AK268" s="42">
        <f>M268/50</f>
        <v>0.08</v>
      </c>
    </row>
    <row r="269" spans="1:37" x14ac:dyDescent="0.25">
      <c r="A269" s="40">
        <v>81</v>
      </c>
      <c r="B269" s="40" t="s">
        <v>146</v>
      </c>
      <c r="C269" s="40" t="s">
        <v>149</v>
      </c>
      <c r="D269" s="40">
        <v>25.312139999999999</v>
      </c>
      <c r="E269" s="40">
        <v>-110.68919</v>
      </c>
      <c r="F269" s="40">
        <v>2</v>
      </c>
      <c r="G269" s="43">
        <v>42673</v>
      </c>
      <c r="H269" s="44" t="s">
        <v>150</v>
      </c>
      <c r="I269" s="40">
        <v>16.5</v>
      </c>
      <c r="J269" s="40">
        <v>29</v>
      </c>
      <c r="K269" s="40" t="s">
        <v>18</v>
      </c>
      <c r="L269" s="40" t="s">
        <v>19</v>
      </c>
      <c r="M269" s="40">
        <f>SUM(N269:AG269)</f>
        <v>2</v>
      </c>
      <c r="O269" s="40">
        <v>1</v>
      </c>
      <c r="Q269" s="40">
        <v>1</v>
      </c>
      <c r="AH269" s="41">
        <v>3.1620000000000002E-2</v>
      </c>
      <c r="AI269" s="40">
        <v>2.93</v>
      </c>
      <c r="AJ269" s="40">
        <v>19.719018130792229</v>
      </c>
      <c r="AK269" s="40">
        <v>0.02</v>
      </c>
    </row>
    <row r="270" spans="1:37" x14ac:dyDescent="0.25">
      <c r="A270" s="40">
        <v>81</v>
      </c>
      <c r="B270" s="40" t="s">
        <v>146</v>
      </c>
      <c r="C270" s="40" t="s">
        <v>149</v>
      </c>
      <c r="D270" s="40">
        <v>25.312139999999999</v>
      </c>
      <c r="E270" s="40">
        <v>-110.68919</v>
      </c>
      <c r="F270" s="40">
        <v>2</v>
      </c>
      <c r="G270" s="43">
        <v>42673</v>
      </c>
      <c r="H270" s="44" t="s">
        <v>150</v>
      </c>
      <c r="I270" s="40">
        <v>16.5</v>
      </c>
      <c r="J270" s="40">
        <v>29</v>
      </c>
      <c r="K270" s="40" t="s">
        <v>20</v>
      </c>
      <c r="L270" s="40" t="s">
        <v>21</v>
      </c>
      <c r="M270" s="40">
        <f>SUM(N270:AG270)</f>
        <v>4</v>
      </c>
      <c r="T270" s="40">
        <v>2</v>
      </c>
      <c r="V270" s="40">
        <v>2</v>
      </c>
      <c r="AH270" s="41">
        <v>1.549E-2</v>
      </c>
      <c r="AI270" s="40">
        <v>2.97</v>
      </c>
      <c r="AJ270" s="40">
        <v>735.68186077335099</v>
      </c>
      <c r="AK270" s="40">
        <v>0.04</v>
      </c>
    </row>
    <row r="271" spans="1:37" x14ac:dyDescent="0.25">
      <c r="A271" s="40">
        <v>81</v>
      </c>
      <c r="B271" s="40" t="s">
        <v>146</v>
      </c>
      <c r="C271" s="40" t="s">
        <v>149</v>
      </c>
      <c r="D271" s="40">
        <v>25.312139999999999</v>
      </c>
      <c r="E271" s="40">
        <v>-110.68919</v>
      </c>
      <c r="F271" s="40">
        <v>2</v>
      </c>
      <c r="G271" s="43">
        <v>42673</v>
      </c>
      <c r="H271" s="44" t="s">
        <v>150</v>
      </c>
      <c r="I271" s="40">
        <v>16.5</v>
      </c>
      <c r="J271" s="40">
        <v>29</v>
      </c>
      <c r="K271" s="40" t="s">
        <v>26</v>
      </c>
      <c r="L271" s="40" t="s">
        <v>27</v>
      </c>
      <c r="M271" s="40">
        <f>SUM(N271:AG271)</f>
        <v>7</v>
      </c>
      <c r="O271" s="40">
        <v>7</v>
      </c>
      <c r="AH271" s="41">
        <v>1.549E-2</v>
      </c>
      <c r="AI271" s="40">
        <v>2.97</v>
      </c>
      <c r="AJ271" s="40">
        <v>5.4956912122291577</v>
      </c>
      <c r="AK271" s="40">
        <v>7.0000000000000007E-2</v>
      </c>
    </row>
    <row r="272" spans="1:37" x14ac:dyDescent="0.25">
      <c r="A272" s="45">
        <v>81</v>
      </c>
      <c r="B272" s="45" t="s">
        <v>146</v>
      </c>
      <c r="C272" s="45" t="str">
        <f>CONCATENATE(B272,A272)</f>
        <v>Isla Santa Cruz81</v>
      </c>
      <c r="D272" s="45">
        <v>25.312139999999999</v>
      </c>
      <c r="E272" s="45">
        <v>-110.68919</v>
      </c>
      <c r="F272" s="46">
        <v>2</v>
      </c>
      <c r="G272" s="47">
        <v>42673</v>
      </c>
      <c r="H272" s="48" t="s">
        <v>150</v>
      </c>
      <c r="I272" s="45">
        <v>16.5</v>
      </c>
      <c r="J272" s="45">
        <v>29</v>
      </c>
      <c r="K272" s="39" t="s">
        <v>441</v>
      </c>
      <c r="L272" s="39" t="s">
        <v>442</v>
      </c>
      <c r="M272" s="39">
        <v>1</v>
      </c>
      <c r="AI272" s="40">
        <f>VLOOKUP(K272,spp!A:E,5,FALSE)</f>
        <v>20.71</v>
      </c>
      <c r="AJ272" s="40">
        <f t="shared" ref="AJ272:AJ273" si="36">AI272*M272</f>
        <v>20.71</v>
      </c>
      <c r="AK272" s="42">
        <f t="shared" ref="AK272:AK273" si="37">M272/50</f>
        <v>0.02</v>
      </c>
    </row>
    <row r="273" spans="1:37" x14ac:dyDescent="0.25">
      <c r="A273" s="45">
        <v>81</v>
      </c>
      <c r="B273" s="45" t="s">
        <v>146</v>
      </c>
      <c r="C273" s="45" t="str">
        <f>CONCATENATE(B273,A273)</f>
        <v>Isla Santa Cruz81</v>
      </c>
      <c r="D273" s="45">
        <v>25.312139999999999</v>
      </c>
      <c r="E273" s="45">
        <v>-110.68919</v>
      </c>
      <c r="F273" s="46">
        <v>2</v>
      </c>
      <c r="G273" s="47">
        <v>42673</v>
      </c>
      <c r="H273" s="48" t="s">
        <v>150</v>
      </c>
      <c r="I273" s="45">
        <v>16.5</v>
      </c>
      <c r="J273" s="45">
        <v>29</v>
      </c>
      <c r="K273" s="39" t="s">
        <v>443</v>
      </c>
      <c r="L273" s="39" t="s">
        <v>444</v>
      </c>
      <c r="M273" s="39">
        <v>3</v>
      </c>
      <c r="AI273" s="40">
        <f>VLOOKUP(K273,spp!A:E,5,FALSE)</f>
        <v>33.238461538461536</v>
      </c>
      <c r="AJ273" s="40">
        <f t="shared" si="36"/>
        <v>99.715384615384608</v>
      </c>
      <c r="AK273" s="42">
        <f t="shared" si="37"/>
        <v>0.06</v>
      </c>
    </row>
    <row r="274" spans="1:37" x14ac:dyDescent="0.25">
      <c r="A274" s="40">
        <v>82</v>
      </c>
      <c r="B274" s="40" t="s">
        <v>146</v>
      </c>
      <c r="C274" s="40" t="s">
        <v>151</v>
      </c>
      <c r="D274" s="40">
        <v>25.312139999999999</v>
      </c>
      <c r="E274" s="40">
        <v>-110.68919</v>
      </c>
      <c r="F274" s="40">
        <v>3</v>
      </c>
      <c r="G274" s="43">
        <v>42673</v>
      </c>
      <c r="H274" s="44" t="s">
        <v>152</v>
      </c>
      <c r="I274" s="40">
        <v>17.2</v>
      </c>
      <c r="J274" s="40">
        <v>29</v>
      </c>
      <c r="K274" s="40" t="s">
        <v>20</v>
      </c>
      <c r="L274" s="40" t="s">
        <v>21</v>
      </c>
      <c r="M274" s="40">
        <f t="shared" ref="M274:M282" si="38">SUM(N274:AG274)</f>
        <v>1</v>
      </c>
      <c r="V274" s="40">
        <v>1</v>
      </c>
      <c r="AH274" s="41">
        <v>1.549E-2</v>
      </c>
      <c r="AI274" s="40">
        <v>2.97</v>
      </c>
      <c r="AJ274" s="40">
        <v>291.65506195760793</v>
      </c>
      <c r="AK274" s="40">
        <v>0.01</v>
      </c>
    </row>
    <row r="275" spans="1:37" x14ac:dyDescent="0.25">
      <c r="A275" s="40">
        <v>82</v>
      </c>
      <c r="B275" s="40" t="s">
        <v>146</v>
      </c>
      <c r="C275" s="40" t="s">
        <v>151</v>
      </c>
      <c r="D275" s="40">
        <v>25.312139999999999</v>
      </c>
      <c r="E275" s="40">
        <v>-110.68919</v>
      </c>
      <c r="F275" s="40">
        <v>3</v>
      </c>
      <c r="G275" s="43">
        <v>42673</v>
      </c>
      <c r="H275" s="44" t="s">
        <v>152</v>
      </c>
      <c r="I275" s="40">
        <v>17.2</v>
      </c>
      <c r="J275" s="40">
        <v>29</v>
      </c>
      <c r="K275" s="40" t="s">
        <v>24</v>
      </c>
      <c r="L275" s="40" t="s">
        <v>25</v>
      </c>
      <c r="M275" s="40">
        <f t="shared" si="38"/>
        <v>5</v>
      </c>
      <c r="T275" s="40">
        <v>1</v>
      </c>
      <c r="V275" s="40">
        <v>2</v>
      </c>
      <c r="X275" s="40">
        <v>2</v>
      </c>
      <c r="AH275" s="41">
        <v>1.413E-2</v>
      </c>
      <c r="AI275" s="40">
        <v>2.9849999999999999</v>
      </c>
      <c r="AJ275" s="40">
        <v>2043.1798727122018</v>
      </c>
      <c r="AK275" s="40">
        <v>0.05</v>
      </c>
    </row>
    <row r="276" spans="1:37" x14ac:dyDescent="0.25">
      <c r="A276" s="40">
        <v>82</v>
      </c>
      <c r="B276" s="40" t="s">
        <v>146</v>
      </c>
      <c r="C276" s="40" t="s">
        <v>151</v>
      </c>
      <c r="D276" s="40">
        <v>25.312139999999999</v>
      </c>
      <c r="E276" s="40">
        <v>-110.68919</v>
      </c>
      <c r="F276" s="40">
        <v>3</v>
      </c>
      <c r="G276" s="43">
        <v>42673</v>
      </c>
      <c r="H276" s="44" t="s">
        <v>152</v>
      </c>
      <c r="I276" s="40">
        <v>17.2</v>
      </c>
      <c r="J276" s="40">
        <v>29</v>
      </c>
      <c r="K276" s="40" t="s">
        <v>53</v>
      </c>
      <c r="L276" s="40" t="s">
        <v>54</v>
      </c>
      <c r="M276" s="40">
        <f t="shared" si="38"/>
        <v>3</v>
      </c>
      <c r="V276" s="40">
        <v>3</v>
      </c>
      <c r="AH276" s="41">
        <v>1.259E-2</v>
      </c>
      <c r="AI276" s="40">
        <v>3.01</v>
      </c>
      <c r="AJ276" s="40">
        <v>811.96702668512103</v>
      </c>
      <c r="AK276" s="40">
        <v>0.03</v>
      </c>
    </row>
    <row r="277" spans="1:37" x14ac:dyDescent="0.25">
      <c r="A277" s="40">
        <v>82</v>
      </c>
      <c r="B277" s="40" t="s">
        <v>146</v>
      </c>
      <c r="C277" s="40" t="s">
        <v>151</v>
      </c>
      <c r="D277" s="40">
        <v>25.312139999999999</v>
      </c>
      <c r="E277" s="40">
        <v>-110.68919</v>
      </c>
      <c r="F277" s="40">
        <v>3</v>
      </c>
      <c r="G277" s="43">
        <v>42673</v>
      </c>
      <c r="H277" s="44" t="s">
        <v>152</v>
      </c>
      <c r="I277" s="40">
        <v>17.2</v>
      </c>
      <c r="J277" s="40">
        <v>29</v>
      </c>
      <c r="K277" s="40" t="s">
        <v>26</v>
      </c>
      <c r="L277" s="40" t="s">
        <v>27</v>
      </c>
      <c r="M277" s="40">
        <f t="shared" si="38"/>
        <v>22</v>
      </c>
      <c r="O277" s="40">
        <v>22</v>
      </c>
      <c r="AH277" s="41">
        <v>1.549E-2</v>
      </c>
      <c r="AI277" s="40">
        <v>2.97</v>
      </c>
      <c r="AJ277" s="40">
        <v>17.272172381291639</v>
      </c>
      <c r="AK277" s="40">
        <v>0.22</v>
      </c>
    </row>
    <row r="278" spans="1:37" x14ac:dyDescent="0.25">
      <c r="A278" s="40">
        <v>83</v>
      </c>
      <c r="B278" s="40" t="s">
        <v>146</v>
      </c>
      <c r="C278" s="40" t="s">
        <v>153</v>
      </c>
      <c r="D278" s="40">
        <v>25.312139999999999</v>
      </c>
      <c r="E278" s="40">
        <v>-110.68919</v>
      </c>
      <c r="F278" s="40">
        <v>4</v>
      </c>
      <c r="G278" s="43">
        <v>42673</v>
      </c>
      <c r="H278" s="44" t="s">
        <v>154</v>
      </c>
      <c r="I278" s="40">
        <v>16</v>
      </c>
      <c r="J278" s="40">
        <v>29</v>
      </c>
      <c r="K278" s="40" t="s">
        <v>18</v>
      </c>
      <c r="L278" s="40" t="s">
        <v>19</v>
      </c>
      <c r="M278" s="40">
        <f t="shared" si="38"/>
        <v>7</v>
      </c>
      <c r="Q278" s="40">
        <v>3</v>
      </c>
      <c r="T278" s="40">
        <v>4</v>
      </c>
      <c r="AH278" s="41">
        <v>3.1620000000000002E-2</v>
      </c>
      <c r="AI278" s="40">
        <v>2.93</v>
      </c>
      <c r="AJ278" s="40">
        <v>609.37998947646395</v>
      </c>
      <c r="AK278" s="40">
        <v>7.0000000000000007E-2</v>
      </c>
    </row>
    <row r="279" spans="1:37" x14ac:dyDescent="0.25">
      <c r="A279" s="40">
        <v>83</v>
      </c>
      <c r="B279" s="40" t="s">
        <v>146</v>
      </c>
      <c r="C279" s="40" t="s">
        <v>153</v>
      </c>
      <c r="D279" s="40">
        <v>25.312139999999999</v>
      </c>
      <c r="E279" s="40">
        <v>-110.68919</v>
      </c>
      <c r="F279" s="40">
        <v>4</v>
      </c>
      <c r="G279" s="43">
        <v>42673</v>
      </c>
      <c r="H279" s="44" t="s">
        <v>154</v>
      </c>
      <c r="I279" s="40">
        <v>16</v>
      </c>
      <c r="J279" s="40">
        <v>29</v>
      </c>
      <c r="K279" s="40" t="s">
        <v>20</v>
      </c>
      <c r="L279" s="40" t="s">
        <v>21</v>
      </c>
      <c r="M279" s="40">
        <f t="shared" si="38"/>
        <v>5</v>
      </c>
      <c r="T279" s="40">
        <v>2</v>
      </c>
      <c r="V279" s="40">
        <v>3</v>
      </c>
      <c r="AH279" s="41">
        <v>1.549E-2</v>
      </c>
      <c r="AI279" s="40">
        <v>2.97</v>
      </c>
      <c r="AJ279" s="40">
        <v>1027.3369227309588</v>
      </c>
      <c r="AK279" s="40">
        <v>0.05</v>
      </c>
    </row>
    <row r="280" spans="1:37" x14ac:dyDescent="0.25">
      <c r="A280" s="40">
        <v>83</v>
      </c>
      <c r="B280" s="40" t="s">
        <v>146</v>
      </c>
      <c r="C280" s="40" t="s">
        <v>153</v>
      </c>
      <c r="D280" s="40">
        <v>25.312139999999999</v>
      </c>
      <c r="E280" s="40">
        <v>-110.68919</v>
      </c>
      <c r="F280" s="40">
        <v>4</v>
      </c>
      <c r="G280" s="43">
        <v>42673</v>
      </c>
      <c r="H280" s="44" t="s">
        <v>154</v>
      </c>
      <c r="I280" s="40">
        <v>16</v>
      </c>
      <c r="J280" s="40">
        <v>29</v>
      </c>
      <c r="K280" s="40" t="s">
        <v>24</v>
      </c>
      <c r="L280" s="40" t="s">
        <v>25</v>
      </c>
      <c r="M280" s="40">
        <f t="shared" si="38"/>
        <v>3</v>
      </c>
      <c r="T280" s="40">
        <v>1</v>
      </c>
      <c r="X280" s="40">
        <v>1</v>
      </c>
      <c r="Y280" s="40">
        <v>1</v>
      </c>
      <c r="AH280" s="41">
        <v>1.413E-2</v>
      </c>
      <c r="AI280" s="40">
        <v>2.9849999999999999</v>
      </c>
      <c r="AJ280" s="40">
        <v>1994.3885213247431</v>
      </c>
      <c r="AK280" s="40">
        <v>0.03</v>
      </c>
    </row>
    <row r="281" spans="1:37" x14ac:dyDescent="0.25">
      <c r="A281" s="40">
        <v>83</v>
      </c>
      <c r="B281" s="40" t="s">
        <v>146</v>
      </c>
      <c r="C281" s="40" t="s">
        <v>153</v>
      </c>
      <c r="D281" s="40">
        <v>25.312139999999999</v>
      </c>
      <c r="E281" s="40">
        <v>-110.68919</v>
      </c>
      <c r="F281" s="40">
        <v>4</v>
      </c>
      <c r="G281" s="43">
        <v>42673</v>
      </c>
      <c r="H281" s="44" t="s">
        <v>154</v>
      </c>
      <c r="I281" s="40">
        <v>16</v>
      </c>
      <c r="J281" s="40">
        <v>29</v>
      </c>
      <c r="K281" s="40" t="s">
        <v>26</v>
      </c>
      <c r="L281" s="40" t="s">
        <v>27</v>
      </c>
      <c r="M281" s="40">
        <f t="shared" si="38"/>
        <v>7</v>
      </c>
      <c r="O281" s="40">
        <v>7</v>
      </c>
      <c r="AH281" s="41">
        <v>1.549E-2</v>
      </c>
      <c r="AI281" s="40">
        <v>2.97</v>
      </c>
      <c r="AJ281" s="40">
        <v>5.4956912122291577</v>
      </c>
      <c r="AK281" s="40">
        <v>7.0000000000000007E-2</v>
      </c>
    </row>
    <row r="282" spans="1:37" x14ac:dyDescent="0.25">
      <c r="A282" s="40">
        <v>83</v>
      </c>
      <c r="B282" s="40" t="s">
        <v>146</v>
      </c>
      <c r="C282" s="40" t="s">
        <v>153</v>
      </c>
      <c r="D282" s="40">
        <v>25.312139999999999</v>
      </c>
      <c r="E282" s="40">
        <v>-110.68919</v>
      </c>
      <c r="F282" s="40">
        <v>4</v>
      </c>
      <c r="G282" s="43">
        <v>42673</v>
      </c>
      <c r="H282" s="44" t="s">
        <v>154</v>
      </c>
      <c r="I282" s="40">
        <v>16</v>
      </c>
      <c r="J282" s="40">
        <v>29</v>
      </c>
      <c r="K282" s="40" t="s">
        <v>28</v>
      </c>
      <c r="L282" s="40" t="s">
        <v>29</v>
      </c>
      <c r="M282" s="40">
        <f t="shared" si="38"/>
        <v>3</v>
      </c>
      <c r="Q282" s="40">
        <v>3</v>
      </c>
      <c r="AH282" s="41">
        <v>1.738E-2</v>
      </c>
      <c r="AI282" s="40">
        <v>3.06</v>
      </c>
      <c r="AJ282" s="40">
        <v>39.784661662814848</v>
      </c>
      <c r="AK282" s="40">
        <v>0.03</v>
      </c>
    </row>
    <row r="283" spans="1:37" x14ac:dyDescent="0.25">
      <c r="A283" s="45">
        <v>83</v>
      </c>
      <c r="B283" s="45" t="s">
        <v>146</v>
      </c>
      <c r="C283" s="45" t="str">
        <f>CONCATENATE(B283,A283)</f>
        <v>Isla Santa Cruz83</v>
      </c>
      <c r="D283" s="45">
        <v>25.312139999999999</v>
      </c>
      <c r="E283" s="45">
        <v>-110.68919</v>
      </c>
      <c r="F283" s="46">
        <v>4</v>
      </c>
      <c r="G283" s="47">
        <v>42673</v>
      </c>
      <c r="H283" s="48" t="s">
        <v>154</v>
      </c>
      <c r="I283" s="45">
        <v>16</v>
      </c>
      <c r="J283" s="45">
        <v>29</v>
      </c>
      <c r="K283" s="39" t="s">
        <v>445</v>
      </c>
      <c r="L283" s="39" t="s">
        <v>446</v>
      </c>
      <c r="M283" s="39">
        <v>1</v>
      </c>
      <c r="AI283" s="40">
        <f>VLOOKUP(K283,spp!A:E,5,FALSE)</f>
        <v>375</v>
      </c>
      <c r="AJ283" s="40">
        <f t="shared" ref="AJ283:AJ284" si="39">AI283*M283</f>
        <v>375</v>
      </c>
      <c r="AK283" s="42">
        <f t="shared" ref="AK283:AK284" si="40">M283/50</f>
        <v>0.02</v>
      </c>
    </row>
    <row r="284" spans="1:37" x14ac:dyDescent="0.25">
      <c r="A284" s="45">
        <v>83</v>
      </c>
      <c r="B284" s="45" t="s">
        <v>146</v>
      </c>
      <c r="C284" s="45" t="str">
        <f>CONCATENATE(B284,A284)</f>
        <v>Isla Santa Cruz83</v>
      </c>
      <c r="D284" s="45">
        <v>25.312139999999999</v>
      </c>
      <c r="E284" s="45">
        <v>-110.68919</v>
      </c>
      <c r="F284" s="46">
        <v>4</v>
      </c>
      <c r="G284" s="47">
        <v>42673</v>
      </c>
      <c r="H284" s="48" t="s">
        <v>154</v>
      </c>
      <c r="I284" s="45">
        <v>16</v>
      </c>
      <c r="J284" s="45">
        <v>29</v>
      </c>
      <c r="K284" s="39" t="s">
        <v>443</v>
      </c>
      <c r="L284" s="39" t="s">
        <v>444</v>
      </c>
      <c r="M284" s="39">
        <v>3</v>
      </c>
      <c r="AI284" s="40">
        <f>VLOOKUP(K284,spp!A:E,5,FALSE)</f>
        <v>33.238461538461536</v>
      </c>
      <c r="AJ284" s="40">
        <f t="shared" si="39"/>
        <v>99.715384615384608</v>
      </c>
      <c r="AK284" s="42">
        <f t="shared" si="40"/>
        <v>0.06</v>
      </c>
    </row>
    <row r="285" spans="1:37" x14ac:dyDescent="0.25">
      <c r="A285" s="40">
        <v>84</v>
      </c>
      <c r="B285" s="40" t="s">
        <v>146</v>
      </c>
      <c r="C285" s="40" t="s">
        <v>155</v>
      </c>
      <c r="D285" s="40">
        <v>25.312139999999999</v>
      </c>
      <c r="E285" s="40">
        <v>-110.68919</v>
      </c>
      <c r="F285" s="40">
        <v>1</v>
      </c>
      <c r="G285" s="43">
        <v>42673</v>
      </c>
      <c r="H285" s="44">
        <v>0.65</v>
      </c>
      <c r="I285" s="40">
        <v>13</v>
      </c>
      <c r="J285" s="40">
        <v>29</v>
      </c>
      <c r="K285" s="40" t="s">
        <v>18</v>
      </c>
      <c r="L285" s="40" t="s">
        <v>19</v>
      </c>
      <c r="M285" s="40">
        <f>SUM(N285:AG285)</f>
        <v>4</v>
      </c>
      <c r="T285" s="40">
        <v>2</v>
      </c>
      <c r="X285" s="40">
        <v>2</v>
      </c>
      <c r="AH285" s="41">
        <v>3.1620000000000002E-2</v>
      </c>
      <c r="AI285" s="40">
        <v>2.93</v>
      </c>
      <c r="AJ285" s="40">
        <v>2865.0293592322028</v>
      </c>
      <c r="AK285" s="40">
        <v>0.04</v>
      </c>
    </row>
    <row r="286" spans="1:37" x14ac:dyDescent="0.25">
      <c r="A286" s="40">
        <v>84</v>
      </c>
      <c r="B286" s="40" t="s">
        <v>146</v>
      </c>
      <c r="C286" s="40" t="s">
        <v>155</v>
      </c>
      <c r="D286" s="40">
        <v>25.312139999999999</v>
      </c>
      <c r="E286" s="40">
        <v>-110.68919</v>
      </c>
      <c r="F286" s="40">
        <v>1</v>
      </c>
      <c r="G286" s="43">
        <v>42673</v>
      </c>
      <c r="H286" s="44">
        <v>0.65</v>
      </c>
      <c r="I286" s="40">
        <v>13</v>
      </c>
      <c r="J286" s="40">
        <v>29</v>
      </c>
      <c r="K286" s="40" t="s">
        <v>26</v>
      </c>
      <c r="L286" s="40" t="s">
        <v>27</v>
      </c>
      <c r="M286" s="40">
        <f>SUM(N286:AG286)</f>
        <v>69</v>
      </c>
      <c r="O286" s="40">
        <v>30</v>
      </c>
      <c r="Q286" s="40">
        <v>39</v>
      </c>
      <c r="AH286" s="41">
        <v>1.549E-2</v>
      </c>
      <c r="AI286" s="40">
        <v>2.97</v>
      </c>
      <c r="AJ286" s="40">
        <v>402.76310277197791</v>
      </c>
      <c r="AK286" s="40">
        <v>0.69</v>
      </c>
    </row>
    <row r="287" spans="1:37" x14ac:dyDescent="0.25">
      <c r="A287" s="40">
        <v>84</v>
      </c>
      <c r="B287" s="40" t="s">
        <v>146</v>
      </c>
      <c r="C287" s="40" t="s">
        <v>155</v>
      </c>
      <c r="D287" s="40">
        <v>25.312139999999999</v>
      </c>
      <c r="E287" s="40">
        <v>-110.68919</v>
      </c>
      <c r="F287" s="40">
        <v>1</v>
      </c>
      <c r="G287" s="43">
        <v>42673</v>
      </c>
      <c r="H287" s="44">
        <v>0.65</v>
      </c>
      <c r="I287" s="40">
        <v>13</v>
      </c>
      <c r="J287" s="40">
        <v>29</v>
      </c>
      <c r="K287" s="40" t="s">
        <v>28</v>
      </c>
      <c r="L287" s="40" t="s">
        <v>29</v>
      </c>
      <c r="M287" s="40">
        <f>SUM(N287:AG287)</f>
        <v>1</v>
      </c>
      <c r="T287" s="40">
        <v>1</v>
      </c>
      <c r="AH287" s="41">
        <v>1.738E-2</v>
      </c>
      <c r="AI287" s="40">
        <v>3.06</v>
      </c>
      <c r="AJ287" s="40">
        <v>110.5977269070211</v>
      </c>
      <c r="AK287" s="40">
        <v>0.01</v>
      </c>
    </row>
    <row r="288" spans="1:37" x14ac:dyDescent="0.25">
      <c r="A288" s="45">
        <v>84</v>
      </c>
      <c r="B288" s="45" t="s">
        <v>146</v>
      </c>
      <c r="C288" s="45" t="str">
        <f>CONCATENATE(B288,A288)</f>
        <v>Isla Santa Cruz84</v>
      </c>
      <c r="D288" s="45">
        <v>25.312139999999999</v>
      </c>
      <c r="E288" s="45">
        <v>-110.68919</v>
      </c>
      <c r="F288" s="46">
        <v>1</v>
      </c>
      <c r="G288" s="47">
        <v>42673</v>
      </c>
      <c r="H288" s="48">
        <v>0.65</v>
      </c>
      <c r="I288" s="45">
        <v>13</v>
      </c>
      <c r="J288" s="45">
        <v>29</v>
      </c>
      <c r="K288" s="39" t="s">
        <v>443</v>
      </c>
      <c r="L288" s="39" t="s">
        <v>444</v>
      </c>
      <c r="M288" s="39">
        <v>11</v>
      </c>
      <c r="AI288" s="40">
        <f>VLOOKUP(K288,spp!A:E,5,FALSE)</f>
        <v>33.238461538461536</v>
      </c>
      <c r="AJ288" s="40">
        <f>AI288*M288</f>
        <v>365.62307692307689</v>
      </c>
      <c r="AK288" s="42">
        <f>M288/50</f>
        <v>0.22</v>
      </c>
    </row>
    <row r="289" spans="1:37" x14ac:dyDescent="0.25">
      <c r="A289" s="40">
        <v>85</v>
      </c>
      <c r="B289" s="40" t="s">
        <v>146</v>
      </c>
      <c r="C289" s="40" t="s">
        <v>156</v>
      </c>
      <c r="D289" s="40">
        <v>25.312139999999999</v>
      </c>
      <c r="E289" s="40">
        <v>-110.68919</v>
      </c>
      <c r="F289" s="40">
        <v>2</v>
      </c>
      <c r="G289" s="43">
        <v>42673</v>
      </c>
      <c r="H289" s="44">
        <v>0.65625</v>
      </c>
      <c r="I289" s="40">
        <v>15</v>
      </c>
      <c r="J289" s="40">
        <v>29</v>
      </c>
      <c r="K289" s="40" t="s">
        <v>18</v>
      </c>
      <c r="L289" s="40" t="s">
        <v>19</v>
      </c>
      <c r="M289" s="40">
        <f>SUM(N289:AG289)</f>
        <v>4</v>
      </c>
      <c r="O289" s="40">
        <v>1</v>
      </c>
      <c r="Q289" s="40">
        <v>3</v>
      </c>
      <c r="AH289" s="41">
        <v>3.1620000000000002E-2</v>
      </c>
      <c r="AI289" s="40">
        <v>2.93</v>
      </c>
      <c r="AJ289" s="40">
        <v>56.116845144744438</v>
      </c>
      <c r="AK289" s="40">
        <v>0.04</v>
      </c>
    </row>
    <row r="290" spans="1:37" x14ac:dyDescent="0.25">
      <c r="A290" s="40">
        <v>85</v>
      </c>
      <c r="B290" s="40" t="s">
        <v>146</v>
      </c>
      <c r="C290" s="40" t="s">
        <v>156</v>
      </c>
      <c r="D290" s="40">
        <v>25.312139999999999</v>
      </c>
      <c r="E290" s="40">
        <v>-110.68919</v>
      </c>
      <c r="F290" s="40">
        <v>2</v>
      </c>
      <c r="G290" s="43">
        <v>42673</v>
      </c>
      <c r="H290" s="44">
        <v>0.65625</v>
      </c>
      <c r="I290" s="40">
        <v>15</v>
      </c>
      <c r="J290" s="40">
        <v>29</v>
      </c>
      <c r="K290" s="40" t="s">
        <v>26</v>
      </c>
      <c r="L290" s="40" t="s">
        <v>27</v>
      </c>
      <c r="M290" s="40">
        <f>SUM(N290:AG290)</f>
        <v>50</v>
      </c>
      <c r="O290" s="40">
        <v>28</v>
      </c>
      <c r="Q290" s="40">
        <v>22</v>
      </c>
      <c r="AH290" s="41">
        <v>1.549E-2</v>
      </c>
      <c r="AI290" s="40">
        <v>2.97</v>
      </c>
      <c r="AJ290" s="40">
        <v>235.89617740134651</v>
      </c>
      <c r="AK290" s="40">
        <v>0.5</v>
      </c>
    </row>
    <row r="291" spans="1:37" x14ac:dyDescent="0.25">
      <c r="A291" s="45">
        <v>85</v>
      </c>
      <c r="B291" s="45" t="s">
        <v>146</v>
      </c>
      <c r="C291" s="45" t="str">
        <f>CONCATENATE(B291,A291)</f>
        <v>Isla Santa Cruz85</v>
      </c>
      <c r="D291" s="45">
        <v>25.312139999999999</v>
      </c>
      <c r="E291" s="45">
        <v>-110.68919</v>
      </c>
      <c r="F291" s="46">
        <v>2</v>
      </c>
      <c r="G291" s="47">
        <v>42673</v>
      </c>
      <c r="H291" s="48">
        <v>0.65625</v>
      </c>
      <c r="I291" s="45">
        <v>15</v>
      </c>
      <c r="J291" s="45">
        <v>29</v>
      </c>
      <c r="K291" s="39" t="s">
        <v>443</v>
      </c>
      <c r="L291" s="39" t="s">
        <v>444</v>
      </c>
      <c r="M291" s="39">
        <v>3</v>
      </c>
      <c r="AI291" s="40">
        <f>VLOOKUP(K291,spp!A:E,5,FALSE)</f>
        <v>33.238461538461536</v>
      </c>
      <c r="AJ291" s="40">
        <f>AI291*M291</f>
        <v>99.715384615384608</v>
      </c>
      <c r="AK291" s="42">
        <f>M291/50</f>
        <v>0.06</v>
      </c>
    </row>
    <row r="292" spans="1:37" x14ac:dyDescent="0.25">
      <c r="A292" s="40">
        <v>86</v>
      </c>
      <c r="B292" s="40" t="s">
        <v>146</v>
      </c>
      <c r="C292" s="40" t="s">
        <v>157</v>
      </c>
      <c r="D292" s="40">
        <v>25.312139999999999</v>
      </c>
      <c r="E292" s="40">
        <v>-110.68919</v>
      </c>
      <c r="F292" s="40">
        <v>1</v>
      </c>
      <c r="G292" s="43">
        <v>42673</v>
      </c>
      <c r="H292" s="44" t="s">
        <v>158</v>
      </c>
      <c r="I292" s="40">
        <v>11.1</v>
      </c>
      <c r="J292" s="40">
        <v>29</v>
      </c>
      <c r="K292" s="40" t="s">
        <v>18</v>
      </c>
      <c r="L292" s="40" t="s">
        <v>19</v>
      </c>
      <c r="M292" s="40">
        <f t="shared" ref="M292:M299" si="41">SUM(N292:AG292)</f>
        <v>2</v>
      </c>
      <c r="T292" s="40">
        <v>2</v>
      </c>
      <c r="AH292" s="41">
        <v>3.1620000000000002E-2</v>
      </c>
      <c r="AI292" s="40">
        <v>2.93</v>
      </c>
      <c r="AJ292" s="40">
        <v>277.39162447776783</v>
      </c>
      <c r="AK292" s="40">
        <v>0.02</v>
      </c>
    </row>
    <row r="293" spans="1:37" x14ac:dyDescent="0.25">
      <c r="A293" s="40">
        <v>86</v>
      </c>
      <c r="B293" s="40" t="s">
        <v>146</v>
      </c>
      <c r="C293" s="40" t="s">
        <v>157</v>
      </c>
      <c r="D293" s="40">
        <v>25.312139999999999</v>
      </c>
      <c r="E293" s="40">
        <v>-110.68919</v>
      </c>
      <c r="F293" s="40">
        <v>1</v>
      </c>
      <c r="G293" s="43">
        <v>42673</v>
      </c>
      <c r="H293" s="44" t="s">
        <v>158</v>
      </c>
      <c r="I293" s="40">
        <v>11.1</v>
      </c>
      <c r="J293" s="40">
        <v>29</v>
      </c>
      <c r="K293" s="40" t="s">
        <v>26</v>
      </c>
      <c r="L293" s="40" t="s">
        <v>27</v>
      </c>
      <c r="M293" s="40">
        <f t="shared" si="41"/>
        <v>5</v>
      </c>
      <c r="Q293" s="40">
        <v>5</v>
      </c>
      <c r="AH293" s="41">
        <v>1.549E-2</v>
      </c>
      <c r="AI293" s="40">
        <v>2.97</v>
      </c>
      <c r="AJ293" s="40">
        <v>48.616684671006787</v>
      </c>
      <c r="AK293" s="40">
        <v>0.05</v>
      </c>
    </row>
    <row r="294" spans="1:37" x14ac:dyDescent="0.25">
      <c r="A294" s="40">
        <v>86</v>
      </c>
      <c r="B294" s="40" t="s">
        <v>146</v>
      </c>
      <c r="C294" s="40" t="s">
        <v>157</v>
      </c>
      <c r="D294" s="40">
        <v>25.312139999999999</v>
      </c>
      <c r="E294" s="40">
        <v>-110.68919</v>
      </c>
      <c r="F294" s="40">
        <v>1</v>
      </c>
      <c r="G294" s="43">
        <v>42673</v>
      </c>
      <c r="H294" s="44" t="s">
        <v>158</v>
      </c>
      <c r="I294" s="40">
        <v>11.1</v>
      </c>
      <c r="J294" s="40">
        <v>29</v>
      </c>
      <c r="K294" s="40" t="s">
        <v>28</v>
      </c>
      <c r="L294" s="40" t="s">
        <v>29</v>
      </c>
      <c r="M294" s="40">
        <f t="shared" si="41"/>
        <v>3</v>
      </c>
      <c r="T294" s="40">
        <v>3</v>
      </c>
      <c r="AH294" s="41">
        <v>1.738E-2</v>
      </c>
      <c r="AI294" s="40">
        <v>3.06</v>
      </c>
      <c r="AJ294" s="40">
        <v>331.79318072106332</v>
      </c>
      <c r="AK294" s="40">
        <v>0.03</v>
      </c>
    </row>
    <row r="295" spans="1:37" x14ac:dyDescent="0.25">
      <c r="A295" s="40">
        <v>87</v>
      </c>
      <c r="B295" s="40" t="s">
        <v>146</v>
      </c>
      <c r="C295" s="40" t="s">
        <v>159</v>
      </c>
      <c r="D295" s="40">
        <v>25.312139999999999</v>
      </c>
      <c r="E295" s="40">
        <v>-110.68919</v>
      </c>
      <c r="F295" s="40">
        <v>2</v>
      </c>
      <c r="G295" s="43">
        <v>42673</v>
      </c>
      <c r="H295" s="44" t="s">
        <v>160</v>
      </c>
      <c r="I295" s="40">
        <v>10.7</v>
      </c>
      <c r="J295" s="40">
        <v>29</v>
      </c>
      <c r="K295" s="40" t="s">
        <v>18</v>
      </c>
      <c r="L295" s="40" t="s">
        <v>19</v>
      </c>
      <c r="M295" s="40">
        <f t="shared" si="41"/>
        <v>2</v>
      </c>
      <c r="Q295" s="40">
        <v>1</v>
      </c>
      <c r="T295" s="40">
        <v>1</v>
      </c>
      <c r="AH295" s="41">
        <v>3.1620000000000002E-2</v>
      </c>
      <c r="AI295" s="40">
        <v>2.93</v>
      </c>
      <c r="AJ295" s="40">
        <v>156.89472574586003</v>
      </c>
      <c r="AK295" s="40">
        <v>0.02</v>
      </c>
    </row>
    <row r="296" spans="1:37" x14ac:dyDescent="0.25">
      <c r="A296" s="40">
        <v>87</v>
      </c>
      <c r="B296" s="40" t="s">
        <v>146</v>
      </c>
      <c r="C296" s="40" t="s">
        <v>159</v>
      </c>
      <c r="D296" s="40">
        <v>25.312139999999999</v>
      </c>
      <c r="E296" s="40">
        <v>-110.68919</v>
      </c>
      <c r="F296" s="40">
        <v>2</v>
      </c>
      <c r="G296" s="43">
        <v>42673</v>
      </c>
      <c r="H296" s="44" t="s">
        <v>160</v>
      </c>
      <c r="I296" s="40">
        <v>10.7</v>
      </c>
      <c r="J296" s="40">
        <v>29</v>
      </c>
      <c r="K296" s="40" t="s">
        <v>24</v>
      </c>
      <c r="L296" s="40" t="s">
        <v>25</v>
      </c>
      <c r="M296" s="40">
        <f t="shared" si="41"/>
        <v>1</v>
      </c>
      <c r="X296" s="40">
        <v>1</v>
      </c>
      <c r="AH296" s="41">
        <v>1.413E-2</v>
      </c>
      <c r="AI296" s="40">
        <v>2.9849999999999999</v>
      </c>
      <c r="AJ296" s="40">
        <v>705.70873989595475</v>
      </c>
      <c r="AK296" s="40">
        <v>0.01</v>
      </c>
    </row>
    <row r="297" spans="1:37" x14ac:dyDescent="0.25">
      <c r="A297" s="40">
        <v>87</v>
      </c>
      <c r="B297" s="40" t="s">
        <v>146</v>
      </c>
      <c r="C297" s="40" t="s">
        <v>159</v>
      </c>
      <c r="D297" s="40">
        <v>25.312139999999999</v>
      </c>
      <c r="E297" s="40">
        <v>-110.68919</v>
      </c>
      <c r="F297" s="40">
        <v>2</v>
      </c>
      <c r="G297" s="43">
        <v>42673</v>
      </c>
      <c r="H297" s="44" t="s">
        <v>160</v>
      </c>
      <c r="I297" s="40">
        <v>10.7</v>
      </c>
      <c r="J297" s="40">
        <v>29</v>
      </c>
      <c r="K297" s="40" t="s">
        <v>53</v>
      </c>
      <c r="L297" s="40" t="s">
        <v>54</v>
      </c>
      <c r="M297" s="40">
        <f t="shared" si="41"/>
        <v>1</v>
      </c>
      <c r="T297" s="40">
        <v>1</v>
      </c>
      <c r="AH297" s="41">
        <v>1.259E-2</v>
      </c>
      <c r="AI297" s="40">
        <v>3.01</v>
      </c>
      <c r="AJ297" s="40">
        <v>69.433691684760177</v>
      </c>
      <c r="AK297" s="40">
        <v>0.01</v>
      </c>
    </row>
    <row r="298" spans="1:37" x14ac:dyDescent="0.25">
      <c r="A298" s="40">
        <v>87</v>
      </c>
      <c r="B298" s="40" t="s">
        <v>146</v>
      </c>
      <c r="C298" s="40" t="s">
        <v>159</v>
      </c>
      <c r="D298" s="40">
        <v>25.312139999999999</v>
      </c>
      <c r="E298" s="40">
        <v>-110.68919</v>
      </c>
      <c r="F298" s="40">
        <v>2</v>
      </c>
      <c r="G298" s="43">
        <v>42673</v>
      </c>
      <c r="H298" s="44" t="s">
        <v>160</v>
      </c>
      <c r="I298" s="40">
        <v>10.7</v>
      </c>
      <c r="J298" s="40">
        <v>29</v>
      </c>
      <c r="K298" s="40" t="s">
        <v>26</v>
      </c>
      <c r="L298" s="40" t="s">
        <v>27</v>
      </c>
      <c r="M298" s="40">
        <f t="shared" si="41"/>
        <v>1</v>
      </c>
      <c r="O298" s="40">
        <v>1</v>
      </c>
      <c r="AH298" s="41">
        <v>1.549E-2</v>
      </c>
      <c r="AI298" s="40">
        <v>2.97</v>
      </c>
      <c r="AJ298" s="40">
        <v>0.7850987446041654</v>
      </c>
      <c r="AK298" s="40">
        <v>0.01</v>
      </c>
    </row>
    <row r="299" spans="1:37" x14ac:dyDescent="0.25">
      <c r="A299" s="40">
        <v>87</v>
      </c>
      <c r="B299" s="40" t="s">
        <v>146</v>
      </c>
      <c r="C299" s="40" t="s">
        <v>159</v>
      </c>
      <c r="D299" s="40">
        <v>25.312139999999999</v>
      </c>
      <c r="E299" s="40">
        <v>-110.68919</v>
      </c>
      <c r="F299" s="40">
        <v>2</v>
      </c>
      <c r="G299" s="43">
        <v>42673</v>
      </c>
      <c r="H299" s="44" t="s">
        <v>160</v>
      </c>
      <c r="I299" s="40">
        <v>10.7</v>
      </c>
      <c r="J299" s="40">
        <v>29</v>
      </c>
      <c r="K299" s="40" t="s">
        <v>28</v>
      </c>
      <c r="L299" s="40" t="s">
        <v>29</v>
      </c>
      <c r="M299" s="40">
        <f t="shared" si="41"/>
        <v>2</v>
      </c>
      <c r="Q299" s="40">
        <v>2</v>
      </c>
      <c r="AH299" s="41">
        <v>1.738E-2</v>
      </c>
      <c r="AI299" s="40">
        <v>3.06</v>
      </c>
      <c r="AJ299" s="40">
        <v>26.523107775209898</v>
      </c>
      <c r="AK299" s="40">
        <v>0.02</v>
      </c>
    </row>
    <row r="300" spans="1:37" x14ac:dyDescent="0.25">
      <c r="A300" s="45">
        <v>87</v>
      </c>
      <c r="B300" s="45" t="s">
        <v>146</v>
      </c>
      <c r="C300" s="45" t="str">
        <f>CONCATENATE(B300,A300)</f>
        <v>Isla Santa Cruz87</v>
      </c>
      <c r="D300" s="45">
        <v>25.312139999999999</v>
      </c>
      <c r="E300" s="45">
        <v>-110.68919</v>
      </c>
      <c r="F300" s="46">
        <v>2</v>
      </c>
      <c r="G300" s="47">
        <v>42673</v>
      </c>
      <c r="H300" s="48" t="s">
        <v>160</v>
      </c>
      <c r="I300" s="45">
        <v>10.7</v>
      </c>
      <c r="J300" s="45">
        <v>29</v>
      </c>
      <c r="K300" s="39" t="s">
        <v>443</v>
      </c>
      <c r="L300" s="39" t="s">
        <v>444</v>
      </c>
      <c r="M300" s="45">
        <v>3</v>
      </c>
      <c r="AI300" s="40">
        <f>VLOOKUP(K300,spp!A:E,5,FALSE)</f>
        <v>33.238461538461536</v>
      </c>
      <c r="AJ300" s="40">
        <f>AI300*M300</f>
        <v>99.715384615384608</v>
      </c>
      <c r="AK300" s="42">
        <f>M300/50</f>
        <v>0.06</v>
      </c>
    </row>
    <row r="301" spans="1:37" x14ac:dyDescent="0.25">
      <c r="A301" s="40">
        <v>88</v>
      </c>
      <c r="B301" s="40" t="s">
        <v>146</v>
      </c>
      <c r="C301" s="40" t="s">
        <v>161</v>
      </c>
      <c r="D301" s="40">
        <v>25.312139999999999</v>
      </c>
      <c r="E301" s="40">
        <v>-110.68919</v>
      </c>
      <c r="F301" s="40">
        <v>3</v>
      </c>
      <c r="G301" s="43">
        <v>42673</v>
      </c>
      <c r="H301" s="44" t="s">
        <v>162</v>
      </c>
      <c r="I301" s="40">
        <v>11</v>
      </c>
      <c r="J301" s="40">
        <v>28</v>
      </c>
      <c r="K301" s="40" t="s">
        <v>18</v>
      </c>
      <c r="L301" s="40" t="s">
        <v>19</v>
      </c>
      <c r="M301" s="40">
        <f>SUM(N301:AG301)</f>
        <v>1</v>
      </c>
      <c r="Q301" s="40">
        <v>1</v>
      </c>
      <c r="AH301" s="41">
        <v>3.1620000000000002E-2</v>
      </c>
      <c r="AI301" s="40">
        <v>2.93</v>
      </c>
      <c r="AJ301" s="40">
        <v>18.198913506976105</v>
      </c>
      <c r="AK301" s="40">
        <v>0.01</v>
      </c>
    </row>
    <row r="302" spans="1:37" x14ac:dyDescent="0.25">
      <c r="A302" s="40">
        <v>88</v>
      </c>
      <c r="B302" s="40" t="s">
        <v>146</v>
      </c>
      <c r="C302" s="40" t="s">
        <v>161</v>
      </c>
      <c r="D302" s="40">
        <v>25.312139999999999</v>
      </c>
      <c r="E302" s="40">
        <v>-110.68919</v>
      </c>
      <c r="F302" s="40">
        <v>3</v>
      </c>
      <c r="G302" s="43">
        <v>42673</v>
      </c>
      <c r="H302" s="44" t="s">
        <v>162</v>
      </c>
      <c r="I302" s="40">
        <v>11</v>
      </c>
      <c r="J302" s="40">
        <v>28</v>
      </c>
      <c r="K302" s="40" t="s">
        <v>53</v>
      </c>
      <c r="L302" s="40" t="s">
        <v>54</v>
      </c>
      <c r="M302" s="40">
        <f>SUM(N302:AG302)</f>
        <v>1</v>
      </c>
      <c r="X302" s="40">
        <v>1</v>
      </c>
      <c r="AH302" s="41">
        <v>1.259E-2</v>
      </c>
      <c r="AI302" s="40">
        <v>3.01</v>
      </c>
      <c r="AJ302" s="40">
        <v>688.43009268388153</v>
      </c>
      <c r="AK302" s="40">
        <v>0.01</v>
      </c>
    </row>
    <row r="303" spans="1:37" x14ac:dyDescent="0.25">
      <c r="A303" s="45">
        <v>88</v>
      </c>
      <c r="B303" s="45" t="s">
        <v>146</v>
      </c>
      <c r="C303" s="45" t="str">
        <f>CONCATENATE(B303,A303)</f>
        <v>Isla Santa Cruz88</v>
      </c>
      <c r="D303" s="45">
        <v>25.312139999999999</v>
      </c>
      <c r="E303" s="45">
        <v>-110.68919</v>
      </c>
      <c r="F303" s="46">
        <v>3</v>
      </c>
      <c r="G303" s="47">
        <v>42673</v>
      </c>
      <c r="H303" s="48" t="s">
        <v>162</v>
      </c>
      <c r="I303" s="45">
        <v>11</v>
      </c>
      <c r="J303" s="45">
        <v>28</v>
      </c>
      <c r="K303" s="39" t="s">
        <v>443</v>
      </c>
      <c r="L303" s="39" t="s">
        <v>444</v>
      </c>
      <c r="M303" s="45">
        <v>1</v>
      </c>
      <c r="AI303" s="40">
        <f>VLOOKUP(K303,spp!A:E,5,FALSE)</f>
        <v>33.238461538461536</v>
      </c>
      <c r="AJ303" s="40">
        <f>AI303*M303</f>
        <v>33.238461538461536</v>
      </c>
      <c r="AK303" s="42">
        <f>M303/50</f>
        <v>0.02</v>
      </c>
    </row>
    <row r="304" spans="1:37" x14ac:dyDescent="0.25">
      <c r="A304" s="40">
        <v>89</v>
      </c>
      <c r="B304" s="40" t="s">
        <v>146</v>
      </c>
      <c r="C304" s="40" t="s">
        <v>163</v>
      </c>
      <c r="D304" s="40">
        <v>25.312139999999999</v>
      </c>
      <c r="E304" s="40">
        <v>-110.68919</v>
      </c>
      <c r="F304" s="40">
        <v>4</v>
      </c>
      <c r="G304" s="43">
        <v>42673</v>
      </c>
      <c r="H304" s="44" t="s">
        <v>164</v>
      </c>
      <c r="I304" s="40">
        <v>11.8</v>
      </c>
      <c r="J304" s="40">
        <v>28</v>
      </c>
      <c r="K304" s="40" t="s">
        <v>18</v>
      </c>
      <c r="L304" s="40" t="s">
        <v>19</v>
      </c>
      <c r="M304" s="40">
        <f>SUM(N304:AG304)</f>
        <v>1</v>
      </c>
      <c r="Q304" s="40">
        <v>1</v>
      </c>
      <c r="AH304" s="41">
        <v>3.1620000000000002E-2</v>
      </c>
      <c r="AI304" s="40">
        <v>2.93</v>
      </c>
      <c r="AJ304" s="40">
        <v>18.198913506976105</v>
      </c>
      <c r="AK304" s="40">
        <v>0.01</v>
      </c>
    </row>
    <row r="305" spans="1:37" x14ac:dyDescent="0.25">
      <c r="A305" s="40">
        <v>89</v>
      </c>
      <c r="B305" s="40" t="s">
        <v>146</v>
      </c>
      <c r="C305" s="40" t="s">
        <v>163</v>
      </c>
      <c r="D305" s="40">
        <v>25.312139999999999</v>
      </c>
      <c r="E305" s="40">
        <v>-110.68919</v>
      </c>
      <c r="F305" s="40">
        <v>4</v>
      </c>
      <c r="G305" s="43">
        <v>42673</v>
      </c>
      <c r="H305" s="44" t="s">
        <v>164</v>
      </c>
      <c r="I305" s="40">
        <v>11.8</v>
      </c>
      <c r="J305" s="40">
        <v>28</v>
      </c>
      <c r="K305" s="40" t="s">
        <v>20</v>
      </c>
      <c r="L305" s="40" t="s">
        <v>21</v>
      </c>
      <c r="M305" s="40">
        <f>SUM(N305:AG305)</f>
        <v>2</v>
      </c>
      <c r="T305" s="40">
        <v>2</v>
      </c>
      <c r="AH305" s="41">
        <v>1.549E-2</v>
      </c>
      <c r="AI305" s="40">
        <v>2.97</v>
      </c>
      <c r="AJ305" s="40">
        <v>152.37173685813511</v>
      </c>
      <c r="AK305" s="40">
        <v>0.02</v>
      </c>
    </row>
    <row r="306" spans="1:37" x14ac:dyDescent="0.25">
      <c r="A306" s="40">
        <v>89</v>
      </c>
      <c r="B306" s="40" t="s">
        <v>146</v>
      </c>
      <c r="C306" s="40" t="s">
        <v>163</v>
      </c>
      <c r="D306" s="40">
        <v>25.312139999999999</v>
      </c>
      <c r="E306" s="40">
        <v>-110.68919</v>
      </c>
      <c r="F306" s="40">
        <v>4</v>
      </c>
      <c r="G306" s="43">
        <v>42673</v>
      </c>
      <c r="H306" s="44" t="s">
        <v>164</v>
      </c>
      <c r="I306" s="40">
        <v>11.8</v>
      </c>
      <c r="J306" s="40">
        <v>28</v>
      </c>
      <c r="K306" s="40" t="s">
        <v>53</v>
      </c>
      <c r="L306" s="40" t="s">
        <v>54</v>
      </c>
      <c r="M306" s="40">
        <f>SUM(N306:AG306)</f>
        <v>1</v>
      </c>
      <c r="X306" s="40">
        <v>1</v>
      </c>
      <c r="AH306" s="41">
        <v>1.259E-2</v>
      </c>
      <c r="AI306" s="40">
        <v>3.01</v>
      </c>
      <c r="AJ306" s="40">
        <v>688.43009268388153</v>
      </c>
      <c r="AK306" s="40">
        <v>0.01</v>
      </c>
    </row>
    <row r="307" spans="1:37" x14ac:dyDescent="0.25">
      <c r="A307" s="40">
        <v>89</v>
      </c>
      <c r="B307" s="40" t="s">
        <v>146</v>
      </c>
      <c r="C307" s="40" t="s">
        <v>163</v>
      </c>
      <c r="D307" s="40">
        <v>25.312139999999999</v>
      </c>
      <c r="E307" s="40">
        <v>-110.68919</v>
      </c>
      <c r="F307" s="40">
        <v>4</v>
      </c>
      <c r="G307" s="43">
        <v>42673</v>
      </c>
      <c r="H307" s="44" t="s">
        <v>164</v>
      </c>
      <c r="I307" s="40">
        <v>11.8</v>
      </c>
      <c r="J307" s="40">
        <v>28</v>
      </c>
      <c r="K307" s="40" t="s">
        <v>26</v>
      </c>
      <c r="L307" s="40" t="s">
        <v>27</v>
      </c>
      <c r="M307" s="40">
        <f>SUM(N307:AG307)</f>
        <v>8</v>
      </c>
      <c r="O307" s="40">
        <v>7</v>
      </c>
      <c r="Q307" s="40">
        <v>1</v>
      </c>
      <c r="AH307" s="41">
        <v>1.549E-2</v>
      </c>
      <c r="AI307" s="40">
        <v>2.97</v>
      </c>
      <c r="AJ307" s="40">
        <v>15.219028146430515</v>
      </c>
      <c r="AK307" s="40">
        <v>0.08</v>
      </c>
    </row>
    <row r="308" spans="1:37" x14ac:dyDescent="0.25">
      <c r="A308" s="40">
        <v>89</v>
      </c>
      <c r="B308" s="40" t="s">
        <v>146</v>
      </c>
      <c r="C308" s="40" t="s">
        <v>163</v>
      </c>
      <c r="D308" s="40">
        <v>25.312139999999999</v>
      </c>
      <c r="E308" s="40">
        <v>-110.68919</v>
      </c>
      <c r="F308" s="40">
        <v>4</v>
      </c>
      <c r="G308" s="43">
        <v>42673</v>
      </c>
      <c r="H308" s="44" t="s">
        <v>164</v>
      </c>
      <c r="I308" s="40">
        <v>11.8</v>
      </c>
      <c r="J308" s="40">
        <v>28</v>
      </c>
      <c r="K308" s="40" t="s">
        <v>28</v>
      </c>
      <c r="L308" s="40" t="s">
        <v>29</v>
      </c>
      <c r="M308" s="40">
        <f>SUM(N308:AG308)</f>
        <v>3</v>
      </c>
      <c r="Q308" s="40">
        <v>3</v>
      </c>
      <c r="AH308" s="41">
        <v>1.738E-2</v>
      </c>
      <c r="AI308" s="40">
        <v>3.06</v>
      </c>
      <c r="AJ308" s="40">
        <v>39.784661662814848</v>
      </c>
      <c r="AK308" s="40">
        <v>0.03</v>
      </c>
    </row>
    <row r="309" spans="1:37" x14ac:dyDescent="0.25">
      <c r="A309" s="45">
        <v>89</v>
      </c>
      <c r="B309" s="45" t="s">
        <v>146</v>
      </c>
      <c r="C309" s="45" t="str">
        <f>CONCATENATE(B309,A309)</f>
        <v>Isla Santa Cruz89</v>
      </c>
      <c r="D309" s="45">
        <v>25.312139999999999</v>
      </c>
      <c r="E309" s="45">
        <v>-110.68919</v>
      </c>
      <c r="F309" s="46">
        <v>4</v>
      </c>
      <c r="G309" s="47">
        <v>42673</v>
      </c>
      <c r="H309" s="48" t="s">
        <v>164</v>
      </c>
      <c r="I309" s="45">
        <v>11.8</v>
      </c>
      <c r="J309" s="45">
        <v>28</v>
      </c>
      <c r="K309" s="39" t="s">
        <v>443</v>
      </c>
      <c r="L309" s="39" t="s">
        <v>444</v>
      </c>
      <c r="M309" s="45">
        <v>7</v>
      </c>
      <c r="AI309" s="40">
        <f>VLOOKUP(K309,spp!A:E,5,FALSE)</f>
        <v>33.238461538461536</v>
      </c>
      <c r="AJ309" s="40">
        <f t="shared" ref="AJ309:AJ310" si="42">AI309*M309</f>
        <v>232.66923076923075</v>
      </c>
      <c r="AK309" s="42">
        <f t="shared" ref="AK309:AK310" si="43">M309/50</f>
        <v>0.14000000000000001</v>
      </c>
    </row>
    <row r="310" spans="1:37" x14ac:dyDescent="0.25">
      <c r="A310" s="45">
        <v>91</v>
      </c>
      <c r="B310" s="45" t="s">
        <v>146</v>
      </c>
      <c r="C310" s="45" t="str">
        <f>CONCATENATE(B310,A310)</f>
        <v>Isla Santa Cruz91</v>
      </c>
      <c r="D310" s="45">
        <v>25.312139999999999</v>
      </c>
      <c r="E310" s="45">
        <v>-110.68919</v>
      </c>
      <c r="F310" s="46">
        <v>2</v>
      </c>
      <c r="G310" s="47">
        <v>42673</v>
      </c>
      <c r="H310" s="48" t="s">
        <v>434</v>
      </c>
      <c r="I310" s="45">
        <v>6</v>
      </c>
      <c r="J310" s="45">
        <v>28</v>
      </c>
      <c r="K310" s="39" t="s">
        <v>443</v>
      </c>
      <c r="L310" s="39" t="s">
        <v>444</v>
      </c>
      <c r="M310" s="45">
        <v>5</v>
      </c>
      <c r="AI310" s="40">
        <f>VLOOKUP(K310,spp!A:E,5,FALSE)</f>
        <v>33.238461538461536</v>
      </c>
      <c r="AJ310" s="40">
        <f t="shared" si="42"/>
        <v>166.19230769230768</v>
      </c>
      <c r="AK310" s="42">
        <f t="shared" si="43"/>
        <v>0.1</v>
      </c>
    </row>
    <row r="311" spans="1:37" x14ac:dyDescent="0.25">
      <c r="A311" s="40">
        <v>92</v>
      </c>
      <c r="B311" s="40" t="s">
        <v>165</v>
      </c>
      <c r="C311" s="40" t="s">
        <v>166</v>
      </c>
      <c r="D311" s="40">
        <v>25.37876</v>
      </c>
      <c r="E311" s="40">
        <v>-110.99285</v>
      </c>
      <c r="F311" s="40">
        <v>1</v>
      </c>
      <c r="G311" s="43">
        <v>42674</v>
      </c>
      <c r="H311" s="44" t="s">
        <v>167</v>
      </c>
      <c r="I311" s="40">
        <v>9.8000000000000007</v>
      </c>
      <c r="J311" s="40">
        <v>28</v>
      </c>
      <c r="K311" s="40" t="s">
        <v>20</v>
      </c>
      <c r="L311" s="40" t="s">
        <v>21</v>
      </c>
      <c r="M311" s="40">
        <f>SUM(N311:AG311)</f>
        <v>15</v>
      </c>
      <c r="T311" s="40">
        <v>9</v>
      </c>
      <c r="V311" s="40">
        <v>6</v>
      </c>
      <c r="AH311" s="41">
        <v>1.549E-2</v>
      </c>
      <c r="AI311" s="40">
        <v>2.97</v>
      </c>
      <c r="AJ311" s="40">
        <v>2435.6031876072557</v>
      </c>
      <c r="AK311" s="40">
        <v>0.15</v>
      </c>
    </row>
    <row r="312" spans="1:37" x14ac:dyDescent="0.25">
      <c r="A312" s="40">
        <v>92</v>
      </c>
      <c r="B312" s="40" t="s">
        <v>165</v>
      </c>
      <c r="C312" s="40" t="s">
        <v>166</v>
      </c>
      <c r="D312" s="40">
        <v>25.37876</v>
      </c>
      <c r="E312" s="40">
        <v>-110.99285</v>
      </c>
      <c r="F312" s="40">
        <v>1</v>
      </c>
      <c r="G312" s="43">
        <v>42674</v>
      </c>
      <c r="H312" s="44" t="s">
        <v>167</v>
      </c>
      <c r="I312" s="40">
        <v>9.8000000000000007</v>
      </c>
      <c r="J312" s="40">
        <v>28</v>
      </c>
      <c r="K312" s="40" t="s">
        <v>24</v>
      </c>
      <c r="L312" s="40" t="s">
        <v>25</v>
      </c>
      <c r="M312" s="40">
        <f>SUM(N312:AG312)</f>
        <v>1</v>
      </c>
      <c r="V312" s="40">
        <v>1</v>
      </c>
      <c r="AH312" s="41">
        <v>1.413E-2</v>
      </c>
      <c r="AI312" s="40">
        <v>2.9849999999999999</v>
      </c>
      <c r="AJ312" s="40">
        <v>279.60842483900149</v>
      </c>
      <c r="AK312" s="40">
        <v>0.01</v>
      </c>
    </row>
    <row r="313" spans="1:37" x14ac:dyDescent="0.25">
      <c r="A313" s="40">
        <v>92</v>
      </c>
      <c r="B313" s="40" t="s">
        <v>165</v>
      </c>
      <c r="C313" s="40" t="s">
        <v>166</v>
      </c>
      <c r="D313" s="40">
        <v>25.37876</v>
      </c>
      <c r="E313" s="40">
        <v>-110.99285</v>
      </c>
      <c r="F313" s="40">
        <v>1</v>
      </c>
      <c r="G313" s="43">
        <v>42674</v>
      </c>
      <c r="H313" s="44" t="s">
        <v>167</v>
      </c>
      <c r="I313" s="40">
        <v>9.8000000000000007</v>
      </c>
      <c r="J313" s="40">
        <v>28</v>
      </c>
      <c r="K313" s="40" t="s">
        <v>53</v>
      </c>
      <c r="L313" s="40" t="s">
        <v>54</v>
      </c>
      <c r="M313" s="40">
        <f>SUM(N313:AG313)</f>
        <v>3</v>
      </c>
      <c r="V313" s="40">
        <v>2</v>
      </c>
      <c r="X313" s="40">
        <v>1</v>
      </c>
      <c r="AH313" s="41">
        <v>1.259E-2</v>
      </c>
      <c r="AI313" s="40">
        <v>3.01</v>
      </c>
      <c r="AJ313" s="40">
        <v>1229.7414438072956</v>
      </c>
      <c r="AK313" s="40">
        <v>0.03</v>
      </c>
    </row>
    <row r="314" spans="1:37" x14ac:dyDescent="0.25">
      <c r="A314" s="40">
        <v>92</v>
      </c>
      <c r="B314" s="40" t="s">
        <v>165</v>
      </c>
      <c r="C314" s="40" t="s">
        <v>166</v>
      </c>
      <c r="D314" s="40">
        <v>25.37876</v>
      </c>
      <c r="E314" s="40">
        <v>-110.99285</v>
      </c>
      <c r="F314" s="40">
        <v>1</v>
      </c>
      <c r="G314" s="43">
        <v>42674</v>
      </c>
      <c r="H314" s="44" t="s">
        <v>167</v>
      </c>
      <c r="I314" s="40">
        <v>9.8000000000000007</v>
      </c>
      <c r="J314" s="40">
        <v>28</v>
      </c>
      <c r="K314" s="40" t="s">
        <v>26</v>
      </c>
      <c r="L314" s="40" t="s">
        <v>27</v>
      </c>
      <c r="M314" s="40">
        <f>SUM(N314:AG314)</f>
        <v>18</v>
      </c>
      <c r="O314" s="40">
        <v>18</v>
      </c>
      <c r="AH314" s="41">
        <v>1.549E-2</v>
      </c>
      <c r="AI314" s="40">
        <v>2.97</v>
      </c>
      <c r="AJ314" s="40">
        <v>14.131777402874977</v>
      </c>
      <c r="AK314" s="40">
        <v>0.18</v>
      </c>
    </row>
    <row r="315" spans="1:37" x14ac:dyDescent="0.25">
      <c r="A315" s="45">
        <v>92</v>
      </c>
      <c r="B315" s="45" t="s">
        <v>165</v>
      </c>
      <c r="C315" s="45" t="str">
        <f>CONCATENATE(B315,A315)</f>
        <v>Isla San Mateo92</v>
      </c>
      <c r="D315" s="45">
        <v>25.37876</v>
      </c>
      <c r="E315" s="45">
        <v>-110.99285</v>
      </c>
      <c r="F315" s="46">
        <v>1</v>
      </c>
      <c r="G315" s="47">
        <v>42674</v>
      </c>
      <c r="H315" s="48" t="s">
        <v>167</v>
      </c>
      <c r="I315" s="45">
        <v>9.8000000000000007</v>
      </c>
      <c r="J315" s="45">
        <v>28</v>
      </c>
      <c r="K315" s="39" t="s">
        <v>443</v>
      </c>
      <c r="L315" s="39" t="s">
        <v>444</v>
      </c>
      <c r="M315" s="45">
        <v>5</v>
      </c>
      <c r="AI315" s="40">
        <f>VLOOKUP(K315,spp!A:E,5,FALSE)</f>
        <v>33.238461538461536</v>
      </c>
      <c r="AJ315" s="40">
        <f>AI315*M315</f>
        <v>166.19230769230768</v>
      </c>
      <c r="AK315" s="42">
        <f>M315/50</f>
        <v>0.1</v>
      </c>
    </row>
    <row r="316" spans="1:37" x14ac:dyDescent="0.25">
      <c r="A316" s="40">
        <v>93</v>
      </c>
      <c r="B316" s="40" t="s">
        <v>165</v>
      </c>
      <c r="C316" s="40" t="s">
        <v>168</v>
      </c>
      <c r="D316" s="40">
        <v>25.37876</v>
      </c>
      <c r="E316" s="40">
        <v>-110.99285</v>
      </c>
      <c r="F316" s="40">
        <v>2</v>
      </c>
      <c r="G316" s="43">
        <v>42674</v>
      </c>
      <c r="H316" s="44" t="s">
        <v>35</v>
      </c>
      <c r="I316" s="40">
        <v>11.5</v>
      </c>
      <c r="J316" s="40">
        <v>29</v>
      </c>
      <c r="K316" s="40" t="s">
        <v>18</v>
      </c>
      <c r="L316" s="40" t="s">
        <v>19</v>
      </c>
      <c r="M316" s="40">
        <f>SUM(N316:AG316)</f>
        <v>2</v>
      </c>
      <c r="T316" s="40">
        <v>2</v>
      </c>
      <c r="AH316" s="41">
        <v>3.1620000000000002E-2</v>
      </c>
      <c r="AI316" s="40">
        <v>2.93</v>
      </c>
      <c r="AJ316" s="40">
        <v>277.39162447776783</v>
      </c>
      <c r="AK316" s="40">
        <v>0.02</v>
      </c>
    </row>
    <row r="317" spans="1:37" x14ac:dyDescent="0.25">
      <c r="A317" s="40">
        <v>93</v>
      </c>
      <c r="B317" s="40" t="s">
        <v>165</v>
      </c>
      <c r="C317" s="40" t="s">
        <v>168</v>
      </c>
      <c r="D317" s="40">
        <v>25.37876</v>
      </c>
      <c r="E317" s="40">
        <v>-110.99285</v>
      </c>
      <c r="F317" s="40">
        <v>2</v>
      </c>
      <c r="G317" s="43">
        <v>42674</v>
      </c>
      <c r="H317" s="44" t="s">
        <v>35</v>
      </c>
      <c r="I317" s="40">
        <v>11.5</v>
      </c>
      <c r="J317" s="40">
        <v>29</v>
      </c>
      <c r="K317" s="40" t="s">
        <v>20</v>
      </c>
      <c r="L317" s="40" t="s">
        <v>21</v>
      </c>
      <c r="M317" s="40">
        <f>SUM(N317:AG317)</f>
        <v>5</v>
      </c>
      <c r="T317" s="40">
        <v>5</v>
      </c>
      <c r="AH317" s="41">
        <v>1.549E-2</v>
      </c>
      <c r="AI317" s="40">
        <v>2.97</v>
      </c>
      <c r="AJ317" s="40">
        <v>380.92934214533778</v>
      </c>
      <c r="AK317" s="40">
        <v>0.05</v>
      </c>
    </row>
    <row r="318" spans="1:37" x14ac:dyDescent="0.25">
      <c r="A318" s="40">
        <v>93</v>
      </c>
      <c r="B318" s="40" t="s">
        <v>165</v>
      </c>
      <c r="C318" s="40" t="s">
        <v>168</v>
      </c>
      <c r="D318" s="40">
        <v>25.37876</v>
      </c>
      <c r="E318" s="40">
        <v>-110.99285</v>
      </c>
      <c r="F318" s="40">
        <v>2</v>
      </c>
      <c r="G318" s="43">
        <v>42674</v>
      </c>
      <c r="H318" s="44" t="s">
        <v>35</v>
      </c>
      <c r="I318" s="40">
        <v>11.5</v>
      </c>
      <c r="J318" s="40">
        <v>29</v>
      </c>
      <c r="K318" s="40" t="s">
        <v>24</v>
      </c>
      <c r="L318" s="40" t="s">
        <v>25</v>
      </c>
      <c r="M318" s="40">
        <f>SUM(N318:AG318)</f>
        <v>2</v>
      </c>
      <c r="T318" s="40">
        <v>1</v>
      </c>
      <c r="V318" s="40">
        <v>1</v>
      </c>
      <c r="AH318" s="41">
        <v>1.413E-2</v>
      </c>
      <c r="AI318" s="40">
        <v>2.9849999999999999</v>
      </c>
      <c r="AJ318" s="40">
        <v>352.15396808129066</v>
      </c>
      <c r="AK318" s="40">
        <v>0.02</v>
      </c>
    </row>
    <row r="319" spans="1:37" x14ac:dyDescent="0.25">
      <c r="A319" s="40">
        <v>93</v>
      </c>
      <c r="B319" s="40" t="s">
        <v>165</v>
      </c>
      <c r="C319" s="40" t="s">
        <v>168</v>
      </c>
      <c r="D319" s="40">
        <v>25.37876</v>
      </c>
      <c r="E319" s="40">
        <v>-110.99285</v>
      </c>
      <c r="F319" s="40">
        <v>2</v>
      </c>
      <c r="G319" s="43">
        <v>42674</v>
      </c>
      <c r="H319" s="44" t="s">
        <v>35</v>
      </c>
      <c r="I319" s="40">
        <v>11.5</v>
      </c>
      <c r="J319" s="40">
        <v>29</v>
      </c>
      <c r="K319" s="40" t="s">
        <v>53</v>
      </c>
      <c r="L319" s="40" t="s">
        <v>54</v>
      </c>
      <c r="M319" s="40">
        <f>SUM(N319:AG319)</f>
        <v>1</v>
      </c>
      <c r="V319" s="40">
        <v>1</v>
      </c>
      <c r="AH319" s="41">
        <v>1.259E-2</v>
      </c>
      <c r="AI319" s="40">
        <v>3.01</v>
      </c>
      <c r="AJ319" s="40">
        <v>270.65567556170703</v>
      </c>
      <c r="AK319" s="40">
        <v>0.01</v>
      </c>
    </row>
    <row r="320" spans="1:37" x14ac:dyDescent="0.25">
      <c r="A320" s="40">
        <v>93</v>
      </c>
      <c r="B320" s="40" t="s">
        <v>165</v>
      </c>
      <c r="C320" s="40" t="s">
        <v>168</v>
      </c>
      <c r="D320" s="40">
        <v>25.37876</v>
      </c>
      <c r="E320" s="40">
        <v>-110.99285</v>
      </c>
      <c r="F320" s="40">
        <v>2</v>
      </c>
      <c r="G320" s="43">
        <v>42674</v>
      </c>
      <c r="H320" s="44" t="s">
        <v>35</v>
      </c>
      <c r="I320" s="40">
        <v>11.5</v>
      </c>
      <c r="J320" s="40">
        <v>29</v>
      </c>
      <c r="K320" s="40" t="s">
        <v>26</v>
      </c>
      <c r="L320" s="40" t="s">
        <v>27</v>
      </c>
      <c r="M320" s="40">
        <f>SUM(N320:AG320)</f>
        <v>10</v>
      </c>
      <c r="O320" s="40">
        <v>10</v>
      </c>
      <c r="AH320" s="41">
        <v>1.549E-2</v>
      </c>
      <c r="AI320" s="40">
        <v>2.97</v>
      </c>
      <c r="AJ320" s="40">
        <v>7.8509874460416542</v>
      </c>
      <c r="AK320" s="40">
        <v>0.1</v>
      </c>
    </row>
    <row r="321" spans="1:37" x14ac:dyDescent="0.25">
      <c r="A321" s="45">
        <v>93</v>
      </c>
      <c r="B321" s="45" t="s">
        <v>165</v>
      </c>
      <c r="C321" s="45" t="str">
        <f>CONCATENATE(B321,A321)</f>
        <v>Isla San Mateo93</v>
      </c>
      <c r="D321" s="45">
        <v>25.37876</v>
      </c>
      <c r="E321" s="45">
        <v>-110.99285</v>
      </c>
      <c r="F321" s="46">
        <v>2</v>
      </c>
      <c r="G321" s="47">
        <v>42674</v>
      </c>
      <c r="H321" s="48" t="s">
        <v>35</v>
      </c>
      <c r="I321" s="45">
        <v>11.5</v>
      </c>
      <c r="J321" s="45">
        <v>29</v>
      </c>
      <c r="K321" s="39" t="s">
        <v>443</v>
      </c>
      <c r="L321" s="39" t="s">
        <v>444</v>
      </c>
      <c r="M321" s="45">
        <v>6</v>
      </c>
      <c r="AI321" s="40">
        <f>VLOOKUP(K321,spp!A:E,5,FALSE)</f>
        <v>33.238461538461536</v>
      </c>
      <c r="AJ321" s="40">
        <f>AI321*M321</f>
        <v>199.43076923076922</v>
      </c>
      <c r="AK321" s="42">
        <f>M321/50</f>
        <v>0.12</v>
      </c>
    </row>
    <row r="322" spans="1:37" x14ac:dyDescent="0.25">
      <c r="A322" s="40">
        <v>94</v>
      </c>
      <c r="B322" s="40" t="s">
        <v>165</v>
      </c>
      <c r="C322" s="40" t="s">
        <v>169</v>
      </c>
      <c r="D322" s="40">
        <v>25.37876</v>
      </c>
      <c r="E322" s="40">
        <v>-110.99285</v>
      </c>
      <c r="F322" s="40">
        <v>3</v>
      </c>
      <c r="G322" s="43">
        <v>42674</v>
      </c>
      <c r="H322" s="44" t="s">
        <v>170</v>
      </c>
      <c r="I322" s="40">
        <v>12.6</v>
      </c>
      <c r="J322" s="40">
        <v>29</v>
      </c>
      <c r="K322" s="40" t="s">
        <v>18</v>
      </c>
      <c r="L322" s="40" t="s">
        <v>19</v>
      </c>
      <c r="M322" s="40">
        <f>SUM(N322:AG322)</f>
        <v>2</v>
      </c>
      <c r="T322" s="40">
        <v>2</v>
      </c>
      <c r="AH322" s="41">
        <v>3.1620000000000002E-2</v>
      </c>
      <c r="AI322" s="40">
        <v>2.93</v>
      </c>
      <c r="AJ322" s="40">
        <v>277.39162447776783</v>
      </c>
      <c r="AK322" s="40">
        <v>0.02</v>
      </c>
    </row>
    <row r="323" spans="1:37" x14ac:dyDescent="0.25">
      <c r="A323" s="40">
        <v>94</v>
      </c>
      <c r="B323" s="40" t="s">
        <v>165</v>
      </c>
      <c r="C323" s="40" t="s">
        <v>169</v>
      </c>
      <c r="D323" s="40">
        <v>25.37876</v>
      </c>
      <c r="E323" s="40">
        <v>-110.99285</v>
      </c>
      <c r="F323" s="40">
        <v>3</v>
      </c>
      <c r="G323" s="43">
        <v>42674</v>
      </c>
      <c r="H323" s="44" t="s">
        <v>170</v>
      </c>
      <c r="I323" s="40">
        <v>12.6</v>
      </c>
      <c r="J323" s="40">
        <v>29</v>
      </c>
      <c r="K323" s="40" t="s">
        <v>24</v>
      </c>
      <c r="L323" s="40" t="s">
        <v>25</v>
      </c>
      <c r="M323" s="40">
        <f>SUM(N323:AG323)</f>
        <v>3</v>
      </c>
      <c r="T323" s="40">
        <v>1</v>
      </c>
      <c r="V323" s="40">
        <v>1</v>
      </c>
      <c r="X323" s="40">
        <v>1</v>
      </c>
      <c r="AH323" s="41">
        <v>1.413E-2</v>
      </c>
      <c r="AI323" s="40">
        <v>2.9849999999999999</v>
      </c>
      <c r="AJ323" s="40">
        <v>1057.8627079772455</v>
      </c>
      <c r="AK323" s="40">
        <v>0.03</v>
      </c>
    </row>
    <row r="324" spans="1:37" x14ac:dyDescent="0.25">
      <c r="A324" s="40">
        <v>94</v>
      </c>
      <c r="B324" s="40" t="s">
        <v>165</v>
      </c>
      <c r="C324" s="40" t="s">
        <v>169</v>
      </c>
      <c r="D324" s="40">
        <v>25.37876</v>
      </c>
      <c r="E324" s="40">
        <v>-110.99285</v>
      </c>
      <c r="F324" s="40">
        <v>3</v>
      </c>
      <c r="G324" s="43">
        <v>42674</v>
      </c>
      <c r="H324" s="44" t="s">
        <v>170</v>
      </c>
      <c r="I324" s="40">
        <v>12.6</v>
      </c>
      <c r="J324" s="40">
        <v>29</v>
      </c>
      <c r="K324" s="40" t="s">
        <v>26</v>
      </c>
      <c r="L324" s="40" t="s">
        <v>27</v>
      </c>
      <c r="M324" s="40">
        <f>SUM(N324:AG324)</f>
        <v>10</v>
      </c>
      <c r="O324" s="40">
        <v>10</v>
      </c>
      <c r="AH324" s="41">
        <v>1.549E-2</v>
      </c>
      <c r="AI324" s="40">
        <v>2.97</v>
      </c>
      <c r="AJ324" s="40">
        <v>7.8509874460416542</v>
      </c>
      <c r="AK324" s="40">
        <v>0.1</v>
      </c>
    </row>
    <row r="325" spans="1:37" x14ac:dyDescent="0.25">
      <c r="A325" s="45">
        <v>94</v>
      </c>
      <c r="B325" s="45" t="s">
        <v>165</v>
      </c>
      <c r="C325" s="45" t="str">
        <f>CONCATENATE(B325,A325)</f>
        <v>Isla San Mateo94</v>
      </c>
      <c r="D325" s="45">
        <v>25.37876</v>
      </c>
      <c r="E325" s="45">
        <v>-110.99285</v>
      </c>
      <c r="F325" s="46">
        <v>3</v>
      </c>
      <c r="G325" s="47">
        <v>42674</v>
      </c>
      <c r="H325" s="48" t="s">
        <v>170</v>
      </c>
      <c r="I325" s="45">
        <v>12.6</v>
      </c>
      <c r="J325" s="45">
        <v>29</v>
      </c>
      <c r="K325" s="39" t="s">
        <v>445</v>
      </c>
      <c r="L325" s="39" t="s">
        <v>446</v>
      </c>
      <c r="M325" s="39">
        <v>1</v>
      </c>
      <c r="AI325" s="40">
        <f>VLOOKUP(K325,spp!A:E,5,FALSE)</f>
        <v>375</v>
      </c>
      <c r="AJ325" s="40">
        <f t="shared" ref="AJ325:AJ326" si="44">AI325*M325</f>
        <v>375</v>
      </c>
      <c r="AK325" s="42">
        <f t="shared" ref="AK325:AK326" si="45">M325/50</f>
        <v>0.02</v>
      </c>
    </row>
    <row r="326" spans="1:37" x14ac:dyDescent="0.25">
      <c r="A326" s="45">
        <v>94</v>
      </c>
      <c r="B326" s="45" t="s">
        <v>165</v>
      </c>
      <c r="C326" s="45" t="str">
        <f>CONCATENATE(B326,A326)</f>
        <v>Isla San Mateo94</v>
      </c>
      <c r="D326" s="45">
        <v>25.37876</v>
      </c>
      <c r="E326" s="45">
        <v>-110.99285</v>
      </c>
      <c r="F326" s="46">
        <v>3</v>
      </c>
      <c r="G326" s="47">
        <v>42674</v>
      </c>
      <c r="H326" s="48" t="s">
        <v>170</v>
      </c>
      <c r="I326" s="45">
        <v>12.6</v>
      </c>
      <c r="J326" s="45">
        <v>29</v>
      </c>
      <c r="K326" s="39" t="s">
        <v>443</v>
      </c>
      <c r="L326" s="39" t="s">
        <v>444</v>
      </c>
      <c r="M326" s="39">
        <v>6</v>
      </c>
      <c r="AI326" s="40">
        <f>VLOOKUP(K326,spp!A:E,5,FALSE)</f>
        <v>33.238461538461536</v>
      </c>
      <c r="AJ326" s="40">
        <f t="shared" si="44"/>
        <v>199.43076923076922</v>
      </c>
      <c r="AK326" s="42">
        <f t="shared" si="45"/>
        <v>0.12</v>
      </c>
    </row>
    <row r="327" spans="1:37" x14ac:dyDescent="0.25">
      <c r="A327" s="40">
        <v>95</v>
      </c>
      <c r="B327" s="40" t="s">
        <v>165</v>
      </c>
      <c r="C327" s="40" t="s">
        <v>171</v>
      </c>
      <c r="D327" s="40">
        <v>25.37876</v>
      </c>
      <c r="E327" s="40">
        <v>-110.99285</v>
      </c>
      <c r="F327" s="40">
        <v>4</v>
      </c>
      <c r="G327" s="43">
        <v>42674</v>
      </c>
      <c r="H327" s="44" t="s">
        <v>33</v>
      </c>
      <c r="I327" s="40">
        <v>11.7</v>
      </c>
      <c r="J327" s="40">
        <v>29</v>
      </c>
      <c r="K327" s="40" t="s">
        <v>18</v>
      </c>
      <c r="L327" s="40" t="s">
        <v>19</v>
      </c>
      <c r="M327" s="40">
        <f>SUM(N327:AG327)</f>
        <v>4</v>
      </c>
      <c r="O327" s="40">
        <v>1</v>
      </c>
      <c r="Q327" s="40">
        <v>1</v>
      </c>
      <c r="T327" s="40">
        <v>2</v>
      </c>
      <c r="AH327" s="41">
        <v>3.1620000000000002E-2</v>
      </c>
      <c r="AI327" s="40">
        <v>2.93</v>
      </c>
      <c r="AJ327" s="40">
        <v>297.11064260856006</v>
      </c>
      <c r="AK327" s="40">
        <v>0.04</v>
      </c>
    </row>
    <row r="328" spans="1:37" x14ac:dyDescent="0.25">
      <c r="A328" s="40">
        <v>95</v>
      </c>
      <c r="B328" s="40" t="s">
        <v>165</v>
      </c>
      <c r="C328" s="40" t="s">
        <v>171</v>
      </c>
      <c r="D328" s="40">
        <v>25.37876</v>
      </c>
      <c r="E328" s="40">
        <v>-110.99285</v>
      </c>
      <c r="F328" s="40">
        <v>4</v>
      </c>
      <c r="G328" s="43">
        <v>42674</v>
      </c>
      <c r="H328" s="44" t="s">
        <v>33</v>
      </c>
      <c r="I328" s="40">
        <v>11.7</v>
      </c>
      <c r="J328" s="40">
        <v>29</v>
      </c>
      <c r="K328" s="40" t="s">
        <v>20</v>
      </c>
      <c r="L328" s="40" t="s">
        <v>21</v>
      </c>
      <c r="M328" s="40">
        <f>SUM(N328:AG328)</f>
        <v>6</v>
      </c>
      <c r="T328" s="40">
        <v>2</v>
      </c>
      <c r="V328" s="40">
        <v>4</v>
      </c>
      <c r="AH328" s="41">
        <v>1.549E-2</v>
      </c>
      <c r="AI328" s="40">
        <v>2.97</v>
      </c>
      <c r="AJ328" s="40">
        <v>1318.9919846885668</v>
      </c>
      <c r="AK328" s="40">
        <v>0.06</v>
      </c>
    </row>
    <row r="329" spans="1:37" x14ac:dyDescent="0.25">
      <c r="A329" s="40">
        <v>95</v>
      </c>
      <c r="B329" s="40" t="s">
        <v>165</v>
      </c>
      <c r="C329" s="40" t="s">
        <v>171</v>
      </c>
      <c r="D329" s="40">
        <v>25.37876</v>
      </c>
      <c r="E329" s="40">
        <v>-110.99285</v>
      </c>
      <c r="F329" s="40">
        <v>4</v>
      </c>
      <c r="G329" s="43">
        <v>42674</v>
      </c>
      <c r="H329" s="44" t="s">
        <v>33</v>
      </c>
      <c r="I329" s="40">
        <v>11.7</v>
      </c>
      <c r="J329" s="40">
        <v>29</v>
      </c>
      <c r="K329" s="40" t="s">
        <v>24</v>
      </c>
      <c r="L329" s="40" t="s">
        <v>25</v>
      </c>
      <c r="M329" s="40">
        <f>SUM(N329:AG329)</f>
        <v>3</v>
      </c>
      <c r="T329" s="40">
        <v>2</v>
      </c>
      <c r="V329" s="40">
        <v>1</v>
      </c>
      <c r="AH329" s="41">
        <v>1.413E-2</v>
      </c>
      <c r="AI329" s="40">
        <v>2.9849999999999999</v>
      </c>
      <c r="AJ329" s="40">
        <v>424.69951132357983</v>
      </c>
      <c r="AK329" s="40">
        <v>0.03</v>
      </c>
    </row>
    <row r="330" spans="1:37" x14ac:dyDescent="0.25">
      <c r="A330" s="40">
        <v>95</v>
      </c>
      <c r="B330" s="40" t="s">
        <v>165</v>
      </c>
      <c r="C330" s="40" t="s">
        <v>171</v>
      </c>
      <c r="D330" s="40">
        <v>25.37876</v>
      </c>
      <c r="E330" s="40">
        <v>-110.99285</v>
      </c>
      <c r="F330" s="40">
        <v>4</v>
      </c>
      <c r="G330" s="43">
        <v>42674</v>
      </c>
      <c r="H330" s="44" t="s">
        <v>33</v>
      </c>
      <c r="I330" s="40">
        <v>11.7</v>
      </c>
      <c r="J330" s="40">
        <v>29</v>
      </c>
      <c r="K330" s="40" t="s">
        <v>53</v>
      </c>
      <c r="L330" s="40" t="s">
        <v>54</v>
      </c>
      <c r="M330" s="40">
        <f>SUM(N330:AG330)</f>
        <v>1</v>
      </c>
      <c r="X330" s="40">
        <v>1</v>
      </c>
      <c r="AH330" s="41">
        <v>1.259E-2</v>
      </c>
      <c r="AI330" s="40">
        <v>3.01</v>
      </c>
      <c r="AJ330" s="40">
        <v>688.43009268388153</v>
      </c>
      <c r="AK330" s="40">
        <v>0.01</v>
      </c>
    </row>
    <row r="331" spans="1:37" x14ac:dyDescent="0.25">
      <c r="A331" s="40">
        <v>95</v>
      </c>
      <c r="B331" s="40" t="s">
        <v>165</v>
      </c>
      <c r="C331" s="40" t="s">
        <v>171</v>
      </c>
      <c r="D331" s="40">
        <v>25.37876</v>
      </c>
      <c r="E331" s="40">
        <v>-110.99285</v>
      </c>
      <c r="F331" s="40">
        <v>4</v>
      </c>
      <c r="G331" s="43">
        <v>42674</v>
      </c>
      <c r="H331" s="44" t="s">
        <v>33</v>
      </c>
      <c r="I331" s="40">
        <v>11.7</v>
      </c>
      <c r="J331" s="40">
        <v>29</v>
      </c>
      <c r="K331" s="40" t="s">
        <v>26</v>
      </c>
      <c r="L331" s="40" t="s">
        <v>27</v>
      </c>
      <c r="M331" s="40">
        <f>SUM(N331:AG331)</f>
        <v>8</v>
      </c>
      <c r="O331" s="40">
        <v>8</v>
      </c>
      <c r="AH331" s="41">
        <v>1.549E-2</v>
      </c>
      <c r="AI331" s="40">
        <v>2.97</v>
      </c>
      <c r="AJ331" s="40">
        <v>6.2807899568333232</v>
      </c>
      <c r="AK331" s="40">
        <v>0.08</v>
      </c>
    </row>
    <row r="332" spans="1:37" x14ac:dyDescent="0.25">
      <c r="A332" s="45">
        <v>95</v>
      </c>
      <c r="B332" s="45" t="s">
        <v>165</v>
      </c>
      <c r="C332" s="45" t="str">
        <f>CONCATENATE(B332,A332)</f>
        <v>Isla San Mateo95</v>
      </c>
      <c r="D332" s="45">
        <v>25.37876</v>
      </c>
      <c r="E332" s="45">
        <v>-110.99285</v>
      </c>
      <c r="F332" s="46">
        <v>4</v>
      </c>
      <c r="G332" s="47">
        <v>42674</v>
      </c>
      <c r="H332" s="48" t="s">
        <v>33</v>
      </c>
      <c r="I332" s="45">
        <v>11.7</v>
      </c>
      <c r="J332" s="45">
        <v>29</v>
      </c>
      <c r="K332" s="39" t="s">
        <v>443</v>
      </c>
      <c r="L332" s="39" t="s">
        <v>444</v>
      </c>
      <c r="M332" s="39">
        <v>14</v>
      </c>
      <c r="AI332" s="40">
        <f>VLOOKUP(K332,spp!A:E,5,FALSE)</f>
        <v>33.238461538461536</v>
      </c>
      <c r="AJ332" s="40">
        <f>AI332*M332</f>
        <v>465.3384615384615</v>
      </c>
      <c r="AK332" s="42">
        <f>M332/50</f>
        <v>0.28000000000000003</v>
      </c>
    </row>
    <row r="333" spans="1:37" x14ac:dyDescent="0.25">
      <c r="A333" s="40">
        <v>96</v>
      </c>
      <c r="B333" s="40" t="s">
        <v>165</v>
      </c>
      <c r="C333" s="40" t="s">
        <v>172</v>
      </c>
      <c r="D333" s="40">
        <v>25.37876</v>
      </c>
      <c r="E333" s="40">
        <v>-110.99285</v>
      </c>
      <c r="F333" s="40">
        <v>1</v>
      </c>
      <c r="G333" s="43">
        <v>42674</v>
      </c>
      <c r="H333" s="44" t="s">
        <v>103</v>
      </c>
      <c r="I333" s="40">
        <v>10</v>
      </c>
      <c r="J333" s="40">
        <v>29</v>
      </c>
      <c r="K333" s="40" t="s">
        <v>18</v>
      </c>
      <c r="L333" s="40" t="s">
        <v>19</v>
      </c>
      <c r="M333" s="40">
        <f>SUM(N333:AG333)</f>
        <v>2</v>
      </c>
      <c r="V333" s="40">
        <v>2</v>
      </c>
      <c r="AH333" s="41">
        <v>3.1620000000000002E-2</v>
      </c>
      <c r="AI333" s="40">
        <v>2.93</v>
      </c>
      <c r="AJ333" s="40">
        <v>1042.88556002571</v>
      </c>
      <c r="AK333" s="40">
        <v>0.02</v>
      </c>
    </row>
    <row r="334" spans="1:37" x14ac:dyDescent="0.25">
      <c r="A334" s="40">
        <v>96</v>
      </c>
      <c r="B334" s="40" t="s">
        <v>165</v>
      </c>
      <c r="C334" s="40" t="s">
        <v>172</v>
      </c>
      <c r="D334" s="40">
        <v>25.37876</v>
      </c>
      <c r="E334" s="40">
        <v>-110.99285</v>
      </c>
      <c r="F334" s="40">
        <v>1</v>
      </c>
      <c r="G334" s="43">
        <v>42674</v>
      </c>
      <c r="H334" s="44" t="s">
        <v>103</v>
      </c>
      <c r="I334" s="40">
        <v>10</v>
      </c>
      <c r="J334" s="40">
        <v>29</v>
      </c>
      <c r="K334" s="40" t="s">
        <v>20</v>
      </c>
      <c r="L334" s="40" t="s">
        <v>21</v>
      </c>
      <c r="M334" s="40">
        <f>SUM(N334:AG334)</f>
        <v>4</v>
      </c>
      <c r="S334" s="40">
        <v>4</v>
      </c>
      <c r="AH334" s="41">
        <v>1.549E-2</v>
      </c>
      <c r="AI334" s="40">
        <v>2.97</v>
      </c>
      <c r="AJ334" s="40">
        <v>148.89167739130014</v>
      </c>
      <c r="AK334" s="40">
        <v>0.04</v>
      </c>
    </row>
    <row r="335" spans="1:37" x14ac:dyDescent="0.25">
      <c r="A335" s="40">
        <v>96</v>
      </c>
      <c r="B335" s="40" t="s">
        <v>165</v>
      </c>
      <c r="C335" s="40" t="s">
        <v>172</v>
      </c>
      <c r="D335" s="40">
        <v>25.37876</v>
      </c>
      <c r="E335" s="40">
        <v>-110.99285</v>
      </c>
      <c r="F335" s="40">
        <v>1</v>
      </c>
      <c r="G335" s="43">
        <v>42674</v>
      </c>
      <c r="H335" s="44" t="s">
        <v>103</v>
      </c>
      <c r="I335" s="40">
        <v>10</v>
      </c>
      <c r="J335" s="40">
        <v>29</v>
      </c>
      <c r="K335" s="40" t="s">
        <v>24</v>
      </c>
      <c r="L335" s="40" t="s">
        <v>25</v>
      </c>
      <c r="M335" s="40">
        <f>SUM(N335:AG335)</f>
        <v>2</v>
      </c>
      <c r="S335" s="40">
        <v>1</v>
      </c>
      <c r="Y335" s="40">
        <v>1</v>
      </c>
      <c r="AH335" s="41">
        <v>1.413E-2</v>
      </c>
      <c r="AI335" s="40">
        <v>2.9849999999999999</v>
      </c>
      <c r="AJ335" s="40">
        <v>1251.450580352556</v>
      </c>
      <c r="AK335" s="40">
        <v>0.02</v>
      </c>
    </row>
    <row r="336" spans="1:37" x14ac:dyDescent="0.25">
      <c r="A336" s="40">
        <v>96</v>
      </c>
      <c r="B336" s="40" t="s">
        <v>165</v>
      </c>
      <c r="C336" s="40" t="s">
        <v>172</v>
      </c>
      <c r="D336" s="40">
        <v>25.37876</v>
      </c>
      <c r="E336" s="40">
        <v>-110.99285</v>
      </c>
      <c r="F336" s="40">
        <v>1</v>
      </c>
      <c r="G336" s="43">
        <v>42674</v>
      </c>
      <c r="H336" s="44" t="s">
        <v>103</v>
      </c>
      <c r="I336" s="40">
        <v>10</v>
      </c>
      <c r="J336" s="40">
        <v>29</v>
      </c>
      <c r="K336" s="40" t="s">
        <v>26</v>
      </c>
      <c r="L336" s="40" t="s">
        <v>27</v>
      </c>
      <c r="M336" s="40">
        <f>SUM(N336:AG336)</f>
        <v>40</v>
      </c>
      <c r="O336" s="40">
        <v>1</v>
      </c>
      <c r="Q336" s="40">
        <v>39</v>
      </c>
      <c r="AH336" s="41">
        <v>1.549E-2</v>
      </c>
      <c r="AI336" s="40">
        <v>2.97</v>
      </c>
      <c r="AJ336" s="40">
        <v>379.9952391784571</v>
      </c>
      <c r="AK336" s="40">
        <v>0.4</v>
      </c>
    </row>
    <row r="337" spans="1:37" x14ac:dyDescent="0.25">
      <c r="A337" s="45">
        <v>96</v>
      </c>
      <c r="B337" s="45" t="s">
        <v>165</v>
      </c>
      <c r="C337" s="45" t="str">
        <f>CONCATENATE(B337,A337)</f>
        <v>Isla San Mateo96</v>
      </c>
      <c r="D337" s="45">
        <v>25.37876</v>
      </c>
      <c r="E337" s="45">
        <v>-110.99285</v>
      </c>
      <c r="F337" s="46">
        <v>1</v>
      </c>
      <c r="G337" s="47">
        <v>42674</v>
      </c>
      <c r="H337" s="48" t="s">
        <v>103</v>
      </c>
      <c r="I337" s="45">
        <v>10</v>
      </c>
      <c r="J337" s="45">
        <v>29</v>
      </c>
      <c r="K337" s="39" t="s">
        <v>447</v>
      </c>
      <c r="L337" s="39" t="s">
        <v>448</v>
      </c>
      <c r="M337" s="39">
        <v>2</v>
      </c>
      <c r="AI337" s="40">
        <f>VLOOKUP(K337,spp!A:E,5,FALSE)</f>
        <v>566.25</v>
      </c>
      <c r="AJ337" s="40">
        <f t="shared" ref="AJ337:AJ339" si="46">AI337*M337</f>
        <v>1132.5</v>
      </c>
      <c r="AK337" s="42">
        <f t="shared" ref="AK337:AK339" si="47">M337/50</f>
        <v>0.04</v>
      </c>
    </row>
    <row r="338" spans="1:37" x14ac:dyDescent="0.25">
      <c r="A338" s="45">
        <v>96</v>
      </c>
      <c r="B338" s="45" t="s">
        <v>165</v>
      </c>
      <c r="C338" s="45" t="str">
        <f>CONCATENATE(B338,A338)</f>
        <v>Isla San Mateo96</v>
      </c>
      <c r="D338" s="45">
        <v>25.37876</v>
      </c>
      <c r="E338" s="45">
        <v>-110.99285</v>
      </c>
      <c r="F338" s="46">
        <v>1</v>
      </c>
      <c r="G338" s="47">
        <v>42674</v>
      </c>
      <c r="H338" s="48" t="s">
        <v>103</v>
      </c>
      <c r="I338" s="45">
        <v>10</v>
      </c>
      <c r="J338" s="45">
        <v>29</v>
      </c>
      <c r="K338" s="39" t="s">
        <v>445</v>
      </c>
      <c r="L338" s="39" t="s">
        <v>446</v>
      </c>
      <c r="M338" s="39">
        <v>1</v>
      </c>
      <c r="AI338" s="40">
        <f>VLOOKUP(K338,spp!A:E,5,FALSE)</f>
        <v>375</v>
      </c>
      <c r="AJ338" s="40">
        <f t="shared" si="46"/>
        <v>375</v>
      </c>
      <c r="AK338" s="42">
        <f t="shared" si="47"/>
        <v>0.02</v>
      </c>
    </row>
    <row r="339" spans="1:37" x14ac:dyDescent="0.25">
      <c r="A339" s="45">
        <v>96</v>
      </c>
      <c r="B339" s="45" t="s">
        <v>165</v>
      </c>
      <c r="C339" s="45" t="str">
        <f>CONCATENATE(B339,A339)</f>
        <v>Isla San Mateo96</v>
      </c>
      <c r="D339" s="45">
        <v>25.37876</v>
      </c>
      <c r="E339" s="45">
        <v>-110.99285</v>
      </c>
      <c r="F339" s="46">
        <v>1</v>
      </c>
      <c r="G339" s="47">
        <v>42674</v>
      </c>
      <c r="H339" s="48" t="s">
        <v>103</v>
      </c>
      <c r="I339" s="45">
        <v>10</v>
      </c>
      <c r="J339" s="45">
        <v>29</v>
      </c>
      <c r="K339" s="39" t="s">
        <v>443</v>
      </c>
      <c r="L339" s="39" t="s">
        <v>444</v>
      </c>
      <c r="M339" s="39">
        <v>16</v>
      </c>
      <c r="AI339" s="40">
        <f>VLOOKUP(K339,spp!A:E,5,FALSE)</f>
        <v>33.238461538461536</v>
      </c>
      <c r="AJ339" s="40">
        <f t="shared" si="46"/>
        <v>531.81538461538457</v>
      </c>
      <c r="AK339" s="42">
        <f t="shared" si="47"/>
        <v>0.32</v>
      </c>
    </row>
    <row r="340" spans="1:37" x14ac:dyDescent="0.25">
      <c r="A340" s="40">
        <v>97</v>
      </c>
      <c r="B340" s="40" t="s">
        <v>165</v>
      </c>
      <c r="C340" s="40" t="s">
        <v>173</v>
      </c>
      <c r="D340" s="40">
        <v>25.37876</v>
      </c>
      <c r="E340" s="40">
        <v>-110.99285</v>
      </c>
      <c r="F340" s="40">
        <v>2</v>
      </c>
      <c r="G340" s="43">
        <v>42674</v>
      </c>
      <c r="H340" s="44" t="s">
        <v>35</v>
      </c>
      <c r="I340" s="40">
        <v>10</v>
      </c>
      <c r="J340" s="40">
        <v>29</v>
      </c>
      <c r="K340" s="40" t="s">
        <v>20</v>
      </c>
      <c r="L340" s="40" t="s">
        <v>21</v>
      </c>
      <c r="M340" s="40">
        <f>SUM(N340:AG340)</f>
        <v>3</v>
      </c>
      <c r="S340" s="40">
        <v>1</v>
      </c>
      <c r="T340" s="40">
        <v>2</v>
      </c>
      <c r="AH340" s="41">
        <v>1.549E-2</v>
      </c>
      <c r="AI340" s="40">
        <v>2.97</v>
      </c>
      <c r="AJ340" s="40">
        <v>189.59465620596015</v>
      </c>
      <c r="AK340" s="40">
        <v>0.03</v>
      </c>
    </row>
    <row r="341" spans="1:37" x14ac:dyDescent="0.25">
      <c r="A341" s="40">
        <v>97</v>
      </c>
      <c r="B341" s="40" t="s">
        <v>165</v>
      </c>
      <c r="C341" s="40" t="s">
        <v>173</v>
      </c>
      <c r="D341" s="40">
        <v>25.37876</v>
      </c>
      <c r="E341" s="40">
        <v>-110.99285</v>
      </c>
      <c r="F341" s="40">
        <v>2</v>
      </c>
      <c r="G341" s="43">
        <v>42674</v>
      </c>
      <c r="H341" s="44" t="s">
        <v>35</v>
      </c>
      <c r="I341" s="40">
        <v>10</v>
      </c>
      <c r="J341" s="40">
        <v>29</v>
      </c>
      <c r="K341" s="40" t="s">
        <v>24</v>
      </c>
      <c r="L341" s="40" t="s">
        <v>25</v>
      </c>
      <c r="M341" s="40">
        <f>SUM(N341:AG341)</f>
        <v>1</v>
      </c>
      <c r="S341" s="40">
        <v>1</v>
      </c>
      <c r="AH341" s="41">
        <v>1.413E-2</v>
      </c>
      <c r="AI341" s="40">
        <v>2.9849999999999999</v>
      </c>
      <c r="AJ341" s="40">
        <v>35.31634216605682</v>
      </c>
      <c r="AK341" s="40">
        <v>0.01</v>
      </c>
    </row>
    <row r="342" spans="1:37" x14ac:dyDescent="0.25">
      <c r="A342" s="40">
        <v>97</v>
      </c>
      <c r="B342" s="40" t="s">
        <v>165</v>
      </c>
      <c r="C342" s="40" t="s">
        <v>173</v>
      </c>
      <c r="D342" s="40">
        <v>25.37876</v>
      </c>
      <c r="E342" s="40">
        <v>-110.99285</v>
      </c>
      <c r="F342" s="40">
        <v>2</v>
      </c>
      <c r="G342" s="43">
        <v>42674</v>
      </c>
      <c r="H342" s="44" t="s">
        <v>35</v>
      </c>
      <c r="I342" s="40">
        <v>10</v>
      </c>
      <c r="J342" s="40">
        <v>29</v>
      </c>
      <c r="K342" s="40" t="s">
        <v>26</v>
      </c>
      <c r="L342" s="40" t="s">
        <v>27</v>
      </c>
      <c r="M342" s="40">
        <f>SUM(N342:AG342)</f>
        <v>29</v>
      </c>
      <c r="O342" s="40">
        <v>3</v>
      </c>
      <c r="Q342" s="40">
        <v>26</v>
      </c>
      <c r="AH342" s="41">
        <v>1.549E-2</v>
      </c>
      <c r="AI342" s="40">
        <v>2.97</v>
      </c>
      <c r="AJ342" s="40">
        <v>255.16205652304782</v>
      </c>
      <c r="AK342" s="40">
        <v>0.28999999999999998</v>
      </c>
    </row>
    <row r="343" spans="1:37" x14ac:dyDescent="0.25">
      <c r="A343" s="45">
        <v>97</v>
      </c>
      <c r="B343" s="45" t="s">
        <v>165</v>
      </c>
      <c r="C343" s="45" t="str">
        <f>CONCATENATE(B343,A343)</f>
        <v>Isla San Mateo97</v>
      </c>
      <c r="D343" s="45">
        <v>25.37876</v>
      </c>
      <c r="E343" s="45">
        <v>-110.99285</v>
      </c>
      <c r="F343" s="46">
        <v>2</v>
      </c>
      <c r="G343" s="47">
        <v>42674</v>
      </c>
      <c r="H343" s="48" t="s">
        <v>35</v>
      </c>
      <c r="I343" s="45">
        <v>10</v>
      </c>
      <c r="J343" s="45">
        <v>29</v>
      </c>
      <c r="K343" s="39" t="s">
        <v>443</v>
      </c>
      <c r="L343" s="39" t="s">
        <v>444</v>
      </c>
      <c r="M343" s="45">
        <v>22</v>
      </c>
      <c r="AI343" s="40">
        <f>VLOOKUP(K343,spp!A:E,5,FALSE)</f>
        <v>33.238461538461536</v>
      </c>
      <c r="AJ343" s="40">
        <f>AI343*M343</f>
        <v>731.24615384615379</v>
      </c>
      <c r="AK343" s="42">
        <f>M343/50</f>
        <v>0.44</v>
      </c>
    </row>
    <row r="344" spans="1:37" x14ac:dyDescent="0.25">
      <c r="A344" s="40">
        <v>98</v>
      </c>
      <c r="B344" s="40" t="s">
        <v>165</v>
      </c>
      <c r="C344" s="40" t="s">
        <v>174</v>
      </c>
      <c r="D344" s="40">
        <v>25.37876</v>
      </c>
      <c r="E344" s="40">
        <v>-110.99285</v>
      </c>
      <c r="F344" s="40">
        <v>1</v>
      </c>
      <c r="G344" s="43">
        <v>42674</v>
      </c>
      <c r="H344" s="44" t="s">
        <v>175</v>
      </c>
      <c r="I344" s="40">
        <v>6.2</v>
      </c>
      <c r="J344" s="40">
        <v>29</v>
      </c>
      <c r="K344" s="40" t="s">
        <v>26</v>
      </c>
      <c r="L344" s="40" t="s">
        <v>27</v>
      </c>
      <c r="M344" s="40">
        <f>SUM(N344:AG344)</f>
        <v>7</v>
      </c>
      <c r="Q344" s="40">
        <v>7</v>
      </c>
      <c r="AH344" s="41">
        <v>1.549E-2</v>
      </c>
      <c r="AI344" s="40">
        <v>2.97</v>
      </c>
      <c r="AJ344" s="40">
        <v>68.063358539409506</v>
      </c>
      <c r="AK344" s="40">
        <v>7.0000000000000007E-2</v>
      </c>
    </row>
    <row r="345" spans="1:37" x14ac:dyDescent="0.25">
      <c r="A345" s="40">
        <v>98</v>
      </c>
      <c r="B345" s="40" t="s">
        <v>165</v>
      </c>
      <c r="C345" s="40" t="s">
        <v>174</v>
      </c>
      <c r="D345" s="40">
        <v>25.37876</v>
      </c>
      <c r="E345" s="40">
        <v>-110.99285</v>
      </c>
      <c r="F345" s="40">
        <v>1</v>
      </c>
      <c r="G345" s="43">
        <v>42674</v>
      </c>
      <c r="H345" s="44" t="s">
        <v>175</v>
      </c>
      <c r="I345" s="40">
        <v>6.2</v>
      </c>
      <c r="J345" s="40">
        <v>29</v>
      </c>
      <c r="K345" s="40" t="s">
        <v>20</v>
      </c>
      <c r="L345" s="40" t="s">
        <v>21</v>
      </c>
      <c r="M345" s="40">
        <f>SUM(N345:AG345)</f>
        <v>1</v>
      </c>
      <c r="T345" s="40">
        <v>1</v>
      </c>
      <c r="AH345" s="41">
        <v>1.549E-2</v>
      </c>
      <c r="AI345" s="40">
        <v>2.97</v>
      </c>
      <c r="AJ345" s="40">
        <v>76.185868429067554</v>
      </c>
      <c r="AK345" s="40">
        <v>0.01</v>
      </c>
    </row>
    <row r="346" spans="1:37" x14ac:dyDescent="0.25">
      <c r="A346" s="40">
        <v>98</v>
      </c>
      <c r="B346" s="40" t="s">
        <v>165</v>
      </c>
      <c r="C346" s="40" t="s">
        <v>174</v>
      </c>
      <c r="D346" s="40">
        <v>25.37876</v>
      </c>
      <c r="E346" s="40">
        <v>-110.99285</v>
      </c>
      <c r="F346" s="40">
        <v>1</v>
      </c>
      <c r="G346" s="43">
        <v>42674</v>
      </c>
      <c r="H346" s="44" t="s">
        <v>175</v>
      </c>
      <c r="I346" s="40">
        <v>6.2</v>
      </c>
      <c r="J346" s="40">
        <v>29</v>
      </c>
      <c r="K346" s="40" t="s">
        <v>53</v>
      </c>
      <c r="L346" s="40" t="s">
        <v>54</v>
      </c>
      <c r="M346" s="40">
        <f>SUM(N346:AG346)</f>
        <v>2</v>
      </c>
      <c r="T346" s="40">
        <v>2</v>
      </c>
      <c r="AH346" s="41">
        <v>1.259E-2</v>
      </c>
      <c r="AI346" s="40">
        <v>3.01</v>
      </c>
      <c r="AJ346" s="40">
        <v>138.86738336952035</v>
      </c>
      <c r="AK346" s="40">
        <v>0.02</v>
      </c>
    </row>
    <row r="347" spans="1:37" x14ac:dyDescent="0.25">
      <c r="A347" s="40">
        <v>98</v>
      </c>
      <c r="B347" s="40" t="s">
        <v>165</v>
      </c>
      <c r="C347" s="40" t="s">
        <v>174</v>
      </c>
      <c r="D347" s="40">
        <v>25.37876</v>
      </c>
      <c r="E347" s="40">
        <v>-110.99285</v>
      </c>
      <c r="F347" s="40">
        <v>1</v>
      </c>
      <c r="G347" s="43">
        <v>42674</v>
      </c>
      <c r="H347" s="44" t="s">
        <v>175</v>
      </c>
      <c r="I347" s="40">
        <v>6.2</v>
      </c>
      <c r="J347" s="40">
        <v>29</v>
      </c>
      <c r="K347" s="40" t="s">
        <v>24</v>
      </c>
      <c r="L347" s="40" t="s">
        <v>25</v>
      </c>
      <c r="M347" s="40">
        <f>SUM(N347:AG347)</f>
        <v>1</v>
      </c>
      <c r="V347" s="40">
        <v>1</v>
      </c>
      <c r="AH347" s="41">
        <v>1.413E-2</v>
      </c>
      <c r="AI347" s="40">
        <v>2.9849999999999999</v>
      </c>
      <c r="AJ347" s="40">
        <v>279.60842483900149</v>
      </c>
      <c r="AK347" s="40">
        <v>0.01</v>
      </c>
    </row>
    <row r="348" spans="1:37" x14ac:dyDescent="0.25">
      <c r="A348" s="45">
        <v>98</v>
      </c>
      <c r="B348" s="45" t="s">
        <v>165</v>
      </c>
      <c r="C348" s="45" t="str">
        <f>CONCATENATE(B348,A348)</f>
        <v>Isla San Mateo98</v>
      </c>
      <c r="D348" s="45">
        <v>25.37876</v>
      </c>
      <c r="E348" s="45">
        <v>-110.99285</v>
      </c>
      <c r="F348" s="46">
        <v>1</v>
      </c>
      <c r="G348" s="47">
        <v>42674</v>
      </c>
      <c r="H348" s="48" t="s">
        <v>175</v>
      </c>
      <c r="I348" s="45">
        <v>6.2</v>
      </c>
      <c r="J348" s="45">
        <v>29</v>
      </c>
      <c r="K348" s="39" t="s">
        <v>443</v>
      </c>
      <c r="L348" s="39" t="s">
        <v>444</v>
      </c>
      <c r="M348" s="45">
        <v>2</v>
      </c>
      <c r="AI348" s="40">
        <f>VLOOKUP(K348,spp!A:E,5,FALSE)</f>
        <v>33.238461538461536</v>
      </c>
      <c r="AJ348" s="40">
        <f>AI348*M348</f>
        <v>66.476923076923072</v>
      </c>
      <c r="AK348" s="42">
        <f>M348/50</f>
        <v>0.04</v>
      </c>
    </row>
    <row r="349" spans="1:37" x14ac:dyDescent="0.25">
      <c r="A349" s="40">
        <v>99</v>
      </c>
      <c r="B349" s="40" t="s">
        <v>165</v>
      </c>
      <c r="C349" s="40" t="s">
        <v>176</v>
      </c>
      <c r="D349" s="40">
        <v>25.37876</v>
      </c>
      <c r="E349" s="40">
        <v>-110.99285</v>
      </c>
      <c r="F349" s="40">
        <v>2</v>
      </c>
      <c r="G349" s="43">
        <v>42674</v>
      </c>
      <c r="H349" s="44" t="s">
        <v>177</v>
      </c>
      <c r="I349" s="40">
        <v>5.6</v>
      </c>
      <c r="J349" s="40">
        <v>29</v>
      </c>
      <c r="K349" s="40" t="s">
        <v>26</v>
      </c>
      <c r="L349" s="40" t="s">
        <v>27</v>
      </c>
      <c r="M349" s="40">
        <f>SUM(N349:AG349)</f>
        <v>10</v>
      </c>
      <c r="Q349" s="40">
        <v>10</v>
      </c>
      <c r="AH349" s="41">
        <v>1.549E-2</v>
      </c>
      <c r="AI349" s="40">
        <v>2.97</v>
      </c>
      <c r="AJ349" s="40">
        <v>97.233369342013575</v>
      </c>
      <c r="AK349" s="40">
        <v>0.1</v>
      </c>
    </row>
    <row r="350" spans="1:37" x14ac:dyDescent="0.25">
      <c r="A350" s="40">
        <v>99</v>
      </c>
      <c r="B350" s="40" t="s">
        <v>165</v>
      </c>
      <c r="C350" s="40" t="s">
        <v>176</v>
      </c>
      <c r="D350" s="40">
        <v>25.37876</v>
      </c>
      <c r="E350" s="40">
        <v>-110.99285</v>
      </c>
      <c r="F350" s="40">
        <v>2</v>
      </c>
      <c r="G350" s="43">
        <v>42674</v>
      </c>
      <c r="H350" s="44" t="s">
        <v>177</v>
      </c>
      <c r="I350" s="40">
        <v>5.6</v>
      </c>
      <c r="J350" s="40">
        <v>29</v>
      </c>
      <c r="K350" s="40" t="s">
        <v>53</v>
      </c>
      <c r="L350" s="40" t="s">
        <v>54</v>
      </c>
      <c r="M350" s="40">
        <f>SUM(N350:AG350)</f>
        <v>2</v>
      </c>
      <c r="X350" s="40">
        <v>2</v>
      </c>
      <c r="AH350" s="41">
        <v>1.259E-2</v>
      </c>
      <c r="AI350" s="40">
        <v>3.01</v>
      </c>
      <c r="AJ350" s="40">
        <v>1376.8601853677631</v>
      </c>
      <c r="AK350" s="40">
        <v>0.02</v>
      </c>
    </row>
    <row r="351" spans="1:37" x14ac:dyDescent="0.25">
      <c r="A351" s="45">
        <v>99</v>
      </c>
      <c r="B351" s="45" t="s">
        <v>165</v>
      </c>
      <c r="C351" s="45" t="str">
        <f>CONCATENATE(B351,A351)</f>
        <v>Isla San Mateo99</v>
      </c>
      <c r="D351" s="45">
        <v>25.37876</v>
      </c>
      <c r="E351" s="45">
        <v>-110.99285</v>
      </c>
      <c r="F351" s="46">
        <v>2</v>
      </c>
      <c r="G351" s="47">
        <v>42674</v>
      </c>
      <c r="H351" s="48" t="s">
        <v>177</v>
      </c>
      <c r="I351" s="45">
        <v>5.6</v>
      </c>
      <c r="J351" s="45">
        <v>29</v>
      </c>
      <c r="K351" s="39" t="s">
        <v>443</v>
      </c>
      <c r="L351" s="39" t="s">
        <v>444</v>
      </c>
      <c r="M351" s="45">
        <v>7</v>
      </c>
      <c r="AI351" s="40">
        <f>VLOOKUP(K351,spp!A:E,5,FALSE)</f>
        <v>33.238461538461536</v>
      </c>
      <c r="AJ351" s="40">
        <f>AI351*M351</f>
        <v>232.66923076923075</v>
      </c>
      <c r="AK351" s="42">
        <f>M351/50</f>
        <v>0.14000000000000001</v>
      </c>
    </row>
    <row r="352" spans="1:37" x14ac:dyDescent="0.25">
      <c r="A352" s="40">
        <v>100</v>
      </c>
      <c r="B352" s="40" t="s">
        <v>165</v>
      </c>
      <c r="C352" s="40" t="s">
        <v>178</v>
      </c>
      <c r="D352" s="40">
        <v>25.37876</v>
      </c>
      <c r="E352" s="40">
        <v>-110.99285</v>
      </c>
      <c r="F352" s="40">
        <v>3</v>
      </c>
      <c r="G352" s="43">
        <v>42674</v>
      </c>
      <c r="H352" s="44" t="s">
        <v>179</v>
      </c>
      <c r="I352" s="40">
        <v>4</v>
      </c>
      <c r="J352" s="40">
        <v>29</v>
      </c>
      <c r="K352" s="40" t="s">
        <v>26</v>
      </c>
      <c r="L352" s="40" t="s">
        <v>27</v>
      </c>
      <c r="M352" s="40">
        <f>SUM(N352:AG352)</f>
        <v>24</v>
      </c>
      <c r="Q352" s="40">
        <v>24</v>
      </c>
      <c r="AH352" s="41">
        <v>1.549E-2</v>
      </c>
      <c r="AI352" s="40">
        <v>2.97</v>
      </c>
      <c r="AJ352" s="40">
        <v>233.3600864208326</v>
      </c>
      <c r="AK352" s="40">
        <v>0.24</v>
      </c>
    </row>
    <row r="353" spans="1:37" x14ac:dyDescent="0.25">
      <c r="A353" s="40">
        <v>100</v>
      </c>
      <c r="B353" s="40" t="s">
        <v>165</v>
      </c>
      <c r="C353" s="40" t="s">
        <v>178</v>
      </c>
      <c r="D353" s="40">
        <v>25.37876</v>
      </c>
      <c r="E353" s="40">
        <v>-110.99285</v>
      </c>
      <c r="F353" s="40">
        <v>3</v>
      </c>
      <c r="G353" s="43">
        <v>42674</v>
      </c>
      <c r="H353" s="44" t="s">
        <v>179</v>
      </c>
      <c r="I353" s="40">
        <v>4</v>
      </c>
      <c r="J353" s="40">
        <v>29</v>
      </c>
      <c r="K353" s="40" t="s">
        <v>53</v>
      </c>
      <c r="L353" s="40" t="s">
        <v>54</v>
      </c>
      <c r="M353" s="40">
        <f>SUM(N353:AG353)</f>
        <v>2</v>
      </c>
      <c r="V353" s="40">
        <v>1</v>
      </c>
      <c r="X353" s="40">
        <v>1</v>
      </c>
      <c r="AH353" s="41">
        <v>1.259E-2</v>
      </c>
      <c r="AI353" s="40">
        <v>3.01</v>
      </c>
      <c r="AJ353" s="40">
        <v>959.0857682455885</v>
      </c>
      <c r="AK353" s="40">
        <v>0.02</v>
      </c>
    </row>
    <row r="354" spans="1:37" x14ac:dyDescent="0.25">
      <c r="A354" s="40">
        <v>100</v>
      </c>
      <c r="B354" s="40" t="s">
        <v>165</v>
      </c>
      <c r="C354" s="40" t="s">
        <v>178</v>
      </c>
      <c r="D354" s="40">
        <v>25.37876</v>
      </c>
      <c r="E354" s="40">
        <v>-110.99285</v>
      </c>
      <c r="F354" s="40">
        <v>3</v>
      </c>
      <c r="G354" s="43">
        <v>42674</v>
      </c>
      <c r="H354" s="44" t="s">
        <v>179</v>
      </c>
      <c r="I354" s="40">
        <v>4</v>
      </c>
      <c r="J354" s="40">
        <v>29</v>
      </c>
      <c r="K354" s="40" t="s">
        <v>20</v>
      </c>
      <c r="L354" s="40" t="s">
        <v>21</v>
      </c>
      <c r="M354" s="40">
        <f>SUM(N354:AG354)</f>
        <v>1</v>
      </c>
      <c r="V354" s="40">
        <v>1</v>
      </c>
      <c r="AH354" s="41">
        <v>1.549E-2</v>
      </c>
      <c r="AI354" s="40">
        <v>2.97</v>
      </c>
      <c r="AJ354" s="40">
        <v>291.65506195760793</v>
      </c>
      <c r="AK354" s="40">
        <v>0.01</v>
      </c>
    </row>
    <row r="355" spans="1:37" x14ac:dyDescent="0.25">
      <c r="A355" s="45">
        <v>100</v>
      </c>
      <c r="B355" s="45" t="s">
        <v>165</v>
      </c>
      <c r="C355" s="45" t="str">
        <f>CONCATENATE(B355,A355)</f>
        <v>Isla San Mateo100</v>
      </c>
      <c r="D355" s="45">
        <v>25.37876</v>
      </c>
      <c r="E355" s="45">
        <v>-110.99285</v>
      </c>
      <c r="F355" s="46">
        <v>3</v>
      </c>
      <c r="G355" s="47">
        <v>42674</v>
      </c>
      <c r="H355" s="48" t="s">
        <v>179</v>
      </c>
      <c r="I355" s="45">
        <v>4</v>
      </c>
      <c r="J355" s="45">
        <v>29</v>
      </c>
      <c r="K355" s="39" t="s">
        <v>443</v>
      </c>
      <c r="L355" s="39" t="s">
        <v>444</v>
      </c>
      <c r="M355" s="45">
        <v>6</v>
      </c>
      <c r="AI355" s="40">
        <f>VLOOKUP(K355,spp!A:E,5,FALSE)</f>
        <v>33.238461538461536</v>
      </c>
      <c r="AJ355" s="40">
        <f>AI355*M355</f>
        <v>199.43076923076922</v>
      </c>
      <c r="AK355" s="42">
        <f>M355/50</f>
        <v>0.12</v>
      </c>
    </row>
    <row r="356" spans="1:37" x14ac:dyDescent="0.25">
      <c r="A356" s="40">
        <v>101</v>
      </c>
      <c r="B356" s="40" t="s">
        <v>165</v>
      </c>
      <c r="C356" s="40" t="s">
        <v>180</v>
      </c>
      <c r="D356" s="40">
        <v>25.37876</v>
      </c>
      <c r="E356" s="40">
        <v>-110.99285</v>
      </c>
      <c r="F356" s="40">
        <v>4</v>
      </c>
      <c r="G356" s="43">
        <v>42674</v>
      </c>
      <c r="H356" s="44" t="s">
        <v>181</v>
      </c>
      <c r="I356" s="40">
        <v>2.9</v>
      </c>
      <c r="J356" s="40">
        <v>29</v>
      </c>
      <c r="K356" s="40" t="s">
        <v>18</v>
      </c>
      <c r="L356" s="40" t="s">
        <v>19</v>
      </c>
      <c r="M356" s="40">
        <f>SUM(N356:AG356)</f>
        <v>2</v>
      </c>
      <c r="S356" s="40">
        <v>1</v>
      </c>
      <c r="V356" s="40">
        <v>1</v>
      </c>
      <c r="AH356" s="41">
        <v>3.1620000000000002E-2</v>
      </c>
      <c r="AI356" s="40">
        <v>2.93</v>
      </c>
      <c r="AJ356" s="40">
        <v>589.86367822964087</v>
      </c>
      <c r="AK356" s="40">
        <v>0.02</v>
      </c>
    </row>
    <row r="357" spans="1:37" x14ac:dyDescent="0.25">
      <c r="A357" s="40">
        <v>101</v>
      </c>
      <c r="B357" s="40" t="s">
        <v>165</v>
      </c>
      <c r="C357" s="40" t="s">
        <v>180</v>
      </c>
      <c r="D357" s="40">
        <v>25.37876</v>
      </c>
      <c r="E357" s="40">
        <v>-110.99285</v>
      </c>
      <c r="F357" s="40">
        <v>4</v>
      </c>
      <c r="G357" s="43">
        <v>42674</v>
      </c>
      <c r="H357" s="44" t="s">
        <v>181</v>
      </c>
      <c r="I357" s="40">
        <v>2.9</v>
      </c>
      <c r="J357" s="40">
        <v>29</v>
      </c>
      <c r="K357" s="40" t="s">
        <v>26</v>
      </c>
      <c r="L357" s="40" t="s">
        <v>27</v>
      </c>
      <c r="M357" s="40">
        <f>SUM(N357:AG357)</f>
        <v>46</v>
      </c>
      <c r="Q357" s="40">
        <v>46</v>
      </c>
      <c r="AH357" s="41">
        <v>1.549E-2</v>
      </c>
      <c r="AI357" s="40">
        <v>2.97</v>
      </c>
      <c r="AJ357" s="40">
        <v>447.27349897326246</v>
      </c>
      <c r="AK357" s="40">
        <v>0.46</v>
      </c>
    </row>
    <row r="358" spans="1:37" x14ac:dyDescent="0.25">
      <c r="A358" s="40">
        <v>101</v>
      </c>
      <c r="B358" s="40" t="s">
        <v>165</v>
      </c>
      <c r="C358" s="40" t="s">
        <v>180</v>
      </c>
      <c r="D358" s="40">
        <v>25.37876</v>
      </c>
      <c r="E358" s="40">
        <v>-110.99285</v>
      </c>
      <c r="F358" s="40">
        <v>4</v>
      </c>
      <c r="G358" s="43">
        <v>42674</v>
      </c>
      <c r="H358" s="44" t="s">
        <v>181</v>
      </c>
      <c r="I358" s="40">
        <v>2.9</v>
      </c>
      <c r="J358" s="40">
        <v>29</v>
      </c>
      <c r="K358" s="40" t="s">
        <v>53</v>
      </c>
      <c r="L358" s="40" t="s">
        <v>54</v>
      </c>
      <c r="M358" s="40">
        <f>SUM(N358:AG358)</f>
        <v>1</v>
      </c>
      <c r="X358" s="40">
        <v>1</v>
      </c>
      <c r="AH358" s="41">
        <v>1.259E-2</v>
      </c>
      <c r="AI358" s="40">
        <v>3.01</v>
      </c>
      <c r="AJ358" s="40">
        <v>688.43009268388153</v>
      </c>
      <c r="AK358" s="40">
        <v>0.01</v>
      </c>
    </row>
    <row r="359" spans="1:37" x14ac:dyDescent="0.25">
      <c r="A359" s="45">
        <v>101</v>
      </c>
      <c r="B359" s="45" t="s">
        <v>165</v>
      </c>
      <c r="C359" s="45" t="str">
        <f>CONCATENATE(B359,A359)</f>
        <v>Isla San Mateo101</v>
      </c>
      <c r="D359" s="45">
        <v>25.37876</v>
      </c>
      <c r="E359" s="45">
        <v>-110.99285</v>
      </c>
      <c r="F359" s="46">
        <v>4</v>
      </c>
      <c r="G359" s="47">
        <v>42674</v>
      </c>
      <c r="H359" s="48" t="s">
        <v>181</v>
      </c>
      <c r="I359" s="45">
        <v>2.9</v>
      </c>
      <c r="J359" s="45">
        <v>29</v>
      </c>
      <c r="K359" s="39" t="s">
        <v>443</v>
      </c>
      <c r="L359" s="39" t="s">
        <v>444</v>
      </c>
      <c r="M359" s="45">
        <v>2</v>
      </c>
      <c r="AI359" s="40">
        <f>VLOOKUP(K359,spp!A:E,5,FALSE)</f>
        <v>33.238461538461536</v>
      </c>
      <c r="AJ359" s="40">
        <f>AI359*M359</f>
        <v>66.476923076923072</v>
      </c>
      <c r="AK359" s="42">
        <f>M359/50</f>
        <v>0.04</v>
      </c>
    </row>
    <row r="360" spans="1:37" x14ac:dyDescent="0.25">
      <c r="A360" s="40">
        <v>102</v>
      </c>
      <c r="B360" s="40" t="s">
        <v>165</v>
      </c>
      <c r="C360" s="40" t="s">
        <v>182</v>
      </c>
      <c r="D360" s="40">
        <v>25.37876</v>
      </c>
      <c r="E360" s="40">
        <v>-110.99285</v>
      </c>
      <c r="F360" s="40">
        <v>1</v>
      </c>
      <c r="G360" s="43">
        <v>42674</v>
      </c>
      <c r="H360" s="44" t="s">
        <v>183</v>
      </c>
      <c r="I360" s="40">
        <v>6.3</v>
      </c>
      <c r="J360" s="40">
        <v>29</v>
      </c>
      <c r="K360" s="40" t="s">
        <v>26</v>
      </c>
      <c r="L360" s="40" t="s">
        <v>27</v>
      </c>
      <c r="M360" s="40">
        <f>SUM(N360:AG360)</f>
        <v>16</v>
      </c>
      <c r="O360" s="40">
        <v>4</v>
      </c>
      <c r="Q360" s="40">
        <v>12</v>
      </c>
      <c r="AH360" s="41">
        <v>1.549E-2</v>
      </c>
      <c r="AI360" s="40">
        <v>2.97</v>
      </c>
      <c r="AJ360" s="40">
        <v>119.82043818883297</v>
      </c>
      <c r="AK360" s="40">
        <v>0.16</v>
      </c>
    </row>
    <row r="361" spans="1:37" x14ac:dyDescent="0.25">
      <c r="A361" s="45">
        <v>102</v>
      </c>
      <c r="B361" s="45" t="s">
        <v>165</v>
      </c>
      <c r="C361" s="45" t="str">
        <f>CONCATENATE(B361,A361)</f>
        <v>Isla San Mateo102</v>
      </c>
      <c r="D361" s="45">
        <v>25.37876</v>
      </c>
      <c r="E361" s="45">
        <v>-110.99285</v>
      </c>
      <c r="F361" s="46">
        <v>1</v>
      </c>
      <c r="G361" s="47">
        <v>42674</v>
      </c>
      <c r="H361" s="48" t="s">
        <v>183</v>
      </c>
      <c r="I361" s="45">
        <v>6.3</v>
      </c>
      <c r="J361" s="45">
        <v>29</v>
      </c>
      <c r="K361" s="39" t="s">
        <v>441</v>
      </c>
      <c r="L361" s="39" t="s">
        <v>442</v>
      </c>
      <c r="M361" s="39">
        <v>1</v>
      </c>
      <c r="AI361" s="40">
        <f>VLOOKUP(K361,spp!A:E,5,FALSE)</f>
        <v>20.71</v>
      </c>
      <c r="AJ361" s="40">
        <f t="shared" ref="AJ361:AJ362" si="48">AI361*M361</f>
        <v>20.71</v>
      </c>
      <c r="AK361" s="42">
        <f t="shared" ref="AK361:AK362" si="49">M361/50</f>
        <v>0.02</v>
      </c>
    </row>
    <row r="362" spans="1:37" x14ac:dyDescent="0.25">
      <c r="A362" s="45">
        <v>102</v>
      </c>
      <c r="B362" s="45" t="s">
        <v>165</v>
      </c>
      <c r="C362" s="45" t="str">
        <f>CONCATENATE(B362,A362)</f>
        <v>Isla San Mateo102</v>
      </c>
      <c r="D362" s="45">
        <v>25.37876</v>
      </c>
      <c r="E362" s="45">
        <v>-110.99285</v>
      </c>
      <c r="F362" s="46">
        <v>1</v>
      </c>
      <c r="G362" s="47">
        <v>42674</v>
      </c>
      <c r="H362" s="48" t="s">
        <v>183</v>
      </c>
      <c r="I362" s="45">
        <v>6.3</v>
      </c>
      <c r="J362" s="45">
        <v>29</v>
      </c>
      <c r="K362" s="39" t="s">
        <v>443</v>
      </c>
      <c r="L362" s="39" t="s">
        <v>444</v>
      </c>
      <c r="M362" s="39">
        <v>1</v>
      </c>
      <c r="AI362" s="40">
        <f>VLOOKUP(K362,spp!A:E,5,FALSE)</f>
        <v>33.238461538461536</v>
      </c>
      <c r="AJ362" s="40">
        <f t="shared" si="48"/>
        <v>33.238461538461536</v>
      </c>
      <c r="AK362" s="42">
        <f t="shared" si="49"/>
        <v>0.02</v>
      </c>
    </row>
    <row r="363" spans="1:37" x14ac:dyDescent="0.25">
      <c r="A363" s="40">
        <v>103</v>
      </c>
      <c r="B363" s="40" t="s">
        <v>165</v>
      </c>
      <c r="C363" s="40" t="s">
        <v>184</v>
      </c>
      <c r="D363" s="40">
        <v>25.37876</v>
      </c>
      <c r="E363" s="40">
        <v>-110.99285</v>
      </c>
      <c r="F363" s="40">
        <v>2</v>
      </c>
      <c r="G363" s="43">
        <v>42674</v>
      </c>
      <c r="H363" s="44" t="s">
        <v>185</v>
      </c>
      <c r="I363" s="40">
        <v>7.4</v>
      </c>
      <c r="J363" s="40">
        <v>29</v>
      </c>
      <c r="K363" s="40" t="s">
        <v>53</v>
      </c>
      <c r="L363" s="40" t="s">
        <v>54</v>
      </c>
      <c r="M363" s="40">
        <f>SUM(N363:AG363)</f>
        <v>1</v>
      </c>
      <c r="V363" s="40">
        <v>1</v>
      </c>
      <c r="AH363" s="41">
        <v>1.259E-2</v>
      </c>
      <c r="AI363" s="40">
        <v>3.01</v>
      </c>
      <c r="AJ363" s="40">
        <v>270.65567556170703</v>
      </c>
      <c r="AK363" s="40">
        <v>0.01</v>
      </c>
    </row>
    <row r="364" spans="1:37" x14ac:dyDescent="0.25">
      <c r="A364" s="40">
        <v>103</v>
      </c>
      <c r="B364" s="40" t="s">
        <v>165</v>
      </c>
      <c r="C364" s="40" t="s">
        <v>184</v>
      </c>
      <c r="D364" s="40">
        <v>25.37876</v>
      </c>
      <c r="E364" s="40">
        <v>-110.99285</v>
      </c>
      <c r="F364" s="40">
        <v>2</v>
      </c>
      <c r="G364" s="43">
        <v>42674</v>
      </c>
      <c r="H364" s="44" t="s">
        <v>185</v>
      </c>
      <c r="I364" s="40">
        <v>7.4</v>
      </c>
      <c r="J364" s="40">
        <v>29</v>
      </c>
      <c r="K364" s="40" t="s">
        <v>26</v>
      </c>
      <c r="L364" s="40" t="s">
        <v>27</v>
      </c>
      <c r="M364" s="40">
        <f>SUM(N364:AG364)</f>
        <v>12</v>
      </c>
      <c r="O364" s="40">
        <v>3</v>
      </c>
      <c r="Q364" s="40">
        <v>9</v>
      </c>
      <c r="AH364" s="41">
        <v>1.549E-2</v>
      </c>
      <c r="AI364" s="40">
        <v>2.97</v>
      </c>
      <c r="AJ364" s="40">
        <v>89.865328641624714</v>
      </c>
      <c r="AK364" s="40">
        <v>0.12</v>
      </c>
    </row>
    <row r="365" spans="1:37" x14ac:dyDescent="0.25">
      <c r="A365" s="45">
        <v>103</v>
      </c>
      <c r="B365" s="45" t="s">
        <v>165</v>
      </c>
      <c r="C365" s="45" t="str">
        <f>CONCATENATE(B365,A365)</f>
        <v>Isla San Mateo103</v>
      </c>
      <c r="D365" s="45">
        <v>25.37876</v>
      </c>
      <c r="E365" s="45">
        <v>-110.99285</v>
      </c>
      <c r="F365" s="46">
        <v>2</v>
      </c>
      <c r="G365" s="47">
        <v>42674</v>
      </c>
      <c r="H365" s="48" t="s">
        <v>185</v>
      </c>
      <c r="I365" s="45">
        <v>7.4</v>
      </c>
      <c r="J365" s="45">
        <v>29</v>
      </c>
      <c r="K365" s="39" t="s">
        <v>443</v>
      </c>
      <c r="L365" s="39" t="s">
        <v>444</v>
      </c>
      <c r="M365" s="39">
        <v>7</v>
      </c>
      <c r="AI365" s="40">
        <f>VLOOKUP(K365,spp!A:E,5,FALSE)</f>
        <v>33.238461538461536</v>
      </c>
      <c r="AJ365" s="40">
        <f>AI365*M365</f>
        <v>232.66923076923075</v>
      </c>
      <c r="AK365" s="42">
        <f>M365/50</f>
        <v>0.14000000000000001</v>
      </c>
    </row>
    <row r="366" spans="1:37" x14ac:dyDescent="0.25">
      <c r="A366" s="40">
        <v>104</v>
      </c>
      <c r="B366" s="40" t="s">
        <v>165</v>
      </c>
      <c r="C366" s="40" t="s">
        <v>186</v>
      </c>
      <c r="D366" s="40">
        <v>25.37876</v>
      </c>
      <c r="E366" s="40">
        <v>-110.99285</v>
      </c>
      <c r="F366" s="40">
        <v>3</v>
      </c>
      <c r="G366" s="43">
        <v>42674</v>
      </c>
      <c r="H366" s="44" t="s">
        <v>187</v>
      </c>
      <c r="I366" s="40">
        <v>3.4</v>
      </c>
      <c r="J366" s="40">
        <v>29</v>
      </c>
      <c r="K366" s="40" t="s">
        <v>24</v>
      </c>
      <c r="L366" s="40" t="s">
        <v>25</v>
      </c>
      <c r="M366" s="40">
        <f>SUM(N366:AG366)</f>
        <v>1</v>
      </c>
      <c r="T366" s="40">
        <v>1</v>
      </c>
      <c r="AH366" s="41">
        <v>1.413E-2</v>
      </c>
      <c r="AI366" s="40">
        <v>2.9849999999999999</v>
      </c>
      <c r="AJ366" s="40">
        <v>72.545543242289185</v>
      </c>
      <c r="AK366" s="40">
        <v>0.01</v>
      </c>
    </row>
    <row r="367" spans="1:37" x14ac:dyDescent="0.25">
      <c r="A367" s="40">
        <v>104</v>
      </c>
      <c r="B367" s="40" t="s">
        <v>165</v>
      </c>
      <c r="C367" s="40" t="s">
        <v>186</v>
      </c>
      <c r="D367" s="40">
        <v>25.37876</v>
      </c>
      <c r="E367" s="40">
        <v>-110.99285</v>
      </c>
      <c r="F367" s="40">
        <v>3</v>
      </c>
      <c r="G367" s="43">
        <v>42674</v>
      </c>
      <c r="H367" s="44" t="s">
        <v>187</v>
      </c>
      <c r="I367" s="40">
        <v>3.4</v>
      </c>
      <c r="J367" s="40">
        <v>29</v>
      </c>
      <c r="K367" s="40" t="s">
        <v>26</v>
      </c>
      <c r="L367" s="40" t="s">
        <v>27</v>
      </c>
      <c r="M367" s="40">
        <f>SUM(N367:AG367)</f>
        <v>6</v>
      </c>
      <c r="O367" s="40">
        <v>1</v>
      </c>
      <c r="Q367" s="40">
        <v>5</v>
      </c>
      <c r="AH367" s="41">
        <v>1.549E-2</v>
      </c>
      <c r="AI367" s="40">
        <v>2.97</v>
      </c>
      <c r="AJ367" s="40">
        <v>49.40178341561095</v>
      </c>
      <c r="AK367" s="40">
        <v>0.06</v>
      </c>
    </row>
    <row r="368" spans="1:37" x14ac:dyDescent="0.25">
      <c r="A368" s="45">
        <v>104</v>
      </c>
      <c r="B368" s="45" t="s">
        <v>165</v>
      </c>
      <c r="C368" s="45" t="str">
        <f>CONCATENATE(B368,A368)</f>
        <v>Isla San Mateo104</v>
      </c>
      <c r="D368" s="45">
        <v>25.37876</v>
      </c>
      <c r="E368" s="45">
        <v>-110.99285</v>
      </c>
      <c r="F368" s="46">
        <v>3</v>
      </c>
      <c r="G368" s="47">
        <v>42674</v>
      </c>
      <c r="H368" s="48" t="s">
        <v>187</v>
      </c>
      <c r="I368" s="45">
        <v>3.4</v>
      </c>
      <c r="J368" s="45">
        <v>29</v>
      </c>
      <c r="K368" s="39" t="s">
        <v>441</v>
      </c>
      <c r="L368" s="39" t="s">
        <v>442</v>
      </c>
      <c r="M368" s="39">
        <v>1</v>
      </c>
      <c r="AI368" s="40">
        <f>VLOOKUP(K368,spp!A:E,5,FALSE)</f>
        <v>20.71</v>
      </c>
      <c r="AJ368" s="40">
        <f t="shared" ref="AJ368:AJ369" si="50">AI368*M368</f>
        <v>20.71</v>
      </c>
      <c r="AK368" s="42">
        <f t="shared" ref="AK368:AK369" si="51">M368/50</f>
        <v>0.02</v>
      </c>
    </row>
    <row r="369" spans="1:37" x14ac:dyDescent="0.25">
      <c r="A369" s="45">
        <v>104</v>
      </c>
      <c r="B369" s="45" t="s">
        <v>165</v>
      </c>
      <c r="C369" s="45" t="str">
        <f>CONCATENATE(B369,A369)</f>
        <v>Isla San Mateo104</v>
      </c>
      <c r="D369" s="45">
        <v>25.37876</v>
      </c>
      <c r="E369" s="45">
        <v>-110.99285</v>
      </c>
      <c r="F369" s="46">
        <v>3</v>
      </c>
      <c r="G369" s="47">
        <v>42674</v>
      </c>
      <c r="H369" s="48" t="s">
        <v>187</v>
      </c>
      <c r="I369" s="45">
        <v>3.4</v>
      </c>
      <c r="J369" s="45">
        <v>29</v>
      </c>
      <c r="K369" s="39" t="s">
        <v>443</v>
      </c>
      <c r="L369" s="39" t="s">
        <v>444</v>
      </c>
      <c r="M369" s="39">
        <v>4</v>
      </c>
      <c r="AI369" s="40">
        <f>VLOOKUP(K369,spp!A:E,5,FALSE)</f>
        <v>33.238461538461536</v>
      </c>
      <c r="AJ369" s="40">
        <f t="shared" si="50"/>
        <v>132.95384615384614</v>
      </c>
      <c r="AK369" s="42">
        <f t="shared" si="51"/>
        <v>0.08</v>
      </c>
    </row>
    <row r="370" spans="1:37" x14ac:dyDescent="0.25">
      <c r="A370" s="40">
        <v>105</v>
      </c>
      <c r="B370" s="40" t="s">
        <v>165</v>
      </c>
      <c r="C370" s="40" t="s">
        <v>188</v>
      </c>
      <c r="D370" s="40">
        <v>25.37876</v>
      </c>
      <c r="E370" s="40">
        <v>-110.99285</v>
      </c>
      <c r="F370" s="40">
        <v>4</v>
      </c>
      <c r="G370" s="43">
        <v>42674</v>
      </c>
      <c r="H370" s="44" t="s">
        <v>189</v>
      </c>
      <c r="I370" s="40">
        <v>1.8</v>
      </c>
      <c r="J370" s="40">
        <v>29</v>
      </c>
      <c r="K370" s="40" t="s">
        <v>18</v>
      </c>
      <c r="L370" s="40" t="s">
        <v>19</v>
      </c>
      <c r="M370" s="40">
        <f>SUM(N370:AG370)</f>
        <v>1</v>
      </c>
      <c r="Q370" s="40">
        <v>1</v>
      </c>
      <c r="AH370" s="41">
        <v>3.1620000000000002E-2</v>
      </c>
      <c r="AI370" s="40">
        <v>2.93</v>
      </c>
      <c r="AJ370" s="40">
        <v>18.198913506976105</v>
      </c>
      <c r="AK370" s="40">
        <v>0.01</v>
      </c>
    </row>
    <row r="371" spans="1:37" x14ac:dyDescent="0.25">
      <c r="A371" s="40">
        <v>105</v>
      </c>
      <c r="B371" s="40" t="s">
        <v>165</v>
      </c>
      <c r="C371" s="40" t="s">
        <v>188</v>
      </c>
      <c r="D371" s="40">
        <v>25.37876</v>
      </c>
      <c r="E371" s="40">
        <v>-110.99285</v>
      </c>
      <c r="F371" s="40">
        <v>4</v>
      </c>
      <c r="G371" s="43">
        <v>42674</v>
      </c>
      <c r="H371" s="44" t="s">
        <v>189</v>
      </c>
      <c r="I371" s="40">
        <v>1.8</v>
      </c>
      <c r="J371" s="40">
        <v>29</v>
      </c>
      <c r="K371" s="40" t="s">
        <v>26</v>
      </c>
      <c r="L371" s="40" t="s">
        <v>27</v>
      </c>
      <c r="M371" s="40">
        <f>SUM(N371:AG371)</f>
        <v>5</v>
      </c>
      <c r="O371" s="40">
        <v>5</v>
      </c>
      <c r="AH371" s="41">
        <v>1.549E-2</v>
      </c>
      <c r="AI371" s="40">
        <v>2.97</v>
      </c>
      <c r="AJ371" s="40">
        <v>3.9254937230208271</v>
      </c>
      <c r="AK371" s="40">
        <v>0.05</v>
      </c>
    </row>
    <row r="372" spans="1:37" x14ac:dyDescent="0.25">
      <c r="A372" s="45">
        <v>105</v>
      </c>
      <c r="B372" s="45" t="s">
        <v>165</v>
      </c>
      <c r="C372" s="45" t="str">
        <f>CONCATENATE(B372,A372)</f>
        <v>Isla San Mateo105</v>
      </c>
      <c r="D372" s="45">
        <v>25.37876</v>
      </c>
      <c r="E372" s="45">
        <v>-110.99285</v>
      </c>
      <c r="F372" s="46">
        <v>4</v>
      </c>
      <c r="G372" s="47">
        <v>42674</v>
      </c>
      <c r="H372" s="48" t="s">
        <v>189</v>
      </c>
      <c r="I372" s="45">
        <v>1.8</v>
      </c>
      <c r="J372" s="45">
        <v>29</v>
      </c>
      <c r="K372" s="39" t="s">
        <v>441</v>
      </c>
      <c r="L372" s="39" t="s">
        <v>442</v>
      </c>
      <c r="M372" s="39">
        <v>1</v>
      </c>
      <c r="AI372" s="40">
        <f>VLOOKUP(K372,spp!A:E,5,FALSE)</f>
        <v>20.71</v>
      </c>
      <c r="AJ372" s="40">
        <f t="shared" ref="AJ372:AJ373" si="52">AI372*M372</f>
        <v>20.71</v>
      </c>
      <c r="AK372" s="42">
        <f t="shared" ref="AK372:AK373" si="53">M372/50</f>
        <v>0.02</v>
      </c>
    </row>
    <row r="373" spans="1:37" x14ac:dyDescent="0.25">
      <c r="A373" s="45">
        <v>105</v>
      </c>
      <c r="B373" s="45" t="s">
        <v>165</v>
      </c>
      <c r="C373" s="45" t="str">
        <f>CONCATENATE(B373,A373)</f>
        <v>Isla San Mateo105</v>
      </c>
      <c r="D373" s="45">
        <v>25.37876</v>
      </c>
      <c r="E373" s="45">
        <v>-110.99285</v>
      </c>
      <c r="F373" s="46">
        <v>4</v>
      </c>
      <c r="G373" s="47">
        <v>42674</v>
      </c>
      <c r="H373" s="48" t="s">
        <v>189</v>
      </c>
      <c r="I373" s="45">
        <v>1.8</v>
      </c>
      <c r="J373" s="45">
        <v>29</v>
      </c>
      <c r="K373" s="39" t="s">
        <v>443</v>
      </c>
      <c r="L373" s="39" t="s">
        <v>444</v>
      </c>
      <c r="M373" s="39">
        <v>2</v>
      </c>
      <c r="AI373" s="40">
        <f>VLOOKUP(K373,spp!A:E,5,FALSE)</f>
        <v>33.238461538461536</v>
      </c>
      <c r="AJ373" s="40">
        <f t="shared" si="52"/>
        <v>66.476923076923072</v>
      </c>
      <c r="AK373" s="42">
        <f t="shared" si="53"/>
        <v>0.04</v>
      </c>
    </row>
    <row r="374" spans="1:37" x14ac:dyDescent="0.25">
      <c r="A374" s="40">
        <v>106</v>
      </c>
      <c r="B374" s="40" t="s">
        <v>190</v>
      </c>
      <c r="C374" s="40" t="s">
        <v>191</v>
      </c>
      <c r="D374" s="40">
        <v>25.435690000000001</v>
      </c>
      <c r="E374" s="40">
        <v>-109.37438</v>
      </c>
      <c r="F374" s="40">
        <v>1</v>
      </c>
      <c r="G374" s="43">
        <v>42689</v>
      </c>
      <c r="H374" s="44">
        <v>0.33333333333333331</v>
      </c>
      <c r="I374" s="40">
        <v>12.9</v>
      </c>
      <c r="J374" s="40">
        <v>26</v>
      </c>
      <c r="K374" s="40" t="s">
        <v>18</v>
      </c>
      <c r="L374" s="40" t="s">
        <v>19</v>
      </c>
      <c r="M374" s="40">
        <f>SUM(N374:AG374)</f>
        <v>2</v>
      </c>
      <c r="U374" s="40">
        <v>2</v>
      </c>
      <c r="AH374" s="41">
        <v>3.1620000000000002E-2</v>
      </c>
      <c r="AI374" s="40">
        <v>2.93</v>
      </c>
      <c r="AJ374" s="40">
        <v>579.27747218108516</v>
      </c>
      <c r="AK374" s="40">
        <v>0.02</v>
      </c>
    </row>
    <row r="375" spans="1:37" x14ac:dyDescent="0.25">
      <c r="A375" s="40">
        <v>106</v>
      </c>
      <c r="B375" s="40" t="s">
        <v>190</v>
      </c>
      <c r="C375" s="40" t="s">
        <v>191</v>
      </c>
      <c r="D375" s="40">
        <v>25.435690000000001</v>
      </c>
      <c r="E375" s="40">
        <v>-109.37438</v>
      </c>
      <c r="F375" s="40">
        <v>1</v>
      </c>
      <c r="G375" s="43">
        <v>42689</v>
      </c>
      <c r="H375" s="44">
        <v>0.33333333333333331</v>
      </c>
      <c r="I375" s="40">
        <v>12.9</v>
      </c>
      <c r="J375" s="40">
        <v>26</v>
      </c>
      <c r="K375" s="40" t="s">
        <v>28</v>
      </c>
      <c r="L375" s="40" t="s">
        <v>29</v>
      </c>
      <c r="M375" s="40">
        <f>SUM(N375:AG375)</f>
        <v>5</v>
      </c>
      <c r="T375" s="40">
        <v>5</v>
      </c>
      <c r="AH375" s="41">
        <v>1.738E-2</v>
      </c>
      <c r="AI375" s="40">
        <v>3.06</v>
      </c>
      <c r="AJ375" s="40">
        <v>552.98863453510546</v>
      </c>
      <c r="AK375" s="40">
        <v>0.05</v>
      </c>
    </row>
    <row r="376" spans="1:37" x14ac:dyDescent="0.25">
      <c r="A376" s="40">
        <v>106</v>
      </c>
      <c r="B376" s="40" t="s">
        <v>190</v>
      </c>
      <c r="C376" s="40" t="s">
        <v>191</v>
      </c>
      <c r="D376" s="40">
        <v>25.435690000000001</v>
      </c>
      <c r="E376" s="40">
        <v>-109.37438</v>
      </c>
      <c r="F376" s="40">
        <v>1</v>
      </c>
      <c r="G376" s="43">
        <v>42689</v>
      </c>
      <c r="H376" s="44">
        <v>0.33333333333333331</v>
      </c>
      <c r="I376" s="40">
        <v>12.9</v>
      </c>
      <c r="J376" s="40">
        <v>26</v>
      </c>
      <c r="K376" s="40" t="s">
        <v>20</v>
      </c>
      <c r="L376" s="40" t="s">
        <v>21</v>
      </c>
      <c r="M376" s="40">
        <f>SUM(N376:AG376)</f>
        <v>1</v>
      </c>
      <c r="U376" s="40">
        <v>1</v>
      </c>
      <c r="AH376" s="41">
        <v>1.549E-2</v>
      </c>
      <c r="AI376" s="40">
        <v>2.97</v>
      </c>
      <c r="AJ376" s="40">
        <v>160.70651990127709</v>
      </c>
      <c r="AK376" s="40">
        <v>0.01</v>
      </c>
    </row>
    <row r="377" spans="1:37" x14ac:dyDescent="0.25">
      <c r="A377" s="45">
        <v>106</v>
      </c>
      <c r="B377" s="45" t="s">
        <v>190</v>
      </c>
      <c r="C377" s="45" t="str">
        <f>CONCATENATE(B377,A377)</f>
        <v>Isla El Farallón106</v>
      </c>
      <c r="D377" s="45">
        <v>25.435690000000001</v>
      </c>
      <c r="E377" s="45">
        <v>-109.37438</v>
      </c>
      <c r="F377" s="46">
        <v>1</v>
      </c>
      <c r="G377" s="47">
        <v>42689</v>
      </c>
      <c r="H377" s="48">
        <v>0.33333333333333331</v>
      </c>
      <c r="I377" s="45">
        <v>12.9</v>
      </c>
      <c r="J377" s="45">
        <v>26</v>
      </c>
      <c r="K377" s="39" t="s">
        <v>441</v>
      </c>
      <c r="L377" s="39" t="s">
        <v>442</v>
      </c>
      <c r="M377" s="39">
        <v>32</v>
      </c>
      <c r="AI377" s="40">
        <f>VLOOKUP(K377,spp!A:E,5,FALSE)</f>
        <v>20.71</v>
      </c>
      <c r="AJ377" s="40">
        <f t="shared" ref="AJ377:AJ378" si="54">AI377*M377</f>
        <v>662.72</v>
      </c>
      <c r="AK377" s="42">
        <f t="shared" ref="AK377:AK378" si="55">M377/50</f>
        <v>0.64</v>
      </c>
    </row>
    <row r="378" spans="1:37" x14ac:dyDescent="0.25">
      <c r="A378" s="45">
        <v>106</v>
      </c>
      <c r="B378" s="45" t="s">
        <v>190</v>
      </c>
      <c r="C378" s="45" t="str">
        <f>CONCATENATE(B378,A378)</f>
        <v>Isla El Farallón106</v>
      </c>
      <c r="D378" s="45">
        <v>25.435690000000001</v>
      </c>
      <c r="E378" s="45">
        <v>-109.37438</v>
      </c>
      <c r="F378" s="46">
        <v>1</v>
      </c>
      <c r="G378" s="47">
        <v>42689</v>
      </c>
      <c r="H378" s="48">
        <v>0.33333333333333331</v>
      </c>
      <c r="I378" s="45">
        <v>12.9</v>
      </c>
      <c r="J378" s="45">
        <v>26</v>
      </c>
      <c r="K378" s="39" t="s">
        <v>443</v>
      </c>
      <c r="L378" s="39" t="s">
        <v>444</v>
      </c>
      <c r="M378" s="39">
        <v>1</v>
      </c>
      <c r="AI378" s="40">
        <f>VLOOKUP(K378,spp!A:E,5,FALSE)</f>
        <v>33.238461538461536</v>
      </c>
      <c r="AJ378" s="40">
        <f t="shared" si="54"/>
        <v>33.238461538461536</v>
      </c>
      <c r="AK378" s="42">
        <f t="shared" si="55"/>
        <v>0.02</v>
      </c>
    </row>
    <row r="379" spans="1:37" x14ac:dyDescent="0.25">
      <c r="A379" s="40">
        <v>107</v>
      </c>
      <c r="B379" s="40" t="s">
        <v>190</v>
      </c>
      <c r="C379" s="40" t="s">
        <v>192</v>
      </c>
      <c r="D379" s="40">
        <v>25.435690000000001</v>
      </c>
      <c r="E379" s="40">
        <v>-109.37438</v>
      </c>
      <c r="F379" s="40">
        <v>2</v>
      </c>
      <c r="G379" s="43">
        <v>42689</v>
      </c>
      <c r="H379" s="44">
        <v>0.34722222222222227</v>
      </c>
      <c r="I379" s="40">
        <v>13.9</v>
      </c>
      <c r="J379" s="40">
        <v>26</v>
      </c>
      <c r="K379" s="40" t="s">
        <v>28</v>
      </c>
      <c r="L379" s="40" t="s">
        <v>29</v>
      </c>
      <c r="M379" s="40">
        <f>SUM(N379:AG379)</f>
        <v>1</v>
      </c>
      <c r="T379" s="40">
        <v>1</v>
      </c>
      <c r="AH379" s="41">
        <v>1.738E-2</v>
      </c>
      <c r="AI379" s="40">
        <v>3.06</v>
      </c>
      <c r="AJ379" s="40">
        <v>110.5977269070211</v>
      </c>
      <c r="AK379" s="40">
        <v>0.01</v>
      </c>
    </row>
    <row r="380" spans="1:37" x14ac:dyDescent="0.25">
      <c r="A380" s="45">
        <v>107</v>
      </c>
      <c r="B380" s="45" t="s">
        <v>190</v>
      </c>
      <c r="C380" s="45" t="str">
        <f>CONCATENATE(B380,A380)</f>
        <v>Isla El Farallón107</v>
      </c>
      <c r="D380" s="45">
        <v>25.435690000000001</v>
      </c>
      <c r="E380" s="45">
        <v>-109.37438</v>
      </c>
      <c r="F380" s="46">
        <v>2</v>
      </c>
      <c r="G380" s="47">
        <v>42689</v>
      </c>
      <c r="H380" s="48">
        <v>0.34722222222222227</v>
      </c>
      <c r="I380" s="45">
        <v>13.9</v>
      </c>
      <c r="J380" s="45">
        <v>26</v>
      </c>
      <c r="K380" s="39" t="s">
        <v>441</v>
      </c>
      <c r="L380" s="39" t="s">
        <v>442</v>
      </c>
      <c r="M380" s="39">
        <v>54</v>
      </c>
      <c r="AI380" s="40">
        <f>VLOOKUP(K380,spp!A:E,5,FALSE)</f>
        <v>20.71</v>
      </c>
      <c r="AJ380" s="40">
        <f t="shared" ref="AJ380:AJ382" si="56">AI380*M380</f>
        <v>1118.3400000000001</v>
      </c>
      <c r="AK380" s="42">
        <f t="shared" ref="AK380:AK382" si="57">M380/50</f>
        <v>1.08</v>
      </c>
    </row>
    <row r="381" spans="1:37" x14ac:dyDescent="0.25">
      <c r="A381" s="45">
        <v>107</v>
      </c>
      <c r="B381" s="45" t="s">
        <v>190</v>
      </c>
      <c r="C381" s="45" t="str">
        <f>CONCATENATE(B381,A381)</f>
        <v>Isla El Farallón107</v>
      </c>
      <c r="D381" s="45">
        <v>25.435690000000001</v>
      </c>
      <c r="E381" s="45">
        <v>-109.37438</v>
      </c>
      <c r="F381" s="46">
        <v>2</v>
      </c>
      <c r="G381" s="47">
        <v>42689</v>
      </c>
      <c r="H381" s="48">
        <v>0.34722222222222227</v>
      </c>
      <c r="I381" s="45">
        <v>13.9</v>
      </c>
      <c r="J381" s="45">
        <v>26</v>
      </c>
      <c r="K381" s="39" t="s">
        <v>445</v>
      </c>
      <c r="L381" s="39" t="s">
        <v>446</v>
      </c>
      <c r="M381" s="39">
        <v>2</v>
      </c>
      <c r="AI381" s="40">
        <f>VLOOKUP(K381,spp!A:E,5,FALSE)</f>
        <v>375</v>
      </c>
      <c r="AJ381" s="40">
        <f t="shared" si="56"/>
        <v>750</v>
      </c>
      <c r="AK381" s="42">
        <f t="shared" si="57"/>
        <v>0.04</v>
      </c>
    </row>
    <row r="382" spans="1:37" x14ac:dyDescent="0.25">
      <c r="A382" s="45">
        <v>107</v>
      </c>
      <c r="B382" s="45" t="s">
        <v>190</v>
      </c>
      <c r="C382" s="45" t="str">
        <f>CONCATENATE(B382,A382)</f>
        <v>Isla El Farallón107</v>
      </c>
      <c r="D382" s="45">
        <v>25.435690000000001</v>
      </c>
      <c r="E382" s="45">
        <v>-109.37438</v>
      </c>
      <c r="F382" s="46">
        <v>2</v>
      </c>
      <c r="G382" s="47">
        <v>42689</v>
      </c>
      <c r="H382" s="48">
        <v>0.34722222222222227</v>
      </c>
      <c r="I382" s="45">
        <v>13.9</v>
      </c>
      <c r="J382" s="45">
        <v>26</v>
      </c>
      <c r="K382" s="39" t="s">
        <v>443</v>
      </c>
      <c r="L382" s="39" t="s">
        <v>444</v>
      </c>
      <c r="M382" s="39">
        <v>3</v>
      </c>
      <c r="AI382" s="40">
        <f>VLOOKUP(K382,spp!A:E,5,FALSE)</f>
        <v>33.238461538461536</v>
      </c>
      <c r="AJ382" s="40">
        <f t="shared" si="56"/>
        <v>99.715384615384608</v>
      </c>
      <c r="AK382" s="42">
        <f t="shared" si="57"/>
        <v>0.06</v>
      </c>
    </row>
    <row r="383" spans="1:37" x14ac:dyDescent="0.25">
      <c r="A383" s="40">
        <v>108</v>
      </c>
      <c r="B383" s="40" t="s">
        <v>190</v>
      </c>
      <c r="C383" s="40" t="s">
        <v>193</v>
      </c>
      <c r="D383" s="40">
        <v>25.435690000000001</v>
      </c>
      <c r="E383" s="40">
        <v>-109.37438</v>
      </c>
      <c r="F383" s="40">
        <v>3</v>
      </c>
      <c r="G383" s="43">
        <v>42689</v>
      </c>
      <c r="H383" s="44">
        <v>0.36458333333333331</v>
      </c>
      <c r="I383" s="40">
        <v>14.3</v>
      </c>
      <c r="J383" s="40">
        <v>26</v>
      </c>
      <c r="K383" s="40" t="s">
        <v>20</v>
      </c>
      <c r="L383" s="40" t="s">
        <v>21</v>
      </c>
      <c r="M383" s="40">
        <f>SUM(N383:AG383)</f>
        <v>12</v>
      </c>
      <c r="S383" s="40">
        <v>9</v>
      </c>
      <c r="U383" s="40">
        <v>3</v>
      </c>
      <c r="AH383" s="41">
        <v>1.549E-2</v>
      </c>
      <c r="AI383" s="40">
        <v>2.97</v>
      </c>
      <c r="AJ383" s="40">
        <v>817.12583383425658</v>
      </c>
      <c r="AK383" s="40">
        <v>0.12</v>
      </c>
    </row>
    <row r="384" spans="1:37" x14ac:dyDescent="0.25">
      <c r="A384" s="40">
        <v>108</v>
      </c>
      <c r="B384" s="40" t="s">
        <v>190</v>
      </c>
      <c r="C384" s="40" t="s">
        <v>193</v>
      </c>
      <c r="D384" s="40">
        <v>25.435690000000001</v>
      </c>
      <c r="E384" s="40">
        <v>-109.37438</v>
      </c>
      <c r="F384" s="40">
        <v>3</v>
      </c>
      <c r="G384" s="43">
        <v>42689</v>
      </c>
      <c r="H384" s="44">
        <v>0.36458333333333331</v>
      </c>
      <c r="I384" s="40">
        <v>14.3</v>
      </c>
      <c r="J384" s="40">
        <v>26</v>
      </c>
      <c r="K384" s="40" t="s">
        <v>26</v>
      </c>
      <c r="L384" s="40" t="s">
        <v>27</v>
      </c>
      <c r="M384" s="40">
        <f>SUM(N384:AG384)</f>
        <v>1</v>
      </c>
      <c r="O384" s="40">
        <v>1</v>
      </c>
      <c r="AH384" s="41">
        <v>1.549E-2</v>
      </c>
      <c r="AI384" s="40">
        <v>2.97</v>
      </c>
      <c r="AJ384" s="40">
        <v>0.7850987446041654</v>
      </c>
      <c r="AK384" s="40">
        <v>0.01</v>
      </c>
    </row>
    <row r="385" spans="1:37" x14ac:dyDescent="0.25">
      <c r="A385" s="40">
        <v>108</v>
      </c>
      <c r="B385" s="40" t="s">
        <v>190</v>
      </c>
      <c r="C385" s="40" t="s">
        <v>193</v>
      </c>
      <c r="D385" s="40">
        <v>25.435690000000001</v>
      </c>
      <c r="E385" s="40">
        <v>-109.37438</v>
      </c>
      <c r="F385" s="40">
        <v>3</v>
      </c>
      <c r="G385" s="43">
        <v>42689</v>
      </c>
      <c r="H385" s="44">
        <v>0.36458333333333331</v>
      </c>
      <c r="I385" s="40">
        <v>14.3</v>
      </c>
      <c r="J385" s="40">
        <v>26</v>
      </c>
      <c r="K385" s="40" t="s">
        <v>18</v>
      </c>
      <c r="L385" s="40" t="s">
        <v>19</v>
      </c>
      <c r="M385" s="40">
        <f>SUM(N385:AG385)</f>
        <v>1</v>
      </c>
      <c r="S385" s="40">
        <v>1</v>
      </c>
      <c r="AH385" s="41">
        <v>3.1620000000000002E-2</v>
      </c>
      <c r="AI385" s="40">
        <v>2.93</v>
      </c>
      <c r="AJ385" s="40">
        <v>68.420898216785886</v>
      </c>
      <c r="AK385" s="40">
        <v>0.01</v>
      </c>
    </row>
    <row r="386" spans="1:37" x14ac:dyDescent="0.25">
      <c r="A386" s="40">
        <v>108</v>
      </c>
      <c r="B386" s="40" t="s">
        <v>190</v>
      </c>
      <c r="C386" s="40" t="s">
        <v>193</v>
      </c>
      <c r="D386" s="40">
        <v>25.435690000000001</v>
      </c>
      <c r="E386" s="40">
        <v>-109.37438</v>
      </c>
      <c r="F386" s="40">
        <v>3</v>
      </c>
      <c r="G386" s="43">
        <v>42689</v>
      </c>
      <c r="H386" s="44">
        <v>0.36458333333333331</v>
      </c>
      <c r="I386" s="40">
        <v>14.3</v>
      </c>
      <c r="J386" s="40">
        <v>26</v>
      </c>
      <c r="K386" s="40" t="s">
        <v>28</v>
      </c>
      <c r="L386" s="40" t="s">
        <v>29</v>
      </c>
      <c r="M386" s="40">
        <f>SUM(N386:AG386)</f>
        <v>1</v>
      </c>
      <c r="T386" s="40">
        <v>1</v>
      </c>
      <c r="AH386" s="41">
        <v>1.738E-2</v>
      </c>
      <c r="AI386" s="40">
        <v>3.06</v>
      </c>
      <c r="AJ386" s="40">
        <v>110.5977269070211</v>
      </c>
      <c r="AK386" s="40">
        <v>0.01</v>
      </c>
    </row>
    <row r="387" spans="1:37" x14ac:dyDescent="0.25">
      <c r="A387" s="45">
        <v>108</v>
      </c>
      <c r="B387" s="45" t="s">
        <v>190</v>
      </c>
      <c r="C387" s="45" t="str">
        <f>CONCATENATE(B387,A387)</f>
        <v>Isla El Farallón108</v>
      </c>
      <c r="D387" s="45">
        <v>25.435690000000001</v>
      </c>
      <c r="E387" s="45">
        <v>-109.37438</v>
      </c>
      <c r="F387" s="46">
        <v>3</v>
      </c>
      <c r="G387" s="47">
        <v>42689</v>
      </c>
      <c r="H387" s="48">
        <v>0.36458333333333331</v>
      </c>
      <c r="I387" s="45">
        <v>14.3</v>
      </c>
      <c r="J387" s="45">
        <v>26</v>
      </c>
      <c r="K387" s="39" t="s">
        <v>441</v>
      </c>
      <c r="L387" s="39" t="s">
        <v>442</v>
      </c>
      <c r="M387" s="39">
        <v>85</v>
      </c>
      <c r="AI387" s="40">
        <f>VLOOKUP(K387,spp!A:E,5,FALSE)</f>
        <v>20.71</v>
      </c>
      <c r="AJ387" s="40">
        <f t="shared" ref="AJ387:AJ388" si="58">AI387*M387</f>
        <v>1760.3500000000001</v>
      </c>
      <c r="AK387" s="42">
        <f t="shared" ref="AK387:AK388" si="59">M387/50</f>
        <v>1.7</v>
      </c>
    </row>
    <row r="388" spans="1:37" x14ac:dyDescent="0.25">
      <c r="A388" s="45">
        <v>108</v>
      </c>
      <c r="B388" s="45" t="s">
        <v>190</v>
      </c>
      <c r="C388" s="45" t="str">
        <f>CONCATENATE(B388,A388)</f>
        <v>Isla El Farallón108</v>
      </c>
      <c r="D388" s="45">
        <v>25.435690000000001</v>
      </c>
      <c r="E388" s="45">
        <v>-109.37438</v>
      </c>
      <c r="F388" s="46">
        <v>3</v>
      </c>
      <c r="G388" s="47">
        <v>42689</v>
      </c>
      <c r="H388" s="48">
        <v>0.36458333333333331</v>
      </c>
      <c r="I388" s="45">
        <v>14.3</v>
      </c>
      <c r="J388" s="45">
        <v>26</v>
      </c>
      <c r="K388" s="39" t="s">
        <v>445</v>
      </c>
      <c r="L388" s="39" t="s">
        <v>446</v>
      </c>
      <c r="M388" s="39">
        <v>1</v>
      </c>
      <c r="AI388" s="40">
        <f>VLOOKUP(K388,spp!A:E,5,FALSE)</f>
        <v>375</v>
      </c>
      <c r="AJ388" s="40">
        <f t="shared" si="58"/>
        <v>375</v>
      </c>
      <c r="AK388" s="42">
        <f t="shared" si="59"/>
        <v>0.02</v>
      </c>
    </row>
    <row r="389" spans="1:37" x14ac:dyDescent="0.25">
      <c r="A389" s="40">
        <v>109</v>
      </c>
      <c r="B389" s="40" t="s">
        <v>190</v>
      </c>
      <c r="C389" s="40" t="s">
        <v>194</v>
      </c>
      <c r="D389" s="40">
        <v>25.435690000000001</v>
      </c>
      <c r="E389" s="40">
        <v>-109.37438</v>
      </c>
      <c r="F389" s="40">
        <v>4</v>
      </c>
      <c r="G389" s="43">
        <v>42689</v>
      </c>
      <c r="H389" s="44">
        <v>0.375</v>
      </c>
      <c r="I389" s="40">
        <v>15.2</v>
      </c>
      <c r="J389" s="40">
        <v>26</v>
      </c>
      <c r="K389" s="40" t="s">
        <v>18</v>
      </c>
      <c r="L389" s="40" t="s">
        <v>19</v>
      </c>
      <c r="M389" s="40">
        <f>SUM(N389:AG389)</f>
        <v>6</v>
      </c>
      <c r="S389" s="40">
        <v>3</v>
      </c>
      <c r="U389" s="40">
        <v>3</v>
      </c>
      <c r="AH389" s="41">
        <v>3.1620000000000002E-2</v>
      </c>
      <c r="AI389" s="40">
        <v>2.93</v>
      </c>
      <c r="AJ389" s="40">
        <v>1074.1789029219854</v>
      </c>
      <c r="AK389" s="40">
        <v>0.06</v>
      </c>
    </row>
    <row r="390" spans="1:37" x14ac:dyDescent="0.25">
      <c r="A390" s="40">
        <v>109</v>
      </c>
      <c r="B390" s="40" t="s">
        <v>190</v>
      </c>
      <c r="C390" s="40" t="s">
        <v>194</v>
      </c>
      <c r="D390" s="40">
        <v>25.435690000000001</v>
      </c>
      <c r="E390" s="40">
        <v>-109.37438</v>
      </c>
      <c r="F390" s="40">
        <v>4</v>
      </c>
      <c r="G390" s="43">
        <v>42689</v>
      </c>
      <c r="H390" s="44">
        <v>0.375</v>
      </c>
      <c r="I390" s="40">
        <v>15.2</v>
      </c>
      <c r="J390" s="40">
        <v>26</v>
      </c>
      <c r="K390" s="40" t="s">
        <v>26</v>
      </c>
      <c r="L390" s="40" t="s">
        <v>27</v>
      </c>
      <c r="M390" s="40">
        <f>SUM(N390:AG390)</f>
        <v>3</v>
      </c>
      <c r="O390" s="40">
        <v>3</v>
      </c>
      <c r="AH390" s="41">
        <v>1.549E-2</v>
      </c>
      <c r="AI390" s="40">
        <v>2.97</v>
      </c>
      <c r="AJ390" s="40">
        <v>2.3552962338124961</v>
      </c>
      <c r="AK390" s="40">
        <v>0.03</v>
      </c>
    </row>
    <row r="391" spans="1:37" x14ac:dyDescent="0.25">
      <c r="A391" s="40">
        <v>109</v>
      </c>
      <c r="B391" s="40" t="s">
        <v>190</v>
      </c>
      <c r="C391" s="40" t="s">
        <v>194</v>
      </c>
      <c r="D391" s="40">
        <v>25.435690000000001</v>
      </c>
      <c r="E391" s="40">
        <v>-109.37438</v>
      </c>
      <c r="F391" s="40">
        <v>4</v>
      </c>
      <c r="G391" s="43">
        <v>42689</v>
      </c>
      <c r="H391" s="44">
        <v>0.375</v>
      </c>
      <c r="I391" s="40">
        <v>15.2</v>
      </c>
      <c r="J391" s="40">
        <v>26</v>
      </c>
      <c r="K391" s="40" t="s">
        <v>20</v>
      </c>
      <c r="L391" s="40" t="s">
        <v>21</v>
      </c>
      <c r="M391" s="40">
        <f>SUM(N391:AG391)</f>
        <v>1</v>
      </c>
      <c r="T391" s="40">
        <v>1</v>
      </c>
      <c r="AH391" s="41">
        <v>1.549E-2</v>
      </c>
      <c r="AI391" s="40">
        <v>2.97</v>
      </c>
      <c r="AJ391" s="40">
        <v>76.185868429067554</v>
      </c>
      <c r="AK391" s="40">
        <v>0.01</v>
      </c>
    </row>
    <row r="392" spans="1:37" x14ac:dyDescent="0.25">
      <c r="A392" s="45">
        <v>109</v>
      </c>
      <c r="B392" s="45" t="s">
        <v>190</v>
      </c>
      <c r="C392" s="45" t="str">
        <f>CONCATENATE(B392,A392)</f>
        <v>Isla El Farallón109</v>
      </c>
      <c r="D392" s="45">
        <v>25.435690000000001</v>
      </c>
      <c r="E392" s="45">
        <v>-109.37438</v>
      </c>
      <c r="F392" s="46">
        <v>4</v>
      </c>
      <c r="G392" s="47">
        <v>42689</v>
      </c>
      <c r="H392" s="48">
        <v>0.375</v>
      </c>
      <c r="I392" s="45">
        <v>15.2</v>
      </c>
      <c r="J392" s="45">
        <v>26</v>
      </c>
      <c r="K392" s="39" t="s">
        <v>441</v>
      </c>
      <c r="L392" s="39" t="s">
        <v>442</v>
      </c>
      <c r="M392" s="39">
        <v>1</v>
      </c>
      <c r="AI392" s="40">
        <f>VLOOKUP(K392,spp!A:E,5,FALSE)</f>
        <v>20.71</v>
      </c>
      <c r="AJ392" s="40">
        <f>AI392*M392</f>
        <v>20.71</v>
      </c>
      <c r="AK392" s="42">
        <f>M392/50</f>
        <v>0.02</v>
      </c>
    </row>
    <row r="393" spans="1:37" x14ac:dyDescent="0.25">
      <c r="A393" s="40">
        <v>110</v>
      </c>
      <c r="B393" s="40" t="s">
        <v>190</v>
      </c>
      <c r="C393" s="40" t="s">
        <v>195</v>
      </c>
      <c r="D393" s="40">
        <v>25.435690000000001</v>
      </c>
      <c r="E393" s="40">
        <v>-109.37438</v>
      </c>
      <c r="F393" s="40">
        <v>1</v>
      </c>
      <c r="G393" s="43">
        <v>42689</v>
      </c>
      <c r="H393" s="44">
        <v>0.34027777777777773</v>
      </c>
      <c r="I393" s="40">
        <v>16.5</v>
      </c>
      <c r="J393" s="40">
        <v>26</v>
      </c>
      <c r="K393" s="40" t="s">
        <v>20</v>
      </c>
      <c r="L393" s="40" t="s">
        <v>21</v>
      </c>
      <c r="M393" s="40">
        <f>SUM(N393:AG393)</f>
        <v>14</v>
      </c>
      <c r="T393" s="40">
        <v>7</v>
      </c>
      <c r="V393" s="40">
        <v>7</v>
      </c>
      <c r="AH393" s="41">
        <v>1.549E-2</v>
      </c>
      <c r="AI393" s="40">
        <v>2.97</v>
      </c>
      <c r="AJ393" s="40">
        <v>2574.8865127067284</v>
      </c>
      <c r="AK393" s="40">
        <v>0.14000000000000001</v>
      </c>
    </row>
    <row r="394" spans="1:37" x14ac:dyDescent="0.25">
      <c r="A394" s="40">
        <v>110</v>
      </c>
      <c r="B394" s="40" t="s">
        <v>190</v>
      </c>
      <c r="C394" s="40" t="s">
        <v>195</v>
      </c>
      <c r="D394" s="40">
        <v>25.435690000000001</v>
      </c>
      <c r="E394" s="40">
        <v>-109.37438</v>
      </c>
      <c r="F394" s="40">
        <v>1</v>
      </c>
      <c r="G394" s="43">
        <v>42689</v>
      </c>
      <c r="H394" s="44">
        <v>0.34027777777777773</v>
      </c>
      <c r="I394" s="40">
        <v>16.5</v>
      </c>
      <c r="J394" s="40">
        <v>26</v>
      </c>
      <c r="K394" s="40" t="s">
        <v>28</v>
      </c>
      <c r="L394" s="40" t="s">
        <v>29</v>
      </c>
      <c r="M394" s="40">
        <f>SUM(N394:AG394)</f>
        <v>4</v>
      </c>
      <c r="T394" s="40">
        <v>4</v>
      </c>
      <c r="AH394" s="41">
        <v>1.738E-2</v>
      </c>
      <c r="AI394" s="40">
        <v>3.06</v>
      </c>
      <c r="AJ394" s="40">
        <v>442.39090762808439</v>
      </c>
      <c r="AK394" s="40">
        <v>0.04</v>
      </c>
    </row>
    <row r="395" spans="1:37" x14ac:dyDescent="0.25">
      <c r="A395" s="40">
        <v>110</v>
      </c>
      <c r="B395" s="40" t="s">
        <v>190</v>
      </c>
      <c r="C395" s="40" t="s">
        <v>195</v>
      </c>
      <c r="D395" s="40">
        <v>25.435690000000001</v>
      </c>
      <c r="E395" s="40">
        <v>-109.37438</v>
      </c>
      <c r="F395" s="40">
        <v>1</v>
      </c>
      <c r="G395" s="43">
        <v>42689</v>
      </c>
      <c r="H395" s="44">
        <v>0.34027777777777773</v>
      </c>
      <c r="I395" s="40">
        <v>16.5</v>
      </c>
      <c r="J395" s="40">
        <v>26</v>
      </c>
      <c r="K395" s="40" t="s">
        <v>18</v>
      </c>
      <c r="L395" s="40" t="s">
        <v>19</v>
      </c>
      <c r="M395" s="40">
        <f>SUM(N395:AG395)</f>
        <v>1</v>
      </c>
      <c r="T395" s="40">
        <v>1</v>
      </c>
      <c r="AH395" s="41">
        <v>3.1620000000000002E-2</v>
      </c>
      <c r="AI395" s="40">
        <v>2.93</v>
      </c>
      <c r="AJ395" s="40">
        <v>138.69581223888392</v>
      </c>
      <c r="AK395" s="40">
        <v>0.01</v>
      </c>
    </row>
    <row r="396" spans="1:37" x14ac:dyDescent="0.25">
      <c r="A396" s="40">
        <v>110</v>
      </c>
      <c r="B396" s="40" t="s">
        <v>190</v>
      </c>
      <c r="C396" s="40" t="s">
        <v>195</v>
      </c>
      <c r="D396" s="40">
        <v>25.435690000000001</v>
      </c>
      <c r="E396" s="40">
        <v>-109.37438</v>
      </c>
      <c r="F396" s="40">
        <v>1</v>
      </c>
      <c r="G396" s="43">
        <v>42689</v>
      </c>
      <c r="H396" s="44">
        <v>0.34027777777777773</v>
      </c>
      <c r="I396" s="40">
        <v>16.5</v>
      </c>
      <c r="J396" s="40">
        <v>26</v>
      </c>
      <c r="K396" s="40" t="s">
        <v>26</v>
      </c>
      <c r="L396" s="40" t="s">
        <v>27</v>
      </c>
      <c r="M396" s="40">
        <f>SUM(N396:AG396)</f>
        <v>14</v>
      </c>
      <c r="Q396" s="40">
        <v>14</v>
      </c>
      <c r="AH396" s="41">
        <v>1.549E-2</v>
      </c>
      <c r="AI396" s="40">
        <v>2.97</v>
      </c>
      <c r="AJ396" s="40">
        <v>136.12671707881901</v>
      </c>
      <c r="AK396" s="40">
        <v>0.14000000000000001</v>
      </c>
    </row>
    <row r="397" spans="1:37" x14ac:dyDescent="0.25">
      <c r="A397" s="45">
        <v>110</v>
      </c>
      <c r="B397" s="45" t="s">
        <v>190</v>
      </c>
      <c r="C397" s="45" t="str">
        <f>CONCATENATE(B397,A397)</f>
        <v>Isla El Farallón110</v>
      </c>
      <c r="D397" s="45">
        <v>25.435690000000001</v>
      </c>
      <c r="E397" s="45">
        <v>-109.37438</v>
      </c>
      <c r="F397" s="46">
        <v>1</v>
      </c>
      <c r="G397" s="47">
        <v>42689</v>
      </c>
      <c r="H397" s="48">
        <v>0.34027777777777773</v>
      </c>
      <c r="I397" s="45">
        <v>16.5</v>
      </c>
      <c r="J397" s="45">
        <v>26</v>
      </c>
      <c r="K397" s="39" t="s">
        <v>441</v>
      </c>
      <c r="L397" s="39" t="s">
        <v>442</v>
      </c>
      <c r="M397" s="39">
        <v>14</v>
      </c>
      <c r="AI397" s="40">
        <f>VLOOKUP(K397,spp!A:E,5,FALSE)</f>
        <v>20.71</v>
      </c>
      <c r="AJ397" s="40">
        <f>AI397*M397</f>
        <v>289.94</v>
      </c>
      <c r="AK397" s="42">
        <f>M397/50</f>
        <v>0.28000000000000003</v>
      </c>
    </row>
    <row r="398" spans="1:37" x14ac:dyDescent="0.25">
      <c r="A398" s="40">
        <v>111</v>
      </c>
      <c r="B398" s="40" t="s">
        <v>190</v>
      </c>
      <c r="C398" s="40" t="s">
        <v>196</v>
      </c>
      <c r="D398" s="40">
        <v>25.435690000000001</v>
      </c>
      <c r="E398" s="40">
        <v>-109.37438</v>
      </c>
      <c r="F398" s="40">
        <v>2</v>
      </c>
      <c r="G398" s="43">
        <v>42689</v>
      </c>
      <c r="H398" s="44">
        <v>0.35069444444444442</v>
      </c>
      <c r="I398" s="40">
        <v>19.8</v>
      </c>
      <c r="J398" s="40">
        <v>26</v>
      </c>
      <c r="K398" s="40" t="s">
        <v>20</v>
      </c>
      <c r="L398" s="40" t="s">
        <v>21</v>
      </c>
      <c r="M398" s="40">
        <f>SUM(N398:AG398)</f>
        <v>11</v>
      </c>
      <c r="T398" s="40">
        <v>7</v>
      </c>
      <c r="V398" s="40">
        <v>4</v>
      </c>
      <c r="AH398" s="41">
        <v>1.549E-2</v>
      </c>
      <c r="AI398" s="40">
        <v>2.97</v>
      </c>
      <c r="AJ398" s="40">
        <v>1699.9213268339045</v>
      </c>
      <c r="AK398" s="40">
        <v>0.11</v>
      </c>
    </row>
    <row r="399" spans="1:37" x14ac:dyDescent="0.25">
      <c r="A399" s="40">
        <v>111</v>
      </c>
      <c r="B399" s="40" t="s">
        <v>190</v>
      </c>
      <c r="C399" s="40" t="s">
        <v>196</v>
      </c>
      <c r="D399" s="40">
        <v>25.435690000000001</v>
      </c>
      <c r="E399" s="40">
        <v>-109.37438</v>
      </c>
      <c r="F399" s="40">
        <v>2</v>
      </c>
      <c r="G399" s="43">
        <v>42689</v>
      </c>
      <c r="H399" s="44">
        <v>0.35069444444444442</v>
      </c>
      <c r="I399" s="40">
        <v>19.8</v>
      </c>
      <c r="J399" s="40">
        <v>26</v>
      </c>
      <c r="K399" s="40" t="s">
        <v>26</v>
      </c>
      <c r="L399" s="40" t="s">
        <v>27</v>
      </c>
      <c r="M399" s="40">
        <f>SUM(N399:AG399)</f>
        <v>3</v>
      </c>
      <c r="Q399" s="40">
        <v>3</v>
      </c>
      <c r="AH399" s="41">
        <v>1.549E-2</v>
      </c>
      <c r="AI399" s="40">
        <v>2.97</v>
      </c>
      <c r="AJ399" s="40">
        <v>29.170010802604075</v>
      </c>
      <c r="AK399" s="40">
        <v>0.03</v>
      </c>
    </row>
    <row r="400" spans="1:37" x14ac:dyDescent="0.25">
      <c r="A400" s="40">
        <v>111</v>
      </c>
      <c r="B400" s="40" t="s">
        <v>190</v>
      </c>
      <c r="C400" s="40" t="s">
        <v>196</v>
      </c>
      <c r="D400" s="40">
        <v>25.435690000000001</v>
      </c>
      <c r="E400" s="40">
        <v>-109.37438</v>
      </c>
      <c r="F400" s="40">
        <v>2</v>
      </c>
      <c r="G400" s="43">
        <v>42689</v>
      </c>
      <c r="H400" s="44">
        <v>0.35069444444444442</v>
      </c>
      <c r="I400" s="40">
        <v>19.8</v>
      </c>
      <c r="J400" s="40">
        <v>26</v>
      </c>
      <c r="K400" s="40" t="s">
        <v>18</v>
      </c>
      <c r="L400" s="40" t="s">
        <v>19</v>
      </c>
      <c r="M400" s="40">
        <f>SUM(N400:AG400)</f>
        <v>2</v>
      </c>
      <c r="T400" s="40">
        <v>2</v>
      </c>
      <c r="AH400" s="41">
        <v>3.1620000000000002E-2</v>
      </c>
      <c r="AI400" s="40">
        <v>2.93</v>
      </c>
      <c r="AJ400" s="40">
        <v>277.39162447776783</v>
      </c>
      <c r="AK400" s="40">
        <v>0.02</v>
      </c>
    </row>
    <row r="401" spans="1:37" x14ac:dyDescent="0.25">
      <c r="A401" s="40">
        <v>111</v>
      </c>
      <c r="B401" s="40" t="s">
        <v>190</v>
      </c>
      <c r="C401" s="40" t="s">
        <v>196</v>
      </c>
      <c r="D401" s="40">
        <v>25.435690000000001</v>
      </c>
      <c r="E401" s="40">
        <v>-109.37438</v>
      </c>
      <c r="F401" s="40">
        <v>2</v>
      </c>
      <c r="G401" s="43">
        <v>42689</v>
      </c>
      <c r="H401" s="44">
        <v>0.35069444444444442</v>
      </c>
      <c r="I401" s="40">
        <v>19.8</v>
      </c>
      <c r="J401" s="40">
        <v>26</v>
      </c>
      <c r="K401" s="40" t="s">
        <v>28</v>
      </c>
      <c r="L401" s="40" t="s">
        <v>29</v>
      </c>
      <c r="M401" s="40">
        <f>SUM(N401:AG401)</f>
        <v>2</v>
      </c>
      <c r="T401" s="40">
        <v>2</v>
      </c>
      <c r="AH401" s="41">
        <v>1.738E-2</v>
      </c>
      <c r="AI401" s="40">
        <v>3.06</v>
      </c>
      <c r="AJ401" s="40">
        <v>221.1954538140422</v>
      </c>
      <c r="AK401" s="40">
        <v>0.02</v>
      </c>
    </row>
    <row r="402" spans="1:37" x14ac:dyDescent="0.25">
      <c r="A402" s="45">
        <v>111</v>
      </c>
      <c r="B402" s="45" t="s">
        <v>190</v>
      </c>
      <c r="C402" s="45" t="str">
        <f>CONCATENATE(B402,A402)</f>
        <v>Isla El Farallón111</v>
      </c>
      <c r="D402" s="45">
        <v>25.435690000000001</v>
      </c>
      <c r="E402" s="45">
        <v>-109.37438</v>
      </c>
      <c r="F402" s="46">
        <v>2</v>
      </c>
      <c r="G402" s="47">
        <v>42689</v>
      </c>
      <c r="H402" s="48">
        <v>0.35069444444444442</v>
      </c>
      <c r="I402" s="45">
        <v>19.8</v>
      </c>
      <c r="J402" s="45">
        <v>26</v>
      </c>
      <c r="K402" s="39" t="s">
        <v>441</v>
      </c>
      <c r="L402" s="39" t="s">
        <v>442</v>
      </c>
      <c r="M402" s="39">
        <v>8</v>
      </c>
      <c r="AI402" s="40">
        <f>VLOOKUP(K402,spp!A:E,5,FALSE)</f>
        <v>20.71</v>
      </c>
      <c r="AJ402" s="40">
        <f t="shared" ref="AJ402:AJ403" si="60">AI402*M402</f>
        <v>165.68</v>
      </c>
      <c r="AK402" s="42">
        <f t="shared" ref="AK402:AK403" si="61">M402/50</f>
        <v>0.16</v>
      </c>
    </row>
    <row r="403" spans="1:37" x14ac:dyDescent="0.25">
      <c r="A403" s="45">
        <v>111</v>
      </c>
      <c r="B403" s="45" t="s">
        <v>190</v>
      </c>
      <c r="C403" s="45" t="str">
        <f>CONCATENATE(B403,A403)</f>
        <v>Isla El Farallón111</v>
      </c>
      <c r="D403" s="45">
        <v>25.435690000000001</v>
      </c>
      <c r="E403" s="45">
        <v>-109.37438</v>
      </c>
      <c r="F403" s="46">
        <v>2</v>
      </c>
      <c r="G403" s="47">
        <v>42689</v>
      </c>
      <c r="H403" s="48">
        <v>0.35069444444444442</v>
      </c>
      <c r="I403" s="45">
        <v>19.8</v>
      </c>
      <c r="J403" s="45">
        <v>26</v>
      </c>
      <c r="K403" s="39" t="s">
        <v>445</v>
      </c>
      <c r="L403" s="39" t="s">
        <v>446</v>
      </c>
      <c r="M403" s="39">
        <v>1</v>
      </c>
      <c r="AI403" s="40">
        <f>VLOOKUP(K403,spp!A:E,5,FALSE)</f>
        <v>375</v>
      </c>
      <c r="AJ403" s="40">
        <f t="shared" si="60"/>
        <v>375</v>
      </c>
      <c r="AK403" s="42">
        <f t="shared" si="61"/>
        <v>0.02</v>
      </c>
    </row>
    <row r="404" spans="1:37" x14ac:dyDescent="0.25">
      <c r="A404" s="40">
        <v>112</v>
      </c>
      <c r="B404" s="40" t="s">
        <v>190</v>
      </c>
      <c r="C404" s="40" t="s">
        <v>197</v>
      </c>
      <c r="D404" s="40">
        <v>25.435690000000001</v>
      </c>
      <c r="E404" s="40">
        <v>-109.37438</v>
      </c>
      <c r="F404" s="40">
        <v>1</v>
      </c>
      <c r="G404" s="43">
        <v>42689</v>
      </c>
      <c r="H404" s="44">
        <v>0.35902777777777778</v>
      </c>
      <c r="I404" s="40">
        <v>11.5</v>
      </c>
      <c r="J404" s="40">
        <v>26</v>
      </c>
      <c r="K404" s="40" t="s">
        <v>20</v>
      </c>
      <c r="L404" s="40" t="s">
        <v>21</v>
      </c>
      <c r="M404" s="40">
        <f>SUM(N404:AG404)</f>
        <v>12</v>
      </c>
      <c r="T404" s="40">
        <v>6</v>
      </c>
      <c r="V404" s="40">
        <v>6</v>
      </c>
      <c r="AH404" s="41">
        <v>1.549E-2</v>
      </c>
      <c r="AI404" s="40">
        <v>2.97</v>
      </c>
      <c r="AJ404" s="40">
        <v>2207.0455823200527</v>
      </c>
      <c r="AK404" s="40">
        <v>0.12</v>
      </c>
    </row>
    <row r="405" spans="1:37" x14ac:dyDescent="0.25">
      <c r="A405" s="40">
        <v>112</v>
      </c>
      <c r="B405" s="40" t="s">
        <v>190</v>
      </c>
      <c r="C405" s="40" t="s">
        <v>197</v>
      </c>
      <c r="D405" s="40">
        <v>25.435690000000001</v>
      </c>
      <c r="E405" s="40">
        <v>-109.37438</v>
      </c>
      <c r="F405" s="40">
        <v>1</v>
      </c>
      <c r="G405" s="43">
        <v>42689</v>
      </c>
      <c r="H405" s="44">
        <v>0.35902777777777778</v>
      </c>
      <c r="I405" s="40">
        <v>11.5</v>
      </c>
      <c r="J405" s="40">
        <v>26</v>
      </c>
      <c r="K405" s="40" t="s">
        <v>18</v>
      </c>
      <c r="L405" s="40" t="s">
        <v>19</v>
      </c>
      <c r="M405" s="40">
        <f>SUM(N405:AG405)</f>
        <v>8</v>
      </c>
      <c r="T405" s="40">
        <v>8</v>
      </c>
      <c r="AH405" s="41">
        <v>3.1620000000000002E-2</v>
      </c>
      <c r="AI405" s="40">
        <v>2.93</v>
      </c>
      <c r="AJ405" s="40">
        <v>1109.5664979110713</v>
      </c>
      <c r="AK405" s="40">
        <v>0.08</v>
      </c>
    </row>
    <row r="406" spans="1:37" x14ac:dyDescent="0.25">
      <c r="A406" s="45">
        <v>112</v>
      </c>
      <c r="B406" s="45" t="s">
        <v>190</v>
      </c>
      <c r="C406" s="45" t="str">
        <f>CONCATENATE(B406,A406)</f>
        <v>Isla El Farallón112</v>
      </c>
      <c r="D406" s="45">
        <v>25.435690000000001</v>
      </c>
      <c r="E406" s="45">
        <v>-109.37438</v>
      </c>
      <c r="F406" s="46">
        <v>1</v>
      </c>
      <c r="G406" s="47">
        <v>42689</v>
      </c>
      <c r="H406" s="48">
        <v>0.35902777777777778</v>
      </c>
      <c r="I406" s="45">
        <v>11.5</v>
      </c>
      <c r="J406" s="45">
        <v>26</v>
      </c>
      <c r="K406" s="39" t="s">
        <v>441</v>
      </c>
      <c r="L406" s="39" t="s">
        <v>442</v>
      </c>
      <c r="M406" s="39">
        <v>15</v>
      </c>
      <c r="AI406" s="40">
        <f>VLOOKUP(K406,spp!A:E,5,FALSE)</f>
        <v>20.71</v>
      </c>
      <c r="AJ406" s="40">
        <f>AI406*M406</f>
        <v>310.65000000000003</v>
      </c>
      <c r="AK406" s="42">
        <f>M406/50</f>
        <v>0.3</v>
      </c>
    </row>
    <row r="407" spans="1:37" x14ac:dyDescent="0.25">
      <c r="A407" s="40">
        <v>113</v>
      </c>
      <c r="B407" s="40" t="s">
        <v>198</v>
      </c>
      <c r="C407" s="40" t="s">
        <v>199</v>
      </c>
      <c r="D407" s="40">
        <v>25.51154</v>
      </c>
      <c r="E407" s="40">
        <v>-110.77045</v>
      </c>
      <c r="F407" s="40">
        <v>1</v>
      </c>
      <c r="G407" s="43">
        <v>42674</v>
      </c>
      <c r="H407" s="44">
        <v>0.55138888888888882</v>
      </c>
      <c r="I407" s="40">
        <v>31.7</v>
      </c>
      <c r="J407" s="40">
        <v>25</v>
      </c>
      <c r="K407" s="40" t="s">
        <v>20</v>
      </c>
      <c r="L407" s="40" t="s">
        <v>21</v>
      </c>
      <c r="M407" s="40">
        <f>SUM(N407:AG407)</f>
        <v>8</v>
      </c>
      <c r="T407" s="40">
        <v>2</v>
      </c>
      <c r="V407" s="40">
        <v>6</v>
      </c>
      <c r="AH407" s="41">
        <v>1.549E-2</v>
      </c>
      <c r="AI407" s="40">
        <v>2.97</v>
      </c>
      <c r="AJ407" s="40">
        <v>1902.3021086037827</v>
      </c>
      <c r="AK407" s="40">
        <v>0.08</v>
      </c>
    </row>
    <row r="408" spans="1:37" x14ac:dyDescent="0.25">
      <c r="A408" s="40">
        <v>113</v>
      </c>
      <c r="B408" s="40" t="s">
        <v>198</v>
      </c>
      <c r="C408" s="40" t="s">
        <v>199</v>
      </c>
      <c r="D408" s="40">
        <v>25.51154</v>
      </c>
      <c r="E408" s="40">
        <v>-110.77045</v>
      </c>
      <c r="F408" s="40">
        <v>1</v>
      </c>
      <c r="G408" s="43">
        <v>42674</v>
      </c>
      <c r="H408" s="44">
        <v>0.55138888888888882</v>
      </c>
      <c r="I408" s="40">
        <v>31.7</v>
      </c>
      <c r="J408" s="40">
        <v>25</v>
      </c>
      <c r="K408" s="40" t="s">
        <v>53</v>
      </c>
      <c r="L408" s="40" t="s">
        <v>54</v>
      </c>
      <c r="M408" s="40">
        <f>SUM(N408:AG408)</f>
        <v>2</v>
      </c>
      <c r="V408" s="40">
        <v>2</v>
      </c>
      <c r="AH408" s="41">
        <v>1.259E-2</v>
      </c>
      <c r="AI408" s="40">
        <v>3.01</v>
      </c>
      <c r="AJ408" s="40">
        <v>541.31135112341406</v>
      </c>
      <c r="AK408" s="40">
        <v>0.02</v>
      </c>
    </row>
    <row r="409" spans="1:37" x14ac:dyDescent="0.25">
      <c r="A409" s="45">
        <v>113</v>
      </c>
      <c r="B409" s="45" t="s">
        <v>198</v>
      </c>
      <c r="C409" s="45" t="str">
        <f>CONCATENATE(B409,A409)</f>
        <v>Bajo Seco Norte113</v>
      </c>
      <c r="D409" s="45">
        <v>25.51154</v>
      </c>
      <c r="E409" s="45">
        <v>-110.77045</v>
      </c>
      <c r="F409" s="46">
        <v>1</v>
      </c>
      <c r="G409" s="47">
        <v>42674</v>
      </c>
      <c r="H409" s="48">
        <v>0.55138888888888882</v>
      </c>
      <c r="I409" s="45">
        <v>31.7</v>
      </c>
      <c r="J409" s="45">
        <v>25</v>
      </c>
      <c r="K409" s="39" t="s">
        <v>443</v>
      </c>
      <c r="L409" s="39" t="s">
        <v>444</v>
      </c>
      <c r="M409" s="39">
        <v>7</v>
      </c>
      <c r="AI409" s="40">
        <f>VLOOKUP(K409,spp!A:E,5,FALSE)</f>
        <v>33.238461538461536</v>
      </c>
      <c r="AJ409" s="40">
        <f>AI409*M409</f>
        <v>232.66923076923075</v>
      </c>
      <c r="AK409" s="42">
        <f>M409/50</f>
        <v>0.14000000000000001</v>
      </c>
    </row>
    <row r="410" spans="1:37" x14ac:dyDescent="0.25">
      <c r="A410" s="40">
        <v>114</v>
      </c>
      <c r="B410" s="40" t="s">
        <v>198</v>
      </c>
      <c r="C410" s="40" t="s">
        <v>200</v>
      </c>
      <c r="D410" s="40">
        <v>25.51154</v>
      </c>
      <c r="E410" s="40">
        <v>-110.77045</v>
      </c>
      <c r="F410" s="40">
        <v>2</v>
      </c>
      <c r="G410" s="43">
        <v>42674</v>
      </c>
      <c r="H410" s="44" t="s">
        <v>201</v>
      </c>
      <c r="I410" s="40">
        <v>28.5</v>
      </c>
      <c r="J410" s="40">
        <v>25</v>
      </c>
      <c r="K410" s="40" t="s">
        <v>18</v>
      </c>
      <c r="L410" s="40" t="s">
        <v>19</v>
      </c>
      <c r="M410" s="40">
        <f>SUM(N410:AG410)</f>
        <v>7</v>
      </c>
      <c r="Q410" s="40">
        <v>6</v>
      </c>
      <c r="T410" s="40">
        <v>1</v>
      </c>
      <c r="AH410" s="41">
        <v>3.1620000000000002E-2</v>
      </c>
      <c r="AI410" s="40">
        <v>2.93</v>
      </c>
      <c r="AJ410" s="40">
        <v>247.88929328074056</v>
      </c>
      <c r="AK410" s="40">
        <v>7.0000000000000007E-2</v>
      </c>
    </row>
    <row r="411" spans="1:37" x14ac:dyDescent="0.25">
      <c r="A411" s="40">
        <v>114</v>
      </c>
      <c r="B411" s="40" t="s">
        <v>198</v>
      </c>
      <c r="C411" s="40" t="s">
        <v>200</v>
      </c>
      <c r="D411" s="40">
        <v>25.51154</v>
      </c>
      <c r="E411" s="40">
        <v>-110.77045</v>
      </c>
      <c r="F411" s="40">
        <v>2</v>
      </c>
      <c r="G411" s="43">
        <v>42674</v>
      </c>
      <c r="H411" s="44" t="s">
        <v>201</v>
      </c>
      <c r="I411" s="40">
        <v>28.5</v>
      </c>
      <c r="J411" s="40">
        <v>25</v>
      </c>
      <c r="K411" s="40" t="s">
        <v>20</v>
      </c>
      <c r="L411" s="40" t="s">
        <v>21</v>
      </c>
      <c r="M411" s="40">
        <f>SUM(N411:AG411)</f>
        <v>1</v>
      </c>
      <c r="X411" s="40">
        <v>1</v>
      </c>
      <c r="AH411" s="41">
        <v>1.549E-2</v>
      </c>
      <c r="AI411" s="40">
        <v>2.97</v>
      </c>
      <c r="AJ411" s="40">
        <v>732.69677995215579</v>
      </c>
      <c r="AK411" s="40">
        <v>0.01</v>
      </c>
    </row>
    <row r="412" spans="1:37" x14ac:dyDescent="0.25">
      <c r="A412" s="45">
        <v>115</v>
      </c>
      <c r="B412" s="45" t="s">
        <v>198</v>
      </c>
      <c r="C412" s="45" t="str">
        <f>CONCATENATE(B412,A412)</f>
        <v>Bajo Seco Norte115</v>
      </c>
      <c r="D412" s="45">
        <v>25.51154</v>
      </c>
      <c r="E412" s="45">
        <v>-110.77045</v>
      </c>
      <c r="F412" s="46">
        <v>1</v>
      </c>
      <c r="G412" s="47">
        <v>42674</v>
      </c>
      <c r="H412" s="48" t="s">
        <v>433</v>
      </c>
      <c r="I412" s="45">
        <v>31.4</v>
      </c>
      <c r="J412" s="45">
        <v>26</v>
      </c>
      <c r="K412" s="39" t="s">
        <v>443</v>
      </c>
      <c r="L412" s="39" t="s">
        <v>444</v>
      </c>
      <c r="M412" s="39">
        <v>3</v>
      </c>
      <c r="AI412" s="40">
        <f>VLOOKUP(K412,spp!A:E,5,FALSE)</f>
        <v>33.238461538461536</v>
      </c>
      <c r="AJ412" s="40">
        <f>AI412*M412</f>
        <v>99.715384615384608</v>
      </c>
      <c r="AK412" s="42">
        <f>M412/50</f>
        <v>0.06</v>
      </c>
    </row>
    <row r="413" spans="1:37" x14ac:dyDescent="0.25">
      <c r="A413" s="40">
        <v>116</v>
      </c>
      <c r="B413" s="40" t="s">
        <v>198</v>
      </c>
      <c r="C413" s="40" t="s">
        <v>202</v>
      </c>
      <c r="D413" s="40">
        <v>25.51154</v>
      </c>
      <c r="E413" s="40">
        <v>-110.77045</v>
      </c>
      <c r="F413" s="40">
        <v>1</v>
      </c>
      <c r="G413" s="43">
        <v>42674</v>
      </c>
      <c r="H413" s="44" t="s">
        <v>203</v>
      </c>
      <c r="I413" s="40">
        <v>26</v>
      </c>
      <c r="J413" s="40">
        <v>26</v>
      </c>
      <c r="K413" s="40" t="s">
        <v>18</v>
      </c>
      <c r="L413" s="40" t="s">
        <v>19</v>
      </c>
      <c r="M413" s="40">
        <f>SUM(N413:AG413)</f>
        <v>5</v>
      </c>
      <c r="T413" s="40">
        <v>5</v>
      </c>
      <c r="AH413" s="41">
        <v>3.1620000000000002E-2</v>
      </c>
      <c r="AI413" s="40">
        <v>2.93</v>
      </c>
      <c r="AJ413" s="40">
        <v>693.47906119441961</v>
      </c>
      <c r="AK413" s="40">
        <v>0.05</v>
      </c>
    </row>
    <row r="414" spans="1:37" x14ac:dyDescent="0.25">
      <c r="A414" s="40">
        <v>116</v>
      </c>
      <c r="B414" s="40" t="s">
        <v>198</v>
      </c>
      <c r="C414" s="40" t="s">
        <v>202</v>
      </c>
      <c r="D414" s="40">
        <v>25.51154</v>
      </c>
      <c r="E414" s="40">
        <v>-110.77045</v>
      </c>
      <c r="F414" s="40">
        <v>1</v>
      </c>
      <c r="G414" s="43">
        <v>42674</v>
      </c>
      <c r="H414" s="44" t="s">
        <v>203</v>
      </c>
      <c r="I414" s="40">
        <v>26</v>
      </c>
      <c r="J414" s="40">
        <v>26</v>
      </c>
      <c r="K414" s="40" t="s">
        <v>24</v>
      </c>
      <c r="L414" s="40" t="s">
        <v>25</v>
      </c>
      <c r="M414" s="40">
        <f>SUM(N414:AG414)</f>
        <v>1</v>
      </c>
      <c r="X414" s="40">
        <v>1</v>
      </c>
      <c r="AH414" s="41">
        <v>1.413E-2</v>
      </c>
      <c r="AI414" s="40">
        <v>2.9849999999999999</v>
      </c>
      <c r="AJ414" s="40">
        <v>705.70873989595475</v>
      </c>
      <c r="AK414" s="40">
        <v>0.01</v>
      </c>
    </row>
    <row r="415" spans="1:37" x14ac:dyDescent="0.25">
      <c r="A415" s="45">
        <v>116</v>
      </c>
      <c r="B415" s="45" t="s">
        <v>198</v>
      </c>
      <c r="C415" s="45" t="str">
        <f>CONCATENATE(B415,A415)</f>
        <v>Bajo Seco Norte116</v>
      </c>
      <c r="D415" s="45">
        <v>25.51154</v>
      </c>
      <c r="E415" s="45">
        <v>-110.77045</v>
      </c>
      <c r="F415" s="46">
        <v>1</v>
      </c>
      <c r="G415" s="47">
        <v>42674</v>
      </c>
      <c r="H415" s="48" t="s">
        <v>203</v>
      </c>
      <c r="I415" s="45">
        <v>26</v>
      </c>
      <c r="J415" s="45">
        <v>26</v>
      </c>
      <c r="K415" s="39" t="s">
        <v>445</v>
      </c>
      <c r="L415" s="39" t="s">
        <v>446</v>
      </c>
      <c r="M415" s="39">
        <v>1</v>
      </c>
      <c r="AI415" s="40">
        <f>VLOOKUP(K415,spp!A:E,5,FALSE)</f>
        <v>375</v>
      </c>
      <c r="AJ415" s="40">
        <f t="shared" ref="AJ415:AJ416" si="62">AI415*M415</f>
        <v>375</v>
      </c>
      <c r="AK415" s="42">
        <f t="shared" ref="AK415:AK416" si="63">M415/50</f>
        <v>0.02</v>
      </c>
    </row>
    <row r="416" spans="1:37" x14ac:dyDescent="0.25">
      <c r="A416" s="45">
        <v>116</v>
      </c>
      <c r="B416" s="45" t="s">
        <v>198</v>
      </c>
      <c r="C416" s="45" t="str">
        <f>CONCATENATE(B416,A416)</f>
        <v>Bajo Seco Norte116</v>
      </c>
      <c r="D416" s="45">
        <v>25.51154</v>
      </c>
      <c r="E416" s="45">
        <v>-110.77045</v>
      </c>
      <c r="F416" s="46">
        <v>1</v>
      </c>
      <c r="G416" s="47">
        <v>42674</v>
      </c>
      <c r="H416" s="48" t="s">
        <v>203</v>
      </c>
      <c r="I416" s="45">
        <v>26</v>
      </c>
      <c r="J416" s="45">
        <v>26</v>
      </c>
      <c r="K416" s="39" t="s">
        <v>443</v>
      </c>
      <c r="L416" s="39" t="s">
        <v>444</v>
      </c>
      <c r="M416" s="39">
        <v>18</v>
      </c>
      <c r="AI416" s="40">
        <f>VLOOKUP(K416,spp!A:E,5,FALSE)</f>
        <v>33.238461538461536</v>
      </c>
      <c r="AJ416" s="40">
        <f t="shared" si="62"/>
        <v>598.29230769230765</v>
      </c>
      <c r="AK416" s="42">
        <f t="shared" si="63"/>
        <v>0.36</v>
      </c>
    </row>
    <row r="417" spans="1:37" x14ac:dyDescent="0.25">
      <c r="A417" s="40">
        <v>117</v>
      </c>
      <c r="B417" s="40" t="s">
        <v>198</v>
      </c>
      <c r="C417" s="40" t="s">
        <v>204</v>
      </c>
      <c r="D417" s="40">
        <v>25.51154</v>
      </c>
      <c r="E417" s="40">
        <v>-110.77045</v>
      </c>
      <c r="F417" s="40">
        <v>2</v>
      </c>
      <c r="G417" s="43">
        <v>42674</v>
      </c>
      <c r="H417" s="44" t="s">
        <v>205</v>
      </c>
      <c r="I417" s="40">
        <v>28</v>
      </c>
      <c r="J417" s="40">
        <v>26</v>
      </c>
      <c r="K417" s="40" t="s">
        <v>18</v>
      </c>
      <c r="L417" s="40" t="s">
        <v>19</v>
      </c>
      <c r="M417" s="40">
        <f>SUM(N417:AG417)</f>
        <v>11</v>
      </c>
      <c r="O417" s="40">
        <v>4</v>
      </c>
      <c r="Q417" s="40">
        <v>1</v>
      </c>
      <c r="T417" s="40">
        <v>6</v>
      </c>
      <c r="AH417" s="41">
        <v>3.1620000000000002E-2</v>
      </c>
      <c r="AI417" s="40">
        <v>2.93</v>
      </c>
      <c r="AJ417" s="40">
        <v>856.45420543554405</v>
      </c>
      <c r="AK417" s="40">
        <v>0.11</v>
      </c>
    </row>
    <row r="418" spans="1:37" x14ac:dyDescent="0.25">
      <c r="A418" s="40">
        <v>117</v>
      </c>
      <c r="B418" s="40" t="s">
        <v>198</v>
      </c>
      <c r="C418" s="40" t="s">
        <v>204</v>
      </c>
      <c r="D418" s="40">
        <v>25.51154</v>
      </c>
      <c r="E418" s="40">
        <v>-110.77045</v>
      </c>
      <c r="F418" s="40">
        <v>2</v>
      </c>
      <c r="G418" s="43">
        <v>42674</v>
      </c>
      <c r="H418" s="44" t="s">
        <v>205</v>
      </c>
      <c r="I418" s="40">
        <v>28</v>
      </c>
      <c r="J418" s="40">
        <v>26</v>
      </c>
      <c r="K418" s="40" t="s">
        <v>20</v>
      </c>
      <c r="L418" s="40" t="s">
        <v>21</v>
      </c>
      <c r="M418" s="40">
        <f>SUM(N418:AG418)</f>
        <v>5</v>
      </c>
      <c r="T418" s="40">
        <v>5</v>
      </c>
      <c r="AH418" s="41">
        <v>1.549E-2</v>
      </c>
      <c r="AI418" s="40">
        <v>2.97</v>
      </c>
      <c r="AJ418" s="40">
        <v>380.92934214533778</v>
      </c>
      <c r="AK418" s="40">
        <v>0.05</v>
      </c>
    </row>
    <row r="419" spans="1:37" x14ac:dyDescent="0.25">
      <c r="A419" s="40">
        <v>117</v>
      </c>
      <c r="B419" s="40" t="s">
        <v>198</v>
      </c>
      <c r="C419" s="40" t="s">
        <v>204</v>
      </c>
      <c r="D419" s="40">
        <v>25.51154</v>
      </c>
      <c r="E419" s="40">
        <v>-110.77045</v>
      </c>
      <c r="F419" s="40">
        <v>2</v>
      </c>
      <c r="G419" s="43">
        <v>42674</v>
      </c>
      <c r="H419" s="44" t="s">
        <v>205</v>
      </c>
      <c r="I419" s="40">
        <v>28</v>
      </c>
      <c r="J419" s="40">
        <v>26</v>
      </c>
      <c r="K419" s="40" t="s">
        <v>24</v>
      </c>
      <c r="L419" s="40" t="s">
        <v>25</v>
      </c>
      <c r="M419" s="40">
        <f>SUM(N419:AG419)</f>
        <v>1</v>
      </c>
      <c r="V419" s="40">
        <v>1</v>
      </c>
      <c r="AH419" s="41">
        <v>1.413E-2</v>
      </c>
      <c r="AI419" s="40">
        <v>2.9849999999999999</v>
      </c>
      <c r="AJ419" s="40">
        <v>279.60842483900149</v>
      </c>
      <c r="AK419" s="40">
        <v>0.01</v>
      </c>
    </row>
    <row r="420" spans="1:37" x14ac:dyDescent="0.25">
      <c r="A420" s="40">
        <v>117</v>
      </c>
      <c r="B420" s="40" t="s">
        <v>198</v>
      </c>
      <c r="C420" s="40" t="s">
        <v>204</v>
      </c>
      <c r="D420" s="40">
        <v>25.51154</v>
      </c>
      <c r="E420" s="40">
        <v>-110.77045</v>
      </c>
      <c r="F420" s="40">
        <v>2</v>
      </c>
      <c r="G420" s="43">
        <v>42674</v>
      </c>
      <c r="H420" s="44" t="s">
        <v>205</v>
      </c>
      <c r="I420" s="40">
        <v>28</v>
      </c>
      <c r="J420" s="40">
        <v>26</v>
      </c>
      <c r="K420" s="40" t="s">
        <v>26</v>
      </c>
      <c r="L420" s="40" t="s">
        <v>27</v>
      </c>
      <c r="M420" s="40">
        <f>SUM(N420:AG420)</f>
        <v>18</v>
      </c>
      <c r="O420" s="40">
        <v>18</v>
      </c>
      <c r="AH420" s="41">
        <v>1.549E-2</v>
      </c>
      <c r="AI420" s="40">
        <v>2.97</v>
      </c>
      <c r="AJ420" s="40">
        <v>14.131777402874977</v>
      </c>
      <c r="AK420" s="40">
        <v>0.18</v>
      </c>
    </row>
    <row r="421" spans="1:37" x14ac:dyDescent="0.25">
      <c r="A421" s="45">
        <v>117</v>
      </c>
      <c r="B421" s="45" t="s">
        <v>198</v>
      </c>
      <c r="C421" s="45" t="str">
        <f>CONCATENATE(B421,A421)</f>
        <v>Bajo Seco Norte117</v>
      </c>
      <c r="D421" s="45">
        <v>25.51154</v>
      </c>
      <c r="E421" s="45">
        <v>-110.77045</v>
      </c>
      <c r="F421" s="46">
        <v>2</v>
      </c>
      <c r="G421" s="47">
        <v>42674</v>
      </c>
      <c r="H421" s="48" t="s">
        <v>205</v>
      </c>
      <c r="I421" s="45">
        <v>28</v>
      </c>
      <c r="J421" s="45">
        <v>26</v>
      </c>
      <c r="K421" s="39" t="s">
        <v>443</v>
      </c>
      <c r="L421" s="39" t="s">
        <v>444</v>
      </c>
      <c r="M421" s="39">
        <v>7</v>
      </c>
      <c r="AI421" s="40">
        <f>VLOOKUP(K421,spp!A:E,5,FALSE)</f>
        <v>33.238461538461536</v>
      </c>
      <c r="AJ421" s="40">
        <f>AI421*M421</f>
        <v>232.66923076923075</v>
      </c>
      <c r="AK421" s="42">
        <f>M421/50</f>
        <v>0.14000000000000001</v>
      </c>
    </row>
    <row r="422" spans="1:37" x14ac:dyDescent="0.25">
      <c r="A422" s="40">
        <v>118</v>
      </c>
      <c r="B422" s="40" t="s">
        <v>198</v>
      </c>
      <c r="C422" s="40" t="s">
        <v>206</v>
      </c>
      <c r="D422" s="40">
        <v>25.51154</v>
      </c>
      <c r="E422" s="40">
        <v>-110.77045</v>
      </c>
      <c r="F422" s="40">
        <v>1</v>
      </c>
      <c r="G422" s="43">
        <v>42674</v>
      </c>
      <c r="H422" s="44" t="s">
        <v>207</v>
      </c>
      <c r="I422" s="40">
        <v>29</v>
      </c>
      <c r="J422" s="40">
        <v>26</v>
      </c>
      <c r="K422" s="40" t="s">
        <v>18</v>
      </c>
      <c r="L422" s="40" t="s">
        <v>19</v>
      </c>
      <c r="M422" s="40">
        <f>SUM(N422:AG422)</f>
        <v>19</v>
      </c>
      <c r="O422" s="40">
        <v>3</v>
      </c>
      <c r="T422" s="40">
        <v>16</v>
      </c>
      <c r="AH422" s="41">
        <v>3.1620000000000002E-2</v>
      </c>
      <c r="AI422" s="40">
        <v>2.93</v>
      </c>
      <c r="AJ422" s="40">
        <v>2223.6933096935909</v>
      </c>
      <c r="AK422" s="40">
        <v>0.19</v>
      </c>
    </row>
    <row r="423" spans="1:37" x14ac:dyDescent="0.25">
      <c r="A423" s="45">
        <v>118</v>
      </c>
      <c r="B423" s="45" t="s">
        <v>198</v>
      </c>
      <c r="C423" s="45" t="str">
        <f>CONCATENATE(B423,A423)</f>
        <v>Bajo Seco Norte118</v>
      </c>
      <c r="D423" s="45">
        <v>25.51154</v>
      </c>
      <c r="E423" s="45">
        <v>-110.77045</v>
      </c>
      <c r="F423" s="46">
        <v>1</v>
      </c>
      <c r="G423" s="47">
        <v>42674</v>
      </c>
      <c r="H423" s="48" t="s">
        <v>207</v>
      </c>
      <c r="I423" s="45">
        <v>29</v>
      </c>
      <c r="J423" s="45">
        <v>26</v>
      </c>
      <c r="K423" s="39" t="s">
        <v>445</v>
      </c>
      <c r="L423" s="39" t="s">
        <v>446</v>
      </c>
      <c r="M423" s="39">
        <v>1</v>
      </c>
      <c r="AI423" s="40">
        <f>VLOOKUP(K423,spp!A:E,5,FALSE)</f>
        <v>375</v>
      </c>
      <c r="AJ423" s="40">
        <f t="shared" ref="AJ423:AJ424" si="64">AI423*M423</f>
        <v>375</v>
      </c>
      <c r="AK423" s="42">
        <f t="shared" ref="AK423:AK424" si="65">M423/50</f>
        <v>0.02</v>
      </c>
    </row>
    <row r="424" spans="1:37" x14ac:dyDescent="0.25">
      <c r="A424" s="45">
        <v>118</v>
      </c>
      <c r="B424" s="45" t="s">
        <v>198</v>
      </c>
      <c r="C424" s="45" t="str">
        <f>CONCATENATE(B424,A424)</f>
        <v>Bajo Seco Norte118</v>
      </c>
      <c r="D424" s="45">
        <v>25.51154</v>
      </c>
      <c r="E424" s="45">
        <v>-110.77045</v>
      </c>
      <c r="F424" s="46">
        <v>1</v>
      </c>
      <c r="G424" s="47">
        <v>42674</v>
      </c>
      <c r="H424" s="48" t="s">
        <v>207</v>
      </c>
      <c r="I424" s="45">
        <v>29</v>
      </c>
      <c r="J424" s="45">
        <v>26</v>
      </c>
      <c r="K424" s="39" t="s">
        <v>443</v>
      </c>
      <c r="L424" s="39" t="s">
        <v>444</v>
      </c>
      <c r="M424" s="39">
        <v>6</v>
      </c>
      <c r="AI424" s="40">
        <f>VLOOKUP(K424,spp!A:E,5,FALSE)</f>
        <v>33.238461538461536</v>
      </c>
      <c r="AJ424" s="40">
        <f t="shared" si="64"/>
        <v>199.43076923076922</v>
      </c>
      <c r="AK424" s="42">
        <f t="shared" si="65"/>
        <v>0.12</v>
      </c>
    </row>
    <row r="425" spans="1:37" x14ac:dyDescent="0.25">
      <c r="A425" s="40">
        <v>119</v>
      </c>
      <c r="B425" s="40" t="s">
        <v>198</v>
      </c>
      <c r="C425" s="40" t="s">
        <v>208</v>
      </c>
      <c r="D425" s="40">
        <v>25.51154</v>
      </c>
      <c r="E425" s="40">
        <v>-110.77045</v>
      </c>
      <c r="F425" s="40">
        <v>2</v>
      </c>
      <c r="G425" s="43">
        <v>42674</v>
      </c>
      <c r="H425" s="44" t="s">
        <v>209</v>
      </c>
      <c r="I425" s="40">
        <v>36</v>
      </c>
      <c r="J425" s="40">
        <v>25</v>
      </c>
      <c r="K425" s="40" t="s">
        <v>18</v>
      </c>
      <c r="L425" s="40" t="s">
        <v>19</v>
      </c>
      <c r="M425" s="40">
        <f>SUM(N425:AG425)</f>
        <v>12</v>
      </c>
      <c r="Q425" s="40">
        <v>4</v>
      </c>
      <c r="V425" s="40">
        <v>8</v>
      </c>
      <c r="AH425" s="41">
        <v>3.1620000000000002E-2</v>
      </c>
      <c r="AI425" s="40">
        <v>2.93</v>
      </c>
      <c r="AJ425" s="40">
        <v>4244.3378941307446</v>
      </c>
      <c r="AK425" s="40">
        <v>0.12</v>
      </c>
    </row>
    <row r="426" spans="1:37" x14ac:dyDescent="0.25">
      <c r="A426" s="40">
        <v>119</v>
      </c>
      <c r="B426" s="40" t="s">
        <v>198</v>
      </c>
      <c r="C426" s="40" t="s">
        <v>208</v>
      </c>
      <c r="D426" s="40">
        <v>25.51154</v>
      </c>
      <c r="E426" s="40">
        <v>-110.77045</v>
      </c>
      <c r="F426" s="40">
        <v>2</v>
      </c>
      <c r="G426" s="43">
        <v>42674</v>
      </c>
      <c r="H426" s="44" t="s">
        <v>209</v>
      </c>
      <c r="I426" s="40">
        <v>36</v>
      </c>
      <c r="J426" s="40">
        <v>25</v>
      </c>
      <c r="K426" s="40" t="s">
        <v>20</v>
      </c>
      <c r="L426" s="40" t="s">
        <v>21</v>
      </c>
      <c r="M426" s="40">
        <f>SUM(N426:AG426)</f>
        <v>1</v>
      </c>
      <c r="X426" s="40">
        <v>1</v>
      </c>
      <c r="AH426" s="41">
        <v>1.549E-2</v>
      </c>
      <c r="AI426" s="40">
        <v>2.97</v>
      </c>
      <c r="AJ426" s="40">
        <v>732.69677995215579</v>
      </c>
      <c r="AK426" s="40">
        <v>0.01</v>
      </c>
    </row>
    <row r="427" spans="1:37" x14ac:dyDescent="0.25">
      <c r="A427" s="45">
        <v>119</v>
      </c>
      <c r="B427" s="45" t="s">
        <v>198</v>
      </c>
      <c r="C427" s="45" t="str">
        <f>CONCATENATE(B427,A427)</f>
        <v>Bajo Seco Norte119</v>
      </c>
      <c r="D427" s="45">
        <v>25.51154</v>
      </c>
      <c r="E427" s="45">
        <v>-110.77045</v>
      </c>
      <c r="F427" s="46">
        <v>2</v>
      </c>
      <c r="G427" s="47">
        <v>42674</v>
      </c>
      <c r="H427" s="48" t="s">
        <v>209</v>
      </c>
      <c r="I427" s="45">
        <v>36</v>
      </c>
      <c r="J427" s="45">
        <v>25</v>
      </c>
      <c r="K427" s="39" t="s">
        <v>443</v>
      </c>
      <c r="L427" s="39" t="s">
        <v>444</v>
      </c>
      <c r="M427" s="39">
        <v>18</v>
      </c>
      <c r="AI427" s="40">
        <f>VLOOKUP(K427,spp!A:E,5,FALSE)</f>
        <v>33.238461538461536</v>
      </c>
      <c r="AJ427" s="40">
        <f>AI427*M427</f>
        <v>598.29230769230765</v>
      </c>
      <c r="AK427" s="42">
        <f t="shared" ref="AK427" si="66">M427/50</f>
        <v>0.36</v>
      </c>
    </row>
    <row r="428" spans="1:37" x14ac:dyDescent="0.25">
      <c r="A428" s="40">
        <v>191</v>
      </c>
      <c r="B428" s="40" t="s">
        <v>215</v>
      </c>
      <c r="C428" s="40" t="s">
        <v>216</v>
      </c>
      <c r="D428" s="40">
        <v>26.51492</v>
      </c>
      <c r="E428" s="40">
        <v>-111.44327</v>
      </c>
      <c r="F428" s="40">
        <v>1</v>
      </c>
      <c r="G428" s="43">
        <v>42677</v>
      </c>
      <c r="H428" s="44" t="s">
        <v>217</v>
      </c>
      <c r="I428" s="40">
        <v>4.9000000000000004</v>
      </c>
      <c r="J428" s="40">
        <v>27</v>
      </c>
      <c r="K428" s="40" t="s">
        <v>53</v>
      </c>
      <c r="L428" s="40" t="s">
        <v>54</v>
      </c>
      <c r="M428" s="40">
        <f>SUM(N428:AG428)</f>
        <v>1</v>
      </c>
      <c r="X428" s="40">
        <v>1</v>
      </c>
      <c r="AH428" s="41">
        <v>1.259E-2</v>
      </c>
      <c r="AI428" s="40">
        <v>3.01</v>
      </c>
      <c r="AJ428" s="40">
        <v>688.43009268388153</v>
      </c>
      <c r="AK428" s="40">
        <v>0.01</v>
      </c>
    </row>
    <row r="429" spans="1:37" x14ac:dyDescent="0.25">
      <c r="A429" s="40">
        <v>191</v>
      </c>
      <c r="B429" s="40" t="s">
        <v>215</v>
      </c>
      <c r="C429" s="40" t="s">
        <v>216</v>
      </c>
      <c r="D429" s="40">
        <v>26.51492</v>
      </c>
      <c r="E429" s="40">
        <v>-111.44327</v>
      </c>
      <c r="F429" s="40">
        <v>1</v>
      </c>
      <c r="G429" s="43">
        <v>42677</v>
      </c>
      <c r="H429" s="44" t="s">
        <v>217</v>
      </c>
      <c r="I429" s="40">
        <v>4.9000000000000004</v>
      </c>
      <c r="J429" s="40">
        <v>27</v>
      </c>
      <c r="K429" s="40" t="s">
        <v>26</v>
      </c>
      <c r="L429" s="40" t="s">
        <v>27</v>
      </c>
      <c r="M429" s="40">
        <f>SUM(N429:AG429)</f>
        <v>54</v>
      </c>
      <c r="Q429" s="40">
        <v>54</v>
      </c>
      <c r="AH429" s="41">
        <v>1.549E-2</v>
      </c>
      <c r="AI429" s="40">
        <v>2.97</v>
      </c>
      <c r="AJ429" s="40">
        <v>525.06019444687331</v>
      </c>
      <c r="AK429" s="40">
        <v>0.54</v>
      </c>
    </row>
    <row r="430" spans="1:37" x14ac:dyDescent="0.25">
      <c r="A430" s="40">
        <v>191</v>
      </c>
      <c r="B430" s="40" t="s">
        <v>215</v>
      </c>
      <c r="C430" s="40" t="s">
        <v>216</v>
      </c>
      <c r="D430" s="40">
        <v>26.51492</v>
      </c>
      <c r="E430" s="40">
        <v>-111.44327</v>
      </c>
      <c r="F430" s="40">
        <v>1</v>
      </c>
      <c r="G430" s="43">
        <v>42677</v>
      </c>
      <c r="H430" s="44" t="s">
        <v>217</v>
      </c>
      <c r="I430" s="40">
        <v>4.9000000000000004</v>
      </c>
      <c r="J430" s="40">
        <v>27</v>
      </c>
      <c r="K430" s="40" t="s">
        <v>18</v>
      </c>
      <c r="L430" s="40" t="s">
        <v>19</v>
      </c>
      <c r="M430" s="40">
        <f>SUM(N430:AG430)</f>
        <v>1</v>
      </c>
      <c r="S430" s="40">
        <v>1</v>
      </c>
      <c r="AH430" s="41">
        <v>3.1620000000000002E-2</v>
      </c>
      <c r="AI430" s="40">
        <v>2.93</v>
      </c>
      <c r="AJ430" s="40">
        <v>68.420898216785886</v>
      </c>
      <c r="AK430" s="40">
        <v>0.01</v>
      </c>
    </row>
    <row r="431" spans="1:37" x14ac:dyDescent="0.25">
      <c r="A431" s="45">
        <v>191</v>
      </c>
      <c r="B431" s="45" t="s">
        <v>215</v>
      </c>
      <c r="C431" s="45" t="str">
        <f>CONCATENATE(B431,A431)</f>
        <v>Punta Pulpito191</v>
      </c>
      <c r="D431" s="45">
        <v>26.51492</v>
      </c>
      <c r="E431" s="45">
        <v>-111.44327</v>
      </c>
      <c r="F431" s="46">
        <v>1</v>
      </c>
      <c r="G431" s="47">
        <v>42677</v>
      </c>
      <c r="H431" s="48" t="s">
        <v>217</v>
      </c>
      <c r="I431" s="45">
        <v>4.9000000000000004</v>
      </c>
      <c r="J431" s="45">
        <v>27</v>
      </c>
      <c r="K431" s="39" t="s">
        <v>443</v>
      </c>
      <c r="L431" s="39" t="s">
        <v>444</v>
      </c>
      <c r="M431" s="39">
        <v>2</v>
      </c>
      <c r="AI431" s="40">
        <f>VLOOKUP(K431,spp!A:E,5,FALSE)</f>
        <v>33.238461538461536</v>
      </c>
      <c r="AJ431" s="40">
        <f>AI431*M431</f>
        <v>66.476923076923072</v>
      </c>
      <c r="AK431" s="42">
        <f t="shared" ref="AK431" si="67">M431/50</f>
        <v>0.04</v>
      </c>
    </row>
    <row r="432" spans="1:37" x14ac:dyDescent="0.25">
      <c r="A432" s="40">
        <v>192</v>
      </c>
      <c r="B432" s="40" t="s">
        <v>215</v>
      </c>
      <c r="C432" s="40" t="s">
        <v>218</v>
      </c>
      <c r="D432" s="40">
        <v>26.51492</v>
      </c>
      <c r="E432" s="40">
        <v>-111.44327</v>
      </c>
      <c r="F432" s="40">
        <v>2</v>
      </c>
      <c r="G432" s="43">
        <v>42677</v>
      </c>
      <c r="H432" s="44" t="s">
        <v>219</v>
      </c>
      <c r="I432" s="40">
        <v>4.5999999999999996</v>
      </c>
      <c r="J432" s="40">
        <v>27</v>
      </c>
      <c r="K432" s="40" t="s">
        <v>26</v>
      </c>
      <c r="L432" s="40" t="s">
        <v>27</v>
      </c>
      <c r="M432" s="40">
        <f>SUM(N432:AG432)</f>
        <v>47</v>
      </c>
      <c r="O432" s="40">
        <v>9</v>
      </c>
      <c r="Q432" s="40">
        <v>38</v>
      </c>
      <c r="AH432" s="41">
        <v>1.549E-2</v>
      </c>
      <c r="AI432" s="40">
        <v>2.97</v>
      </c>
      <c r="AJ432" s="40">
        <v>376.55269220108909</v>
      </c>
      <c r="AK432" s="40">
        <v>0.47</v>
      </c>
    </row>
    <row r="433" spans="1:37" x14ac:dyDescent="0.25">
      <c r="A433" s="45">
        <v>192</v>
      </c>
      <c r="B433" s="45" t="s">
        <v>215</v>
      </c>
      <c r="C433" s="45" t="str">
        <f>CONCATENATE(B433,A433)</f>
        <v>Punta Pulpito192</v>
      </c>
      <c r="D433" s="45">
        <v>26.51492</v>
      </c>
      <c r="E433" s="45">
        <v>-111.44327</v>
      </c>
      <c r="F433" s="46">
        <v>2</v>
      </c>
      <c r="G433" s="47">
        <v>42677</v>
      </c>
      <c r="H433" s="48" t="s">
        <v>219</v>
      </c>
      <c r="I433" s="45">
        <v>4.5999999999999996</v>
      </c>
      <c r="J433" s="45">
        <v>27</v>
      </c>
      <c r="K433" s="39" t="s">
        <v>443</v>
      </c>
      <c r="L433" s="39" t="s">
        <v>444</v>
      </c>
      <c r="M433" s="39">
        <v>1</v>
      </c>
      <c r="AI433" s="40">
        <f>VLOOKUP(K433,spp!A:E,5,FALSE)</f>
        <v>33.238461538461536</v>
      </c>
      <c r="AJ433" s="40">
        <f>AI433*M433</f>
        <v>33.238461538461536</v>
      </c>
      <c r="AK433" s="42">
        <f t="shared" ref="AK433" si="68">M433/50</f>
        <v>0.02</v>
      </c>
    </row>
    <row r="434" spans="1:37" x14ac:dyDescent="0.25">
      <c r="A434" s="40">
        <v>193</v>
      </c>
      <c r="B434" s="40" t="s">
        <v>215</v>
      </c>
      <c r="C434" s="40" t="s">
        <v>220</v>
      </c>
      <c r="D434" s="40">
        <v>26.51492</v>
      </c>
      <c r="E434" s="40">
        <v>-111.44327</v>
      </c>
      <c r="F434" s="40">
        <v>3</v>
      </c>
      <c r="G434" s="43">
        <v>42677</v>
      </c>
      <c r="H434" s="44" t="s">
        <v>52</v>
      </c>
      <c r="I434" s="40">
        <v>3.3</v>
      </c>
      <c r="J434" s="40">
        <v>27</v>
      </c>
      <c r="K434" s="40" t="s">
        <v>26</v>
      </c>
      <c r="L434" s="40" t="s">
        <v>27</v>
      </c>
      <c r="M434" s="40">
        <f>SUM(N434:AG434)</f>
        <v>25</v>
      </c>
      <c r="O434" s="40">
        <v>8</v>
      </c>
      <c r="Q434" s="40">
        <v>17</v>
      </c>
      <c r="AH434" s="41">
        <v>1.549E-2</v>
      </c>
      <c r="AI434" s="40">
        <v>2.97</v>
      </c>
      <c r="AJ434" s="40">
        <v>171.57751783825643</v>
      </c>
      <c r="AK434" s="40">
        <v>0.25</v>
      </c>
    </row>
    <row r="435" spans="1:37" x14ac:dyDescent="0.25">
      <c r="A435" s="45">
        <v>193</v>
      </c>
      <c r="B435" s="45" t="s">
        <v>215</v>
      </c>
      <c r="C435" s="45" t="str">
        <f>CONCATENATE(B435,A435)</f>
        <v>Punta Pulpito193</v>
      </c>
      <c r="D435" s="45">
        <v>26.51492</v>
      </c>
      <c r="E435" s="45">
        <v>-111.44327</v>
      </c>
      <c r="F435" s="46">
        <v>3</v>
      </c>
      <c r="G435" s="47">
        <v>42677</v>
      </c>
      <c r="H435" s="48" t="s">
        <v>52</v>
      </c>
      <c r="I435" s="45">
        <v>3.3</v>
      </c>
      <c r="J435" s="45">
        <v>27</v>
      </c>
      <c r="K435" s="39" t="s">
        <v>447</v>
      </c>
      <c r="L435" s="39" t="s">
        <v>448</v>
      </c>
      <c r="M435" s="39">
        <v>1</v>
      </c>
      <c r="AI435" s="40">
        <f>VLOOKUP(K435,spp!A:E,5,FALSE)</f>
        <v>566.25</v>
      </c>
      <c r="AJ435" s="40">
        <f t="shared" ref="AJ435:AJ436" si="69">AI435*M435</f>
        <v>566.25</v>
      </c>
      <c r="AK435" s="42">
        <f t="shared" ref="AK435:AK436" si="70">M435/50</f>
        <v>0.02</v>
      </c>
    </row>
    <row r="436" spans="1:37" x14ac:dyDescent="0.25">
      <c r="A436" s="45">
        <v>193</v>
      </c>
      <c r="B436" s="45" t="s">
        <v>215</v>
      </c>
      <c r="C436" s="45" t="str">
        <f>CONCATENATE(B436,A436)</f>
        <v>Punta Pulpito193</v>
      </c>
      <c r="D436" s="45">
        <v>26.51492</v>
      </c>
      <c r="E436" s="45">
        <v>-111.44327</v>
      </c>
      <c r="F436" s="46">
        <v>3</v>
      </c>
      <c r="G436" s="47">
        <v>42677</v>
      </c>
      <c r="H436" s="48" t="s">
        <v>52</v>
      </c>
      <c r="I436" s="45">
        <v>3.3</v>
      </c>
      <c r="J436" s="45">
        <v>27</v>
      </c>
      <c r="K436" s="39" t="s">
        <v>443</v>
      </c>
      <c r="L436" s="39" t="s">
        <v>444</v>
      </c>
      <c r="M436" s="39">
        <v>4</v>
      </c>
      <c r="AI436" s="40">
        <f>VLOOKUP(K436,spp!A:E,5,FALSE)</f>
        <v>33.238461538461536</v>
      </c>
      <c r="AJ436" s="40">
        <f t="shared" si="69"/>
        <v>132.95384615384614</v>
      </c>
      <c r="AK436" s="42">
        <f t="shared" si="70"/>
        <v>0.08</v>
      </c>
    </row>
    <row r="437" spans="1:37" x14ac:dyDescent="0.25">
      <c r="A437" s="40">
        <v>194</v>
      </c>
      <c r="B437" s="40" t="s">
        <v>215</v>
      </c>
      <c r="C437" s="40" t="s">
        <v>221</v>
      </c>
      <c r="D437" s="40">
        <v>26.51492</v>
      </c>
      <c r="E437" s="40">
        <v>-111.44327</v>
      </c>
      <c r="F437" s="40">
        <v>4</v>
      </c>
      <c r="G437" s="43">
        <v>42677</v>
      </c>
      <c r="H437" s="44" t="s">
        <v>43</v>
      </c>
      <c r="I437" s="40">
        <v>5.4</v>
      </c>
      <c r="J437" s="40">
        <v>27</v>
      </c>
      <c r="K437" s="40" t="s">
        <v>26</v>
      </c>
      <c r="L437" s="40" t="s">
        <v>27</v>
      </c>
      <c r="M437" s="40">
        <f>SUM(N437:AG437)</f>
        <v>52</v>
      </c>
      <c r="Q437" s="40">
        <v>52</v>
      </c>
      <c r="AH437" s="41">
        <v>1.549E-2</v>
      </c>
      <c r="AI437" s="40">
        <v>2.97</v>
      </c>
      <c r="AJ437" s="40">
        <v>505.61352057847063</v>
      </c>
      <c r="AK437" s="40">
        <v>0.52</v>
      </c>
    </row>
    <row r="438" spans="1:37" x14ac:dyDescent="0.25">
      <c r="A438" s="40">
        <v>194</v>
      </c>
      <c r="B438" s="40" t="s">
        <v>215</v>
      </c>
      <c r="C438" s="40" t="s">
        <v>221</v>
      </c>
      <c r="D438" s="40">
        <v>26.51492</v>
      </c>
      <c r="E438" s="40">
        <v>-111.44327</v>
      </c>
      <c r="F438" s="40">
        <v>4</v>
      </c>
      <c r="G438" s="43">
        <v>42677</v>
      </c>
      <c r="H438" s="44" t="s">
        <v>43</v>
      </c>
      <c r="I438" s="40">
        <v>5.4</v>
      </c>
      <c r="J438" s="40">
        <v>27</v>
      </c>
      <c r="K438" s="40" t="s">
        <v>24</v>
      </c>
      <c r="L438" s="40" t="s">
        <v>25</v>
      </c>
      <c r="M438" s="40">
        <f>SUM(N438:AG438)</f>
        <v>1</v>
      </c>
      <c r="T438" s="40">
        <v>1</v>
      </c>
      <c r="AH438" s="41">
        <v>1.413E-2</v>
      </c>
      <c r="AI438" s="40">
        <v>2.9849999999999999</v>
      </c>
      <c r="AJ438" s="40">
        <v>72.545543242289185</v>
      </c>
      <c r="AK438" s="40">
        <v>0.01</v>
      </c>
    </row>
    <row r="439" spans="1:37" x14ac:dyDescent="0.25">
      <c r="A439" s="45">
        <v>194</v>
      </c>
      <c r="B439" s="45" t="s">
        <v>215</v>
      </c>
      <c r="C439" s="45" t="str">
        <f>CONCATENATE(B439,A439)</f>
        <v>Punta Pulpito194</v>
      </c>
      <c r="D439" s="45">
        <v>26.51492</v>
      </c>
      <c r="E439" s="45">
        <v>-111.44327</v>
      </c>
      <c r="F439" s="46">
        <v>4</v>
      </c>
      <c r="G439" s="47">
        <v>42677</v>
      </c>
      <c r="H439" s="48" t="s">
        <v>43</v>
      </c>
      <c r="I439" s="45">
        <v>5.4</v>
      </c>
      <c r="J439" s="45">
        <v>27</v>
      </c>
      <c r="K439" s="39" t="s">
        <v>443</v>
      </c>
      <c r="L439" s="39" t="s">
        <v>444</v>
      </c>
      <c r="M439" s="39">
        <v>3</v>
      </c>
      <c r="AI439" s="40">
        <f>VLOOKUP(K439,spp!A:E,5,FALSE)</f>
        <v>33.238461538461536</v>
      </c>
      <c r="AJ439" s="40">
        <f>AI439*M439</f>
        <v>99.715384615384608</v>
      </c>
      <c r="AK439" s="42">
        <f t="shared" ref="AK439" si="71">M439/50</f>
        <v>0.06</v>
      </c>
    </row>
    <row r="440" spans="1:37" x14ac:dyDescent="0.25">
      <c r="A440" s="40">
        <v>195</v>
      </c>
      <c r="B440" s="40" t="s">
        <v>215</v>
      </c>
      <c r="C440" s="40" t="s">
        <v>222</v>
      </c>
      <c r="D440" s="40">
        <v>26.51492</v>
      </c>
      <c r="E440" s="40">
        <v>-111.44327</v>
      </c>
      <c r="F440" s="40">
        <v>1</v>
      </c>
      <c r="G440" s="43">
        <v>42677</v>
      </c>
      <c r="H440" s="44" t="s">
        <v>223</v>
      </c>
      <c r="I440" s="40">
        <v>3.8</v>
      </c>
      <c r="J440" s="40">
        <v>27</v>
      </c>
      <c r="K440" s="40" t="s">
        <v>24</v>
      </c>
      <c r="L440" s="40" t="s">
        <v>25</v>
      </c>
      <c r="M440" s="40">
        <f>SUM(N440:AG440)</f>
        <v>1</v>
      </c>
      <c r="T440" s="40">
        <v>1</v>
      </c>
      <c r="AH440" s="41">
        <v>1.413E-2</v>
      </c>
      <c r="AI440" s="40">
        <v>2.9849999999999999</v>
      </c>
      <c r="AJ440" s="40">
        <v>72.545543242289185</v>
      </c>
      <c r="AK440" s="40">
        <v>0.01</v>
      </c>
    </row>
    <row r="441" spans="1:37" x14ac:dyDescent="0.25">
      <c r="A441" s="40">
        <v>195</v>
      </c>
      <c r="B441" s="40" t="s">
        <v>215</v>
      </c>
      <c r="C441" s="40" t="s">
        <v>222</v>
      </c>
      <c r="D441" s="40">
        <v>26.51492</v>
      </c>
      <c r="E441" s="40">
        <v>-111.44327</v>
      </c>
      <c r="F441" s="40">
        <v>1</v>
      </c>
      <c r="G441" s="43">
        <v>42677</v>
      </c>
      <c r="H441" s="44" t="s">
        <v>223</v>
      </c>
      <c r="I441" s="40">
        <v>3.8</v>
      </c>
      <c r="J441" s="40">
        <v>27</v>
      </c>
      <c r="K441" s="40" t="s">
        <v>26</v>
      </c>
      <c r="L441" s="40" t="s">
        <v>27</v>
      </c>
      <c r="M441" s="40">
        <f>SUM(N441:AG441)</f>
        <v>40</v>
      </c>
      <c r="O441" s="40">
        <v>40</v>
      </c>
      <c r="AH441" s="41">
        <v>1.549E-2</v>
      </c>
      <c r="AI441" s="40">
        <v>2.97</v>
      </c>
      <c r="AJ441" s="40">
        <v>31.403949784166617</v>
      </c>
      <c r="AK441" s="40">
        <v>0.4</v>
      </c>
    </row>
    <row r="442" spans="1:37" x14ac:dyDescent="0.25">
      <c r="A442" s="45">
        <v>195</v>
      </c>
      <c r="B442" s="45" t="s">
        <v>215</v>
      </c>
      <c r="C442" s="45" t="str">
        <f>CONCATENATE(B442,A442)</f>
        <v>Punta Pulpito195</v>
      </c>
      <c r="D442" s="45">
        <v>26.51492</v>
      </c>
      <c r="E442" s="45">
        <v>-111.44327</v>
      </c>
      <c r="F442" s="46">
        <v>1</v>
      </c>
      <c r="G442" s="47">
        <v>42677</v>
      </c>
      <c r="H442" s="48" t="s">
        <v>223</v>
      </c>
      <c r="I442" s="45">
        <v>3.8</v>
      </c>
      <c r="J442" s="45">
        <v>27</v>
      </c>
      <c r="K442" s="39" t="s">
        <v>443</v>
      </c>
      <c r="L442" s="39" t="s">
        <v>444</v>
      </c>
      <c r="M442" s="39">
        <v>5</v>
      </c>
      <c r="AI442" s="40">
        <f>VLOOKUP(K442,spp!A:E,5,FALSE)</f>
        <v>33.238461538461536</v>
      </c>
      <c r="AJ442" s="40">
        <f>AI442*M442</f>
        <v>166.19230769230768</v>
      </c>
      <c r="AK442" s="42">
        <f t="shared" ref="AK442" si="72">M442/50</f>
        <v>0.1</v>
      </c>
    </row>
    <row r="443" spans="1:37" x14ac:dyDescent="0.25">
      <c r="A443" s="40">
        <v>196</v>
      </c>
      <c r="B443" s="40" t="s">
        <v>215</v>
      </c>
      <c r="C443" s="40" t="s">
        <v>224</v>
      </c>
      <c r="D443" s="40">
        <v>26.51492</v>
      </c>
      <c r="E443" s="40">
        <v>-111.44327</v>
      </c>
      <c r="F443" s="40">
        <v>2</v>
      </c>
      <c r="G443" s="43">
        <v>42677</v>
      </c>
      <c r="H443" s="44" t="s">
        <v>225</v>
      </c>
      <c r="I443" s="40">
        <v>4</v>
      </c>
      <c r="J443" s="40">
        <v>27</v>
      </c>
      <c r="K443" s="40" t="s">
        <v>18</v>
      </c>
      <c r="L443" s="40" t="s">
        <v>19</v>
      </c>
      <c r="M443" s="40">
        <f t="shared" ref="M443:M449" si="73">SUM(N443:AG443)</f>
        <v>1</v>
      </c>
      <c r="V443" s="40">
        <v>1</v>
      </c>
      <c r="AH443" s="41">
        <v>3.1620000000000002E-2</v>
      </c>
      <c r="AI443" s="40">
        <v>2.93</v>
      </c>
      <c r="AJ443" s="40">
        <v>521.442780012855</v>
      </c>
      <c r="AK443" s="40">
        <v>0.01</v>
      </c>
    </row>
    <row r="444" spans="1:37" x14ac:dyDescent="0.25">
      <c r="A444" s="40">
        <v>196</v>
      </c>
      <c r="B444" s="40" t="s">
        <v>215</v>
      </c>
      <c r="C444" s="40" t="s">
        <v>224</v>
      </c>
      <c r="D444" s="40">
        <v>26.51492</v>
      </c>
      <c r="E444" s="40">
        <v>-111.44327</v>
      </c>
      <c r="F444" s="40">
        <v>2</v>
      </c>
      <c r="G444" s="43">
        <v>42677</v>
      </c>
      <c r="H444" s="44" t="s">
        <v>225</v>
      </c>
      <c r="I444" s="40">
        <v>4</v>
      </c>
      <c r="J444" s="40">
        <v>27</v>
      </c>
      <c r="K444" s="40" t="s">
        <v>20</v>
      </c>
      <c r="L444" s="40" t="s">
        <v>21</v>
      </c>
      <c r="M444" s="40">
        <f t="shared" si="73"/>
        <v>1</v>
      </c>
      <c r="V444" s="40">
        <v>1</v>
      </c>
      <c r="AH444" s="41">
        <v>1.549E-2</v>
      </c>
      <c r="AI444" s="40">
        <v>2.97</v>
      </c>
      <c r="AJ444" s="40">
        <v>291.65506195760793</v>
      </c>
      <c r="AK444" s="40">
        <v>0.01</v>
      </c>
    </row>
    <row r="445" spans="1:37" x14ac:dyDescent="0.25">
      <c r="A445" s="40">
        <v>196</v>
      </c>
      <c r="B445" s="40" t="s">
        <v>215</v>
      </c>
      <c r="C445" s="40" t="s">
        <v>224</v>
      </c>
      <c r="D445" s="40">
        <v>26.51492</v>
      </c>
      <c r="E445" s="40">
        <v>-111.44327</v>
      </c>
      <c r="F445" s="40">
        <v>2</v>
      </c>
      <c r="G445" s="43">
        <v>42677</v>
      </c>
      <c r="H445" s="44" t="s">
        <v>225</v>
      </c>
      <c r="I445" s="40">
        <v>4</v>
      </c>
      <c r="J445" s="40">
        <v>27</v>
      </c>
      <c r="K445" s="40" t="s">
        <v>24</v>
      </c>
      <c r="L445" s="40" t="s">
        <v>25</v>
      </c>
      <c r="M445" s="40">
        <f t="shared" si="73"/>
        <v>1</v>
      </c>
      <c r="Q445" s="40">
        <v>1</v>
      </c>
      <c r="AH445" s="41">
        <v>1.413E-2</v>
      </c>
      <c r="AI445" s="40">
        <v>2.9849999999999999</v>
      </c>
      <c r="AJ445" s="40">
        <v>9.1629686381673956</v>
      </c>
      <c r="AK445" s="40">
        <v>0.01</v>
      </c>
    </row>
    <row r="446" spans="1:37" x14ac:dyDescent="0.25">
      <c r="A446" s="40">
        <v>196</v>
      </c>
      <c r="B446" s="40" t="s">
        <v>215</v>
      </c>
      <c r="C446" s="40" t="s">
        <v>224</v>
      </c>
      <c r="D446" s="40">
        <v>26.51492</v>
      </c>
      <c r="E446" s="40">
        <v>-111.44327</v>
      </c>
      <c r="F446" s="40">
        <v>2</v>
      </c>
      <c r="G446" s="43">
        <v>42677</v>
      </c>
      <c r="H446" s="44" t="s">
        <v>225</v>
      </c>
      <c r="I446" s="40">
        <v>4</v>
      </c>
      <c r="J446" s="40">
        <v>27</v>
      </c>
      <c r="K446" s="40" t="s">
        <v>53</v>
      </c>
      <c r="L446" s="40" t="s">
        <v>54</v>
      </c>
      <c r="M446" s="40">
        <f t="shared" si="73"/>
        <v>1</v>
      </c>
      <c r="Q446" s="40">
        <v>1</v>
      </c>
      <c r="AH446" s="41">
        <v>1.259E-2</v>
      </c>
      <c r="AI446" s="40">
        <v>3.01</v>
      </c>
      <c r="AJ446" s="40">
        <v>8.6192597678280265</v>
      </c>
      <c r="AK446" s="40">
        <v>0.01</v>
      </c>
    </row>
    <row r="447" spans="1:37" x14ac:dyDescent="0.25">
      <c r="A447" s="40">
        <v>196</v>
      </c>
      <c r="B447" s="40" t="s">
        <v>215</v>
      </c>
      <c r="C447" s="40" t="s">
        <v>224</v>
      </c>
      <c r="D447" s="40">
        <v>26.51492</v>
      </c>
      <c r="E447" s="40">
        <v>-111.44327</v>
      </c>
      <c r="F447" s="40">
        <v>2</v>
      </c>
      <c r="G447" s="43">
        <v>42677</v>
      </c>
      <c r="H447" s="44" t="s">
        <v>225</v>
      </c>
      <c r="I447" s="40">
        <v>4</v>
      </c>
      <c r="J447" s="40">
        <v>27</v>
      </c>
      <c r="K447" s="40" t="s">
        <v>26</v>
      </c>
      <c r="L447" s="40" t="s">
        <v>27</v>
      </c>
      <c r="M447" s="40">
        <f t="shared" si="73"/>
        <v>34</v>
      </c>
      <c r="O447" s="40">
        <v>17</v>
      </c>
      <c r="Q447" s="40">
        <v>17</v>
      </c>
      <c r="AH447" s="41">
        <v>1.549E-2</v>
      </c>
      <c r="AI447" s="40">
        <v>2.97</v>
      </c>
      <c r="AJ447" s="40">
        <v>178.6434065396939</v>
      </c>
      <c r="AK447" s="40">
        <v>0.34</v>
      </c>
    </row>
    <row r="448" spans="1:37" x14ac:dyDescent="0.25">
      <c r="A448" s="40">
        <v>197</v>
      </c>
      <c r="B448" s="40" t="s">
        <v>215</v>
      </c>
      <c r="C448" s="40" t="s">
        <v>226</v>
      </c>
      <c r="D448" s="40">
        <v>26.51492</v>
      </c>
      <c r="E448" s="40">
        <v>-111.44327</v>
      </c>
      <c r="F448" s="40">
        <v>3</v>
      </c>
      <c r="G448" s="43">
        <v>42677</v>
      </c>
      <c r="H448" s="44" t="s">
        <v>227</v>
      </c>
      <c r="I448" s="40">
        <v>3.8</v>
      </c>
      <c r="J448" s="40">
        <v>27</v>
      </c>
      <c r="K448" s="40" t="s">
        <v>24</v>
      </c>
      <c r="L448" s="40" t="s">
        <v>25</v>
      </c>
      <c r="M448" s="40">
        <f t="shared" si="73"/>
        <v>1</v>
      </c>
      <c r="T448" s="40">
        <v>1</v>
      </c>
      <c r="AH448" s="41">
        <v>1.413E-2</v>
      </c>
      <c r="AI448" s="40">
        <v>2.9849999999999999</v>
      </c>
      <c r="AJ448" s="40">
        <v>72.545543242289185</v>
      </c>
      <c r="AK448" s="40">
        <v>0.01</v>
      </c>
    </row>
    <row r="449" spans="1:37" x14ac:dyDescent="0.25">
      <c r="A449" s="40">
        <v>197</v>
      </c>
      <c r="B449" s="40" t="s">
        <v>215</v>
      </c>
      <c r="C449" s="40" t="s">
        <v>226</v>
      </c>
      <c r="D449" s="40">
        <v>26.51492</v>
      </c>
      <c r="E449" s="40">
        <v>-111.44327</v>
      </c>
      <c r="F449" s="40">
        <v>3</v>
      </c>
      <c r="G449" s="43">
        <v>42677</v>
      </c>
      <c r="H449" s="44" t="s">
        <v>227</v>
      </c>
      <c r="I449" s="40">
        <v>3.8</v>
      </c>
      <c r="J449" s="40">
        <v>27</v>
      </c>
      <c r="K449" s="40" t="s">
        <v>26</v>
      </c>
      <c r="L449" s="40" t="s">
        <v>27</v>
      </c>
      <c r="M449" s="40">
        <f t="shared" si="73"/>
        <v>39</v>
      </c>
      <c r="O449" s="40">
        <v>24</v>
      </c>
      <c r="Q449" s="40">
        <v>15</v>
      </c>
      <c r="AH449" s="41">
        <v>1.549E-2</v>
      </c>
      <c r="AI449" s="40">
        <v>2.97</v>
      </c>
      <c r="AJ449" s="40">
        <v>164.69242388352032</v>
      </c>
      <c r="AK449" s="40">
        <v>0.39</v>
      </c>
    </row>
    <row r="450" spans="1:37" x14ac:dyDescent="0.25">
      <c r="A450" s="45">
        <v>197</v>
      </c>
      <c r="B450" s="45" t="s">
        <v>215</v>
      </c>
      <c r="C450" s="45" t="str">
        <f>CONCATENATE(B450,A450)</f>
        <v>Punta Pulpito197</v>
      </c>
      <c r="D450" s="45">
        <v>26.51492</v>
      </c>
      <c r="E450" s="45">
        <v>-111.44327</v>
      </c>
      <c r="F450" s="46">
        <v>3</v>
      </c>
      <c r="G450" s="47">
        <v>42677</v>
      </c>
      <c r="H450" s="48" t="s">
        <v>227</v>
      </c>
      <c r="I450" s="45">
        <v>3.8</v>
      </c>
      <c r="J450" s="45">
        <v>27</v>
      </c>
      <c r="K450" s="39" t="s">
        <v>441</v>
      </c>
      <c r="L450" s="39" t="s">
        <v>442</v>
      </c>
      <c r="M450" s="39">
        <v>1</v>
      </c>
      <c r="AI450" s="40">
        <f>VLOOKUP(K450,spp!A:E,5,FALSE)</f>
        <v>20.71</v>
      </c>
      <c r="AJ450" s="40">
        <f t="shared" ref="AJ450:AJ451" si="74">AI450*M450</f>
        <v>20.71</v>
      </c>
      <c r="AK450" s="42">
        <f t="shared" ref="AK450:AK451" si="75">M450/50</f>
        <v>0.02</v>
      </c>
    </row>
    <row r="451" spans="1:37" x14ac:dyDescent="0.25">
      <c r="A451" s="45">
        <v>197</v>
      </c>
      <c r="B451" s="45" t="s">
        <v>215</v>
      </c>
      <c r="C451" s="45" t="str">
        <f>CONCATENATE(B451,A451)</f>
        <v>Punta Pulpito197</v>
      </c>
      <c r="D451" s="45">
        <v>26.51492</v>
      </c>
      <c r="E451" s="45">
        <v>-111.44327</v>
      </c>
      <c r="F451" s="46">
        <v>3</v>
      </c>
      <c r="G451" s="47">
        <v>42677</v>
      </c>
      <c r="H451" s="48" t="s">
        <v>227</v>
      </c>
      <c r="I451" s="45">
        <v>3.8</v>
      </c>
      <c r="J451" s="45">
        <v>27</v>
      </c>
      <c r="K451" s="39" t="s">
        <v>443</v>
      </c>
      <c r="L451" s="39" t="s">
        <v>444</v>
      </c>
      <c r="M451" s="39">
        <v>1</v>
      </c>
      <c r="AI451" s="40">
        <f>VLOOKUP(K451,spp!A:E,5,FALSE)</f>
        <v>33.238461538461536</v>
      </c>
      <c r="AJ451" s="40">
        <f t="shared" si="74"/>
        <v>33.238461538461536</v>
      </c>
      <c r="AK451" s="42">
        <f t="shared" si="75"/>
        <v>0.02</v>
      </c>
    </row>
    <row r="452" spans="1:37" x14ac:dyDescent="0.25">
      <c r="A452" s="40">
        <v>198</v>
      </c>
      <c r="B452" s="40" t="s">
        <v>215</v>
      </c>
      <c r="C452" s="40" t="s">
        <v>228</v>
      </c>
      <c r="D452" s="40">
        <v>26.51492</v>
      </c>
      <c r="E452" s="40">
        <v>-111.44327</v>
      </c>
      <c r="F452" s="40">
        <v>4</v>
      </c>
      <c r="G452" s="43">
        <v>42677</v>
      </c>
      <c r="H452" s="44" t="s">
        <v>229</v>
      </c>
      <c r="I452" s="40">
        <v>4</v>
      </c>
      <c r="J452" s="40">
        <v>27</v>
      </c>
      <c r="K452" s="40" t="s">
        <v>18</v>
      </c>
      <c r="L452" s="40" t="s">
        <v>19</v>
      </c>
      <c r="M452" s="40">
        <f>SUM(N452:AG452)</f>
        <v>3</v>
      </c>
      <c r="Q452" s="40">
        <v>2</v>
      </c>
      <c r="T452" s="40">
        <v>1</v>
      </c>
      <c r="AH452" s="41">
        <v>3.1620000000000002E-2</v>
      </c>
      <c r="AI452" s="40">
        <v>2.93</v>
      </c>
      <c r="AJ452" s="40">
        <v>175.09363925283611</v>
      </c>
      <c r="AK452" s="40">
        <v>0.03</v>
      </c>
    </row>
    <row r="453" spans="1:37" x14ac:dyDescent="0.25">
      <c r="A453" s="40">
        <v>198</v>
      </c>
      <c r="B453" s="40" t="s">
        <v>215</v>
      </c>
      <c r="C453" s="40" t="s">
        <v>228</v>
      </c>
      <c r="D453" s="40">
        <v>26.51492</v>
      </c>
      <c r="E453" s="40">
        <v>-111.44327</v>
      </c>
      <c r="F453" s="40">
        <v>4</v>
      </c>
      <c r="G453" s="43">
        <v>42677</v>
      </c>
      <c r="H453" s="44" t="s">
        <v>229</v>
      </c>
      <c r="I453" s="40">
        <v>4</v>
      </c>
      <c r="J453" s="40">
        <v>27</v>
      </c>
      <c r="K453" s="40" t="s">
        <v>24</v>
      </c>
      <c r="L453" s="40" t="s">
        <v>25</v>
      </c>
      <c r="M453" s="40">
        <f>SUM(N453:AG453)</f>
        <v>1</v>
      </c>
      <c r="X453" s="40">
        <v>1</v>
      </c>
      <c r="AH453" s="41">
        <v>1.413E-2</v>
      </c>
      <c r="AI453" s="40">
        <v>2.9849999999999999</v>
      </c>
      <c r="AJ453" s="40">
        <v>705.70873989595475</v>
      </c>
      <c r="AK453" s="40">
        <v>0.01</v>
      </c>
    </row>
    <row r="454" spans="1:37" x14ac:dyDescent="0.25">
      <c r="A454" s="40">
        <v>198</v>
      </c>
      <c r="B454" s="40" t="s">
        <v>215</v>
      </c>
      <c r="C454" s="40" t="s">
        <v>228</v>
      </c>
      <c r="D454" s="40">
        <v>26.51492</v>
      </c>
      <c r="E454" s="40">
        <v>-111.44327</v>
      </c>
      <c r="F454" s="40">
        <v>4</v>
      </c>
      <c r="G454" s="43">
        <v>42677</v>
      </c>
      <c r="H454" s="44" t="s">
        <v>229</v>
      </c>
      <c r="I454" s="40">
        <v>4</v>
      </c>
      <c r="J454" s="40">
        <v>27</v>
      </c>
      <c r="K454" s="40" t="s">
        <v>26</v>
      </c>
      <c r="L454" s="40" t="s">
        <v>27</v>
      </c>
      <c r="M454" s="40">
        <f>SUM(N454:AG454)</f>
        <v>35</v>
      </c>
      <c r="O454" s="40">
        <v>20</v>
      </c>
      <c r="Q454" s="40">
        <v>15</v>
      </c>
      <c r="AH454" s="41">
        <v>1.549E-2</v>
      </c>
      <c r="AI454" s="40">
        <v>2.97</v>
      </c>
      <c r="AJ454" s="40">
        <v>161.55202890510367</v>
      </c>
      <c r="AK454" s="40">
        <v>0.35</v>
      </c>
    </row>
    <row r="455" spans="1:37" x14ac:dyDescent="0.25">
      <c r="A455" s="45">
        <v>198</v>
      </c>
      <c r="B455" s="45" t="s">
        <v>215</v>
      </c>
      <c r="C455" s="45" t="str">
        <f>CONCATENATE(B455,A455)</f>
        <v>Punta Pulpito198</v>
      </c>
      <c r="D455" s="45">
        <v>26.51492</v>
      </c>
      <c r="E455" s="45">
        <v>-111.44327</v>
      </c>
      <c r="F455" s="46">
        <v>4</v>
      </c>
      <c r="G455" s="47">
        <v>42677</v>
      </c>
      <c r="H455" s="48" t="s">
        <v>229</v>
      </c>
      <c r="I455" s="45">
        <v>4</v>
      </c>
      <c r="J455" s="45">
        <v>27</v>
      </c>
      <c r="K455" s="39" t="s">
        <v>443</v>
      </c>
      <c r="L455" s="39" t="s">
        <v>444</v>
      </c>
      <c r="M455" s="39">
        <v>3</v>
      </c>
      <c r="AI455" s="40">
        <f>VLOOKUP(K455,spp!A:E,5,FALSE)</f>
        <v>33.238461538461536</v>
      </c>
      <c r="AJ455" s="40">
        <f>AI455*M455</f>
        <v>99.715384615384608</v>
      </c>
      <c r="AK455" s="42">
        <f t="shared" ref="AK455" si="76">M455/50</f>
        <v>0.06</v>
      </c>
    </row>
    <row r="456" spans="1:37" x14ac:dyDescent="0.25">
      <c r="A456" s="40">
        <v>199</v>
      </c>
      <c r="B456" s="40" t="s">
        <v>215</v>
      </c>
      <c r="C456" s="40" t="s">
        <v>230</v>
      </c>
      <c r="D456" s="40">
        <v>26.51492</v>
      </c>
      <c r="E456" s="40">
        <v>-111.44327</v>
      </c>
      <c r="F456" s="40">
        <v>1</v>
      </c>
      <c r="G456" s="43">
        <v>42677</v>
      </c>
      <c r="H456" s="44">
        <v>0.34027777777777773</v>
      </c>
      <c r="I456" s="40">
        <v>8</v>
      </c>
      <c r="J456" s="40">
        <v>27</v>
      </c>
      <c r="K456" s="40" t="s">
        <v>18</v>
      </c>
      <c r="L456" s="40" t="s">
        <v>19</v>
      </c>
      <c r="M456" s="40">
        <f>SUM(N456:AG456)</f>
        <v>1</v>
      </c>
      <c r="O456" s="40">
        <v>1</v>
      </c>
      <c r="AH456" s="41">
        <v>3.1620000000000002E-2</v>
      </c>
      <c r="AI456" s="40">
        <v>2.93</v>
      </c>
      <c r="AJ456" s="40">
        <v>1.5201046238161244</v>
      </c>
      <c r="AK456" s="40">
        <v>0.01</v>
      </c>
    </row>
    <row r="457" spans="1:37" x14ac:dyDescent="0.25">
      <c r="A457" s="40">
        <v>199</v>
      </c>
      <c r="B457" s="40" t="s">
        <v>215</v>
      </c>
      <c r="C457" s="40" t="s">
        <v>230</v>
      </c>
      <c r="D457" s="40">
        <v>26.51492</v>
      </c>
      <c r="E457" s="40">
        <v>-111.44327</v>
      </c>
      <c r="F457" s="40">
        <v>1</v>
      </c>
      <c r="G457" s="43">
        <v>42677</v>
      </c>
      <c r="H457" s="44">
        <v>0.34027777777777773</v>
      </c>
      <c r="I457" s="40">
        <v>8</v>
      </c>
      <c r="J457" s="40">
        <v>27</v>
      </c>
      <c r="K457" s="40" t="s">
        <v>53</v>
      </c>
      <c r="L457" s="40" t="s">
        <v>54</v>
      </c>
      <c r="M457" s="40">
        <f>SUM(N457:AG457)</f>
        <v>15</v>
      </c>
      <c r="T457" s="40">
        <v>14</v>
      </c>
      <c r="Z457" s="40">
        <v>1</v>
      </c>
      <c r="AH457" s="41">
        <v>1.259E-2</v>
      </c>
      <c r="AI457" s="40">
        <v>3.01</v>
      </c>
      <c r="AJ457" s="40">
        <v>3152.377560876334</v>
      </c>
      <c r="AK457" s="40">
        <v>0.15</v>
      </c>
    </row>
    <row r="458" spans="1:37" x14ac:dyDescent="0.25">
      <c r="A458" s="40">
        <v>199</v>
      </c>
      <c r="B458" s="40" t="s">
        <v>215</v>
      </c>
      <c r="C458" s="40" t="s">
        <v>230</v>
      </c>
      <c r="D458" s="40">
        <v>26.51492</v>
      </c>
      <c r="E458" s="40">
        <v>-111.44327</v>
      </c>
      <c r="F458" s="40">
        <v>1</v>
      </c>
      <c r="G458" s="43">
        <v>42677</v>
      </c>
      <c r="H458" s="44">
        <v>0.34027777777777773</v>
      </c>
      <c r="I458" s="40">
        <v>8</v>
      </c>
      <c r="J458" s="40">
        <v>27</v>
      </c>
      <c r="K458" s="40" t="s">
        <v>26</v>
      </c>
      <c r="L458" s="40" t="s">
        <v>27</v>
      </c>
      <c r="M458" s="40">
        <f>SUM(N458:AG458)</f>
        <v>56</v>
      </c>
      <c r="O458" s="40">
        <v>53</v>
      </c>
      <c r="Q458" s="40">
        <v>3</v>
      </c>
      <c r="AH458" s="41">
        <v>1.549E-2</v>
      </c>
      <c r="AI458" s="40">
        <v>2.97</v>
      </c>
      <c r="AJ458" s="40">
        <v>70.780244266624834</v>
      </c>
      <c r="AK458" s="40">
        <v>0.56000000000000005</v>
      </c>
    </row>
    <row r="459" spans="1:37" x14ac:dyDescent="0.25">
      <c r="A459" s="45">
        <v>199</v>
      </c>
      <c r="B459" s="45" t="s">
        <v>215</v>
      </c>
      <c r="C459" s="45" t="str">
        <f>CONCATENATE(B459,A459)</f>
        <v>Punta Pulpito199</v>
      </c>
      <c r="D459" s="45">
        <v>26.51492</v>
      </c>
      <c r="E459" s="45">
        <v>-111.44327</v>
      </c>
      <c r="F459" s="46">
        <v>1</v>
      </c>
      <c r="G459" s="47">
        <v>42677</v>
      </c>
      <c r="H459" s="48">
        <v>0.34027777777777773</v>
      </c>
      <c r="I459" s="45">
        <v>8</v>
      </c>
      <c r="J459" s="45">
        <v>27</v>
      </c>
      <c r="K459" s="39" t="s">
        <v>443</v>
      </c>
      <c r="L459" s="39" t="s">
        <v>444</v>
      </c>
      <c r="M459" s="39">
        <v>5</v>
      </c>
      <c r="AI459" s="40">
        <f>VLOOKUP(K459,spp!A:E,5,FALSE)</f>
        <v>33.238461538461536</v>
      </c>
      <c r="AJ459" s="40">
        <f>AI459*M459</f>
        <v>166.19230769230768</v>
      </c>
      <c r="AK459" s="42">
        <f t="shared" ref="AK459" si="77">M459/50</f>
        <v>0.1</v>
      </c>
    </row>
    <row r="460" spans="1:37" x14ac:dyDescent="0.25">
      <c r="A460" s="40">
        <v>200</v>
      </c>
      <c r="B460" s="40" t="s">
        <v>215</v>
      </c>
      <c r="C460" s="40" t="s">
        <v>231</v>
      </c>
      <c r="D460" s="40">
        <v>26.51492</v>
      </c>
      <c r="E460" s="40">
        <v>-111.44327</v>
      </c>
      <c r="F460" s="40">
        <v>2</v>
      </c>
      <c r="G460" s="43">
        <v>42677</v>
      </c>
      <c r="H460" s="44">
        <v>0.35416666666666669</v>
      </c>
      <c r="I460" s="40">
        <v>5</v>
      </c>
      <c r="J460" s="40">
        <v>27</v>
      </c>
      <c r="K460" s="40" t="s">
        <v>24</v>
      </c>
      <c r="L460" s="40" t="s">
        <v>25</v>
      </c>
      <c r="M460" s="40">
        <f>SUM(N460:AG460)</f>
        <v>1</v>
      </c>
      <c r="S460" s="40">
        <v>1</v>
      </c>
      <c r="AH460" s="41">
        <v>1.413E-2</v>
      </c>
      <c r="AI460" s="40">
        <v>2.9849999999999999</v>
      </c>
      <c r="AJ460" s="40">
        <v>35.31634216605682</v>
      </c>
      <c r="AK460" s="40">
        <v>0.01</v>
      </c>
    </row>
    <row r="461" spans="1:37" x14ac:dyDescent="0.25">
      <c r="A461" s="40">
        <v>200</v>
      </c>
      <c r="B461" s="40" t="s">
        <v>215</v>
      </c>
      <c r="C461" s="40" t="s">
        <v>231</v>
      </c>
      <c r="D461" s="40">
        <v>26.51492</v>
      </c>
      <c r="E461" s="40">
        <v>-111.44327</v>
      </c>
      <c r="F461" s="40">
        <v>2</v>
      </c>
      <c r="G461" s="43">
        <v>42677</v>
      </c>
      <c r="H461" s="44">
        <v>0.35416666666666669</v>
      </c>
      <c r="I461" s="40">
        <v>5</v>
      </c>
      <c r="J461" s="40">
        <v>27</v>
      </c>
      <c r="K461" s="40" t="s">
        <v>26</v>
      </c>
      <c r="L461" s="40" t="s">
        <v>27</v>
      </c>
      <c r="M461" s="40">
        <f>SUM(N461:AG461)</f>
        <v>33</v>
      </c>
      <c r="O461" s="40">
        <v>21</v>
      </c>
      <c r="Q461" s="40">
        <v>12</v>
      </c>
      <c r="AH461" s="41">
        <v>1.549E-2</v>
      </c>
      <c r="AI461" s="40">
        <v>2.97</v>
      </c>
      <c r="AJ461" s="40">
        <v>133.16711684710378</v>
      </c>
      <c r="AK461" s="40">
        <v>0.33</v>
      </c>
    </row>
    <row r="462" spans="1:37" x14ac:dyDescent="0.25">
      <c r="A462" s="45">
        <v>200</v>
      </c>
      <c r="B462" s="45" t="s">
        <v>215</v>
      </c>
      <c r="C462" s="45" t="str">
        <f>CONCATENATE(B462,A462)</f>
        <v>Punta Pulpito200</v>
      </c>
      <c r="D462" s="45">
        <v>26.51492</v>
      </c>
      <c r="E462" s="45">
        <v>-111.44327</v>
      </c>
      <c r="F462" s="46">
        <v>2</v>
      </c>
      <c r="G462" s="47">
        <v>42677</v>
      </c>
      <c r="H462" s="48">
        <v>0.35416666666666669</v>
      </c>
      <c r="I462" s="45">
        <v>5</v>
      </c>
      <c r="J462" s="45">
        <v>27</v>
      </c>
      <c r="K462" s="39" t="s">
        <v>443</v>
      </c>
      <c r="L462" s="39" t="s">
        <v>444</v>
      </c>
      <c r="M462" s="39">
        <v>7</v>
      </c>
      <c r="AI462" s="40">
        <f>VLOOKUP(K462,spp!A:E,5,FALSE)</f>
        <v>33.238461538461536</v>
      </c>
      <c r="AJ462" s="40">
        <f>AI462*M462</f>
        <v>232.66923076923075</v>
      </c>
      <c r="AK462" s="42">
        <f t="shared" ref="AK462" si="78">M462/50</f>
        <v>0.14000000000000001</v>
      </c>
    </row>
    <row r="463" spans="1:37" x14ac:dyDescent="0.25">
      <c r="A463" s="40">
        <v>201</v>
      </c>
      <c r="B463" s="40" t="s">
        <v>215</v>
      </c>
      <c r="C463" s="40" t="s">
        <v>232</v>
      </c>
      <c r="D463" s="40">
        <v>26.51492</v>
      </c>
      <c r="E463" s="40">
        <v>-111.44327</v>
      </c>
      <c r="F463" s="40">
        <v>3</v>
      </c>
      <c r="G463" s="43">
        <v>42677</v>
      </c>
      <c r="H463" s="44">
        <v>0.375</v>
      </c>
      <c r="I463" s="40">
        <v>4</v>
      </c>
      <c r="J463" s="40">
        <v>27</v>
      </c>
      <c r="K463" s="40" t="s">
        <v>18</v>
      </c>
      <c r="L463" s="40" t="s">
        <v>19</v>
      </c>
      <c r="M463" s="40">
        <f>SUM(N463:AG463)</f>
        <v>1</v>
      </c>
      <c r="T463" s="40">
        <v>1</v>
      </c>
      <c r="AH463" s="41">
        <v>3.1620000000000002E-2</v>
      </c>
      <c r="AI463" s="40">
        <v>2.93</v>
      </c>
      <c r="AJ463" s="40">
        <v>138.69581223888392</v>
      </c>
      <c r="AK463" s="40">
        <v>0.01</v>
      </c>
    </row>
    <row r="464" spans="1:37" x14ac:dyDescent="0.25">
      <c r="A464" s="40">
        <v>201</v>
      </c>
      <c r="B464" s="40" t="s">
        <v>215</v>
      </c>
      <c r="C464" s="40" t="s">
        <v>232</v>
      </c>
      <c r="D464" s="40">
        <v>26.51492</v>
      </c>
      <c r="E464" s="40">
        <v>-111.44327</v>
      </c>
      <c r="F464" s="40">
        <v>3</v>
      </c>
      <c r="G464" s="43">
        <v>42677</v>
      </c>
      <c r="H464" s="44">
        <v>0.375</v>
      </c>
      <c r="I464" s="40">
        <v>4</v>
      </c>
      <c r="J464" s="40">
        <v>27</v>
      </c>
      <c r="K464" s="40" t="s">
        <v>26</v>
      </c>
      <c r="L464" s="40" t="s">
        <v>27</v>
      </c>
      <c r="M464" s="40">
        <f>SUM(N464:AG464)</f>
        <v>23</v>
      </c>
      <c r="O464" s="40">
        <v>13</v>
      </c>
      <c r="Q464" s="40">
        <v>10</v>
      </c>
      <c r="AH464" s="41">
        <v>1.549E-2</v>
      </c>
      <c r="AI464" s="40">
        <v>2.97</v>
      </c>
      <c r="AJ464" s="40">
        <v>107.43965302186773</v>
      </c>
      <c r="AK464" s="40">
        <v>0.23</v>
      </c>
    </row>
    <row r="465" spans="1:37" x14ac:dyDescent="0.25">
      <c r="A465" s="45">
        <v>201</v>
      </c>
      <c r="B465" s="45" t="s">
        <v>215</v>
      </c>
      <c r="C465" s="45" t="str">
        <f>CONCATENATE(B465,A465)</f>
        <v>Punta Pulpito201</v>
      </c>
      <c r="D465" s="45">
        <v>26.51492</v>
      </c>
      <c r="E465" s="45">
        <v>-111.44327</v>
      </c>
      <c r="F465" s="46">
        <v>3</v>
      </c>
      <c r="G465" s="47">
        <v>42677</v>
      </c>
      <c r="H465" s="48">
        <v>0.375</v>
      </c>
      <c r="I465" s="45">
        <v>4</v>
      </c>
      <c r="J465" s="45">
        <v>27</v>
      </c>
      <c r="K465" s="39" t="s">
        <v>441</v>
      </c>
      <c r="L465" s="39" t="s">
        <v>442</v>
      </c>
      <c r="M465" s="39">
        <v>11</v>
      </c>
      <c r="AI465" s="40">
        <f>VLOOKUP(K465,spp!A:E,5,FALSE)</f>
        <v>20.71</v>
      </c>
      <c r="AJ465" s="40">
        <f t="shared" ref="AJ465:AJ466" si="79">AI465*M465</f>
        <v>227.81</v>
      </c>
      <c r="AK465" s="42">
        <f t="shared" ref="AK465:AK466" si="80">M465/50</f>
        <v>0.22</v>
      </c>
    </row>
    <row r="466" spans="1:37" x14ac:dyDescent="0.25">
      <c r="A466" s="45">
        <v>201</v>
      </c>
      <c r="B466" s="45" t="s">
        <v>215</v>
      </c>
      <c r="C466" s="45" t="str">
        <f>CONCATENATE(B466,A466)</f>
        <v>Punta Pulpito201</v>
      </c>
      <c r="D466" s="45">
        <v>26.51492</v>
      </c>
      <c r="E466" s="45">
        <v>-111.44327</v>
      </c>
      <c r="F466" s="46">
        <v>3</v>
      </c>
      <c r="G466" s="47">
        <v>42677</v>
      </c>
      <c r="H466" s="48">
        <v>0.375</v>
      </c>
      <c r="I466" s="45">
        <v>4</v>
      </c>
      <c r="J466" s="45">
        <v>27</v>
      </c>
      <c r="K466" s="39" t="s">
        <v>443</v>
      </c>
      <c r="L466" s="39" t="s">
        <v>444</v>
      </c>
      <c r="M466" s="39">
        <v>5</v>
      </c>
      <c r="AI466" s="40">
        <f>VLOOKUP(K466,spp!A:E,5,FALSE)</f>
        <v>33.238461538461536</v>
      </c>
      <c r="AJ466" s="40">
        <f t="shared" si="79"/>
        <v>166.19230769230768</v>
      </c>
      <c r="AK466" s="42">
        <f t="shared" si="80"/>
        <v>0.1</v>
      </c>
    </row>
    <row r="467" spans="1:37" x14ac:dyDescent="0.25">
      <c r="A467" s="40">
        <v>202</v>
      </c>
      <c r="B467" s="40" t="s">
        <v>215</v>
      </c>
      <c r="C467" s="40" t="s">
        <v>233</v>
      </c>
      <c r="D467" s="40">
        <v>26.51492</v>
      </c>
      <c r="E467" s="40">
        <v>-111.44327</v>
      </c>
      <c r="F467" s="40">
        <v>4</v>
      </c>
      <c r="G467" s="43">
        <v>42677</v>
      </c>
      <c r="H467" s="44">
        <v>0.3923611111111111</v>
      </c>
      <c r="I467" s="40">
        <v>4</v>
      </c>
      <c r="J467" s="40">
        <v>27</v>
      </c>
      <c r="K467" s="40" t="s">
        <v>24</v>
      </c>
      <c r="L467" s="40" t="s">
        <v>25</v>
      </c>
      <c r="M467" s="40">
        <f>SUM(N467:AG467)</f>
        <v>1</v>
      </c>
      <c r="S467" s="40">
        <v>1</v>
      </c>
      <c r="AH467" s="41">
        <v>1.413E-2</v>
      </c>
      <c r="AI467" s="40">
        <v>2.9849999999999999</v>
      </c>
      <c r="AJ467" s="40">
        <v>35.31634216605682</v>
      </c>
      <c r="AK467" s="40">
        <v>0.01</v>
      </c>
    </row>
    <row r="468" spans="1:37" x14ac:dyDescent="0.25">
      <c r="A468" s="40">
        <v>202</v>
      </c>
      <c r="B468" s="40" t="s">
        <v>215</v>
      </c>
      <c r="C468" s="40" t="s">
        <v>233</v>
      </c>
      <c r="D468" s="40">
        <v>26.51492</v>
      </c>
      <c r="E468" s="40">
        <v>-111.44327</v>
      </c>
      <c r="F468" s="40">
        <v>4</v>
      </c>
      <c r="G468" s="43">
        <v>42677</v>
      </c>
      <c r="H468" s="44">
        <v>0.3923611111111111</v>
      </c>
      <c r="I468" s="40">
        <v>4</v>
      </c>
      <c r="J468" s="40">
        <v>27</v>
      </c>
      <c r="K468" s="40" t="s">
        <v>26</v>
      </c>
      <c r="L468" s="40" t="s">
        <v>27</v>
      </c>
      <c r="M468" s="40">
        <f>SUM(N468:AG468)</f>
        <v>64</v>
      </c>
      <c r="O468" s="40">
        <v>47</v>
      </c>
      <c r="Q468" s="40">
        <v>17</v>
      </c>
      <c r="AH468" s="41">
        <v>1.549E-2</v>
      </c>
      <c r="AI468" s="40">
        <v>2.97</v>
      </c>
      <c r="AJ468" s="40">
        <v>202.19636887781888</v>
      </c>
      <c r="AK468" s="40">
        <v>0.64</v>
      </c>
    </row>
    <row r="469" spans="1:37" x14ac:dyDescent="0.25">
      <c r="A469" s="45">
        <v>202</v>
      </c>
      <c r="B469" s="45" t="s">
        <v>215</v>
      </c>
      <c r="C469" s="45" t="str">
        <f>CONCATENATE(B469,A469)</f>
        <v>Punta Pulpito202</v>
      </c>
      <c r="D469" s="45">
        <v>26.51492</v>
      </c>
      <c r="E469" s="45">
        <v>-111.44327</v>
      </c>
      <c r="F469" s="46">
        <v>4</v>
      </c>
      <c r="G469" s="47">
        <v>42677</v>
      </c>
      <c r="H469" s="48">
        <v>0.3923611111111111</v>
      </c>
      <c r="I469" s="45">
        <v>4</v>
      </c>
      <c r="J469" s="45">
        <v>27</v>
      </c>
      <c r="K469" s="39" t="s">
        <v>441</v>
      </c>
      <c r="L469" s="39" t="s">
        <v>442</v>
      </c>
      <c r="M469" s="39">
        <v>19</v>
      </c>
      <c r="AI469" s="40">
        <f>VLOOKUP(K469,spp!A:E,5,FALSE)</f>
        <v>20.71</v>
      </c>
      <c r="AJ469" s="40">
        <f t="shared" ref="AJ469:AJ470" si="81">AI469*M469</f>
        <v>393.49</v>
      </c>
      <c r="AK469" s="42">
        <f t="shared" ref="AK469:AK470" si="82">M469/50</f>
        <v>0.38</v>
      </c>
    </row>
    <row r="470" spans="1:37" x14ac:dyDescent="0.25">
      <c r="A470" s="45">
        <v>202</v>
      </c>
      <c r="B470" s="45" t="s">
        <v>215</v>
      </c>
      <c r="C470" s="45" t="str">
        <f>CONCATENATE(B470,A470)</f>
        <v>Punta Pulpito202</v>
      </c>
      <c r="D470" s="45">
        <v>26.51492</v>
      </c>
      <c r="E470" s="45">
        <v>-111.44327</v>
      </c>
      <c r="F470" s="46">
        <v>4</v>
      </c>
      <c r="G470" s="47">
        <v>42677</v>
      </c>
      <c r="H470" s="48">
        <v>0.3923611111111111</v>
      </c>
      <c r="I470" s="45">
        <v>4</v>
      </c>
      <c r="J470" s="45">
        <v>27</v>
      </c>
      <c r="K470" s="39" t="s">
        <v>443</v>
      </c>
      <c r="L470" s="39" t="s">
        <v>444</v>
      </c>
      <c r="M470" s="39">
        <v>3</v>
      </c>
      <c r="AI470" s="40">
        <f>VLOOKUP(K470,spp!A:E,5,FALSE)</f>
        <v>33.238461538461536</v>
      </c>
      <c r="AJ470" s="40">
        <f t="shared" si="81"/>
        <v>99.715384615384608</v>
      </c>
      <c r="AK470" s="42">
        <f t="shared" si="82"/>
        <v>0.06</v>
      </c>
    </row>
    <row r="471" spans="1:37" x14ac:dyDescent="0.25">
      <c r="A471" s="40">
        <v>203</v>
      </c>
      <c r="B471" s="40" t="s">
        <v>215</v>
      </c>
      <c r="C471" s="40" t="s">
        <v>234</v>
      </c>
      <c r="D471" s="40">
        <v>26.51492</v>
      </c>
      <c r="E471" s="40">
        <v>-111.44327</v>
      </c>
      <c r="F471" s="40">
        <v>1</v>
      </c>
      <c r="G471" s="43">
        <v>42677</v>
      </c>
      <c r="H471" s="44">
        <v>0.34375</v>
      </c>
      <c r="I471" s="40">
        <v>6.3</v>
      </c>
      <c r="J471" s="40">
        <v>27</v>
      </c>
      <c r="K471" s="40" t="s">
        <v>18</v>
      </c>
      <c r="L471" s="40" t="s">
        <v>19</v>
      </c>
      <c r="M471" s="40">
        <f>SUM(N471:AG471)</f>
        <v>2</v>
      </c>
      <c r="Q471" s="40">
        <v>1</v>
      </c>
      <c r="T471" s="40">
        <v>1</v>
      </c>
      <c r="AH471" s="41">
        <v>3.1620000000000002E-2</v>
      </c>
      <c r="AI471" s="40">
        <v>2.93</v>
      </c>
      <c r="AJ471" s="40">
        <v>156.89472574586003</v>
      </c>
      <c r="AK471" s="40">
        <v>0.02</v>
      </c>
    </row>
    <row r="472" spans="1:37" x14ac:dyDescent="0.25">
      <c r="A472" s="40">
        <v>203</v>
      </c>
      <c r="B472" s="40" t="s">
        <v>215</v>
      </c>
      <c r="C472" s="40" t="s">
        <v>234</v>
      </c>
      <c r="D472" s="40">
        <v>26.51492</v>
      </c>
      <c r="E472" s="40">
        <v>-111.44327</v>
      </c>
      <c r="F472" s="40">
        <v>1</v>
      </c>
      <c r="G472" s="43">
        <v>42677</v>
      </c>
      <c r="H472" s="44">
        <v>0.34375</v>
      </c>
      <c r="I472" s="40">
        <v>6.3</v>
      </c>
      <c r="J472" s="40">
        <v>27</v>
      </c>
      <c r="K472" s="40" t="s">
        <v>24</v>
      </c>
      <c r="L472" s="40" t="s">
        <v>25</v>
      </c>
      <c r="M472" s="40">
        <f>SUM(N472:AG472)</f>
        <v>1</v>
      </c>
      <c r="Q472" s="40">
        <v>1</v>
      </c>
      <c r="AH472" s="41">
        <v>1.413E-2</v>
      </c>
      <c r="AI472" s="40">
        <v>2.9849999999999999</v>
      </c>
      <c r="AJ472" s="40">
        <v>9.1629686381673956</v>
      </c>
      <c r="AK472" s="40">
        <v>0.01</v>
      </c>
    </row>
    <row r="473" spans="1:37" x14ac:dyDescent="0.25">
      <c r="A473" s="40">
        <v>203</v>
      </c>
      <c r="B473" s="40" t="s">
        <v>215</v>
      </c>
      <c r="C473" s="40" t="s">
        <v>234</v>
      </c>
      <c r="D473" s="40">
        <v>26.51492</v>
      </c>
      <c r="E473" s="40">
        <v>-111.44327</v>
      </c>
      <c r="F473" s="40">
        <v>1</v>
      </c>
      <c r="G473" s="43">
        <v>42677</v>
      </c>
      <c r="H473" s="44">
        <v>0.34375</v>
      </c>
      <c r="I473" s="40">
        <v>6.3</v>
      </c>
      <c r="J473" s="40">
        <v>27</v>
      </c>
      <c r="K473" s="40" t="s">
        <v>53</v>
      </c>
      <c r="L473" s="40" t="s">
        <v>54</v>
      </c>
      <c r="M473" s="40">
        <f>SUM(N473:AG473)</f>
        <v>2</v>
      </c>
      <c r="Q473" s="40">
        <v>1</v>
      </c>
      <c r="X473" s="40">
        <v>1</v>
      </c>
      <c r="AH473" s="41">
        <v>1.259E-2</v>
      </c>
      <c r="AI473" s="40">
        <v>3.01</v>
      </c>
      <c r="AJ473" s="40">
        <v>697.04935245170952</v>
      </c>
      <c r="AK473" s="40">
        <v>0.02</v>
      </c>
    </row>
    <row r="474" spans="1:37" x14ac:dyDescent="0.25">
      <c r="A474" s="40">
        <v>203</v>
      </c>
      <c r="B474" s="40" t="s">
        <v>215</v>
      </c>
      <c r="C474" s="40" t="s">
        <v>234</v>
      </c>
      <c r="D474" s="40">
        <v>26.51492</v>
      </c>
      <c r="E474" s="40">
        <v>-111.44327</v>
      </c>
      <c r="F474" s="40">
        <v>1</v>
      </c>
      <c r="G474" s="43">
        <v>42677</v>
      </c>
      <c r="H474" s="44">
        <v>0.34375</v>
      </c>
      <c r="I474" s="40">
        <v>6.3</v>
      </c>
      <c r="J474" s="40">
        <v>27</v>
      </c>
      <c r="K474" s="40" t="s">
        <v>26</v>
      </c>
      <c r="L474" s="40" t="s">
        <v>27</v>
      </c>
      <c r="M474" s="40">
        <f>SUM(N474:AG474)</f>
        <v>10</v>
      </c>
      <c r="O474" s="40">
        <v>10</v>
      </c>
      <c r="AH474" s="41">
        <v>1.549E-2</v>
      </c>
      <c r="AI474" s="40">
        <v>2.97</v>
      </c>
      <c r="AJ474" s="40">
        <v>7.8509874460416542</v>
      </c>
      <c r="AK474" s="40">
        <v>0.1</v>
      </c>
    </row>
    <row r="475" spans="1:37" x14ac:dyDescent="0.25">
      <c r="A475" s="45">
        <v>203</v>
      </c>
      <c r="B475" s="45" t="s">
        <v>215</v>
      </c>
      <c r="C475" s="45" t="str">
        <f>CONCATENATE(B475,A475)</f>
        <v>Punta Pulpito203</v>
      </c>
      <c r="D475" s="45">
        <v>26.51492</v>
      </c>
      <c r="E475" s="45">
        <v>-111.44327</v>
      </c>
      <c r="F475" s="46">
        <v>1</v>
      </c>
      <c r="G475" s="47">
        <v>42677</v>
      </c>
      <c r="H475" s="48">
        <v>0.34375</v>
      </c>
      <c r="I475" s="45">
        <v>6.3</v>
      </c>
      <c r="J475" s="45">
        <v>27</v>
      </c>
      <c r="K475" s="39" t="s">
        <v>443</v>
      </c>
      <c r="L475" s="39" t="s">
        <v>444</v>
      </c>
      <c r="M475" s="45">
        <v>2</v>
      </c>
      <c r="AI475" s="40">
        <f>VLOOKUP(K475,spp!A:E,5,FALSE)</f>
        <v>33.238461538461536</v>
      </c>
      <c r="AJ475" s="40">
        <f>AI475*M475</f>
        <v>66.476923076923072</v>
      </c>
      <c r="AK475" s="42">
        <f t="shared" ref="AK475" si="83">M475/50</f>
        <v>0.04</v>
      </c>
    </row>
    <row r="476" spans="1:37" x14ac:dyDescent="0.25">
      <c r="A476" s="40">
        <v>204</v>
      </c>
      <c r="B476" s="40" t="s">
        <v>215</v>
      </c>
      <c r="C476" s="40" t="s">
        <v>235</v>
      </c>
      <c r="D476" s="40">
        <v>26.51492</v>
      </c>
      <c r="E476" s="40">
        <v>-111.44327</v>
      </c>
      <c r="F476" s="40">
        <v>2</v>
      </c>
      <c r="G476" s="43">
        <v>42677</v>
      </c>
      <c r="H476" s="44">
        <v>0.3576388888888889</v>
      </c>
      <c r="I476" s="40">
        <v>5.0999999999999996</v>
      </c>
      <c r="J476" s="40">
        <v>27</v>
      </c>
      <c r="K476" s="40" t="s">
        <v>18</v>
      </c>
      <c r="L476" s="40" t="s">
        <v>19</v>
      </c>
      <c r="M476" s="40">
        <f>SUM(N476:AG476)</f>
        <v>3</v>
      </c>
      <c r="Q476" s="40">
        <v>1</v>
      </c>
      <c r="T476" s="40">
        <v>2</v>
      </c>
      <c r="AH476" s="41">
        <v>3.1620000000000002E-2</v>
      </c>
      <c r="AI476" s="40">
        <v>2.93</v>
      </c>
      <c r="AJ476" s="40">
        <v>295.59053798474395</v>
      </c>
      <c r="AK476" s="40">
        <v>0.03</v>
      </c>
    </row>
    <row r="477" spans="1:37" x14ac:dyDescent="0.25">
      <c r="A477" s="40">
        <v>204</v>
      </c>
      <c r="B477" s="40" t="s">
        <v>215</v>
      </c>
      <c r="C477" s="40" t="s">
        <v>235</v>
      </c>
      <c r="D477" s="40">
        <v>26.51492</v>
      </c>
      <c r="E477" s="40">
        <v>-111.44327</v>
      </c>
      <c r="F477" s="40">
        <v>2</v>
      </c>
      <c r="G477" s="43">
        <v>42677</v>
      </c>
      <c r="H477" s="44">
        <v>0.3576388888888889</v>
      </c>
      <c r="I477" s="40">
        <v>5.0999999999999996</v>
      </c>
      <c r="J477" s="40">
        <v>27</v>
      </c>
      <c r="K477" s="40" t="s">
        <v>24</v>
      </c>
      <c r="L477" s="40" t="s">
        <v>25</v>
      </c>
      <c r="M477" s="40">
        <f>SUM(N477:AG477)</f>
        <v>3</v>
      </c>
      <c r="T477" s="40">
        <v>1</v>
      </c>
      <c r="V477" s="40">
        <v>2</v>
      </c>
      <c r="AH477" s="41">
        <v>1.413E-2</v>
      </c>
      <c r="AI477" s="40">
        <v>2.9849999999999999</v>
      </c>
      <c r="AJ477" s="40">
        <v>631.7623929202922</v>
      </c>
      <c r="AK477" s="40">
        <v>0.03</v>
      </c>
    </row>
    <row r="478" spans="1:37" x14ac:dyDescent="0.25">
      <c r="A478" s="40">
        <v>204</v>
      </c>
      <c r="B478" s="40" t="s">
        <v>215</v>
      </c>
      <c r="C478" s="40" t="s">
        <v>235</v>
      </c>
      <c r="D478" s="40">
        <v>26.51492</v>
      </c>
      <c r="E478" s="40">
        <v>-111.44327</v>
      </c>
      <c r="F478" s="40">
        <v>2</v>
      </c>
      <c r="G478" s="43">
        <v>42677</v>
      </c>
      <c r="H478" s="44">
        <v>0.3576388888888889</v>
      </c>
      <c r="I478" s="40">
        <v>5.0999999999999996</v>
      </c>
      <c r="J478" s="40">
        <v>27</v>
      </c>
      <c r="K478" s="40" t="s">
        <v>53</v>
      </c>
      <c r="L478" s="40" t="s">
        <v>54</v>
      </c>
      <c r="M478" s="40">
        <f>SUM(N478:AG478)</f>
        <v>2</v>
      </c>
      <c r="V478" s="40">
        <v>2</v>
      </c>
      <c r="AH478" s="41">
        <v>1.259E-2</v>
      </c>
      <c r="AI478" s="40">
        <v>3.01</v>
      </c>
      <c r="AJ478" s="40">
        <v>541.31135112341406</v>
      </c>
      <c r="AK478" s="40">
        <v>0.02</v>
      </c>
    </row>
    <row r="479" spans="1:37" x14ac:dyDescent="0.25">
      <c r="A479" s="40">
        <v>204</v>
      </c>
      <c r="B479" s="40" t="s">
        <v>215</v>
      </c>
      <c r="C479" s="40" t="s">
        <v>235</v>
      </c>
      <c r="D479" s="40">
        <v>26.51492</v>
      </c>
      <c r="E479" s="40">
        <v>-111.44327</v>
      </c>
      <c r="F479" s="40">
        <v>2</v>
      </c>
      <c r="G479" s="43">
        <v>42677</v>
      </c>
      <c r="H479" s="44">
        <v>0.3576388888888889</v>
      </c>
      <c r="I479" s="40">
        <v>5.0999999999999996</v>
      </c>
      <c r="J479" s="40">
        <v>27</v>
      </c>
      <c r="K479" s="40" t="s">
        <v>26</v>
      </c>
      <c r="L479" s="40" t="s">
        <v>27</v>
      </c>
      <c r="M479" s="40">
        <f>SUM(N479:AG479)</f>
        <v>25</v>
      </c>
      <c r="O479" s="40">
        <v>25</v>
      </c>
      <c r="AH479" s="41">
        <v>1.549E-2</v>
      </c>
      <c r="AI479" s="40">
        <v>2.97</v>
      </c>
      <c r="AJ479" s="40">
        <v>19.627468615104135</v>
      </c>
      <c r="AK479" s="40">
        <v>0.25</v>
      </c>
    </row>
    <row r="480" spans="1:37" x14ac:dyDescent="0.25">
      <c r="A480" s="45">
        <v>204</v>
      </c>
      <c r="B480" s="45" t="s">
        <v>215</v>
      </c>
      <c r="C480" s="45" t="str">
        <f>CONCATENATE(B480,A480)</f>
        <v>Punta Pulpito204</v>
      </c>
      <c r="D480" s="45">
        <v>26.51492</v>
      </c>
      <c r="E480" s="45">
        <v>-111.44327</v>
      </c>
      <c r="F480" s="46">
        <v>2</v>
      </c>
      <c r="G480" s="47">
        <v>42677</v>
      </c>
      <c r="H480" s="48">
        <v>0.3576388888888889</v>
      </c>
      <c r="I480" s="45">
        <v>5.0999999999999996</v>
      </c>
      <c r="J480" s="45">
        <v>27</v>
      </c>
      <c r="K480" s="39" t="s">
        <v>443</v>
      </c>
      <c r="L480" s="39" t="s">
        <v>444</v>
      </c>
      <c r="M480" s="45">
        <v>1</v>
      </c>
      <c r="AI480" s="40">
        <f>VLOOKUP(K480,spp!A:E,5,FALSE)</f>
        <v>33.238461538461536</v>
      </c>
      <c r="AJ480" s="40">
        <f>AI480*M480</f>
        <v>33.238461538461536</v>
      </c>
      <c r="AK480" s="42">
        <f t="shared" ref="AK480" si="84">M480/50</f>
        <v>0.02</v>
      </c>
    </row>
    <row r="481" spans="1:37" x14ac:dyDescent="0.25">
      <c r="A481" s="40">
        <v>205</v>
      </c>
      <c r="B481" s="40" t="s">
        <v>215</v>
      </c>
      <c r="C481" s="40" t="s">
        <v>236</v>
      </c>
      <c r="D481" s="40">
        <v>26.51492</v>
      </c>
      <c r="E481" s="40">
        <v>-111.44327</v>
      </c>
      <c r="F481" s="40">
        <v>3</v>
      </c>
      <c r="G481" s="43">
        <v>42677</v>
      </c>
      <c r="H481" s="44">
        <v>0.37152777777777773</v>
      </c>
      <c r="I481" s="40">
        <v>8.3000000000000007</v>
      </c>
      <c r="J481" s="40">
        <v>27</v>
      </c>
      <c r="K481" s="40" t="s">
        <v>18</v>
      </c>
      <c r="L481" s="40" t="s">
        <v>19</v>
      </c>
      <c r="M481" s="40">
        <f>SUM(N481:AG481)</f>
        <v>2</v>
      </c>
      <c r="Q481" s="40">
        <v>1</v>
      </c>
      <c r="T481" s="40">
        <v>1</v>
      </c>
      <c r="AH481" s="41">
        <v>3.1620000000000002E-2</v>
      </c>
      <c r="AI481" s="40">
        <v>2.93</v>
      </c>
      <c r="AJ481" s="40">
        <v>156.89472574586003</v>
      </c>
      <c r="AK481" s="40">
        <v>0.02</v>
      </c>
    </row>
    <row r="482" spans="1:37" x14ac:dyDescent="0.25">
      <c r="A482" s="40">
        <v>205</v>
      </c>
      <c r="B482" s="40" t="s">
        <v>215</v>
      </c>
      <c r="C482" s="40" t="s">
        <v>236</v>
      </c>
      <c r="D482" s="40">
        <v>26.51492</v>
      </c>
      <c r="E482" s="40">
        <v>-111.44327</v>
      </c>
      <c r="F482" s="40">
        <v>3</v>
      </c>
      <c r="G482" s="43">
        <v>42677</v>
      </c>
      <c r="H482" s="44">
        <v>0.37152777777777773</v>
      </c>
      <c r="I482" s="40">
        <v>8.3000000000000007</v>
      </c>
      <c r="J482" s="40">
        <v>27</v>
      </c>
      <c r="K482" s="40" t="s">
        <v>24</v>
      </c>
      <c r="L482" s="40" t="s">
        <v>25</v>
      </c>
      <c r="M482" s="40">
        <f>SUM(N482:AG482)</f>
        <v>1</v>
      </c>
      <c r="V482" s="40">
        <v>1</v>
      </c>
      <c r="AH482" s="41">
        <v>1.413E-2</v>
      </c>
      <c r="AI482" s="40">
        <v>2.9849999999999999</v>
      </c>
      <c r="AJ482" s="40">
        <v>279.60842483900149</v>
      </c>
      <c r="AK482" s="40">
        <v>0.01</v>
      </c>
    </row>
    <row r="483" spans="1:37" x14ac:dyDescent="0.25">
      <c r="A483" s="40">
        <v>205</v>
      </c>
      <c r="B483" s="40" t="s">
        <v>215</v>
      </c>
      <c r="C483" s="40" t="s">
        <v>236</v>
      </c>
      <c r="D483" s="40">
        <v>26.51492</v>
      </c>
      <c r="E483" s="40">
        <v>-111.44327</v>
      </c>
      <c r="F483" s="40">
        <v>3</v>
      </c>
      <c r="G483" s="43">
        <v>42677</v>
      </c>
      <c r="H483" s="44">
        <v>0.37152777777777773</v>
      </c>
      <c r="I483" s="40">
        <v>8.3000000000000007</v>
      </c>
      <c r="J483" s="40">
        <v>27</v>
      </c>
      <c r="K483" s="40" t="s">
        <v>26</v>
      </c>
      <c r="L483" s="40" t="s">
        <v>27</v>
      </c>
      <c r="M483" s="40">
        <f>SUM(N483:AG483)</f>
        <v>23</v>
      </c>
      <c r="O483" s="40">
        <v>23</v>
      </c>
      <c r="AH483" s="41">
        <v>1.549E-2</v>
      </c>
      <c r="AI483" s="40">
        <v>2.97</v>
      </c>
      <c r="AJ483" s="40">
        <v>18.057271125895806</v>
      </c>
      <c r="AK483" s="40">
        <v>0.23</v>
      </c>
    </row>
    <row r="484" spans="1:37" x14ac:dyDescent="0.25">
      <c r="A484" s="45">
        <v>205</v>
      </c>
      <c r="B484" s="45" t="s">
        <v>215</v>
      </c>
      <c r="C484" s="45" t="str">
        <f>CONCATENATE(B484,A484)</f>
        <v>Punta Pulpito205</v>
      </c>
      <c r="D484" s="45">
        <v>26.51492</v>
      </c>
      <c r="E484" s="45">
        <v>-111.44327</v>
      </c>
      <c r="F484" s="46">
        <v>3</v>
      </c>
      <c r="G484" s="47">
        <v>42677</v>
      </c>
      <c r="H484" s="48">
        <v>0.37152777777777773</v>
      </c>
      <c r="I484" s="45">
        <v>8.3000000000000007</v>
      </c>
      <c r="J484" s="45">
        <v>27</v>
      </c>
      <c r="K484" s="39" t="s">
        <v>443</v>
      </c>
      <c r="L484" s="39" t="s">
        <v>444</v>
      </c>
      <c r="M484" s="45">
        <v>2</v>
      </c>
      <c r="AI484" s="40">
        <f>VLOOKUP(K484,spp!A:E,5,FALSE)</f>
        <v>33.238461538461536</v>
      </c>
      <c r="AJ484" s="40">
        <f>AI484*M484</f>
        <v>66.476923076923072</v>
      </c>
      <c r="AK484" s="42">
        <f t="shared" ref="AK484" si="85">M484/50</f>
        <v>0.04</v>
      </c>
    </row>
    <row r="485" spans="1:37" x14ac:dyDescent="0.25">
      <c r="A485" s="40">
        <v>206</v>
      </c>
      <c r="B485" s="40" t="s">
        <v>215</v>
      </c>
      <c r="C485" s="40" t="s">
        <v>237</v>
      </c>
      <c r="D485" s="40">
        <v>26.51492</v>
      </c>
      <c r="E485" s="40">
        <v>-111.44327</v>
      </c>
      <c r="F485" s="40">
        <v>4</v>
      </c>
      <c r="G485" s="43">
        <v>42677</v>
      </c>
      <c r="H485" s="44">
        <v>0.38541666666666669</v>
      </c>
      <c r="I485" s="40">
        <v>8.9</v>
      </c>
      <c r="J485" s="40">
        <v>27</v>
      </c>
      <c r="K485" s="40" t="s">
        <v>18</v>
      </c>
      <c r="L485" s="40" t="s">
        <v>19</v>
      </c>
      <c r="M485" s="40">
        <f>SUM(N485:AG485)</f>
        <v>2</v>
      </c>
      <c r="T485" s="40">
        <v>2</v>
      </c>
      <c r="AH485" s="41">
        <v>3.1620000000000002E-2</v>
      </c>
      <c r="AI485" s="40">
        <v>2.93</v>
      </c>
      <c r="AJ485" s="40">
        <v>277.39162447776783</v>
      </c>
      <c r="AK485" s="40">
        <v>0.02</v>
      </c>
    </row>
    <row r="486" spans="1:37" x14ac:dyDescent="0.25">
      <c r="A486" s="40">
        <v>206</v>
      </c>
      <c r="B486" s="40" t="s">
        <v>215</v>
      </c>
      <c r="C486" s="40" t="s">
        <v>237</v>
      </c>
      <c r="D486" s="40">
        <v>26.51492</v>
      </c>
      <c r="E486" s="40">
        <v>-111.44327</v>
      </c>
      <c r="F486" s="40">
        <v>4</v>
      </c>
      <c r="G486" s="43">
        <v>42677</v>
      </c>
      <c r="H486" s="44">
        <v>0.38541666666666669</v>
      </c>
      <c r="I486" s="40">
        <v>8.9</v>
      </c>
      <c r="J486" s="40">
        <v>27</v>
      </c>
      <c r="K486" s="40" t="s">
        <v>24</v>
      </c>
      <c r="L486" s="40" t="s">
        <v>25</v>
      </c>
      <c r="M486" s="40">
        <f>SUM(N486:AG486)</f>
        <v>1</v>
      </c>
      <c r="Q486" s="40">
        <v>1</v>
      </c>
      <c r="AH486" s="41">
        <v>1.413E-2</v>
      </c>
      <c r="AI486" s="40">
        <v>2.9849999999999999</v>
      </c>
      <c r="AJ486" s="40">
        <v>9.1629686381673956</v>
      </c>
      <c r="AK486" s="40">
        <v>0.01</v>
      </c>
    </row>
    <row r="487" spans="1:37" x14ac:dyDescent="0.25">
      <c r="A487" s="40">
        <v>206</v>
      </c>
      <c r="B487" s="40" t="s">
        <v>215</v>
      </c>
      <c r="C487" s="40" t="s">
        <v>237</v>
      </c>
      <c r="D487" s="40">
        <v>26.51492</v>
      </c>
      <c r="E487" s="40">
        <v>-111.44327</v>
      </c>
      <c r="F487" s="40">
        <v>4</v>
      </c>
      <c r="G487" s="43">
        <v>42677</v>
      </c>
      <c r="H487" s="44">
        <v>0.38541666666666669</v>
      </c>
      <c r="I487" s="40">
        <v>8.9</v>
      </c>
      <c r="J487" s="40">
        <v>27</v>
      </c>
      <c r="K487" s="40" t="s">
        <v>26</v>
      </c>
      <c r="L487" s="40" t="s">
        <v>27</v>
      </c>
      <c r="M487" s="40">
        <f>SUM(N487:AG487)</f>
        <v>23</v>
      </c>
      <c r="O487" s="40">
        <v>23</v>
      </c>
      <c r="AH487" s="41">
        <v>1.549E-2</v>
      </c>
      <c r="AI487" s="40">
        <v>2.97</v>
      </c>
      <c r="AJ487" s="40">
        <v>18.057271125895806</v>
      </c>
      <c r="AK487" s="40">
        <v>0.23</v>
      </c>
    </row>
    <row r="488" spans="1:37" x14ac:dyDescent="0.25">
      <c r="A488" s="45">
        <v>206</v>
      </c>
      <c r="B488" s="45" t="s">
        <v>215</v>
      </c>
      <c r="C488" s="45" t="str">
        <f>CONCATENATE(B488,A488)</f>
        <v>Punta Pulpito206</v>
      </c>
      <c r="D488" s="45">
        <v>26.51492</v>
      </c>
      <c r="E488" s="45">
        <v>-111.44327</v>
      </c>
      <c r="F488" s="46">
        <v>4</v>
      </c>
      <c r="G488" s="47">
        <v>42677</v>
      </c>
      <c r="H488" s="48">
        <v>0.38541666666666669</v>
      </c>
      <c r="I488" s="45">
        <v>8.9</v>
      </c>
      <c r="J488" s="45">
        <v>27</v>
      </c>
      <c r="K488" s="39" t="s">
        <v>443</v>
      </c>
      <c r="L488" s="39" t="s">
        <v>444</v>
      </c>
      <c r="M488" s="45">
        <v>3</v>
      </c>
      <c r="AI488" s="40">
        <f>VLOOKUP(K488,spp!A:E,5,FALSE)</f>
        <v>33.238461538461536</v>
      </c>
      <c r="AJ488" s="40">
        <f>AI488*M488</f>
        <v>99.715384615384608</v>
      </c>
      <c r="AK488" s="42">
        <f t="shared" ref="AK488" si="86">M488/50</f>
        <v>0.06</v>
      </c>
    </row>
    <row r="489" spans="1:37" x14ac:dyDescent="0.25">
      <c r="A489" s="40">
        <v>207</v>
      </c>
      <c r="B489" s="40" t="s">
        <v>238</v>
      </c>
      <c r="C489" s="40" t="s">
        <v>239</v>
      </c>
      <c r="D489" s="40">
        <v>26.624289999999998</v>
      </c>
      <c r="E489" s="40">
        <v>-111.42616</v>
      </c>
      <c r="F489" s="40">
        <v>1</v>
      </c>
      <c r="G489" s="43">
        <v>42677</v>
      </c>
      <c r="H489" s="44">
        <v>0.52083333333333337</v>
      </c>
      <c r="I489" s="40">
        <v>14.4</v>
      </c>
      <c r="J489" s="40">
        <v>28</v>
      </c>
      <c r="K489" s="40" t="s">
        <v>18</v>
      </c>
      <c r="L489" s="40" t="s">
        <v>19</v>
      </c>
      <c r="M489" s="40">
        <f>SUM(N489:AG489)</f>
        <v>4</v>
      </c>
      <c r="O489" s="40">
        <v>1</v>
      </c>
      <c r="Q489" s="40">
        <v>1</v>
      </c>
      <c r="T489" s="40">
        <v>2</v>
      </c>
      <c r="AH489" s="41">
        <v>3.1620000000000002E-2</v>
      </c>
      <c r="AI489" s="40">
        <v>2.93</v>
      </c>
      <c r="AJ489" s="40">
        <v>297.11064260856006</v>
      </c>
      <c r="AK489" s="40">
        <v>0.04</v>
      </c>
    </row>
    <row r="490" spans="1:37" x14ac:dyDescent="0.25">
      <c r="A490" s="40">
        <v>207</v>
      </c>
      <c r="B490" s="40" t="s">
        <v>238</v>
      </c>
      <c r="C490" s="40" t="s">
        <v>239</v>
      </c>
      <c r="D490" s="40">
        <v>26.624289999999998</v>
      </c>
      <c r="E490" s="40">
        <v>-111.42616</v>
      </c>
      <c r="F490" s="40">
        <v>1</v>
      </c>
      <c r="G490" s="43">
        <v>42677</v>
      </c>
      <c r="H490" s="44">
        <v>0.52083333333333337</v>
      </c>
      <c r="I490" s="40">
        <v>14.4</v>
      </c>
      <c r="J490" s="40">
        <v>28</v>
      </c>
      <c r="K490" s="40" t="s">
        <v>24</v>
      </c>
      <c r="L490" s="40" t="s">
        <v>25</v>
      </c>
      <c r="M490" s="40">
        <f>SUM(N490:AG490)</f>
        <v>2</v>
      </c>
      <c r="T490" s="40">
        <v>1</v>
      </c>
      <c r="V490" s="40">
        <v>1</v>
      </c>
      <c r="AH490" s="41">
        <v>1.413E-2</v>
      </c>
      <c r="AI490" s="40">
        <v>2.9849999999999999</v>
      </c>
      <c r="AJ490" s="40">
        <v>352.15396808129066</v>
      </c>
      <c r="AK490" s="40">
        <v>0.02</v>
      </c>
    </row>
    <row r="491" spans="1:37" x14ac:dyDescent="0.25">
      <c r="A491" s="40">
        <v>207</v>
      </c>
      <c r="B491" s="40" t="s">
        <v>238</v>
      </c>
      <c r="C491" s="40" t="s">
        <v>239</v>
      </c>
      <c r="D491" s="40">
        <v>26.624289999999998</v>
      </c>
      <c r="E491" s="40">
        <v>-111.42616</v>
      </c>
      <c r="F491" s="40">
        <v>1</v>
      </c>
      <c r="G491" s="43">
        <v>42677</v>
      </c>
      <c r="H491" s="44">
        <v>0.52083333333333337</v>
      </c>
      <c r="I491" s="40">
        <v>14.4</v>
      </c>
      <c r="J491" s="40">
        <v>28</v>
      </c>
      <c r="K491" s="40" t="s">
        <v>26</v>
      </c>
      <c r="L491" s="40" t="s">
        <v>27</v>
      </c>
      <c r="M491" s="40">
        <f>SUM(N491:AG491)</f>
        <v>8</v>
      </c>
      <c r="O491" s="40">
        <v>8</v>
      </c>
      <c r="AH491" s="41">
        <v>1.549E-2</v>
      </c>
      <c r="AI491" s="40">
        <v>2.97</v>
      </c>
      <c r="AJ491" s="40">
        <v>6.2807899568333232</v>
      </c>
      <c r="AK491" s="40">
        <v>0.08</v>
      </c>
    </row>
    <row r="492" spans="1:37" x14ac:dyDescent="0.25">
      <c r="A492" s="45">
        <v>207</v>
      </c>
      <c r="B492" s="45" t="s">
        <v>238</v>
      </c>
      <c r="C492" s="45" t="str">
        <f>CONCATENATE(B492,A492)</f>
        <v>Isla San Idelfonso207</v>
      </c>
      <c r="D492" s="45">
        <v>26.624289999999998</v>
      </c>
      <c r="E492" s="45">
        <v>-111.42616</v>
      </c>
      <c r="F492" s="46">
        <v>1</v>
      </c>
      <c r="G492" s="47">
        <v>42677</v>
      </c>
      <c r="H492" s="48">
        <v>0.52083333333333337</v>
      </c>
      <c r="I492" s="45">
        <v>14.4</v>
      </c>
      <c r="J492" s="45">
        <v>28</v>
      </c>
      <c r="K492" s="39" t="s">
        <v>443</v>
      </c>
      <c r="L492" s="39" t="s">
        <v>444</v>
      </c>
      <c r="M492" s="45">
        <v>1</v>
      </c>
      <c r="AI492" s="40">
        <f>VLOOKUP(K492,spp!A:E,5,FALSE)</f>
        <v>33.238461538461536</v>
      </c>
      <c r="AJ492" s="40">
        <f>AI492*M492</f>
        <v>33.238461538461536</v>
      </c>
      <c r="AK492" s="42">
        <f t="shared" ref="AK492" si="87">M492/50</f>
        <v>0.02</v>
      </c>
    </row>
    <row r="493" spans="1:37" x14ac:dyDescent="0.25">
      <c r="A493" s="40">
        <v>208</v>
      </c>
      <c r="B493" s="40" t="s">
        <v>238</v>
      </c>
      <c r="C493" s="40" t="s">
        <v>240</v>
      </c>
      <c r="D493" s="40">
        <v>26.624289999999998</v>
      </c>
      <c r="E493" s="40">
        <v>-111.42616</v>
      </c>
      <c r="F493" s="40">
        <v>2</v>
      </c>
      <c r="G493" s="43">
        <v>42677</v>
      </c>
      <c r="H493" s="44">
        <v>0.53472222222222221</v>
      </c>
      <c r="I493" s="40">
        <v>12.5</v>
      </c>
      <c r="J493" s="40">
        <v>28</v>
      </c>
      <c r="K493" s="40" t="s">
        <v>18</v>
      </c>
      <c r="L493" s="40" t="s">
        <v>19</v>
      </c>
      <c r="M493" s="40">
        <f t="shared" ref="M493:M498" si="88">SUM(N493:AG493)</f>
        <v>2</v>
      </c>
      <c r="Q493" s="40">
        <v>1</v>
      </c>
      <c r="T493" s="40">
        <v>1</v>
      </c>
      <c r="AH493" s="41">
        <v>3.1620000000000002E-2</v>
      </c>
      <c r="AI493" s="40">
        <v>2.93</v>
      </c>
      <c r="AJ493" s="40">
        <v>156.89472574586003</v>
      </c>
      <c r="AK493" s="40">
        <v>0.02</v>
      </c>
    </row>
    <row r="494" spans="1:37" x14ac:dyDescent="0.25">
      <c r="A494" s="40">
        <v>208</v>
      </c>
      <c r="B494" s="40" t="s">
        <v>238</v>
      </c>
      <c r="C494" s="40" t="s">
        <v>240</v>
      </c>
      <c r="D494" s="40">
        <v>26.624289999999998</v>
      </c>
      <c r="E494" s="40">
        <v>-111.42616</v>
      </c>
      <c r="F494" s="40">
        <v>2</v>
      </c>
      <c r="G494" s="43">
        <v>42677</v>
      </c>
      <c r="H494" s="44">
        <v>0.53472222222222221</v>
      </c>
      <c r="I494" s="40">
        <v>12.5</v>
      </c>
      <c r="J494" s="40">
        <v>28</v>
      </c>
      <c r="K494" s="40" t="s">
        <v>24</v>
      </c>
      <c r="L494" s="40" t="s">
        <v>25</v>
      </c>
      <c r="M494" s="40">
        <f t="shared" si="88"/>
        <v>1</v>
      </c>
      <c r="T494" s="40">
        <v>1</v>
      </c>
      <c r="AH494" s="41">
        <v>1.413E-2</v>
      </c>
      <c r="AI494" s="40">
        <v>2.9849999999999999</v>
      </c>
      <c r="AJ494" s="40">
        <v>72.545543242289185</v>
      </c>
      <c r="AK494" s="40">
        <v>0.01</v>
      </c>
    </row>
    <row r="495" spans="1:37" x14ac:dyDescent="0.25">
      <c r="A495" s="40">
        <v>208</v>
      </c>
      <c r="B495" s="40" t="s">
        <v>238</v>
      </c>
      <c r="C495" s="40" t="s">
        <v>240</v>
      </c>
      <c r="D495" s="40">
        <v>26.624289999999998</v>
      </c>
      <c r="E495" s="40">
        <v>-111.42616</v>
      </c>
      <c r="F495" s="40">
        <v>2</v>
      </c>
      <c r="G495" s="43">
        <v>42677</v>
      </c>
      <c r="H495" s="44">
        <v>0.53472222222222221</v>
      </c>
      <c r="I495" s="40">
        <v>12.5</v>
      </c>
      <c r="J495" s="40">
        <v>28</v>
      </c>
      <c r="K495" s="40" t="s">
        <v>26</v>
      </c>
      <c r="L495" s="40" t="s">
        <v>27</v>
      </c>
      <c r="M495" s="40">
        <f t="shared" si="88"/>
        <v>15</v>
      </c>
      <c r="O495" s="40">
        <v>15</v>
      </c>
      <c r="AH495" s="41">
        <v>1.549E-2</v>
      </c>
      <c r="AI495" s="40">
        <v>2.97</v>
      </c>
      <c r="AJ495" s="40">
        <v>11.776481169062482</v>
      </c>
      <c r="AK495" s="40">
        <v>0.15</v>
      </c>
    </row>
    <row r="496" spans="1:37" x14ac:dyDescent="0.25">
      <c r="A496" s="40">
        <v>209</v>
      </c>
      <c r="B496" s="40" t="s">
        <v>238</v>
      </c>
      <c r="C496" s="40" t="s">
        <v>241</v>
      </c>
      <c r="D496" s="40">
        <v>26.624289999999998</v>
      </c>
      <c r="E496" s="40">
        <v>-111.42616</v>
      </c>
      <c r="F496" s="40">
        <v>3</v>
      </c>
      <c r="G496" s="43">
        <v>42677</v>
      </c>
      <c r="H496" s="44">
        <v>0.55208333333333337</v>
      </c>
      <c r="I496" s="40">
        <v>14.3</v>
      </c>
      <c r="J496" s="40">
        <v>28</v>
      </c>
      <c r="K496" s="40" t="s">
        <v>20</v>
      </c>
      <c r="L496" s="40" t="s">
        <v>21</v>
      </c>
      <c r="M496" s="40">
        <f t="shared" si="88"/>
        <v>3</v>
      </c>
      <c r="T496" s="40">
        <v>2</v>
      </c>
      <c r="V496" s="40">
        <v>1</v>
      </c>
      <c r="AH496" s="41">
        <v>1.549E-2</v>
      </c>
      <c r="AI496" s="40">
        <v>2.97</v>
      </c>
      <c r="AJ496" s="40">
        <v>444.02679881574306</v>
      </c>
      <c r="AK496" s="40">
        <v>0.03</v>
      </c>
    </row>
    <row r="497" spans="1:37" x14ac:dyDescent="0.25">
      <c r="A497" s="40">
        <v>209</v>
      </c>
      <c r="B497" s="40" t="s">
        <v>238</v>
      </c>
      <c r="C497" s="40" t="s">
        <v>241</v>
      </c>
      <c r="D497" s="40">
        <v>26.624289999999998</v>
      </c>
      <c r="E497" s="40">
        <v>-111.42616</v>
      </c>
      <c r="F497" s="40">
        <v>3</v>
      </c>
      <c r="G497" s="43">
        <v>42677</v>
      </c>
      <c r="H497" s="44">
        <v>0.55208333333333337</v>
      </c>
      <c r="I497" s="40">
        <v>14.3</v>
      </c>
      <c r="J497" s="40">
        <v>28</v>
      </c>
      <c r="K497" s="40" t="s">
        <v>24</v>
      </c>
      <c r="L497" s="40" t="s">
        <v>25</v>
      </c>
      <c r="M497" s="40">
        <f t="shared" si="88"/>
        <v>2</v>
      </c>
      <c r="V497" s="40">
        <v>2</v>
      </c>
      <c r="AH497" s="41">
        <v>1.413E-2</v>
      </c>
      <c r="AI497" s="40">
        <v>2.9849999999999999</v>
      </c>
      <c r="AJ497" s="40">
        <v>559.21684967800297</v>
      </c>
      <c r="AK497" s="40">
        <v>0.02</v>
      </c>
    </row>
    <row r="498" spans="1:37" x14ac:dyDescent="0.25">
      <c r="A498" s="40">
        <v>209</v>
      </c>
      <c r="B498" s="40" t="s">
        <v>238</v>
      </c>
      <c r="C498" s="40" t="s">
        <v>241</v>
      </c>
      <c r="D498" s="40">
        <v>26.624289999999998</v>
      </c>
      <c r="E498" s="40">
        <v>-111.42616</v>
      </c>
      <c r="F498" s="40">
        <v>3</v>
      </c>
      <c r="G498" s="43">
        <v>42677</v>
      </c>
      <c r="H498" s="44">
        <v>0.55208333333333337</v>
      </c>
      <c r="I498" s="40">
        <v>14.3</v>
      </c>
      <c r="J498" s="40">
        <v>28</v>
      </c>
      <c r="K498" s="40" t="s">
        <v>26</v>
      </c>
      <c r="L498" s="40" t="s">
        <v>27</v>
      </c>
      <c r="M498" s="40">
        <f t="shared" si="88"/>
        <v>7</v>
      </c>
      <c r="O498" s="40">
        <v>7</v>
      </c>
      <c r="AH498" s="41">
        <v>1.549E-2</v>
      </c>
      <c r="AI498" s="40">
        <v>2.97</v>
      </c>
      <c r="AJ498" s="40">
        <v>5.4956912122291577</v>
      </c>
      <c r="AK498" s="40">
        <v>7.0000000000000007E-2</v>
      </c>
    </row>
    <row r="499" spans="1:37" x14ac:dyDescent="0.25">
      <c r="A499" s="45">
        <v>209</v>
      </c>
      <c r="B499" s="45" t="s">
        <v>238</v>
      </c>
      <c r="C499" s="45" t="str">
        <f>CONCATENATE(B499,A499)</f>
        <v>Isla San Idelfonso209</v>
      </c>
      <c r="D499" s="45">
        <v>26.624289999999998</v>
      </c>
      <c r="E499" s="45">
        <v>-111.42616</v>
      </c>
      <c r="F499" s="46">
        <v>3</v>
      </c>
      <c r="G499" s="47">
        <v>42677</v>
      </c>
      <c r="H499" s="48">
        <v>0.55208333333333337</v>
      </c>
      <c r="I499" s="45">
        <v>14.3</v>
      </c>
      <c r="J499" s="45">
        <v>28</v>
      </c>
      <c r="K499" s="39" t="s">
        <v>443</v>
      </c>
      <c r="L499" s="39" t="s">
        <v>444</v>
      </c>
      <c r="M499" s="45">
        <v>1</v>
      </c>
      <c r="AI499" s="40">
        <f>VLOOKUP(K499,spp!A:E,5,FALSE)</f>
        <v>33.238461538461536</v>
      </c>
      <c r="AJ499" s="40">
        <f>AI499*M499</f>
        <v>33.238461538461536</v>
      </c>
      <c r="AK499" s="42">
        <f t="shared" ref="AK499" si="89">M499/50</f>
        <v>0.02</v>
      </c>
    </row>
    <row r="500" spans="1:37" x14ac:dyDescent="0.25">
      <c r="A500" s="40">
        <v>210</v>
      </c>
      <c r="B500" s="40" t="s">
        <v>238</v>
      </c>
      <c r="C500" s="40" t="s">
        <v>242</v>
      </c>
      <c r="D500" s="40">
        <v>26.624289999999998</v>
      </c>
      <c r="E500" s="40">
        <v>-111.42616</v>
      </c>
      <c r="F500" s="40">
        <v>4</v>
      </c>
      <c r="G500" s="43">
        <v>42677</v>
      </c>
      <c r="H500" s="44">
        <v>0.5625</v>
      </c>
      <c r="I500" s="40">
        <v>16.100000000000001</v>
      </c>
      <c r="J500" s="40">
        <v>28</v>
      </c>
      <c r="K500" s="40" t="s">
        <v>18</v>
      </c>
      <c r="L500" s="40" t="s">
        <v>19</v>
      </c>
      <c r="M500" s="40">
        <f>SUM(N500:AG500)</f>
        <v>4</v>
      </c>
      <c r="Q500" s="40">
        <v>1</v>
      </c>
      <c r="T500" s="40">
        <v>3</v>
      </c>
      <c r="AH500" s="41">
        <v>3.1620000000000002E-2</v>
      </c>
      <c r="AI500" s="40">
        <v>2.93</v>
      </c>
      <c r="AJ500" s="40">
        <v>434.28635022362784</v>
      </c>
      <c r="AK500" s="40">
        <v>0.04</v>
      </c>
    </row>
    <row r="501" spans="1:37" x14ac:dyDescent="0.25">
      <c r="A501" s="40">
        <v>210</v>
      </c>
      <c r="B501" s="40" t="s">
        <v>238</v>
      </c>
      <c r="C501" s="40" t="s">
        <v>242</v>
      </c>
      <c r="D501" s="40">
        <v>26.624289999999998</v>
      </c>
      <c r="E501" s="40">
        <v>-111.42616</v>
      </c>
      <c r="F501" s="40">
        <v>4</v>
      </c>
      <c r="G501" s="43">
        <v>42677</v>
      </c>
      <c r="H501" s="44">
        <v>0.5625</v>
      </c>
      <c r="I501" s="40">
        <v>16.100000000000001</v>
      </c>
      <c r="J501" s="40">
        <v>28</v>
      </c>
      <c r="K501" s="40" t="s">
        <v>20</v>
      </c>
      <c r="L501" s="40" t="s">
        <v>21</v>
      </c>
      <c r="M501" s="40">
        <f>SUM(N501:AG501)</f>
        <v>4</v>
      </c>
      <c r="T501" s="40">
        <v>2</v>
      </c>
      <c r="V501" s="40">
        <v>2</v>
      </c>
      <c r="AH501" s="41">
        <v>1.549E-2</v>
      </c>
      <c r="AI501" s="40">
        <v>2.97</v>
      </c>
      <c r="AJ501" s="40">
        <v>735.68186077335099</v>
      </c>
      <c r="AK501" s="40">
        <v>0.04</v>
      </c>
    </row>
    <row r="502" spans="1:37" x14ac:dyDescent="0.25">
      <c r="A502" s="40">
        <v>210</v>
      </c>
      <c r="B502" s="40" t="s">
        <v>238</v>
      </c>
      <c r="C502" s="40" t="s">
        <v>242</v>
      </c>
      <c r="D502" s="40">
        <v>26.624289999999998</v>
      </c>
      <c r="E502" s="40">
        <v>-111.42616</v>
      </c>
      <c r="F502" s="40">
        <v>4</v>
      </c>
      <c r="G502" s="43">
        <v>42677</v>
      </c>
      <c r="H502" s="44">
        <v>0.5625</v>
      </c>
      <c r="I502" s="40">
        <v>16.100000000000001</v>
      </c>
      <c r="J502" s="40">
        <v>28</v>
      </c>
      <c r="K502" s="40" t="s">
        <v>24</v>
      </c>
      <c r="L502" s="40" t="s">
        <v>25</v>
      </c>
      <c r="M502" s="40">
        <f>SUM(N502:AG502)</f>
        <v>3</v>
      </c>
      <c r="T502" s="40">
        <v>1</v>
      </c>
      <c r="V502" s="40">
        <v>1</v>
      </c>
      <c r="X502" s="40">
        <v>1</v>
      </c>
      <c r="AH502" s="41">
        <v>1.413E-2</v>
      </c>
      <c r="AI502" s="40">
        <v>2.9849999999999999</v>
      </c>
      <c r="AJ502" s="40">
        <v>1057.8627079772455</v>
      </c>
      <c r="AK502" s="40">
        <v>0.03</v>
      </c>
    </row>
    <row r="503" spans="1:37" x14ac:dyDescent="0.25">
      <c r="A503" s="40">
        <v>210</v>
      </c>
      <c r="B503" s="40" t="s">
        <v>238</v>
      </c>
      <c r="C503" s="40" t="s">
        <v>242</v>
      </c>
      <c r="D503" s="40">
        <v>26.624289999999998</v>
      </c>
      <c r="E503" s="40">
        <v>-111.42616</v>
      </c>
      <c r="F503" s="40">
        <v>4</v>
      </c>
      <c r="G503" s="43">
        <v>42677</v>
      </c>
      <c r="H503" s="44">
        <v>0.5625</v>
      </c>
      <c r="I503" s="40">
        <v>16.100000000000001</v>
      </c>
      <c r="J503" s="40">
        <v>28</v>
      </c>
      <c r="K503" s="40" t="s">
        <v>53</v>
      </c>
      <c r="L503" s="40" t="s">
        <v>54</v>
      </c>
      <c r="M503" s="40">
        <f>SUM(N503:AG503)</f>
        <v>1</v>
      </c>
      <c r="X503" s="40">
        <v>1</v>
      </c>
      <c r="AH503" s="41">
        <v>1.259E-2</v>
      </c>
      <c r="AI503" s="40">
        <v>3.01</v>
      </c>
      <c r="AJ503" s="40">
        <v>688.43009268388153</v>
      </c>
      <c r="AK503" s="40">
        <v>0.01</v>
      </c>
    </row>
    <row r="504" spans="1:37" x14ac:dyDescent="0.25">
      <c r="A504" s="40">
        <v>210</v>
      </c>
      <c r="B504" s="40" t="s">
        <v>238</v>
      </c>
      <c r="C504" s="40" t="s">
        <v>242</v>
      </c>
      <c r="D504" s="40">
        <v>26.624289999999998</v>
      </c>
      <c r="E504" s="40">
        <v>-111.42616</v>
      </c>
      <c r="F504" s="40">
        <v>4</v>
      </c>
      <c r="G504" s="43">
        <v>42677</v>
      </c>
      <c r="H504" s="44">
        <v>0.5625</v>
      </c>
      <c r="I504" s="40">
        <v>16.100000000000001</v>
      </c>
      <c r="J504" s="40">
        <v>28</v>
      </c>
      <c r="K504" s="40" t="s">
        <v>26</v>
      </c>
      <c r="L504" s="40" t="s">
        <v>27</v>
      </c>
      <c r="M504" s="40">
        <f>SUM(N504:AG504)</f>
        <v>15</v>
      </c>
      <c r="O504" s="40">
        <v>15</v>
      </c>
      <c r="AH504" s="41">
        <v>1.549E-2</v>
      </c>
      <c r="AI504" s="40">
        <v>2.97</v>
      </c>
      <c r="AJ504" s="40">
        <v>11.776481169062482</v>
      </c>
      <c r="AK504" s="40">
        <v>0.15</v>
      </c>
    </row>
    <row r="505" spans="1:37" x14ac:dyDescent="0.25">
      <c r="A505" s="45">
        <v>210</v>
      </c>
      <c r="B505" s="45" t="s">
        <v>238</v>
      </c>
      <c r="C505" s="45" t="str">
        <f>CONCATENATE(B505,A505)</f>
        <v>Isla San Idelfonso210</v>
      </c>
      <c r="D505" s="45">
        <v>26.624289999999998</v>
      </c>
      <c r="E505" s="45">
        <v>-111.42616</v>
      </c>
      <c r="F505" s="46">
        <v>4</v>
      </c>
      <c r="G505" s="47">
        <v>42677</v>
      </c>
      <c r="H505" s="48">
        <v>0.5625</v>
      </c>
      <c r="I505" s="45">
        <v>16.100000000000001</v>
      </c>
      <c r="J505" s="45">
        <v>28</v>
      </c>
      <c r="K505" s="39" t="s">
        <v>443</v>
      </c>
      <c r="L505" s="39" t="s">
        <v>444</v>
      </c>
      <c r="M505" s="45">
        <v>1</v>
      </c>
      <c r="AI505" s="40">
        <f>VLOOKUP(K505,spp!A:E,5,FALSE)</f>
        <v>33.238461538461536</v>
      </c>
      <c r="AJ505" s="40">
        <f>AI505*M505</f>
        <v>33.238461538461536</v>
      </c>
      <c r="AK505" s="42">
        <f t="shared" ref="AK505" si="90">M505/50</f>
        <v>0.02</v>
      </c>
    </row>
    <row r="506" spans="1:37" x14ac:dyDescent="0.25">
      <c r="A506" s="40">
        <v>211</v>
      </c>
      <c r="B506" s="40" t="s">
        <v>238</v>
      </c>
      <c r="C506" s="40" t="s">
        <v>243</v>
      </c>
      <c r="D506" s="40">
        <v>26.624289999999998</v>
      </c>
      <c r="E506" s="40">
        <v>-111.42616</v>
      </c>
      <c r="F506" s="40">
        <v>1</v>
      </c>
      <c r="G506" s="43">
        <v>42677</v>
      </c>
      <c r="H506" s="44">
        <v>0.52083333333333337</v>
      </c>
      <c r="I506" s="40">
        <v>10.5</v>
      </c>
      <c r="J506" s="40">
        <v>28</v>
      </c>
      <c r="K506" s="40" t="s">
        <v>18</v>
      </c>
      <c r="L506" s="40" t="s">
        <v>19</v>
      </c>
      <c r="M506" s="40">
        <f>SUM(N506:AG506)</f>
        <v>2</v>
      </c>
      <c r="T506" s="40">
        <v>1</v>
      </c>
      <c r="V506" s="40">
        <v>1</v>
      </c>
      <c r="AH506" s="41">
        <v>3.1620000000000002E-2</v>
      </c>
      <c r="AI506" s="40">
        <v>2.93</v>
      </c>
      <c r="AJ506" s="40">
        <v>660.13859225173894</v>
      </c>
      <c r="AK506" s="40">
        <v>0.02</v>
      </c>
    </row>
    <row r="507" spans="1:37" x14ac:dyDescent="0.25">
      <c r="A507" s="40">
        <v>211</v>
      </c>
      <c r="B507" s="40" t="s">
        <v>238</v>
      </c>
      <c r="C507" s="40" t="s">
        <v>243</v>
      </c>
      <c r="D507" s="40">
        <v>26.624289999999998</v>
      </c>
      <c r="E507" s="40">
        <v>-111.42616</v>
      </c>
      <c r="F507" s="40">
        <v>1</v>
      </c>
      <c r="G507" s="43">
        <v>42677</v>
      </c>
      <c r="H507" s="44">
        <v>0.52083333333333337</v>
      </c>
      <c r="I507" s="40">
        <v>10.5</v>
      </c>
      <c r="J507" s="40">
        <v>28</v>
      </c>
      <c r="K507" s="40" t="s">
        <v>26</v>
      </c>
      <c r="L507" s="40" t="s">
        <v>27</v>
      </c>
      <c r="M507" s="40">
        <f>SUM(N507:AG507)</f>
        <v>17</v>
      </c>
      <c r="O507" s="40">
        <v>14</v>
      </c>
      <c r="Q507" s="40">
        <v>3</v>
      </c>
      <c r="AH507" s="41">
        <v>1.549E-2</v>
      </c>
      <c r="AI507" s="40">
        <v>2.97</v>
      </c>
      <c r="AJ507" s="40">
        <v>40.161393227062391</v>
      </c>
      <c r="AK507" s="40">
        <v>0.17</v>
      </c>
    </row>
    <row r="508" spans="1:37" x14ac:dyDescent="0.25">
      <c r="A508" s="45">
        <v>211</v>
      </c>
      <c r="B508" s="45" t="s">
        <v>238</v>
      </c>
      <c r="C508" s="45" t="str">
        <f>CONCATENATE(B508,A508)</f>
        <v>Isla San Idelfonso211</v>
      </c>
      <c r="D508" s="45">
        <v>26.624289999999998</v>
      </c>
      <c r="E508" s="45">
        <v>-111.42616</v>
      </c>
      <c r="F508" s="46">
        <v>1</v>
      </c>
      <c r="G508" s="47">
        <v>42677</v>
      </c>
      <c r="H508" s="48">
        <v>0.52083333333333337</v>
      </c>
      <c r="I508" s="51">
        <v>10.5</v>
      </c>
      <c r="J508" s="45">
        <v>28</v>
      </c>
      <c r="K508" s="39" t="s">
        <v>443</v>
      </c>
      <c r="L508" s="39" t="s">
        <v>444</v>
      </c>
      <c r="M508" s="45">
        <v>4</v>
      </c>
      <c r="AI508" s="40">
        <f>VLOOKUP(K508,spp!A:E,5,FALSE)</f>
        <v>33.238461538461536</v>
      </c>
      <c r="AJ508" s="40">
        <f>AI508*M508</f>
        <v>132.95384615384614</v>
      </c>
      <c r="AK508" s="42">
        <f t="shared" ref="AK508" si="91">M508/50</f>
        <v>0.08</v>
      </c>
    </row>
    <row r="509" spans="1:37" x14ac:dyDescent="0.25">
      <c r="A509" s="40">
        <v>212</v>
      </c>
      <c r="B509" s="40" t="s">
        <v>238</v>
      </c>
      <c r="C509" s="40" t="s">
        <v>244</v>
      </c>
      <c r="D509" s="40">
        <v>26.624289999999998</v>
      </c>
      <c r="E509" s="40">
        <v>-111.42616</v>
      </c>
      <c r="F509" s="40">
        <v>2</v>
      </c>
      <c r="G509" s="43">
        <v>42677</v>
      </c>
      <c r="H509" s="44">
        <v>0.53472222222222221</v>
      </c>
      <c r="I509" s="40">
        <v>10.5</v>
      </c>
      <c r="J509" s="40">
        <v>28</v>
      </c>
      <c r="K509" s="40" t="s">
        <v>18</v>
      </c>
      <c r="L509" s="40" t="s">
        <v>19</v>
      </c>
      <c r="M509" s="40">
        <f t="shared" ref="M509:M516" si="92">SUM(N509:AG509)</f>
        <v>3</v>
      </c>
      <c r="S509" s="40">
        <v>1</v>
      </c>
      <c r="T509" s="40">
        <v>1</v>
      </c>
      <c r="V509" s="40">
        <v>1</v>
      </c>
      <c r="AH509" s="41">
        <v>3.1620000000000002E-2</v>
      </c>
      <c r="AI509" s="40">
        <v>2.93</v>
      </c>
      <c r="AJ509" s="40">
        <v>728.55949046852481</v>
      </c>
      <c r="AK509" s="40">
        <v>0.03</v>
      </c>
    </row>
    <row r="510" spans="1:37" x14ac:dyDescent="0.25">
      <c r="A510" s="40">
        <v>212</v>
      </c>
      <c r="B510" s="40" t="s">
        <v>238</v>
      </c>
      <c r="C510" s="40" t="s">
        <v>244</v>
      </c>
      <c r="D510" s="40">
        <v>26.624289999999998</v>
      </c>
      <c r="E510" s="40">
        <v>-111.42616</v>
      </c>
      <c r="F510" s="40">
        <v>2</v>
      </c>
      <c r="G510" s="43">
        <v>42677</v>
      </c>
      <c r="H510" s="44">
        <v>0.53472222222222221</v>
      </c>
      <c r="I510" s="40">
        <v>10.5</v>
      </c>
      <c r="J510" s="40">
        <v>28</v>
      </c>
      <c r="K510" s="40" t="s">
        <v>53</v>
      </c>
      <c r="L510" s="40" t="s">
        <v>54</v>
      </c>
      <c r="M510" s="40">
        <f t="shared" si="92"/>
        <v>3</v>
      </c>
      <c r="O510" s="40">
        <v>3</v>
      </c>
      <c r="AH510" s="41">
        <v>1.259E-2</v>
      </c>
      <c r="AI510" s="40">
        <v>3.01</v>
      </c>
      <c r="AJ510" s="40">
        <v>2.0182785317902452</v>
      </c>
      <c r="AK510" s="40">
        <v>0.03</v>
      </c>
    </row>
    <row r="511" spans="1:37" x14ac:dyDescent="0.25">
      <c r="A511" s="40">
        <v>212</v>
      </c>
      <c r="B511" s="40" t="s">
        <v>238</v>
      </c>
      <c r="C511" s="40" t="s">
        <v>244</v>
      </c>
      <c r="D511" s="40">
        <v>26.624289999999998</v>
      </c>
      <c r="E511" s="40">
        <v>-111.42616</v>
      </c>
      <c r="F511" s="40">
        <v>2</v>
      </c>
      <c r="G511" s="43">
        <v>42677</v>
      </c>
      <c r="H511" s="44">
        <v>0.53472222222222221</v>
      </c>
      <c r="I511" s="40">
        <v>10.5</v>
      </c>
      <c r="J511" s="40">
        <v>28</v>
      </c>
      <c r="K511" s="40" t="s">
        <v>26</v>
      </c>
      <c r="L511" s="40" t="s">
        <v>27</v>
      </c>
      <c r="M511" s="40">
        <f t="shared" si="92"/>
        <v>16</v>
      </c>
      <c r="O511" s="40">
        <v>16</v>
      </c>
      <c r="AH511" s="41">
        <v>1.549E-2</v>
      </c>
      <c r="AI511" s="40">
        <v>2.97</v>
      </c>
      <c r="AJ511" s="40">
        <v>12.561579913666646</v>
      </c>
      <c r="AK511" s="40">
        <v>0.16</v>
      </c>
    </row>
    <row r="512" spans="1:37" x14ac:dyDescent="0.25">
      <c r="A512" s="40">
        <v>213</v>
      </c>
      <c r="B512" s="40" t="s">
        <v>238</v>
      </c>
      <c r="C512" s="40" t="s">
        <v>245</v>
      </c>
      <c r="D512" s="40">
        <v>26.624289999999998</v>
      </c>
      <c r="E512" s="40">
        <v>-111.42616</v>
      </c>
      <c r="F512" s="40">
        <v>3</v>
      </c>
      <c r="G512" s="43">
        <v>42677</v>
      </c>
      <c r="H512" s="44">
        <v>0.55208333333333337</v>
      </c>
      <c r="I512" s="40">
        <v>10.5</v>
      </c>
      <c r="J512" s="40">
        <v>28</v>
      </c>
      <c r="K512" s="40" t="s">
        <v>18</v>
      </c>
      <c r="L512" s="40" t="s">
        <v>19</v>
      </c>
      <c r="M512" s="40">
        <f t="shared" si="92"/>
        <v>3</v>
      </c>
      <c r="T512" s="40">
        <v>1</v>
      </c>
      <c r="V512" s="40">
        <v>1</v>
      </c>
      <c r="X512" s="40">
        <v>1</v>
      </c>
      <c r="AH512" s="41">
        <v>3.1620000000000002E-2</v>
      </c>
      <c r="AI512" s="40">
        <v>2.93</v>
      </c>
      <c r="AJ512" s="40">
        <v>1953.9574596289563</v>
      </c>
      <c r="AK512" s="40">
        <v>0.03</v>
      </c>
    </row>
    <row r="513" spans="1:37" x14ac:dyDescent="0.25">
      <c r="A513" s="40">
        <v>213</v>
      </c>
      <c r="B513" s="40" t="s">
        <v>238</v>
      </c>
      <c r="C513" s="40" t="s">
        <v>245</v>
      </c>
      <c r="D513" s="40">
        <v>26.624289999999998</v>
      </c>
      <c r="E513" s="40">
        <v>-111.42616</v>
      </c>
      <c r="F513" s="40">
        <v>3</v>
      </c>
      <c r="G513" s="43">
        <v>42677</v>
      </c>
      <c r="H513" s="44">
        <v>0.55208333333333337</v>
      </c>
      <c r="I513" s="40">
        <v>10.5</v>
      </c>
      <c r="J513" s="40">
        <v>28</v>
      </c>
      <c r="K513" s="40" t="s">
        <v>26</v>
      </c>
      <c r="L513" s="40" t="s">
        <v>27</v>
      </c>
      <c r="M513" s="40">
        <f t="shared" si="92"/>
        <v>3</v>
      </c>
      <c r="O513" s="40">
        <v>3</v>
      </c>
      <c r="AH513" s="41">
        <v>1.549E-2</v>
      </c>
      <c r="AI513" s="40">
        <v>2.97</v>
      </c>
      <c r="AJ513" s="40">
        <v>2.3552962338124961</v>
      </c>
      <c r="AK513" s="40">
        <v>0.03</v>
      </c>
    </row>
    <row r="514" spans="1:37" x14ac:dyDescent="0.25">
      <c r="A514" s="40">
        <v>214</v>
      </c>
      <c r="B514" s="40" t="s">
        <v>238</v>
      </c>
      <c r="C514" s="40" t="s">
        <v>246</v>
      </c>
      <c r="D514" s="40">
        <v>26.624289999999998</v>
      </c>
      <c r="E514" s="40">
        <v>-111.42616</v>
      </c>
      <c r="F514" s="40">
        <v>4</v>
      </c>
      <c r="G514" s="43">
        <v>42677</v>
      </c>
      <c r="H514" s="44">
        <v>0.5625</v>
      </c>
      <c r="I514" s="40">
        <v>10.5</v>
      </c>
      <c r="J514" s="40">
        <v>28</v>
      </c>
      <c r="K514" s="40" t="s">
        <v>18</v>
      </c>
      <c r="L514" s="40" t="s">
        <v>19</v>
      </c>
      <c r="M514" s="40">
        <f t="shared" si="92"/>
        <v>1</v>
      </c>
      <c r="S514" s="40">
        <v>1</v>
      </c>
      <c r="AH514" s="41">
        <v>3.1620000000000002E-2</v>
      </c>
      <c r="AI514" s="40">
        <v>2.93</v>
      </c>
      <c r="AJ514" s="40">
        <v>68.420898216785886</v>
      </c>
      <c r="AK514" s="40">
        <v>0.01</v>
      </c>
    </row>
    <row r="515" spans="1:37" x14ac:dyDescent="0.25">
      <c r="A515" s="40">
        <v>214</v>
      </c>
      <c r="B515" s="40" t="s">
        <v>238</v>
      </c>
      <c r="C515" s="40" t="s">
        <v>246</v>
      </c>
      <c r="D515" s="40">
        <v>26.624289999999998</v>
      </c>
      <c r="E515" s="40">
        <v>-111.42616</v>
      </c>
      <c r="F515" s="40">
        <v>4</v>
      </c>
      <c r="G515" s="43">
        <v>42677</v>
      </c>
      <c r="H515" s="44">
        <v>0.5625</v>
      </c>
      <c r="I515" s="40">
        <v>10.5</v>
      </c>
      <c r="J515" s="40">
        <v>28</v>
      </c>
      <c r="K515" s="40" t="s">
        <v>20</v>
      </c>
      <c r="L515" s="40" t="s">
        <v>21</v>
      </c>
      <c r="M515" s="40">
        <f t="shared" si="92"/>
        <v>1</v>
      </c>
      <c r="T515" s="40">
        <v>1</v>
      </c>
      <c r="AH515" s="41">
        <v>1.549E-2</v>
      </c>
      <c r="AI515" s="40">
        <v>2.97</v>
      </c>
      <c r="AJ515" s="40">
        <v>76.185868429067554</v>
      </c>
      <c r="AK515" s="40">
        <v>0.01</v>
      </c>
    </row>
    <row r="516" spans="1:37" x14ac:dyDescent="0.25">
      <c r="A516" s="40">
        <v>214</v>
      </c>
      <c r="B516" s="40" t="s">
        <v>238</v>
      </c>
      <c r="C516" s="40" t="s">
        <v>246</v>
      </c>
      <c r="D516" s="40">
        <v>26.624289999999998</v>
      </c>
      <c r="E516" s="40">
        <v>-111.42616</v>
      </c>
      <c r="F516" s="40">
        <v>4</v>
      </c>
      <c r="G516" s="43">
        <v>42677</v>
      </c>
      <c r="H516" s="44">
        <v>0.5625</v>
      </c>
      <c r="I516" s="40">
        <v>10.5</v>
      </c>
      <c r="J516" s="40">
        <v>28</v>
      </c>
      <c r="K516" s="40" t="s">
        <v>26</v>
      </c>
      <c r="L516" s="40" t="s">
        <v>27</v>
      </c>
      <c r="M516" s="40">
        <f t="shared" si="92"/>
        <v>31</v>
      </c>
      <c r="O516" s="40">
        <v>30</v>
      </c>
      <c r="Q516" s="40">
        <v>1</v>
      </c>
      <c r="AH516" s="41">
        <v>1.549E-2</v>
      </c>
      <c r="AI516" s="40">
        <v>2.97</v>
      </c>
      <c r="AJ516" s="40">
        <v>33.27629927232632</v>
      </c>
      <c r="AK516" s="40">
        <v>0.31</v>
      </c>
    </row>
    <row r="517" spans="1:37" x14ac:dyDescent="0.25">
      <c r="A517" s="45">
        <v>214</v>
      </c>
      <c r="B517" s="45" t="s">
        <v>238</v>
      </c>
      <c r="C517" s="45" t="str">
        <f>CONCATENATE(B517,A517)</f>
        <v>Isla San Idelfonso214</v>
      </c>
      <c r="D517" s="45">
        <v>26.624289999999998</v>
      </c>
      <c r="E517" s="45">
        <v>-111.42616</v>
      </c>
      <c r="F517" s="46">
        <v>4</v>
      </c>
      <c r="G517" s="47">
        <v>42677</v>
      </c>
      <c r="H517" s="48">
        <v>0.5625</v>
      </c>
      <c r="I517" s="51">
        <v>10.5</v>
      </c>
      <c r="J517" s="45">
        <v>28</v>
      </c>
      <c r="K517" s="39" t="s">
        <v>441</v>
      </c>
      <c r="L517" s="39" t="s">
        <v>442</v>
      </c>
      <c r="M517" s="39">
        <v>1</v>
      </c>
      <c r="AI517" s="40">
        <f>VLOOKUP(K517,spp!A:E,5,FALSE)</f>
        <v>20.71</v>
      </c>
      <c r="AJ517" s="40">
        <f t="shared" ref="AJ517:AJ518" si="93">AI517*M517</f>
        <v>20.71</v>
      </c>
      <c r="AK517" s="42">
        <f t="shared" ref="AK517:AK518" si="94">M517/50</f>
        <v>0.02</v>
      </c>
    </row>
    <row r="518" spans="1:37" x14ac:dyDescent="0.25">
      <c r="A518" s="45">
        <v>214</v>
      </c>
      <c r="B518" s="45" t="s">
        <v>238</v>
      </c>
      <c r="C518" s="45" t="str">
        <f>CONCATENATE(B518,A518)</f>
        <v>Isla San Idelfonso214</v>
      </c>
      <c r="D518" s="45">
        <v>26.624289999999998</v>
      </c>
      <c r="E518" s="45">
        <v>-111.42616</v>
      </c>
      <c r="F518" s="46">
        <v>4</v>
      </c>
      <c r="G518" s="47">
        <v>42677</v>
      </c>
      <c r="H518" s="48">
        <v>0.5625</v>
      </c>
      <c r="I518" s="51">
        <v>10.5</v>
      </c>
      <c r="J518" s="45">
        <v>28</v>
      </c>
      <c r="K518" s="39" t="s">
        <v>443</v>
      </c>
      <c r="L518" s="39" t="s">
        <v>444</v>
      </c>
      <c r="M518" s="39">
        <v>3</v>
      </c>
      <c r="AI518" s="40">
        <f>VLOOKUP(K518,spp!A:E,5,FALSE)</f>
        <v>33.238461538461536</v>
      </c>
      <c r="AJ518" s="40">
        <f t="shared" si="93"/>
        <v>99.715384615384608</v>
      </c>
      <c r="AK518" s="42">
        <f t="shared" si="94"/>
        <v>0.06</v>
      </c>
    </row>
    <row r="519" spans="1:37" x14ac:dyDescent="0.25">
      <c r="A519" s="40">
        <v>215</v>
      </c>
      <c r="B519" s="40" t="s">
        <v>238</v>
      </c>
      <c r="C519" s="40" t="s">
        <v>247</v>
      </c>
      <c r="D519" s="40">
        <v>26.624289999999998</v>
      </c>
      <c r="E519" s="40">
        <v>-111.42616</v>
      </c>
      <c r="F519" s="40">
        <v>1</v>
      </c>
      <c r="G519" s="43">
        <v>42677</v>
      </c>
      <c r="H519" s="44" t="s">
        <v>248</v>
      </c>
      <c r="I519" s="40">
        <v>6.1</v>
      </c>
      <c r="J519" s="40">
        <v>28</v>
      </c>
      <c r="K519" s="40" t="s">
        <v>26</v>
      </c>
      <c r="L519" s="40" t="s">
        <v>27</v>
      </c>
      <c r="M519" s="40">
        <f>SUM(N519:AG519)</f>
        <v>31</v>
      </c>
      <c r="Q519" s="40">
        <v>31</v>
      </c>
      <c r="AH519" s="41">
        <v>1.549E-2</v>
      </c>
      <c r="AI519" s="40">
        <v>2.97</v>
      </c>
      <c r="AJ519" s="40">
        <v>301.42344496024208</v>
      </c>
      <c r="AK519" s="40">
        <v>0.31</v>
      </c>
    </row>
    <row r="520" spans="1:37" x14ac:dyDescent="0.25">
      <c r="A520" s="40">
        <v>215</v>
      </c>
      <c r="B520" s="40" t="s">
        <v>238</v>
      </c>
      <c r="C520" s="40" t="s">
        <v>247</v>
      </c>
      <c r="D520" s="40">
        <v>26.624289999999998</v>
      </c>
      <c r="E520" s="40">
        <v>-111.42616</v>
      </c>
      <c r="F520" s="40">
        <v>1</v>
      </c>
      <c r="G520" s="43">
        <v>42677</v>
      </c>
      <c r="H520" s="44" t="s">
        <v>248</v>
      </c>
      <c r="I520" s="40">
        <v>6.1</v>
      </c>
      <c r="J520" s="40">
        <v>28</v>
      </c>
      <c r="K520" s="40" t="s">
        <v>18</v>
      </c>
      <c r="L520" s="40" t="s">
        <v>19</v>
      </c>
      <c r="M520" s="40">
        <f>SUM(N520:AG520)</f>
        <v>4</v>
      </c>
      <c r="S520" s="40">
        <v>1</v>
      </c>
      <c r="T520" s="40">
        <v>2</v>
      </c>
      <c r="U520" s="40">
        <v>1</v>
      </c>
      <c r="AH520" s="41">
        <v>3.1620000000000002E-2</v>
      </c>
      <c r="AI520" s="40">
        <v>2.93</v>
      </c>
      <c r="AJ520" s="40">
        <v>635.45125878509634</v>
      </c>
      <c r="AK520" s="40">
        <v>0.04</v>
      </c>
    </row>
    <row r="521" spans="1:37" x14ac:dyDescent="0.25">
      <c r="A521" s="40">
        <v>216</v>
      </c>
      <c r="B521" s="40" t="s">
        <v>238</v>
      </c>
      <c r="C521" s="40" t="s">
        <v>249</v>
      </c>
      <c r="D521" s="40">
        <v>26.624289999999998</v>
      </c>
      <c r="E521" s="40">
        <v>-111.42616</v>
      </c>
      <c r="F521" s="40">
        <v>2</v>
      </c>
      <c r="G521" s="43">
        <v>42677</v>
      </c>
      <c r="H521" s="44" t="s">
        <v>132</v>
      </c>
      <c r="I521" s="40">
        <v>5.0999999999999996</v>
      </c>
      <c r="J521" s="40">
        <v>28</v>
      </c>
      <c r="K521" s="40" t="s">
        <v>18</v>
      </c>
      <c r="L521" s="40" t="s">
        <v>19</v>
      </c>
      <c r="M521" s="40">
        <f>SUM(N521:AG521)</f>
        <v>3</v>
      </c>
      <c r="T521" s="40">
        <v>2</v>
      </c>
      <c r="V521" s="40">
        <v>1</v>
      </c>
      <c r="AH521" s="41">
        <v>3.1620000000000002E-2</v>
      </c>
      <c r="AI521" s="40">
        <v>2.93</v>
      </c>
      <c r="AJ521" s="40">
        <v>798.83440449062277</v>
      </c>
      <c r="AK521" s="40">
        <v>0.03</v>
      </c>
    </row>
    <row r="522" spans="1:37" x14ac:dyDescent="0.25">
      <c r="A522" s="40">
        <v>216</v>
      </c>
      <c r="B522" s="40" t="s">
        <v>238</v>
      </c>
      <c r="C522" s="40" t="s">
        <v>249</v>
      </c>
      <c r="D522" s="40">
        <v>26.624289999999998</v>
      </c>
      <c r="E522" s="40">
        <v>-111.42616</v>
      </c>
      <c r="F522" s="40">
        <v>2</v>
      </c>
      <c r="G522" s="43">
        <v>42677</v>
      </c>
      <c r="H522" s="44" t="s">
        <v>132</v>
      </c>
      <c r="I522" s="40">
        <v>5.0999999999999996</v>
      </c>
      <c r="J522" s="40">
        <v>28</v>
      </c>
      <c r="K522" s="40" t="s">
        <v>26</v>
      </c>
      <c r="L522" s="40" t="s">
        <v>27</v>
      </c>
      <c r="M522" s="40">
        <f>SUM(N522:AG522)</f>
        <v>9</v>
      </c>
      <c r="P522" s="40">
        <v>5</v>
      </c>
      <c r="Q522" s="40">
        <v>4</v>
      </c>
      <c r="AH522" s="41">
        <v>1.549E-2</v>
      </c>
      <c r="AI522" s="40">
        <v>2.97</v>
      </c>
      <c r="AJ522" s="40">
        <v>61.38667113658709</v>
      </c>
      <c r="AK522" s="40">
        <v>0.09</v>
      </c>
    </row>
    <row r="523" spans="1:37" x14ac:dyDescent="0.25">
      <c r="A523" s="40">
        <v>216</v>
      </c>
      <c r="B523" s="40" t="s">
        <v>238</v>
      </c>
      <c r="C523" s="40" t="s">
        <v>249</v>
      </c>
      <c r="D523" s="40">
        <v>26.624289999999998</v>
      </c>
      <c r="E523" s="40">
        <v>-111.42616</v>
      </c>
      <c r="F523" s="40">
        <v>2</v>
      </c>
      <c r="G523" s="43">
        <v>42677</v>
      </c>
      <c r="H523" s="44" t="s">
        <v>132</v>
      </c>
      <c r="I523" s="40">
        <v>5.0999999999999996</v>
      </c>
      <c r="J523" s="40">
        <v>28</v>
      </c>
      <c r="K523" s="40" t="s">
        <v>24</v>
      </c>
      <c r="L523" s="40" t="s">
        <v>25</v>
      </c>
      <c r="M523" s="40">
        <f>SUM(N523:AG523)</f>
        <v>1</v>
      </c>
      <c r="Y523" s="40">
        <v>1</v>
      </c>
      <c r="AH523" s="41">
        <v>1.413E-2</v>
      </c>
      <c r="AI523" s="40">
        <v>2.9849999999999999</v>
      </c>
      <c r="AJ523" s="40">
        <v>1216.1342381864993</v>
      </c>
      <c r="AK523" s="40">
        <v>0.01</v>
      </c>
    </row>
    <row r="524" spans="1:37" x14ac:dyDescent="0.25">
      <c r="A524" s="45">
        <v>216</v>
      </c>
      <c r="B524" s="45" t="s">
        <v>238</v>
      </c>
      <c r="C524" s="45" t="str">
        <f>CONCATENATE(B524,A524)</f>
        <v>Isla San Idelfonso216</v>
      </c>
      <c r="D524" s="45">
        <v>26.624289999999998</v>
      </c>
      <c r="E524" s="45">
        <v>-111.42616</v>
      </c>
      <c r="F524" s="46">
        <v>2</v>
      </c>
      <c r="G524" s="47">
        <v>42677</v>
      </c>
      <c r="H524" s="48" t="s">
        <v>132</v>
      </c>
      <c r="I524" s="45">
        <v>5.0999999999999996</v>
      </c>
      <c r="J524" s="45">
        <v>28</v>
      </c>
      <c r="K524" s="39" t="s">
        <v>443</v>
      </c>
      <c r="L524" s="39" t="s">
        <v>444</v>
      </c>
      <c r="M524" s="39">
        <v>1</v>
      </c>
      <c r="AI524" s="40">
        <f>VLOOKUP(K524,spp!A:E,5,FALSE)</f>
        <v>33.238461538461536</v>
      </c>
      <c r="AJ524" s="40">
        <f>AI524*M524</f>
        <v>33.238461538461536</v>
      </c>
      <c r="AK524" s="42">
        <f t="shared" ref="AK524" si="95">M524/50</f>
        <v>0.02</v>
      </c>
    </row>
    <row r="525" spans="1:37" x14ac:dyDescent="0.25">
      <c r="A525" s="40">
        <v>217</v>
      </c>
      <c r="B525" s="40" t="s">
        <v>238</v>
      </c>
      <c r="C525" s="40" t="s">
        <v>250</v>
      </c>
      <c r="D525" s="40">
        <v>26.624289999999998</v>
      </c>
      <c r="E525" s="40">
        <v>-111.42616</v>
      </c>
      <c r="F525" s="40">
        <v>3</v>
      </c>
      <c r="G525" s="43">
        <v>42677</v>
      </c>
      <c r="H525" s="44" t="s">
        <v>77</v>
      </c>
      <c r="I525" s="40">
        <v>2.7</v>
      </c>
      <c r="J525" s="40">
        <v>28</v>
      </c>
      <c r="K525" s="40" t="s">
        <v>26</v>
      </c>
      <c r="L525" s="40" t="s">
        <v>27</v>
      </c>
      <c r="M525" s="40">
        <f>SUM(N525:AG525)</f>
        <v>35</v>
      </c>
      <c r="Q525" s="40">
        <v>35</v>
      </c>
      <c r="AH525" s="41">
        <v>1.549E-2</v>
      </c>
      <c r="AI525" s="40">
        <v>2.97</v>
      </c>
      <c r="AJ525" s="40">
        <v>340.3167926970475</v>
      </c>
      <c r="AK525" s="40">
        <v>0.35</v>
      </c>
    </row>
    <row r="526" spans="1:37" x14ac:dyDescent="0.25">
      <c r="A526" s="45">
        <v>217</v>
      </c>
      <c r="B526" s="45" t="s">
        <v>238</v>
      </c>
      <c r="C526" s="45" t="str">
        <f>CONCATENATE(B526,A526)</f>
        <v>Isla San Idelfonso217</v>
      </c>
      <c r="D526" s="45">
        <v>26.624289999999998</v>
      </c>
      <c r="E526" s="45">
        <v>-111.42616</v>
      </c>
      <c r="F526" s="46">
        <v>3</v>
      </c>
      <c r="G526" s="47">
        <v>42677</v>
      </c>
      <c r="H526" s="48" t="s">
        <v>77</v>
      </c>
      <c r="I526" s="45">
        <v>2.7</v>
      </c>
      <c r="J526" s="45">
        <v>28</v>
      </c>
      <c r="K526" s="39" t="s">
        <v>443</v>
      </c>
      <c r="L526" s="39" t="s">
        <v>444</v>
      </c>
      <c r="M526" s="39">
        <v>3</v>
      </c>
      <c r="AI526" s="40">
        <f>VLOOKUP(K526,spp!A:E,5,FALSE)</f>
        <v>33.238461538461536</v>
      </c>
      <c r="AJ526" s="40">
        <f>AI526*M526</f>
        <v>99.715384615384608</v>
      </c>
      <c r="AK526" s="42">
        <f t="shared" ref="AK526" si="96">M526/50</f>
        <v>0.06</v>
      </c>
    </row>
    <row r="527" spans="1:37" x14ac:dyDescent="0.25">
      <c r="A527" s="40">
        <v>218</v>
      </c>
      <c r="B527" s="40" t="s">
        <v>238</v>
      </c>
      <c r="C527" s="40" t="s">
        <v>251</v>
      </c>
      <c r="D527" s="40">
        <v>26.624289999999998</v>
      </c>
      <c r="E527" s="40">
        <v>-111.42616</v>
      </c>
      <c r="F527" s="40">
        <v>4</v>
      </c>
      <c r="G527" s="43">
        <v>42677</v>
      </c>
      <c r="H527" s="44" t="s">
        <v>252</v>
      </c>
      <c r="I527" s="40">
        <v>3.3</v>
      </c>
      <c r="J527" s="40">
        <v>28</v>
      </c>
      <c r="K527" s="40" t="s">
        <v>26</v>
      </c>
      <c r="L527" s="40" t="s">
        <v>27</v>
      </c>
      <c r="M527" s="40">
        <f>SUM(N527:AG527)</f>
        <v>16</v>
      </c>
      <c r="Q527" s="40">
        <v>16</v>
      </c>
      <c r="AH527" s="41">
        <v>1.549E-2</v>
      </c>
      <c r="AI527" s="40">
        <v>2.97</v>
      </c>
      <c r="AJ527" s="40">
        <v>155.57339094722172</v>
      </c>
      <c r="AK527" s="40">
        <v>0.16</v>
      </c>
    </row>
    <row r="528" spans="1:37" x14ac:dyDescent="0.25">
      <c r="A528" s="40">
        <v>218</v>
      </c>
      <c r="B528" s="40" t="s">
        <v>238</v>
      </c>
      <c r="C528" s="40" t="s">
        <v>251</v>
      </c>
      <c r="D528" s="40">
        <v>26.624289999999998</v>
      </c>
      <c r="E528" s="40">
        <v>-111.42616</v>
      </c>
      <c r="F528" s="40">
        <v>4</v>
      </c>
      <c r="G528" s="43">
        <v>42677</v>
      </c>
      <c r="H528" s="44" t="s">
        <v>252</v>
      </c>
      <c r="I528" s="40">
        <v>3.3</v>
      </c>
      <c r="J528" s="40">
        <v>28</v>
      </c>
      <c r="K528" s="40" t="s">
        <v>18</v>
      </c>
      <c r="L528" s="40" t="s">
        <v>19</v>
      </c>
      <c r="M528" s="40">
        <f>SUM(N528:AG528)</f>
        <v>2</v>
      </c>
      <c r="T528" s="40">
        <v>2</v>
      </c>
      <c r="AH528" s="41">
        <v>3.1620000000000002E-2</v>
      </c>
      <c r="AI528" s="40">
        <v>2.93</v>
      </c>
      <c r="AJ528" s="40">
        <v>277.39162447776783</v>
      </c>
      <c r="AK528" s="40">
        <v>0.02</v>
      </c>
    </row>
    <row r="529" spans="1:37" x14ac:dyDescent="0.25">
      <c r="A529" s="45">
        <v>218</v>
      </c>
      <c r="B529" s="45" t="s">
        <v>238</v>
      </c>
      <c r="C529" s="45" t="str">
        <f>CONCATENATE(B529,A529)</f>
        <v>Isla San Idelfonso218</v>
      </c>
      <c r="D529" s="45">
        <v>26.624289999999998</v>
      </c>
      <c r="E529" s="45">
        <v>-111.42616</v>
      </c>
      <c r="F529" s="46">
        <v>4</v>
      </c>
      <c r="G529" s="47">
        <v>42677</v>
      </c>
      <c r="H529" s="48" t="s">
        <v>252</v>
      </c>
      <c r="I529" s="45">
        <v>3.3</v>
      </c>
      <c r="J529" s="45">
        <v>28</v>
      </c>
      <c r="K529" s="39" t="s">
        <v>443</v>
      </c>
      <c r="L529" s="39" t="s">
        <v>444</v>
      </c>
      <c r="M529" s="39">
        <v>1</v>
      </c>
      <c r="AI529" s="40">
        <f>VLOOKUP(K529,spp!A:E,5,FALSE)</f>
        <v>33.238461538461536</v>
      </c>
      <c r="AJ529" s="40">
        <f>AI529*M529</f>
        <v>33.238461538461536</v>
      </c>
      <c r="AK529" s="42">
        <f t="shared" ref="AK529" si="97">M529/50</f>
        <v>0.02</v>
      </c>
    </row>
    <row r="530" spans="1:37" x14ac:dyDescent="0.25">
      <c r="A530" s="40">
        <v>219</v>
      </c>
      <c r="B530" s="40" t="s">
        <v>238</v>
      </c>
      <c r="C530" s="40" t="s">
        <v>253</v>
      </c>
      <c r="D530" s="40">
        <v>26.624289999999998</v>
      </c>
      <c r="E530" s="40">
        <v>-111.42616</v>
      </c>
      <c r="F530" s="40">
        <v>1</v>
      </c>
      <c r="G530" s="43">
        <v>42677</v>
      </c>
      <c r="H530" s="44" t="s">
        <v>254</v>
      </c>
      <c r="I530" s="40">
        <v>5.6</v>
      </c>
      <c r="J530" s="40">
        <v>27</v>
      </c>
      <c r="K530" s="40" t="s">
        <v>18</v>
      </c>
      <c r="L530" s="40" t="s">
        <v>19</v>
      </c>
      <c r="M530" s="40">
        <f>SUM(N530:AG530)</f>
        <v>4</v>
      </c>
      <c r="Q530" s="40">
        <v>1</v>
      </c>
      <c r="T530" s="40">
        <v>1</v>
      </c>
      <c r="V530" s="40">
        <v>2</v>
      </c>
      <c r="AH530" s="41">
        <v>3.1620000000000002E-2</v>
      </c>
      <c r="AI530" s="40">
        <v>2.93</v>
      </c>
      <c r="AJ530" s="40">
        <v>1199.7802857715701</v>
      </c>
      <c r="AK530" s="40">
        <v>0.04</v>
      </c>
    </row>
    <row r="531" spans="1:37" x14ac:dyDescent="0.25">
      <c r="A531" s="40">
        <v>219</v>
      </c>
      <c r="B531" s="40" t="s">
        <v>238</v>
      </c>
      <c r="C531" s="40" t="s">
        <v>253</v>
      </c>
      <c r="D531" s="40">
        <v>26.624289999999998</v>
      </c>
      <c r="E531" s="40">
        <v>-111.42616</v>
      </c>
      <c r="F531" s="40">
        <v>1</v>
      </c>
      <c r="G531" s="43">
        <v>42677</v>
      </c>
      <c r="H531" s="44" t="s">
        <v>254</v>
      </c>
      <c r="I531" s="40">
        <v>5.6</v>
      </c>
      <c r="J531" s="40">
        <v>27</v>
      </c>
      <c r="K531" s="40" t="s">
        <v>24</v>
      </c>
      <c r="L531" s="40" t="s">
        <v>25</v>
      </c>
      <c r="M531" s="40">
        <f>SUM(N531:AG531)</f>
        <v>1</v>
      </c>
      <c r="Q531" s="40">
        <v>1</v>
      </c>
      <c r="AH531" s="41">
        <v>1.413E-2</v>
      </c>
      <c r="AI531" s="40">
        <v>2.9849999999999999</v>
      </c>
      <c r="AJ531" s="40">
        <v>9.1629686381673956</v>
      </c>
      <c r="AK531" s="40">
        <v>0.01</v>
      </c>
    </row>
    <row r="532" spans="1:37" x14ac:dyDescent="0.25">
      <c r="A532" s="40">
        <v>219</v>
      </c>
      <c r="B532" s="40" t="s">
        <v>238</v>
      </c>
      <c r="C532" s="40" t="s">
        <v>253</v>
      </c>
      <c r="D532" s="40">
        <v>26.624289999999998</v>
      </c>
      <c r="E532" s="40">
        <v>-111.42616</v>
      </c>
      <c r="F532" s="40">
        <v>1</v>
      </c>
      <c r="G532" s="43">
        <v>42677</v>
      </c>
      <c r="H532" s="44" t="s">
        <v>254</v>
      </c>
      <c r="I532" s="40">
        <v>5.6</v>
      </c>
      <c r="J532" s="40">
        <v>27</v>
      </c>
      <c r="K532" s="40" t="s">
        <v>26</v>
      </c>
      <c r="L532" s="40" t="s">
        <v>27</v>
      </c>
      <c r="M532" s="40">
        <f>SUM(N532:AG532)</f>
        <v>5</v>
      </c>
      <c r="O532" s="40">
        <v>5</v>
      </c>
      <c r="AH532" s="41">
        <v>1.549E-2</v>
      </c>
      <c r="AI532" s="40">
        <v>2.97</v>
      </c>
      <c r="AJ532" s="40">
        <v>3.9254937230208271</v>
      </c>
      <c r="AK532" s="40">
        <v>0.05</v>
      </c>
    </row>
    <row r="533" spans="1:37" x14ac:dyDescent="0.25">
      <c r="A533" s="45">
        <v>219</v>
      </c>
      <c r="B533" s="45" t="s">
        <v>238</v>
      </c>
      <c r="C533" s="45" t="str">
        <f>CONCATENATE(B533,A533)</f>
        <v>Isla San Idelfonso219</v>
      </c>
      <c r="D533" s="45">
        <v>26.624289999999998</v>
      </c>
      <c r="E533" s="45">
        <v>-111.42616</v>
      </c>
      <c r="F533" s="46">
        <v>1</v>
      </c>
      <c r="G533" s="47">
        <v>42677</v>
      </c>
      <c r="H533" s="48" t="s">
        <v>254</v>
      </c>
      <c r="I533" s="45">
        <v>5.6</v>
      </c>
      <c r="J533" s="45">
        <v>27</v>
      </c>
      <c r="K533" s="39" t="s">
        <v>441</v>
      </c>
      <c r="L533" s="39" t="s">
        <v>442</v>
      </c>
      <c r="M533" s="39">
        <v>2</v>
      </c>
      <c r="AI533" s="40">
        <f>VLOOKUP(K533,spp!A:E,5,FALSE)</f>
        <v>20.71</v>
      </c>
      <c r="AJ533" s="40">
        <f t="shared" ref="AJ533:AJ534" si="98">AI533*M533</f>
        <v>41.42</v>
      </c>
      <c r="AK533" s="42">
        <f t="shared" ref="AK533:AK534" si="99">M533/50</f>
        <v>0.04</v>
      </c>
    </row>
    <row r="534" spans="1:37" x14ac:dyDescent="0.25">
      <c r="A534" s="45">
        <v>219</v>
      </c>
      <c r="B534" s="45" t="s">
        <v>238</v>
      </c>
      <c r="C534" s="45" t="str">
        <f>CONCATENATE(B534,A534)</f>
        <v>Isla San Idelfonso219</v>
      </c>
      <c r="D534" s="45">
        <v>26.624289999999998</v>
      </c>
      <c r="E534" s="45">
        <v>-111.42616</v>
      </c>
      <c r="F534" s="46">
        <v>1</v>
      </c>
      <c r="G534" s="47">
        <v>42677</v>
      </c>
      <c r="H534" s="48" t="s">
        <v>254</v>
      </c>
      <c r="I534" s="45">
        <v>5.6</v>
      </c>
      <c r="J534" s="45">
        <v>27</v>
      </c>
      <c r="K534" s="39" t="s">
        <v>443</v>
      </c>
      <c r="L534" s="39" t="s">
        <v>444</v>
      </c>
      <c r="M534" s="39">
        <v>1</v>
      </c>
      <c r="AI534" s="40">
        <f>VLOOKUP(K534,spp!A:E,5,FALSE)</f>
        <v>33.238461538461536</v>
      </c>
      <c r="AJ534" s="40">
        <f t="shared" si="98"/>
        <v>33.238461538461536</v>
      </c>
      <c r="AK534" s="42">
        <f t="shared" si="99"/>
        <v>0.02</v>
      </c>
    </row>
    <row r="535" spans="1:37" x14ac:dyDescent="0.25">
      <c r="A535" s="40">
        <v>220</v>
      </c>
      <c r="B535" s="40" t="s">
        <v>238</v>
      </c>
      <c r="C535" s="40" t="s">
        <v>255</v>
      </c>
      <c r="D535" s="40">
        <v>26.624289999999998</v>
      </c>
      <c r="E535" s="40">
        <v>-111.42616</v>
      </c>
      <c r="F535" s="40">
        <v>2</v>
      </c>
      <c r="G535" s="43">
        <v>42677</v>
      </c>
      <c r="H535" s="44" t="s">
        <v>77</v>
      </c>
      <c r="I535" s="40">
        <v>7</v>
      </c>
      <c r="J535" s="40">
        <v>27</v>
      </c>
      <c r="K535" s="40" t="s">
        <v>18</v>
      </c>
      <c r="L535" s="40" t="s">
        <v>19</v>
      </c>
      <c r="M535" s="40">
        <f>SUM(N535:AG535)</f>
        <v>3</v>
      </c>
      <c r="Q535" s="40">
        <v>2</v>
      </c>
      <c r="T535" s="40">
        <v>1</v>
      </c>
      <c r="AH535" s="41">
        <v>3.1620000000000002E-2</v>
      </c>
      <c r="AI535" s="40">
        <v>2.93</v>
      </c>
      <c r="AJ535" s="40">
        <v>175.09363925283611</v>
      </c>
      <c r="AK535" s="40">
        <v>0.03</v>
      </c>
    </row>
    <row r="536" spans="1:37" x14ac:dyDescent="0.25">
      <c r="A536" s="40">
        <v>220</v>
      </c>
      <c r="B536" s="40" t="s">
        <v>238</v>
      </c>
      <c r="C536" s="40" t="s">
        <v>255</v>
      </c>
      <c r="D536" s="40">
        <v>26.624289999999998</v>
      </c>
      <c r="E536" s="40">
        <v>-111.42616</v>
      </c>
      <c r="F536" s="40">
        <v>2</v>
      </c>
      <c r="G536" s="43">
        <v>42677</v>
      </c>
      <c r="H536" s="44" t="s">
        <v>77</v>
      </c>
      <c r="I536" s="40">
        <v>7</v>
      </c>
      <c r="J536" s="40">
        <v>27</v>
      </c>
      <c r="K536" s="40" t="s">
        <v>24</v>
      </c>
      <c r="L536" s="40" t="s">
        <v>25</v>
      </c>
      <c r="M536" s="40">
        <f>SUM(N536:AG536)</f>
        <v>1</v>
      </c>
      <c r="V536" s="40">
        <v>1</v>
      </c>
      <c r="AH536" s="41">
        <v>1.413E-2</v>
      </c>
      <c r="AI536" s="40">
        <v>2.9849999999999999</v>
      </c>
      <c r="AJ536" s="40">
        <v>279.60842483900149</v>
      </c>
      <c r="AK536" s="40">
        <v>0.01</v>
      </c>
    </row>
    <row r="537" spans="1:37" x14ac:dyDescent="0.25">
      <c r="A537" s="40">
        <v>220</v>
      </c>
      <c r="B537" s="40" t="s">
        <v>238</v>
      </c>
      <c r="C537" s="40" t="s">
        <v>255</v>
      </c>
      <c r="D537" s="40">
        <v>26.624289999999998</v>
      </c>
      <c r="E537" s="40">
        <v>-111.42616</v>
      </c>
      <c r="F537" s="40">
        <v>2</v>
      </c>
      <c r="G537" s="43">
        <v>42677</v>
      </c>
      <c r="H537" s="44" t="s">
        <v>77</v>
      </c>
      <c r="I537" s="40">
        <v>7</v>
      </c>
      <c r="J537" s="40">
        <v>27</v>
      </c>
      <c r="K537" s="40" t="s">
        <v>26</v>
      </c>
      <c r="L537" s="40" t="s">
        <v>27</v>
      </c>
      <c r="M537" s="40">
        <f>SUM(N537:AG537)</f>
        <v>20</v>
      </c>
      <c r="O537" s="40">
        <v>15</v>
      </c>
      <c r="Q537" s="40">
        <v>5</v>
      </c>
      <c r="AH537" s="41">
        <v>1.549E-2</v>
      </c>
      <c r="AI537" s="40">
        <v>2.97</v>
      </c>
      <c r="AJ537" s="40">
        <v>60.393165840069273</v>
      </c>
      <c r="AK537" s="40">
        <v>0.2</v>
      </c>
    </row>
    <row r="538" spans="1:37" x14ac:dyDescent="0.25">
      <c r="A538" s="45">
        <v>220</v>
      </c>
      <c r="B538" s="45" t="s">
        <v>238</v>
      </c>
      <c r="C538" s="45" t="str">
        <f>CONCATENATE(B538,A538)</f>
        <v>Isla San Idelfonso220</v>
      </c>
      <c r="D538" s="45">
        <v>26.624289999999998</v>
      </c>
      <c r="E538" s="45">
        <v>-111.42616</v>
      </c>
      <c r="F538" s="46">
        <v>2</v>
      </c>
      <c r="G538" s="47">
        <v>42677</v>
      </c>
      <c r="H538" s="48" t="s">
        <v>77</v>
      </c>
      <c r="I538" s="45">
        <v>7</v>
      </c>
      <c r="J538" s="45">
        <v>27</v>
      </c>
      <c r="K538" s="39" t="s">
        <v>445</v>
      </c>
      <c r="L538" s="39" t="s">
        <v>446</v>
      </c>
      <c r="M538" s="39">
        <v>1</v>
      </c>
      <c r="AI538" s="40">
        <f>VLOOKUP(K538,spp!A:E,5,FALSE)</f>
        <v>375</v>
      </c>
      <c r="AJ538" s="40">
        <f t="shared" ref="AJ538:AJ539" si="100">AI538*M538</f>
        <v>375</v>
      </c>
      <c r="AK538" s="42">
        <f t="shared" ref="AK538:AK539" si="101">M538/50</f>
        <v>0.02</v>
      </c>
    </row>
    <row r="539" spans="1:37" x14ac:dyDescent="0.25">
      <c r="A539" s="45">
        <v>220</v>
      </c>
      <c r="B539" s="45" t="s">
        <v>238</v>
      </c>
      <c r="C539" s="45" t="str">
        <f>CONCATENATE(B539,A539)</f>
        <v>Isla San Idelfonso220</v>
      </c>
      <c r="D539" s="45">
        <v>26.624289999999998</v>
      </c>
      <c r="E539" s="45">
        <v>-111.42616</v>
      </c>
      <c r="F539" s="46">
        <v>2</v>
      </c>
      <c r="G539" s="47">
        <v>42677</v>
      </c>
      <c r="H539" s="48" t="s">
        <v>77</v>
      </c>
      <c r="I539" s="45">
        <v>7</v>
      </c>
      <c r="J539" s="45">
        <v>27</v>
      </c>
      <c r="K539" s="39" t="s">
        <v>443</v>
      </c>
      <c r="L539" s="39" t="s">
        <v>444</v>
      </c>
      <c r="M539" s="39">
        <v>1</v>
      </c>
      <c r="AI539" s="40">
        <f>VLOOKUP(K539,spp!A:E,5,FALSE)</f>
        <v>33.238461538461536</v>
      </c>
      <c r="AJ539" s="40">
        <f t="shared" si="100"/>
        <v>33.238461538461536</v>
      </c>
      <c r="AK539" s="42">
        <f t="shared" si="101"/>
        <v>0.02</v>
      </c>
    </row>
    <row r="540" spans="1:37" x14ac:dyDescent="0.25">
      <c r="A540" s="40">
        <v>221</v>
      </c>
      <c r="B540" s="40" t="s">
        <v>238</v>
      </c>
      <c r="C540" s="40" t="s">
        <v>256</v>
      </c>
      <c r="D540" s="40">
        <v>26.624289999999998</v>
      </c>
      <c r="E540" s="40">
        <v>-111.42616</v>
      </c>
      <c r="F540" s="40">
        <v>3</v>
      </c>
      <c r="G540" s="43">
        <v>42677</v>
      </c>
      <c r="H540" s="44" t="s">
        <v>257</v>
      </c>
      <c r="I540" s="40">
        <v>3.8</v>
      </c>
      <c r="J540" s="40">
        <v>27</v>
      </c>
      <c r="K540" s="40" t="s">
        <v>18</v>
      </c>
      <c r="L540" s="40" t="s">
        <v>19</v>
      </c>
      <c r="M540" s="40">
        <f>SUM(N540:AG540)</f>
        <v>6</v>
      </c>
      <c r="Q540" s="40">
        <v>1</v>
      </c>
      <c r="T540" s="40">
        <v>4</v>
      </c>
      <c r="V540" s="40">
        <v>1</v>
      </c>
      <c r="AH540" s="41">
        <v>3.1620000000000002E-2</v>
      </c>
      <c r="AI540" s="40">
        <v>2.93</v>
      </c>
      <c r="AJ540" s="40">
        <v>1094.4249424753666</v>
      </c>
      <c r="AK540" s="40">
        <v>0.06</v>
      </c>
    </row>
    <row r="541" spans="1:37" x14ac:dyDescent="0.25">
      <c r="A541" s="40">
        <v>221</v>
      </c>
      <c r="B541" s="40" t="s">
        <v>238</v>
      </c>
      <c r="C541" s="40" t="s">
        <v>256</v>
      </c>
      <c r="D541" s="40">
        <v>26.624289999999998</v>
      </c>
      <c r="E541" s="40">
        <v>-111.42616</v>
      </c>
      <c r="F541" s="40">
        <v>3</v>
      </c>
      <c r="G541" s="43">
        <v>42677</v>
      </c>
      <c r="H541" s="44" t="s">
        <v>257</v>
      </c>
      <c r="I541" s="40">
        <v>3.8</v>
      </c>
      <c r="J541" s="40">
        <v>27</v>
      </c>
      <c r="K541" s="40" t="s">
        <v>26</v>
      </c>
      <c r="L541" s="40" t="s">
        <v>27</v>
      </c>
      <c r="M541" s="40">
        <f>SUM(N541:AG541)</f>
        <v>8</v>
      </c>
      <c r="O541" s="40">
        <v>6</v>
      </c>
      <c r="Q541" s="40">
        <v>2</v>
      </c>
      <c r="AH541" s="41">
        <v>1.549E-2</v>
      </c>
      <c r="AI541" s="40">
        <v>2.97</v>
      </c>
      <c r="AJ541" s="40">
        <v>24.157266336027707</v>
      </c>
      <c r="AK541" s="40">
        <v>0.08</v>
      </c>
    </row>
    <row r="542" spans="1:37" x14ac:dyDescent="0.25">
      <c r="A542" s="45">
        <v>221</v>
      </c>
      <c r="B542" s="45" t="s">
        <v>238</v>
      </c>
      <c r="C542" s="45" t="str">
        <f>CONCATENATE(B542,A542)</f>
        <v>Isla San Idelfonso221</v>
      </c>
      <c r="D542" s="45">
        <v>26.624289999999998</v>
      </c>
      <c r="E542" s="45">
        <v>-111.42616</v>
      </c>
      <c r="F542" s="46">
        <v>3</v>
      </c>
      <c r="G542" s="47">
        <v>42677</v>
      </c>
      <c r="H542" s="48" t="s">
        <v>257</v>
      </c>
      <c r="I542" s="45">
        <v>3.8</v>
      </c>
      <c r="J542" s="45">
        <v>27</v>
      </c>
      <c r="K542" s="39" t="s">
        <v>447</v>
      </c>
      <c r="L542" s="39" t="s">
        <v>448</v>
      </c>
      <c r="M542" s="39">
        <v>1</v>
      </c>
      <c r="AI542" s="40">
        <f>VLOOKUP(K542,spp!A:E,5,FALSE)</f>
        <v>566.25</v>
      </c>
      <c r="AJ542" s="40">
        <f t="shared" ref="AJ542:AJ543" si="102">AI542*M542</f>
        <v>566.25</v>
      </c>
      <c r="AK542" s="42">
        <f t="shared" ref="AK542:AK543" si="103">M542/50</f>
        <v>0.02</v>
      </c>
    </row>
    <row r="543" spans="1:37" x14ac:dyDescent="0.25">
      <c r="A543" s="45">
        <v>221</v>
      </c>
      <c r="B543" s="45" t="s">
        <v>238</v>
      </c>
      <c r="C543" s="45" t="str">
        <f>CONCATENATE(B543,A543)</f>
        <v>Isla San Idelfonso221</v>
      </c>
      <c r="D543" s="45">
        <v>26.624289999999998</v>
      </c>
      <c r="E543" s="45">
        <v>-111.42616</v>
      </c>
      <c r="F543" s="46">
        <v>3</v>
      </c>
      <c r="G543" s="47">
        <v>42677</v>
      </c>
      <c r="H543" s="48" t="s">
        <v>257</v>
      </c>
      <c r="I543" s="45">
        <v>3.8</v>
      </c>
      <c r="J543" s="45">
        <v>27</v>
      </c>
      <c r="K543" s="39" t="s">
        <v>443</v>
      </c>
      <c r="L543" s="39" t="s">
        <v>444</v>
      </c>
      <c r="M543" s="39">
        <v>3</v>
      </c>
      <c r="AI543" s="40">
        <f>VLOOKUP(K543,spp!A:E,5,FALSE)</f>
        <v>33.238461538461536</v>
      </c>
      <c r="AJ543" s="40">
        <f t="shared" si="102"/>
        <v>99.715384615384608</v>
      </c>
      <c r="AK543" s="42">
        <f t="shared" si="103"/>
        <v>0.06</v>
      </c>
    </row>
    <row r="544" spans="1:37" x14ac:dyDescent="0.25">
      <c r="A544" s="40">
        <v>222</v>
      </c>
      <c r="B544" s="40" t="s">
        <v>238</v>
      </c>
      <c r="C544" s="40" t="s">
        <v>258</v>
      </c>
      <c r="D544" s="40">
        <v>26.624289999999998</v>
      </c>
      <c r="E544" s="40">
        <v>-111.42616</v>
      </c>
      <c r="F544" s="40">
        <v>4</v>
      </c>
      <c r="G544" s="43">
        <v>42677</v>
      </c>
      <c r="H544" s="44">
        <v>0.55277777777777781</v>
      </c>
      <c r="I544" s="40">
        <v>6.9</v>
      </c>
      <c r="J544" s="40">
        <v>27</v>
      </c>
      <c r="K544" s="40" t="s">
        <v>26</v>
      </c>
      <c r="L544" s="40" t="s">
        <v>27</v>
      </c>
      <c r="M544" s="40">
        <f>SUM(N544:AG544)</f>
        <v>19</v>
      </c>
      <c r="O544" s="40">
        <v>11</v>
      </c>
      <c r="Q544" s="40">
        <v>8</v>
      </c>
      <c r="AH544" s="41">
        <v>1.549E-2</v>
      </c>
      <c r="AI544" s="40">
        <v>2.97</v>
      </c>
      <c r="AJ544" s="40">
        <v>86.422781664256689</v>
      </c>
      <c r="AK544" s="40">
        <v>0.19</v>
      </c>
    </row>
    <row r="545" spans="1:37" x14ac:dyDescent="0.25">
      <c r="A545" s="45">
        <v>222</v>
      </c>
      <c r="B545" s="45" t="s">
        <v>238</v>
      </c>
      <c r="C545" s="45" t="str">
        <f>CONCATENATE(B545,A545)</f>
        <v>Isla San Idelfonso222</v>
      </c>
      <c r="D545" s="45">
        <v>26.624289999999998</v>
      </c>
      <c r="E545" s="45">
        <v>-111.42616</v>
      </c>
      <c r="F545" s="46">
        <v>4</v>
      </c>
      <c r="G545" s="47">
        <v>42677</v>
      </c>
      <c r="H545" s="48">
        <v>0.55277777777777781</v>
      </c>
      <c r="I545" s="45">
        <v>6.9</v>
      </c>
      <c r="J545" s="45">
        <v>27</v>
      </c>
      <c r="K545" s="39" t="s">
        <v>443</v>
      </c>
      <c r="L545" s="39" t="s">
        <v>444</v>
      </c>
      <c r="M545" s="39">
        <v>2</v>
      </c>
      <c r="AI545" s="40">
        <f>VLOOKUP(K545,spp!A:E,5,FALSE)</f>
        <v>33.238461538461536</v>
      </c>
      <c r="AJ545" s="40">
        <f t="shared" ref="AJ545:AJ548" si="104">AI545*M545</f>
        <v>66.476923076923072</v>
      </c>
      <c r="AK545" s="42">
        <f t="shared" ref="AK545:AK548" si="105">M545/50</f>
        <v>0.04</v>
      </c>
    </row>
    <row r="546" spans="1:37" x14ac:dyDescent="0.25">
      <c r="A546" s="45">
        <v>223</v>
      </c>
      <c r="B546" s="45" t="s">
        <v>238</v>
      </c>
      <c r="C546" s="45" t="str">
        <f>CONCATENATE(B546,A546)</f>
        <v>Isla San Idelfonso223</v>
      </c>
      <c r="D546" s="45">
        <v>26.624289999999998</v>
      </c>
      <c r="E546" s="45">
        <v>-111.42616</v>
      </c>
      <c r="F546" s="46">
        <v>1</v>
      </c>
      <c r="G546" s="47">
        <v>42677</v>
      </c>
      <c r="H546" s="48" t="s">
        <v>435</v>
      </c>
      <c r="I546" s="45">
        <v>10.8</v>
      </c>
      <c r="J546" s="45">
        <v>27</v>
      </c>
      <c r="K546" s="39" t="s">
        <v>443</v>
      </c>
      <c r="L546" s="39" t="s">
        <v>444</v>
      </c>
      <c r="M546" s="39">
        <v>1</v>
      </c>
      <c r="AI546" s="40">
        <f>VLOOKUP(K546,spp!A:E,5,FALSE)</f>
        <v>33.238461538461536</v>
      </c>
      <c r="AJ546" s="40">
        <f t="shared" si="104"/>
        <v>33.238461538461536</v>
      </c>
      <c r="AK546" s="42">
        <f t="shared" si="105"/>
        <v>0.02</v>
      </c>
    </row>
    <row r="547" spans="1:37" x14ac:dyDescent="0.25">
      <c r="A547" s="45">
        <v>224</v>
      </c>
      <c r="B547" s="45" t="s">
        <v>238</v>
      </c>
      <c r="C547" s="45" t="str">
        <f>CONCATENATE(B547,A547)</f>
        <v>Isla San Idelfonso224</v>
      </c>
      <c r="D547" s="45">
        <v>26.624289999999998</v>
      </c>
      <c r="E547" s="45">
        <v>-111.42616</v>
      </c>
      <c r="F547" s="46">
        <v>2</v>
      </c>
      <c r="G547" s="47">
        <v>42677</v>
      </c>
      <c r="H547" s="48" t="s">
        <v>321</v>
      </c>
      <c r="I547" s="45">
        <v>14</v>
      </c>
      <c r="J547" s="45">
        <v>27</v>
      </c>
      <c r="K547" s="39" t="s">
        <v>443</v>
      </c>
      <c r="L547" s="39" t="s">
        <v>444</v>
      </c>
      <c r="M547" s="39">
        <v>1</v>
      </c>
      <c r="AI547" s="40">
        <f>VLOOKUP(K547,spp!A:E,5,FALSE)</f>
        <v>33.238461538461536</v>
      </c>
      <c r="AJ547" s="40">
        <f t="shared" si="104"/>
        <v>33.238461538461536</v>
      </c>
      <c r="AK547" s="42">
        <f t="shared" si="105"/>
        <v>0.02</v>
      </c>
    </row>
    <row r="548" spans="1:37" x14ac:dyDescent="0.25">
      <c r="A548" s="45">
        <v>225</v>
      </c>
      <c r="B548" s="45" t="s">
        <v>238</v>
      </c>
      <c r="C548" s="45" t="str">
        <f>CONCATENATE(B548,A548)</f>
        <v>Isla San Idelfonso225</v>
      </c>
      <c r="D548" s="45">
        <v>26.624289999999998</v>
      </c>
      <c r="E548" s="45">
        <v>-111.42616</v>
      </c>
      <c r="F548" s="46">
        <v>1</v>
      </c>
      <c r="G548" s="47">
        <v>42677</v>
      </c>
      <c r="H548" s="48" t="s">
        <v>436</v>
      </c>
      <c r="I548" s="45">
        <v>7.75</v>
      </c>
      <c r="J548" s="45">
        <v>27</v>
      </c>
      <c r="K548" s="39" t="s">
        <v>443</v>
      </c>
      <c r="L548" s="39" t="s">
        <v>444</v>
      </c>
      <c r="M548" s="39">
        <v>2</v>
      </c>
      <c r="AI548" s="40">
        <f>VLOOKUP(K548,spp!A:E,5,FALSE)</f>
        <v>33.238461538461536</v>
      </c>
      <c r="AJ548" s="40">
        <f t="shared" si="104"/>
        <v>66.476923076923072</v>
      </c>
      <c r="AK548" s="42">
        <f t="shared" si="105"/>
        <v>0.04</v>
      </c>
    </row>
    <row r="549" spans="1:37" x14ac:dyDescent="0.25">
      <c r="A549" s="40">
        <v>226</v>
      </c>
      <c r="B549" s="40" t="s">
        <v>238</v>
      </c>
      <c r="C549" s="40" t="s">
        <v>259</v>
      </c>
      <c r="D549" s="40">
        <v>26.624289999999998</v>
      </c>
      <c r="E549" s="40">
        <v>-111.42616</v>
      </c>
      <c r="F549" s="40">
        <v>2</v>
      </c>
      <c r="G549" s="43">
        <v>42677</v>
      </c>
      <c r="H549" s="44" t="s">
        <v>213</v>
      </c>
      <c r="I549" s="40">
        <v>7.1</v>
      </c>
      <c r="J549" s="40">
        <v>27</v>
      </c>
      <c r="K549" s="40" t="s">
        <v>18</v>
      </c>
      <c r="L549" s="40" t="s">
        <v>19</v>
      </c>
      <c r="M549" s="40">
        <f>SUM(N549:AG549)</f>
        <v>3</v>
      </c>
      <c r="T549" s="40">
        <v>3</v>
      </c>
      <c r="AH549" s="41">
        <v>3.1620000000000002E-2</v>
      </c>
      <c r="AI549" s="40">
        <v>2.93</v>
      </c>
      <c r="AJ549" s="40">
        <v>416.08743671665172</v>
      </c>
      <c r="AK549" s="40">
        <v>0.03</v>
      </c>
    </row>
    <row r="550" spans="1:37" x14ac:dyDescent="0.25">
      <c r="A550" s="40">
        <v>226</v>
      </c>
      <c r="B550" s="40" t="s">
        <v>238</v>
      </c>
      <c r="C550" s="40" t="s">
        <v>259</v>
      </c>
      <c r="D550" s="40">
        <v>26.624289999999998</v>
      </c>
      <c r="E550" s="40">
        <v>-111.42616</v>
      </c>
      <c r="F550" s="40">
        <v>2</v>
      </c>
      <c r="G550" s="43">
        <v>42677</v>
      </c>
      <c r="H550" s="44" t="s">
        <v>213</v>
      </c>
      <c r="I550" s="40">
        <v>7.1</v>
      </c>
      <c r="J550" s="40">
        <v>27</v>
      </c>
      <c r="K550" s="40" t="s">
        <v>26</v>
      </c>
      <c r="L550" s="40" t="s">
        <v>27</v>
      </c>
      <c r="M550" s="40">
        <f>SUM(N550:AG550)</f>
        <v>12</v>
      </c>
      <c r="O550" s="40">
        <v>12</v>
      </c>
      <c r="AH550" s="41">
        <v>1.549E-2</v>
      </c>
      <c r="AI550" s="40">
        <v>2.97</v>
      </c>
      <c r="AJ550" s="40">
        <v>9.4211849352499843</v>
      </c>
      <c r="AK550" s="40">
        <v>0.12</v>
      </c>
    </row>
    <row r="551" spans="1:37" x14ac:dyDescent="0.25">
      <c r="A551" s="40">
        <v>227</v>
      </c>
      <c r="B551" s="40" t="s">
        <v>260</v>
      </c>
      <c r="C551" s="40" t="s">
        <v>261</v>
      </c>
      <c r="D551" s="40">
        <v>27.259740000000001</v>
      </c>
      <c r="E551" s="40">
        <v>-112.08928</v>
      </c>
      <c r="F551" s="40">
        <v>1</v>
      </c>
      <c r="G551" s="43">
        <v>42678</v>
      </c>
      <c r="H551" s="44">
        <v>0.33333333333333331</v>
      </c>
      <c r="I551" s="40">
        <v>5.8</v>
      </c>
      <c r="J551" s="40">
        <v>26</v>
      </c>
      <c r="K551" s="40" t="s">
        <v>24</v>
      </c>
      <c r="L551" s="40" t="s">
        <v>25</v>
      </c>
      <c r="M551" s="40">
        <f>SUM(N551:AG551)</f>
        <v>2</v>
      </c>
      <c r="S551" s="40">
        <v>1</v>
      </c>
      <c r="V551" s="40">
        <v>1</v>
      </c>
      <c r="AH551" s="41">
        <v>1.413E-2</v>
      </c>
      <c r="AI551" s="40">
        <v>2.9849999999999999</v>
      </c>
      <c r="AJ551" s="40">
        <v>314.9247670050583</v>
      </c>
      <c r="AK551" s="40">
        <v>0.02</v>
      </c>
    </row>
    <row r="552" spans="1:37" x14ac:dyDescent="0.25">
      <c r="A552" s="40">
        <v>227</v>
      </c>
      <c r="B552" s="40" t="s">
        <v>260</v>
      </c>
      <c r="C552" s="40" t="s">
        <v>261</v>
      </c>
      <c r="D552" s="40">
        <v>27.259740000000001</v>
      </c>
      <c r="E552" s="40">
        <v>-112.08928</v>
      </c>
      <c r="F552" s="40">
        <v>1</v>
      </c>
      <c r="G552" s="43">
        <v>42678</v>
      </c>
      <c r="H552" s="44">
        <v>0.33333333333333331</v>
      </c>
      <c r="I552" s="40">
        <v>5.8</v>
      </c>
      <c r="J552" s="40">
        <v>26</v>
      </c>
      <c r="K552" s="40" t="s">
        <v>26</v>
      </c>
      <c r="L552" s="40" t="s">
        <v>27</v>
      </c>
      <c r="M552" s="40">
        <f>SUM(N552:AG552)</f>
        <v>41</v>
      </c>
      <c r="O552" s="40">
        <v>9</v>
      </c>
      <c r="Q552" s="40">
        <v>32</v>
      </c>
      <c r="AH552" s="41">
        <v>1.549E-2</v>
      </c>
      <c r="AI552" s="40">
        <v>2.97</v>
      </c>
      <c r="AJ552" s="40">
        <v>318.21267059588092</v>
      </c>
      <c r="AK552" s="40">
        <v>0.41</v>
      </c>
    </row>
    <row r="553" spans="1:37" x14ac:dyDescent="0.25">
      <c r="A553" s="45">
        <v>227</v>
      </c>
      <c r="B553" s="45" t="s">
        <v>260</v>
      </c>
      <c r="C553" s="45" t="str">
        <f>CONCATENATE(B553,A553)</f>
        <v>Isla San Marcos227</v>
      </c>
      <c r="D553" s="45">
        <v>27.259740000000001</v>
      </c>
      <c r="E553" s="45">
        <v>-112.08928</v>
      </c>
      <c r="F553" s="46">
        <v>1</v>
      </c>
      <c r="G553" s="47">
        <v>42678</v>
      </c>
      <c r="H553" s="48">
        <v>0.33333333333333331</v>
      </c>
      <c r="I553" s="45">
        <v>5.8</v>
      </c>
      <c r="J553" s="45">
        <v>26</v>
      </c>
      <c r="K553" s="39" t="s">
        <v>447</v>
      </c>
      <c r="L553" s="39" t="s">
        <v>448</v>
      </c>
      <c r="M553" s="39">
        <v>1</v>
      </c>
      <c r="AI553" s="40">
        <f>VLOOKUP(K553,spp!A:E,5,FALSE)</f>
        <v>566.25</v>
      </c>
      <c r="AJ553" s="40">
        <f>AI553*M553</f>
        <v>566.25</v>
      </c>
      <c r="AK553" s="42">
        <f t="shared" ref="AK553" si="106">M553/50</f>
        <v>0.02</v>
      </c>
    </row>
    <row r="554" spans="1:37" x14ac:dyDescent="0.25">
      <c r="A554" s="40">
        <v>228</v>
      </c>
      <c r="B554" s="40" t="s">
        <v>260</v>
      </c>
      <c r="C554" s="40" t="s">
        <v>262</v>
      </c>
      <c r="D554" s="40">
        <v>27.259740000000001</v>
      </c>
      <c r="E554" s="40">
        <v>-112.08928</v>
      </c>
      <c r="F554" s="40">
        <v>2</v>
      </c>
      <c r="G554" s="43">
        <v>42678</v>
      </c>
      <c r="H554" s="44">
        <v>0.3444444444444445</v>
      </c>
      <c r="I554" s="40">
        <v>4.5</v>
      </c>
      <c r="J554" s="40">
        <v>26</v>
      </c>
      <c r="K554" s="40" t="s">
        <v>26</v>
      </c>
      <c r="L554" s="40" t="s">
        <v>27</v>
      </c>
      <c r="M554" s="40">
        <f t="shared" ref="M554:M569" si="107">SUM(N554:AG554)</f>
        <v>73</v>
      </c>
      <c r="O554" s="40">
        <v>20</v>
      </c>
      <c r="Q554" s="40">
        <v>53</v>
      </c>
      <c r="AH554" s="41">
        <v>1.549E-2</v>
      </c>
      <c r="AI554" s="40">
        <v>2.97</v>
      </c>
      <c r="AJ554" s="40">
        <v>531.03883240475523</v>
      </c>
      <c r="AK554" s="40">
        <v>0.73</v>
      </c>
    </row>
    <row r="555" spans="1:37" x14ac:dyDescent="0.25">
      <c r="A555" s="40">
        <v>229</v>
      </c>
      <c r="B555" s="40" t="s">
        <v>260</v>
      </c>
      <c r="C555" s="40" t="s">
        <v>263</v>
      </c>
      <c r="D555" s="40">
        <v>27.259740000000001</v>
      </c>
      <c r="E555" s="40">
        <v>-112.08928</v>
      </c>
      <c r="F555" s="40">
        <v>3</v>
      </c>
      <c r="G555" s="43">
        <v>42678</v>
      </c>
      <c r="H555" s="44">
        <v>0.3611111111111111</v>
      </c>
      <c r="I555" s="40">
        <v>4.8</v>
      </c>
      <c r="J555" s="40">
        <v>26</v>
      </c>
      <c r="K555" s="40" t="s">
        <v>18</v>
      </c>
      <c r="L555" s="40" t="s">
        <v>19</v>
      </c>
      <c r="M555" s="40">
        <f t="shared" si="107"/>
        <v>1</v>
      </c>
      <c r="S555" s="40">
        <v>1</v>
      </c>
      <c r="AH555" s="41">
        <v>3.1620000000000002E-2</v>
      </c>
      <c r="AI555" s="40">
        <v>2.93</v>
      </c>
      <c r="AJ555" s="40">
        <v>68.420898216785886</v>
      </c>
      <c r="AK555" s="40">
        <v>0.01</v>
      </c>
    </row>
    <row r="556" spans="1:37" x14ac:dyDescent="0.25">
      <c r="A556" s="40">
        <v>229</v>
      </c>
      <c r="B556" s="40" t="s">
        <v>260</v>
      </c>
      <c r="C556" s="40" t="s">
        <v>263</v>
      </c>
      <c r="D556" s="40">
        <v>27.259740000000001</v>
      </c>
      <c r="E556" s="40">
        <v>-112.08928</v>
      </c>
      <c r="F556" s="40">
        <v>3</v>
      </c>
      <c r="G556" s="43">
        <v>42678</v>
      </c>
      <c r="H556" s="44">
        <v>0.3611111111111111</v>
      </c>
      <c r="I556" s="40">
        <v>4.8</v>
      </c>
      <c r="J556" s="40">
        <v>26</v>
      </c>
      <c r="K556" s="40" t="s">
        <v>26</v>
      </c>
      <c r="L556" s="40" t="s">
        <v>27</v>
      </c>
      <c r="M556" s="40">
        <f t="shared" si="107"/>
        <v>70</v>
      </c>
      <c r="O556" s="40">
        <v>19</v>
      </c>
      <c r="Q556" s="40">
        <v>51</v>
      </c>
      <c r="AH556" s="41">
        <v>1.549E-2</v>
      </c>
      <c r="AI556" s="40">
        <v>2.97</v>
      </c>
      <c r="AJ556" s="40">
        <v>510.80705979174837</v>
      </c>
      <c r="AK556" s="40">
        <v>0.7</v>
      </c>
    </row>
    <row r="557" spans="1:37" x14ac:dyDescent="0.25">
      <c r="A557" s="40">
        <v>230</v>
      </c>
      <c r="B557" s="40" t="s">
        <v>260</v>
      </c>
      <c r="C557" s="40" t="s">
        <v>264</v>
      </c>
      <c r="D557" s="40">
        <v>27.259740000000001</v>
      </c>
      <c r="E557" s="40">
        <v>-112.08928</v>
      </c>
      <c r="F557" s="40">
        <v>4</v>
      </c>
      <c r="G557" s="43">
        <v>42678</v>
      </c>
      <c r="H557" s="44">
        <v>0.38194444444444442</v>
      </c>
      <c r="I557" s="40">
        <v>5.0999999999999996</v>
      </c>
      <c r="J557" s="40">
        <v>26</v>
      </c>
      <c r="K557" s="40" t="s">
        <v>18</v>
      </c>
      <c r="L557" s="40" t="s">
        <v>19</v>
      </c>
      <c r="M557" s="40">
        <f t="shared" si="107"/>
        <v>1</v>
      </c>
      <c r="V557" s="40">
        <v>1</v>
      </c>
      <c r="AH557" s="41">
        <v>3.1620000000000002E-2</v>
      </c>
      <c r="AI557" s="40">
        <v>2.93</v>
      </c>
      <c r="AJ557" s="40">
        <v>521.442780012855</v>
      </c>
      <c r="AK557" s="40">
        <v>0.01</v>
      </c>
    </row>
    <row r="558" spans="1:37" x14ac:dyDescent="0.25">
      <c r="A558" s="40">
        <v>230</v>
      </c>
      <c r="B558" s="40" t="s">
        <v>260</v>
      </c>
      <c r="C558" s="40" t="s">
        <v>264</v>
      </c>
      <c r="D558" s="40">
        <v>27.259740000000001</v>
      </c>
      <c r="E558" s="40">
        <v>-112.08928</v>
      </c>
      <c r="F558" s="40">
        <v>4</v>
      </c>
      <c r="G558" s="43">
        <v>42678</v>
      </c>
      <c r="H558" s="44">
        <v>0.38194444444444442</v>
      </c>
      <c r="I558" s="40">
        <v>5.0999999999999996</v>
      </c>
      <c r="J558" s="40">
        <v>26</v>
      </c>
      <c r="K558" s="40" t="s">
        <v>26</v>
      </c>
      <c r="L558" s="40" t="s">
        <v>27</v>
      </c>
      <c r="M558" s="40">
        <f t="shared" si="107"/>
        <v>67</v>
      </c>
      <c r="O558" s="40">
        <v>31</v>
      </c>
      <c r="Q558" s="40">
        <v>36</v>
      </c>
      <c r="AH558" s="41">
        <v>1.549E-2</v>
      </c>
      <c r="AI558" s="40">
        <v>2.97</v>
      </c>
      <c r="AJ558" s="40">
        <v>374.37819071397803</v>
      </c>
      <c r="AK558" s="40">
        <v>0.67</v>
      </c>
    </row>
    <row r="559" spans="1:37" x14ac:dyDescent="0.25">
      <c r="A559" s="40">
        <v>231</v>
      </c>
      <c r="B559" s="40" t="s">
        <v>260</v>
      </c>
      <c r="C559" s="40" t="s">
        <v>265</v>
      </c>
      <c r="D559" s="40">
        <v>27.259740000000001</v>
      </c>
      <c r="E559" s="40">
        <v>-112.08928</v>
      </c>
      <c r="F559" s="40">
        <v>1</v>
      </c>
      <c r="G559" s="43">
        <v>42678</v>
      </c>
      <c r="H559" s="44">
        <v>0.33333333333333331</v>
      </c>
      <c r="I559" s="40">
        <v>5.5</v>
      </c>
      <c r="J559" s="40">
        <v>26</v>
      </c>
      <c r="K559" s="40" t="s">
        <v>18</v>
      </c>
      <c r="L559" s="40" t="s">
        <v>19</v>
      </c>
      <c r="M559" s="40">
        <f t="shared" si="107"/>
        <v>2</v>
      </c>
      <c r="Q559" s="40">
        <v>2</v>
      </c>
      <c r="AH559" s="41">
        <v>3.1620000000000002E-2</v>
      </c>
      <c r="AI559" s="40">
        <v>2.93</v>
      </c>
      <c r="AJ559" s="40">
        <v>36.39782701395221</v>
      </c>
      <c r="AK559" s="40">
        <v>0.02</v>
      </c>
    </row>
    <row r="560" spans="1:37" x14ac:dyDescent="0.25">
      <c r="A560" s="40">
        <v>231</v>
      </c>
      <c r="B560" s="40" t="s">
        <v>260</v>
      </c>
      <c r="C560" s="40" t="s">
        <v>265</v>
      </c>
      <c r="D560" s="40">
        <v>27.259740000000001</v>
      </c>
      <c r="E560" s="40">
        <v>-112.08928</v>
      </c>
      <c r="F560" s="40">
        <v>1</v>
      </c>
      <c r="G560" s="43">
        <v>42678</v>
      </c>
      <c r="H560" s="44">
        <v>0.33333333333333331</v>
      </c>
      <c r="I560" s="40">
        <v>5.5</v>
      </c>
      <c r="J560" s="40">
        <v>26</v>
      </c>
      <c r="K560" s="40" t="s">
        <v>20</v>
      </c>
      <c r="L560" s="40" t="s">
        <v>21</v>
      </c>
      <c r="M560" s="40">
        <f t="shared" si="107"/>
        <v>2</v>
      </c>
      <c r="T560" s="40">
        <v>1</v>
      </c>
      <c r="V560" s="40">
        <v>1</v>
      </c>
      <c r="AH560" s="41">
        <v>1.549E-2</v>
      </c>
      <c r="AI560" s="40">
        <v>2.97</v>
      </c>
      <c r="AJ560" s="40">
        <v>367.8409303866755</v>
      </c>
      <c r="AK560" s="40">
        <v>0.02</v>
      </c>
    </row>
    <row r="561" spans="1:37" x14ac:dyDescent="0.25">
      <c r="A561" s="40">
        <v>231</v>
      </c>
      <c r="B561" s="40" t="s">
        <v>260</v>
      </c>
      <c r="C561" s="40" t="s">
        <v>265</v>
      </c>
      <c r="D561" s="40">
        <v>27.259740000000001</v>
      </c>
      <c r="E561" s="40">
        <v>-112.08928</v>
      </c>
      <c r="F561" s="40">
        <v>1</v>
      </c>
      <c r="G561" s="43">
        <v>42678</v>
      </c>
      <c r="H561" s="44">
        <v>0.33333333333333331</v>
      </c>
      <c r="I561" s="40">
        <v>5.5</v>
      </c>
      <c r="J561" s="40">
        <v>26</v>
      </c>
      <c r="K561" s="40" t="s">
        <v>24</v>
      </c>
      <c r="L561" s="40" t="s">
        <v>25</v>
      </c>
      <c r="M561" s="40">
        <f t="shared" si="107"/>
        <v>1</v>
      </c>
      <c r="T561" s="40">
        <v>1</v>
      </c>
      <c r="AH561" s="41">
        <v>1.413E-2</v>
      </c>
      <c r="AI561" s="40">
        <v>2.9849999999999999</v>
      </c>
      <c r="AJ561" s="40">
        <v>72.545543242289185</v>
      </c>
      <c r="AK561" s="40">
        <v>0.01</v>
      </c>
    </row>
    <row r="562" spans="1:37" x14ac:dyDescent="0.25">
      <c r="A562" s="40">
        <v>231</v>
      </c>
      <c r="B562" s="40" t="s">
        <v>260</v>
      </c>
      <c r="C562" s="40" t="s">
        <v>265</v>
      </c>
      <c r="D562" s="40">
        <v>27.259740000000001</v>
      </c>
      <c r="E562" s="40">
        <v>-112.08928</v>
      </c>
      <c r="F562" s="40">
        <v>1</v>
      </c>
      <c r="G562" s="43">
        <v>42678</v>
      </c>
      <c r="H562" s="44">
        <v>0.33333333333333331</v>
      </c>
      <c r="I562" s="40">
        <v>5.5</v>
      </c>
      <c r="J562" s="40">
        <v>26</v>
      </c>
      <c r="K562" s="40" t="s">
        <v>26</v>
      </c>
      <c r="L562" s="40" t="s">
        <v>27</v>
      </c>
      <c r="M562" s="40">
        <f t="shared" si="107"/>
        <v>15</v>
      </c>
      <c r="O562" s="40">
        <v>15</v>
      </c>
      <c r="AH562" s="41">
        <v>1.549E-2</v>
      </c>
      <c r="AI562" s="40">
        <v>2.97</v>
      </c>
      <c r="AJ562" s="40">
        <v>11.776481169062482</v>
      </c>
      <c r="AK562" s="40">
        <v>0.15</v>
      </c>
    </row>
    <row r="563" spans="1:37" x14ac:dyDescent="0.25">
      <c r="A563" s="40">
        <v>232</v>
      </c>
      <c r="B563" s="40" t="s">
        <v>260</v>
      </c>
      <c r="C563" s="40" t="s">
        <v>266</v>
      </c>
      <c r="D563" s="40">
        <v>27.259740000000001</v>
      </c>
      <c r="E563" s="40">
        <v>-112.08928</v>
      </c>
      <c r="F563" s="40">
        <v>2</v>
      </c>
      <c r="G563" s="43">
        <v>42678</v>
      </c>
      <c r="H563" s="44">
        <v>0.34722222222222227</v>
      </c>
      <c r="I563" s="40">
        <v>5.2</v>
      </c>
      <c r="J563" s="40">
        <v>26</v>
      </c>
      <c r="K563" s="40" t="s">
        <v>24</v>
      </c>
      <c r="L563" s="40" t="s">
        <v>25</v>
      </c>
      <c r="M563" s="40">
        <f t="shared" si="107"/>
        <v>4</v>
      </c>
      <c r="Q563" s="40">
        <v>4</v>
      </c>
      <c r="AH563" s="41">
        <v>1.413E-2</v>
      </c>
      <c r="AI563" s="40">
        <v>2.9849999999999999</v>
      </c>
      <c r="AJ563" s="40">
        <v>36.651874552669582</v>
      </c>
      <c r="AK563" s="40">
        <v>0.04</v>
      </c>
    </row>
    <row r="564" spans="1:37" x14ac:dyDescent="0.25">
      <c r="A564" s="40">
        <v>232</v>
      </c>
      <c r="B564" s="40" t="s">
        <v>260</v>
      </c>
      <c r="C564" s="40" t="s">
        <v>266</v>
      </c>
      <c r="D564" s="40">
        <v>27.259740000000001</v>
      </c>
      <c r="E564" s="40">
        <v>-112.08928</v>
      </c>
      <c r="F564" s="40">
        <v>2</v>
      </c>
      <c r="G564" s="43">
        <v>42678</v>
      </c>
      <c r="H564" s="44">
        <v>0.34722222222222227</v>
      </c>
      <c r="I564" s="40">
        <v>5.2</v>
      </c>
      <c r="J564" s="40">
        <v>26</v>
      </c>
      <c r="K564" s="40" t="s">
        <v>26</v>
      </c>
      <c r="L564" s="40" t="s">
        <v>27</v>
      </c>
      <c r="M564" s="40">
        <f t="shared" si="107"/>
        <v>12</v>
      </c>
      <c r="O564" s="40">
        <v>12</v>
      </c>
      <c r="AH564" s="41">
        <v>1.549E-2</v>
      </c>
      <c r="AI564" s="40">
        <v>2.97</v>
      </c>
      <c r="AJ564" s="40">
        <v>9.4211849352499843</v>
      </c>
      <c r="AK564" s="40">
        <v>0.12</v>
      </c>
    </row>
    <row r="565" spans="1:37" x14ac:dyDescent="0.25">
      <c r="A565" s="40">
        <v>233</v>
      </c>
      <c r="B565" s="40" t="s">
        <v>260</v>
      </c>
      <c r="C565" s="40" t="s">
        <v>267</v>
      </c>
      <c r="D565" s="40">
        <v>27.259740000000001</v>
      </c>
      <c r="E565" s="40">
        <v>-112.08928</v>
      </c>
      <c r="F565" s="40">
        <v>3</v>
      </c>
      <c r="G565" s="43">
        <v>42678</v>
      </c>
      <c r="H565" s="44">
        <v>0.3611111111111111</v>
      </c>
      <c r="I565" s="40">
        <v>6.7</v>
      </c>
      <c r="J565" s="40">
        <v>26</v>
      </c>
      <c r="K565" s="40" t="s">
        <v>18</v>
      </c>
      <c r="L565" s="40" t="s">
        <v>19</v>
      </c>
      <c r="M565" s="40">
        <f t="shared" si="107"/>
        <v>4</v>
      </c>
      <c r="Q565" s="40">
        <v>1</v>
      </c>
      <c r="T565" s="40">
        <v>3</v>
      </c>
      <c r="AH565" s="41">
        <v>3.1620000000000002E-2</v>
      </c>
      <c r="AI565" s="40">
        <v>2.93</v>
      </c>
      <c r="AJ565" s="40">
        <v>434.28635022362784</v>
      </c>
      <c r="AK565" s="40">
        <v>0.04</v>
      </c>
    </row>
    <row r="566" spans="1:37" x14ac:dyDescent="0.25">
      <c r="A566" s="40">
        <v>233</v>
      </c>
      <c r="B566" s="40" t="s">
        <v>260</v>
      </c>
      <c r="C566" s="40" t="s">
        <v>267</v>
      </c>
      <c r="D566" s="40">
        <v>27.259740000000001</v>
      </c>
      <c r="E566" s="40">
        <v>-112.08928</v>
      </c>
      <c r="F566" s="40">
        <v>3</v>
      </c>
      <c r="G566" s="43">
        <v>42678</v>
      </c>
      <c r="H566" s="44">
        <v>0.3611111111111111</v>
      </c>
      <c r="I566" s="40">
        <v>6.7</v>
      </c>
      <c r="J566" s="40">
        <v>26</v>
      </c>
      <c r="K566" s="40" t="s">
        <v>20</v>
      </c>
      <c r="L566" s="40" t="s">
        <v>21</v>
      </c>
      <c r="M566" s="40">
        <f t="shared" si="107"/>
        <v>1</v>
      </c>
      <c r="V566" s="40">
        <v>1</v>
      </c>
      <c r="AH566" s="41">
        <v>1.549E-2</v>
      </c>
      <c r="AI566" s="40">
        <v>2.97</v>
      </c>
      <c r="AJ566" s="40">
        <v>291.65506195760793</v>
      </c>
      <c r="AK566" s="40">
        <v>0.01</v>
      </c>
    </row>
    <row r="567" spans="1:37" x14ac:dyDescent="0.25">
      <c r="A567" s="40">
        <v>233</v>
      </c>
      <c r="B567" s="40" t="s">
        <v>260</v>
      </c>
      <c r="C567" s="40" t="s">
        <v>267</v>
      </c>
      <c r="D567" s="40">
        <v>27.259740000000001</v>
      </c>
      <c r="E567" s="40">
        <v>-112.08928</v>
      </c>
      <c r="F567" s="40">
        <v>3</v>
      </c>
      <c r="G567" s="43">
        <v>42678</v>
      </c>
      <c r="H567" s="44">
        <v>0.3611111111111111</v>
      </c>
      <c r="I567" s="40">
        <v>6.7</v>
      </c>
      <c r="J567" s="40">
        <v>26</v>
      </c>
      <c r="K567" s="40" t="s">
        <v>24</v>
      </c>
      <c r="L567" s="40" t="s">
        <v>25</v>
      </c>
      <c r="M567" s="40">
        <f t="shared" si="107"/>
        <v>5</v>
      </c>
      <c r="Q567" s="40">
        <v>2</v>
      </c>
      <c r="T567" s="40">
        <v>2</v>
      </c>
      <c r="V567" s="40">
        <v>1</v>
      </c>
      <c r="AH567" s="41">
        <v>1.413E-2</v>
      </c>
      <c r="AI567" s="40">
        <v>2.9849999999999999</v>
      </c>
      <c r="AJ567" s="40">
        <v>443.02544859991463</v>
      </c>
      <c r="AK567" s="40">
        <v>0.05</v>
      </c>
    </row>
    <row r="568" spans="1:37" x14ac:dyDescent="0.25">
      <c r="A568" s="40">
        <v>233</v>
      </c>
      <c r="B568" s="40" t="s">
        <v>260</v>
      </c>
      <c r="C568" s="40" t="s">
        <v>267</v>
      </c>
      <c r="D568" s="40">
        <v>27.259740000000001</v>
      </c>
      <c r="E568" s="40">
        <v>-112.08928</v>
      </c>
      <c r="F568" s="40">
        <v>3</v>
      </c>
      <c r="G568" s="43">
        <v>42678</v>
      </c>
      <c r="H568" s="44">
        <v>0.3611111111111111</v>
      </c>
      <c r="I568" s="40">
        <v>6.7</v>
      </c>
      <c r="J568" s="40">
        <v>26</v>
      </c>
      <c r="K568" s="40" t="s">
        <v>53</v>
      </c>
      <c r="L568" s="40" t="s">
        <v>54</v>
      </c>
      <c r="M568" s="40">
        <f t="shared" si="107"/>
        <v>4</v>
      </c>
      <c r="T568" s="40">
        <v>2</v>
      </c>
      <c r="X568" s="40">
        <v>2</v>
      </c>
      <c r="AH568" s="41">
        <v>1.259E-2</v>
      </c>
      <c r="AI568" s="40">
        <v>3.01</v>
      </c>
      <c r="AJ568" s="40">
        <v>1515.7275687372835</v>
      </c>
      <c r="AK568" s="40">
        <v>0.04</v>
      </c>
    </row>
    <row r="569" spans="1:37" x14ac:dyDescent="0.25">
      <c r="A569" s="40">
        <v>233</v>
      </c>
      <c r="B569" s="40" t="s">
        <v>260</v>
      </c>
      <c r="C569" s="40" t="s">
        <v>267</v>
      </c>
      <c r="D569" s="40">
        <v>27.259740000000001</v>
      </c>
      <c r="E569" s="40">
        <v>-112.08928</v>
      </c>
      <c r="F569" s="40">
        <v>3</v>
      </c>
      <c r="G569" s="43">
        <v>42678</v>
      </c>
      <c r="H569" s="44">
        <v>0.3611111111111111</v>
      </c>
      <c r="I569" s="40">
        <v>6.7</v>
      </c>
      <c r="J569" s="40">
        <v>26</v>
      </c>
      <c r="K569" s="40" t="s">
        <v>26</v>
      </c>
      <c r="L569" s="40" t="s">
        <v>27</v>
      </c>
      <c r="M569" s="40">
        <f t="shared" si="107"/>
        <v>25</v>
      </c>
      <c r="O569" s="40">
        <v>25</v>
      </c>
      <c r="AH569" s="41">
        <v>1.549E-2</v>
      </c>
      <c r="AI569" s="40">
        <v>2.97</v>
      </c>
      <c r="AJ569" s="40">
        <v>19.627468615104135</v>
      </c>
      <c r="AK569" s="40">
        <v>0.25</v>
      </c>
    </row>
    <row r="570" spans="1:37" x14ac:dyDescent="0.25">
      <c r="A570" s="45">
        <v>233</v>
      </c>
      <c r="B570" s="45" t="s">
        <v>260</v>
      </c>
      <c r="C570" s="45" t="str">
        <f>CONCATENATE(B570,A570)</f>
        <v>Isla San Marcos233</v>
      </c>
      <c r="D570" s="45">
        <v>27.259740000000001</v>
      </c>
      <c r="E570" s="45">
        <v>-112.08928</v>
      </c>
      <c r="F570" s="46">
        <v>3</v>
      </c>
      <c r="G570" s="47">
        <v>42678</v>
      </c>
      <c r="H570" s="48">
        <v>0.3611111111111111</v>
      </c>
      <c r="I570" s="45">
        <v>6.7</v>
      </c>
      <c r="J570" s="45">
        <v>26</v>
      </c>
      <c r="K570" s="39" t="s">
        <v>447</v>
      </c>
      <c r="L570" s="39" t="s">
        <v>448</v>
      </c>
      <c r="M570" s="39">
        <v>2</v>
      </c>
      <c r="AI570" s="40">
        <f>VLOOKUP(K570,spp!A:E,5,FALSE)</f>
        <v>566.25</v>
      </c>
      <c r="AJ570" s="40">
        <f>AI570*M570</f>
        <v>1132.5</v>
      </c>
      <c r="AK570" s="42">
        <f t="shared" ref="AK570" si="108">M570/50</f>
        <v>0.04</v>
      </c>
    </row>
    <row r="571" spans="1:37" x14ac:dyDescent="0.25">
      <c r="A571" s="40">
        <v>234</v>
      </c>
      <c r="B571" s="40" t="s">
        <v>260</v>
      </c>
      <c r="C571" s="40" t="s">
        <v>268</v>
      </c>
      <c r="D571" s="40">
        <v>27.259740000000001</v>
      </c>
      <c r="E571" s="40">
        <v>-112.08928</v>
      </c>
      <c r="F571" s="40">
        <v>4</v>
      </c>
      <c r="G571" s="43">
        <v>42678</v>
      </c>
      <c r="H571" s="44">
        <v>0.375</v>
      </c>
      <c r="I571" s="40">
        <v>6.4</v>
      </c>
      <c r="J571" s="40">
        <v>26</v>
      </c>
      <c r="K571" s="40" t="s">
        <v>20</v>
      </c>
      <c r="L571" s="40" t="s">
        <v>21</v>
      </c>
      <c r="M571" s="40">
        <f t="shared" ref="M571:M577" si="109">SUM(N571:AG571)</f>
        <v>2</v>
      </c>
      <c r="T571" s="40">
        <v>2</v>
      </c>
      <c r="AH571" s="41">
        <v>1.549E-2</v>
      </c>
      <c r="AI571" s="40">
        <v>2.97</v>
      </c>
      <c r="AJ571" s="40">
        <v>152.37173685813511</v>
      </c>
      <c r="AK571" s="40">
        <v>0.02</v>
      </c>
    </row>
    <row r="572" spans="1:37" x14ac:dyDescent="0.25">
      <c r="A572" s="40">
        <v>234</v>
      </c>
      <c r="B572" s="40" t="s">
        <v>260</v>
      </c>
      <c r="C572" s="40" t="s">
        <v>268</v>
      </c>
      <c r="D572" s="40">
        <v>27.259740000000001</v>
      </c>
      <c r="E572" s="40">
        <v>-112.08928</v>
      </c>
      <c r="F572" s="40">
        <v>4</v>
      </c>
      <c r="G572" s="43">
        <v>42678</v>
      </c>
      <c r="H572" s="44">
        <v>0.375</v>
      </c>
      <c r="I572" s="40">
        <v>6.4</v>
      </c>
      <c r="J572" s="40">
        <v>26</v>
      </c>
      <c r="K572" s="40" t="s">
        <v>24</v>
      </c>
      <c r="L572" s="40" t="s">
        <v>25</v>
      </c>
      <c r="M572" s="40">
        <f t="shared" si="109"/>
        <v>2</v>
      </c>
      <c r="Q572" s="40">
        <v>1</v>
      </c>
      <c r="T572" s="40">
        <v>1</v>
      </c>
      <c r="AH572" s="41">
        <v>1.413E-2</v>
      </c>
      <c r="AI572" s="40">
        <v>2.9849999999999999</v>
      </c>
      <c r="AJ572" s="40">
        <v>81.708511880456584</v>
      </c>
      <c r="AK572" s="40">
        <v>0.02</v>
      </c>
    </row>
    <row r="573" spans="1:37" x14ac:dyDescent="0.25">
      <c r="A573" s="40">
        <v>234</v>
      </c>
      <c r="B573" s="40" t="s">
        <v>260</v>
      </c>
      <c r="C573" s="40" t="s">
        <v>268</v>
      </c>
      <c r="D573" s="40">
        <v>27.259740000000001</v>
      </c>
      <c r="E573" s="40">
        <v>-112.08928</v>
      </c>
      <c r="F573" s="40">
        <v>4</v>
      </c>
      <c r="G573" s="43">
        <v>42678</v>
      </c>
      <c r="H573" s="44">
        <v>0.375</v>
      </c>
      <c r="I573" s="40">
        <v>6.4</v>
      </c>
      <c r="J573" s="40">
        <v>26</v>
      </c>
      <c r="K573" s="40" t="s">
        <v>53</v>
      </c>
      <c r="L573" s="40" t="s">
        <v>54</v>
      </c>
      <c r="M573" s="40">
        <f t="shared" si="109"/>
        <v>1</v>
      </c>
      <c r="X573" s="40">
        <v>1</v>
      </c>
      <c r="AH573" s="41">
        <v>1.259E-2</v>
      </c>
      <c r="AI573" s="40">
        <v>3.01</v>
      </c>
      <c r="AJ573" s="40">
        <v>688.43009268388153</v>
      </c>
      <c r="AK573" s="40">
        <v>0.01</v>
      </c>
    </row>
    <row r="574" spans="1:37" x14ac:dyDescent="0.25">
      <c r="A574" s="40">
        <v>234</v>
      </c>
      <c r="B574" s="40" t="s">
        <v>260</v>
      </c>
      <c r="C574" s="40" t="s">
        <v>268</v>
      </c>
      <c r="D574" s="40">
        <v>27.259740000000001</v>
      </c>
      <c r="E574" s="40">
        <v>-112.08928</v>
      </c>
      <c r="F574" s="40">
        <v>4</v>
      </c>
      <c r="G574" s="43">
        <v>42678</v>
      </c>
      <c r="H574" s="44">
        <v>0.375</v>
      </c>
      <c r="I574" s="40">
        <v>6.4</v>
      </c>
      <c r="J574" s="40">
        <v>26</v>
      </c>
      <c r="K574" s="40" t="s">
        <v>26</v>
      </c>
      <c r="L574" s="40" t="s">
        <v>27</v>
      </c>
      <c r="M574" s="40">
        <f t="shared" si="109"/>
        <v>15</v>
      </c>
      <c r="O574" s="40">
        <v>15</v>
      </c>
      <c r="AH574" s="41">
        <v>1.549E-2</v>
      </c>
      <c r="AI574" s="40">
        <v>2.97</v>
      </c>
      <c r="AJ574" s="40">
        <v>11.776481169062482</v>
      </c>
      <c r="AK574" s="40">
        <v>0.15</v>
      </c>
    </row>
    <row r="575" spans="1:37" x14ac:dyDescent="0.25">
      <c r="A575" s="40">
        <v>235</v>
      </c>
      <c r="B575" s="40" t="s">
        <v>260</v>
      </c>
      <c r="C575" s="40" t="s">
        <v>269</v>
      </c>
      <c r="D575" s="40">
        <v>27.259740000000001</v>
      </c>
      <c r="E575" s="40">
        <v>-112.08928</v>
      </c>
      <c r="F575" s="40">
        <v>1</v>
      </c>
      <c r="G575" s="43">
        <v>42678</v>
      </c>
      <c r="H575" s="44" t="s">
        <v>103</v>
      </c>
      <c r="I575" s="40">
        <v>6.9</v>
      </c>
      <c r="J575" s="40">
        <v>25</v>
      </c>
      <c r="K575" s="40" t="s">
        <v>26</v>
      </c>
      <c r="L575" s="40" t="s">
        <v>27</v>
      </c>
      <c r="M575" s="40">
        <f t="shared" si="109"/>
        <v>48</v>
      </c>
      <c r="Q575" s="40">
        <v>48</v>
      </c>
      <c r="AH575" s="41">
        <v>1.549E-2</v>
      </c>
      <c r="AI575" s="40">
        <v>2.97</v>
      </c>
      <c r="AJ575" s="40">
        <v>466.7201728416652</v>
      </c>
      <c r="AK575" s="40">
        <v>0.48</v>
      </c>
    </row>
    <row r="576" spans="1:37" x14ac:dyDescent="0.25">
      <c r="A576" s="40">
        <v>235</v>
      </c>
      <c r="B576" s="40" t="s">
        <v>260</v>
      </c>
      <c r="C576" s="40" t="s">
        <v>269</v>
      </c>
      <c r="D576" s="40">
        <v>27.259740000000001</v>
      </c>
      <c r="E576" s="40">
        <v>-112.08928</v>
      </c>
      <c r="F576" s="40">
        <v>1</v>
      </c>
      <c r="G576" s="43">
        <v>42678</v>
      </c>
      <c r="H576" s="44" t="s">
        <v>103</v>
      </c>
      <c r="I576" s="40">
        <v>6.9</v>
      </c>
      <c r="J576" s="40">
        <v>25</v>
      </c>
      <c r="K576" s="40" t="s">
        <v>24</v>
      </c>
      <c r="L576" s="40" t="s">
        <v>25</v>
      </c>
      <c r="M576" s="40">
        <f t="shared" si="109"/>
        <v>3</v>
      </c>
      <c r="T576" s="40">
        <v>2</v>
      </c>
      <c r="X576" s="40">
        <v>1</v>
      </c>
      <c r="AH576" s="41">
        <v>1.413E-2</v>
      </c>
      <c r="AI576" s="40">
        <v>2.9849999999999999</v>
      </c>
      <c r="AJ576" s="40">
        <v>850.79982638053309</v>
      </c>
      <c r="AK576" s="40">
        <v>0.03</v>
      </c>
    </row>
    <row r="577" spans="1:37" x14ac:dyDescent="0.25">
      <c r="A577" s="40">
        <v>235</v>
      </c>
      <c r="B577" s="40" t="s">
        <v>260</v>
      </c>
      <c r="C577" s="40" t="s">
        <v>269</v>
      </c>
      <c r="D577" s="40">
        <v>27.259740000000001</v>
      </c>
      <c r="E577" s="40">
        <v>-112.08928</v>
      </c>
      <c r="F577" s="40">
        <v>1</v>
      </c>
      <c r="G577" s="43">
        <v>42678</v>
      </c>
      <c r="H577" s="44" t="s">
        <v>103</v>
      </c>
      <c r="I577" s="40">
        <v>6.9</v>
      </c>
      <c r="J577" s="40">
        <v>25</v>
      </c>
      <c r="K577" s="40" t="s">
        <v>18</v>
      </c>
      <c r="L577" s="40" t="s">
        <v>19</v>
      </c>
      <c r="M577" s="40">
        <f t="shared" si="109"/>
        <v>3</v>
      </c>
      <c r="T577" s="40">
        <v>3</v>
      </c>
      <c r="AH577" s="41">
        <v>3.1620000000000002E-2</v>
      </c>
      <c r="AI577" s="40">
        <v>2.93</v>
      </c>
      <c r="AJ577" s="40">
        <v>416.08743671665172</v>
      </c>
      <c r="AK577" s="40">
        <v>0.03</v>
      </c>
    </row>
    <row r="578" spans="1:37" x14ac:dyDescent="0.25">
      <c r="A578" s="45">
        <v>235</v>
      </c>
      <c r="B578" s="45" t="s">
        <v>260</v>
      </c>
      <c r="C578" s="45" t="str">
        <f>CONCATENATE(B578,A578)</f>
        <v>Isla San Marcos235</v>
      </c>
      <c r="D578" s="45">
        <v>27.259740000000001</v>
      </c>
      <c r="E578" s="45">
        <v>-112.08928</v>
      </c>
      <c r="F578" s="46">
        <v>1</v>
      </c>
      <c r="G578" s="47">
        <v>42678</v>
      </c>
      <c r="H578" s="48" t="s">
        <v>103</v>
      </c>
      <c r="I578" s="45">
        <v>6.9</v>
      </c>
      <c r="J578" s="45">
        <v>25</v>
      </c>
      <c r="K578" s="39" t="s">
        <v>443</v>
      </c>
      <c r="L578" s="39" t="s">
        <v>444</v>
      </c>
      <c r="M578" s="45">
        <v>1</v>
      </c>
      <c r="AI578" s="40">
        <f>VLOOKUP(K578,spp!A:E,5,FALSE)</f>
        <v>33.238461538461536</v>
      </c>
      <c r="AJ578" s="40">
        <f>AI578*M578</f>
        <v>33.238461538461536</v>
      </c>
      <c r="AK578" s="42">
        <f t="shared" ref="AK578" si="110">M578/50</f>
        <v>0.02</v>
      </c>
    </row>
    <row r="579" spans="1:37" x14ac:dyDescent="0.25">
      <c r="A579" s="40">
        <v>236</v>
      </c>
      <c r="B579" s="40" t="s">
        <v>260</v>
      </c>
      <c r="C579" s="40" t="s">
        <v>270</v>
      </c>
      <c r="D579" s="40">
        <v>27.259740000000001</v>
      </c>
      <c r="E579" s="40">
        <v>-112.08928</v>
      </c>
      <c r="F579" s="40">
        <v>2</v>
      </c>
      <c r="G579" s="43">
        <v>42678</v>
      </c>
      <c r="H579" s="44" t="s">
        <v>271</v>
      </c>
      <c r="I579" s="40">
        <v>6.7</v>
      </c>
      <c r="J579" s="40">
        <v>25</v>
      </c>
      <c r="K579" s="40" t="s">
        <v>26</v>
      </c>
      <c r="L579" s="40" t="s">
        <v>27</v>
      </c>
      <c r="M579" s="40">
        <f>SUM(N579:AG579)</f>
        <v>12</v>
      </c>
      <c r="Q579" s="40">
        <v>12</v>
      </c>
      <c r="AH579" s="41">
        <v>1.549E-2</v>
      </c>
      <c r="AI579" s="40">
        <v>2.97</v>
      </c>
      <c r="AJ579" s="40">
        <v>116.6800432104163</v>
      </c>
      <c r="AK579" s="40">
        <v>0.12</v>
      </c>
    </row>
    <row r="580" spans="1:37" x14ac:dyDescent="0.25">
      <c r="A580" s="45">
        <v>236</v>
      </c>
      <c r="B580" s="45" t="s">
        <v>260</v>
      </c>
      <c r="C580" s="45" t="str">
        <f>CONCATENATE(B580,A580)</f>
        <v>Isla San Marcos236</v>
      </c>
      <c r="D580" s="45">
        <v>27.259740000000001</v>
      </c>
      <c r="E580" s="45">
        <v>-112.08928</v>
      </c>
      <c r="F580" s="46">
        <v>2</v>
      </c>
      <c r="G580" s="47">
        <v>42678</v>
      </c>
      <c r="H580" s="48" t="s">
        <v>271</v>
      </c>
      <c r="I580" s="45">
        <v>6.7</v>
      </c>
      <c r="J580" s="45">
        <v>25</v>
      </c>
      <c r="K580" s="39" t="s">
        <v>443</v>
      </c>
      <c r="L580" s="39" t="s">
        <v>444</v>
      </c>
      <c r="M580" s="45">
        <v>1</v>
      </c>
      <c r="AI580" s="40">
        <f>VLOOKUP(K580,spp!A:E,5,FALSE)</f>
        <v>33.238461538461536</v>
      </c>
      <c r="AJ580" s="40">
        <f>AI580*M580</f>
        <v>33.238461538461536</v>
      </c>
      <c r="AK580" s="42">
        <f t="shared" ref="AK580" si="111">M580/50</f>
        <v>0.02</v>
      </c>
    </row>
    <row r="581" spans="1:37" x14ac:dyDescent="0.25">
      <c r="A581" s="40">
        <v>237</v>
      </c>
      <c r="B581" s="40" t="s">
        <v>260</v>
      </c>
      <c r="C581" s="40" t="s">
        <v>272</v>
      </c>
      <c r="D581" s="40">
        <v>27.259740000000001</v>
      </c>
      <c r="E581" s="40">
        <v>-112.08928</v>
      </c>
      <c r="F581" s="40">
        <v>3</v>
      </c>
      <c r="G581" s="43">
        <v>42678</v>
      </c>
      <c r="H581" s="44" t="s">
        <v>38</v>
      </c>
      <c r="I581" s="40">
        <v>7.1</v>
      </c>
      <c r="J581" s="40">
        <v>25</v>
      </c>
      <c r="K581" s="40" t="s">
        <v>24</v>
      </c>
      <c r="L581" s="40" t="s">
        <v>25</v>
      </c>
      <c r="M581" s="40">
        <f>SUM(N581:AG581)</f>
        <v>2</v>
      </c>
      <c r="T581" s="40">
        <v>1</v>
      </c>
      <c r="V581" s="40">
        <v>1</v>
      </c>
      <c r="AH581" s="41">
        <v>1.413E-2</v>
      </c>
      <c r="AI581" s="40">
        <v>2.9849999999999999</v>
      </c>
      <c r="AJ581" s="40">
        <v>352.15396808129066</v>
      </c>
      <c r="AK581" s="40">
        <v>0.02</v>
      </c>
    </row>
    <row r="582" spans="1:37" x14ac:dyDescent="0.25">
      <c r="A582" s="40">
        <v>237</v>
      </c>
      <c r="B582" s="40" t="s">
        <v>260</v>
      </c>
      <c r="C582" s="40" t="s">
        <v>272</v>
      </c>
      <c r="D582" s="40">
        <v>27.259740000000001</v>
      </c>
      <c r="E582" s="40">
        <v>-112.08928</v>
      </c>
      <c r="F582" s="40">
        <v>3</v>
      </c>
      <c r="G582" s="43">
        <v>42678</v>
      </c>
      <c r="H582" s="44" t="s">
        <v>38</v>
      </c>
      <c r="I582" s="40">
        <v>7.1</v>
      </c>
      <c r="J582" s="40">
        <v>25</v>
      </c>
      <c r="K582" s="40" t="s">
        <v>26</v>
      </c>
      <c r="L582" s="40" t="s">
        <v>27</v>
      </c>
      <c r="M582" s="40">
        <f>SUM(N582:AG582)</f>
        <v>8</v>
      </c>
      <c r="Q582" s="40">
        <v>8</v>
      </c>
      <c r="AH582" s="41">
        <v>1.549E-2</v>
      </c>
      <c r="AI582" s="40">
        <v>2.97</v>
      </c>
      <c r="AJ582" s="40">
        <v>77.786695473610862</v>
      </c>
      <c r="AK582" s="40">
        <v>0.08</v>
      </c>
    </row>
    <row r="583" spans="1:37" x14ac:dyDescent="0.25">
      <c r="A583" s="45">
        <v>237</v>
      </c>
      <c r="B583" s="45" t="s">
        <v>260</v>
      </c>
      <c r="C583" s="45" t="str">
        <f>CONCATENATE(B583,A583)</f>
        <v>Isla San Marcos237</v>
      </c>
      <c r="D583" s="45">
        <v>27.259740000000001</v>
      </c>
      <c r="E583" s="45">
        <v>-112.08928</v>
      </c>
      <c r="F583" s="46">
        <v>3</v>
      </c>
      <c r="G583" s="47">
        <v>42678</v>
      </c>
      <c r="H583" s="48" t="s">
        <v>38</v>
      </c>
      <c r="I583" s="45">
        <v>7.1</v>
      </c>
      <c r="J583" s="45">
        <v>25</v>
      </c>
      <c r="K583" s="39" t="s">
        <v>443</v>
      </c>
      <c r="L583" s="39" t="s">
        <v>444</v>
      </c>
      <c r="M583" s="45">
        <v>2</v>
      </c>
      <c r="AI583" s="40">
        <f>VLOOKUP(K583,spp!A:E,5,FALSE)</f>
        <v>33.238461538461536</v>
      </c>
      <c r="AJ583" s="40">
        <f>AI583*M583</f>
        <v>66.476923076923072</v>
      </c>
      <c r="AK583" s="42">
        <f t="shared" ref="AK583" si="112">M583/50</f>
        <v>0.04</v>
      </c>
    </row>
    <row r="584" spans="1:37" x14ac:dyDescent="0.25">
      <c r="A584" s="40">
        <v>238</v>
      </c>
      <c r="B584" s="40" t="s">
        <v>260</v>
      </c>
      <c r="C584" s="40" t="s">
        <v>273</v>
      </c>
      <c r="D584" s="40">
        <v>27.259740000000001</v>
      </c>
      <c r="E584" s="40">
        <v>-112.08928</v>
      </c>
      <c r="F584" s="40">
        <v>4</v>
      </c>
      <c r="G584" s="43">
        <v>42678</v>
      </c>
      <c r="H584" s="44" t="s">
        <v>177</v>
      </c>
      <c r="I584" s="40">
        <v>7.1</v>
      </c>
      <c r="J584" s="40">
        <v>25</v>
      </c>
      <c r="K584" s="40" t="s">
        <v>26</v>
      </c>
      <c r="L584" s="40" t="s">
        <v>27</v>
      </c>
      <c r="M584" s="40">
        <f>SUM(N584:AG584)</f>
        <v>15</v>
      </c>
      <c r="Q584" s="40">
        <v>15</v>
      </c>
      <c r="AH584" s="41">
        <v>1.549E-2</v>
      </c>
      <c r="AI584" s="40">
        <v>2.97</v>
      </c>
      <c r="AJ584" s="40">
        <v>145.85005401302035</v>
      </c>
      <c r="AK584" s="40">
        <v>0.15</v>
      </c>
    </row>
    <row r="585" spans="1:37" x14ac:dyDescent="0.25">
      <c r="A585" s="40">
        <v>238</v>
      </c>
      <c r="B585" s="40" t="s">
        <v>260</v>
      </c>
      <c r="C585" s="40" t="s">
        <v>273</v>
      </c>
      <c r="D585" s="40">
        <v>27.259740000000001</v>
      </c>
      <c r="E585" s="40">
        <v>-112.08928</v>
      </c>
      <c r="F585" s="40">
        <v>4</v>
      </c>
      <c r="G585" s="43">
        <v>42678</v>
      </c>
      <c r="H585" s="44" t="s">
        <v>177</v>
      </c>
      <c r="I585" s="40">
        <v>7.1</v>
      </c>
      <c r="J585" s="40">
        <v>25</v>
      </c>
      <c r="K585" s="40" t="s">
        <v>24</v>
      </c>
      <c r="L585" s="40" t="s">
        <v>25</v>
      </c>
      <c r="M585" s="40">
        <f>SUM(N585:AG585)</f>
        <v>1</v>
      </c>
      <c r="X585" s="40">
        <v>1</v>
      </c>
      <c r="AH585" s="41">
        <v>1.413E-2</v>
      </c>
      <c r="AI585" s="40">
        <v>2.9849999999999999</v>
      </c>
      <c r="AJ585" s="40">
        <v>705.70873989595475</v>
      </c>
      <c r="AK585" s="40">
        <v>0.01</v>
      </c>
    </row>
    <row r="586" spans="1:37" x14ac:dyDescent="0.25">
      <c r="A586" s="40">
        <v>238</v>
      </c>
      <c r="B586" s="40" t="s">
        <v>260</v>
      </c>
      <c r="C586" s="40" t="s">
        <v>273</v>
      </c>
      <c r="D586" s="40">
        <v>27.259740000000001</v>
      </c>
      <c r="E586" s="40">
        <v>-112.08928</v>
      </c>
      <c r="F586" s="40">
        <v>4</v>
      </c>
      <c r="G586" s="43">
        <v>42678</v>
      </c>
      <c r="H586" s="44" t="s">
        <v>177</v>
      </c>
      <c r="I586" s="40">
        <v>7.1</v>
      </c>
      <c r="J586" s="40">
        <v>25</v>
      </c>
      <c r="K586" s="40" t="s">
        <v>18</v>
      </c>
      <c r="L586" s="40" t="s">
        <v>19</v>
      </c>
      <c r="M586" s="40">
        <f>SUM(N586:AG586)</f>
        <v>1</v>
      </c>
      <c r="V586" s="40">
        <v>1</v>
      </c>
      <c r="AH586" s="41">
        <v>3.1620000000000002E-2</v>
      </c>
      <c r="AI586" s="40">
        <v>2.93</v>
      </c>
      <c r="AJ586" s="40">
        <v>521.442780012855</v>
      </c>
      <c r="AK586" s="40">
        <v>0.01</v>
      </c>
    </row>
    <row r="587" spans="1:37" x14ac:dyDescent="0.25">
      <c r="A587" s="45">
        <v>238</v>
      </c>
      <c r="B587" s="45" t="s">
        <v>260</v>
      </c>
      <c r="C587" s="45" t="str">
        <f>CONCATENATE(B587,A587)</f>
        <v>Isla San Marcos238</v>
      </c>
      <c r="D587" s="45">
        <v>27.259740000000001</v>
      </c>
      <c r="E587" s="45">
        <v>-112.08928</v>
      </c>
      <c r="F587" s="46">
        <v>4</v>
      </c>
      <c r="G587" s="47">
        <v>42678</v>
      </c>
      <c r="H587" s="48" t="s">
        <v>177</v>
      </c>
      <c r="I587" s="45">
        <v>7.1</v>
      </c>
      <c r="J587" s="45">
        <v>25</v>
      </c>
      <c r="K587" s="39" t="s">
        <v>443</v>
      </c>
      <c r="L587" s="39" t="s">
        <v>444</v>
      </c>
      <c r="M587" s="45">
        <v>1</v>
      </c>
      <c r="AI587" s="40">
        <f>VLOOKUP(K587,spp!A:E,5,FALSE)</f>
        <v>33.238461538461536</v>
      </c>
      <c r="AJ587" s="40">
        <f>AI587*M587</f>
        <v>33.238461538461536</v>
      </c>
      <c r="AK587" s="42">
        <f t="shared" ref="AK587" si="113">M587/50</f>
        <v>0.02</v>
      </c>
    </row>
    <row r="588" spans="1:37" x14ac:dyDescent="0.25">
      <c r="A588" s="40">
        <v>239</v>
      </c>
      <c r="B588" s="40" t="s">
        <v>260</v>
      </c>
      <c r="C588" s="40" t="s">
        <v>274</v>
      </c>
      <c r="D588" s="40">
        <v>27.259740000000001</v>
      </c>
      <c r="E588" s="40">
        <v>-112.08928</v>
      </c>
      <c r="F588" s="40">
        <v>1</v>
      </c>
      <c r="G588" s="43">
        <v>42678</v>
      </c>
      <c r="H588" s="44" t="s">
        <v>210</v>
      </c>
      <c r="I588" s="40">
        <v>7.1</v>
      </c>
      <c r="J588" s="40">
        <v>26</v>
      </c>
      <c r="K588" s="40" t="s">
        <v>24</v>
      </c>
      <c r="L588" s="40" t="s">
        <v>25</v>
      </c>
      <c r="M588" s="40">
        <f>SUM(N588:AG588)</f>
        <v>1</v>
      </c>
      <c r="V588" s="40">
        <v>1</v>
      </c>
      <c r="AH588" s="41">
        <v>1.413E-2</v>
      </c>
      <c r="AI588" s="40">
        <v>2.9849999999999999</v>
      </c>
      <c r="AJ588" s="40">
        <v>279.60842483900149</v>
      </c>
      <c r="AK588" s="40">
        <v>0.01</v>
      </c>
    </row>
    <row r="589" spans="1:37" x14ac:dyDescent="0.25">
      <c r="A589" s="40">
        <v>239</v>
      </c>
      <c r="B589" s="40" t="s">
        <v>260</v>
      </c>
      <c r="C589" s="40" t="s">
        <v>274</v>
      </c>
      <c r="D589" s="40">
        <v>27.259740000000001</v>
      </c>
      <c r="E589" s="40">
        <v>-112.08928</v>
      </c>
      <c r="F589" s="40">
        <v>1</v>
      </c>
      <c r="G589" s="43">
        <v>42678</v>
      </c>
      <c r="H589" s="44" t="s">
        <v>210</v>
      </c>
      <c r="I589" s="40">
        <v>7.1</v>
      </c>
      <c r="J589" s="40">
        <v>26</v>
      </c>
      <c r="K589" s="40" t="s">
        <v>26</v>
      </c>
      <c r="L589" s="40" t="s">
        <v>27</v>
      </c>
      <c r="M589" s="40">
        <f>SUM(N589:AG589)</f>
        <v>20</v>
      </c>
      <c r="O589" s="40">
        <v>15</v>
      </c>
      <c r="Q589" s="40">
        <v>5</v>
      </c>
      <c r="AH589" s="41">
        <v>1.549E-2</v>
      </c>
      <c r="AI589" s="40">
        <v>2.97</v>
      </c>
      <c r="AJ589" s="40">
        <v>60.393165840069273</v>
      </c>
      <c r="AK589" s="40">
        <v>0.2</v>
      </c>
    </row>
    <row r="590" spans="1:37" x14ac:dyDescent="0.25">
      <c r="A590" s="40">
        <v>240</v>
      </c>
      <c r="B590" s="40" t="s">
        <v>260</v>
      </c>
      <c r="C590" s="40" t="s">
        <v>275</v>
      </c>
      <c r="D590" s="40">
        <v>27.259740000000001</v>
      </c>
      <c r="E590" s="40">
        <v>-112.08928</v>
      </c>
      <c r="F590" s="40">
        <v>2</v>
      </c>
      <c r="G590" s="43">
        <v>42678</v>
      </c>
      <c r="H590" s="44" t="s">
        <v>183</v>
      </c>
      <c r="I590" s="40">
        <v>7.2</v>
      </c>
      <c r="J590" s="40">
        <v>26</v>
      </c>
      <c r="K590" s="40" t="s">
        <v>24</v>
      </c>
      <c r="L590" s="40" t="s">
        <v>25</v>
      </c>
      <c r="M590" s="40">
        <f>SUM(N590:AG590)</f>
        <v>6</v>
      </c>
      <c r="Q590" s="40">
        <v>2</v>
      </c>
      <c r="T590" s="40">
        <v>4</v>
      </c>
      <c r="AH590" s="41">
        <v>1.413E-2</v>
      </c>
      <c r="AI590" s="40">
        <v>2.9849999999999999</v>
      </c>
      <c r="AJ590" s="40">
        <v>308.50811024549154</v>
      </c>
      <c r="AK590" s="40">
        <v>0.06</v>
      </c>
    </row>
    <row r="591" spans="1:37" x14ac:dyDescent="0.25">
      <c r="A591" s="40">
        <v>240</v>
      </c>
      <c r="B591" s="40" t="s">
        <v>260</v>
      </c>
      <c r="C591" s="40" t="s">
        <v>275</v>
      </c>
      <c r="D591" s="40">
        <v>27.259740000000001</v>
      </c>
      <c r="E591" s="40">
        <v>-112.08928</v>
      </c>
      <c r="F591" s="40">
        <v>2</v>
      </c>
      <c r="G591" s="43">
        <v>42678</v>
      </c>
      <c r="H591" s="44" t="s">
        <v>183</v>
      </c>
      <c r="I591" s="40">
        <v>7.2</v>
      </c>
      <c r="J591" s="40">
        <v>26</v>
      </c>
      <c r="K591" s="40" t="s">
        <v>26</v>
      </c>
      <c r="L591" s="40" t="s">
        <v>27</v>
      </c>
      <c r="M591" s="40">
        <f>SUM(N591:AG591)</f>
        <v>5</v>
      </c>
      <c r="O591" s="40">
        <v>5</v>
      </c>
      <c r="AH591" s="41">
        <v>1.549E-2</v>
      </c>
      <c r="AI591" s="40">
        <v>2.97</v>
      </c>
      <c r="AJ591" s="40">
        <v>3.9254937230208271</v>
      </c>
      <c r="AK591" s="40">
        <v>0.05</v>
      </c>
    </row>
    <row r="592" spans="1:37" x14ac:dyDescent="0.25">
      <c r="A592" s="45">
        <v>240</v>
      </c>
      <c r="B592" s="45" t="s">
        <v>260</v>
      </c>
      <c r="C592" s="45" t="str">
        <f>CONCATENATE(B592,A592)</f>
        <v>Isla San Marcos240</v>
      </c>
      <c r="D592" s="45">
        <v>27.259740000000001</v>
      </c>
      <c r="E592" s="45">
        <v>-112.08928</v>
      </c>
      <c r="F592" s="46">
        <v>2</v>
      </c>
      <c r="G592" s="47">
        <v>42678</v>
      </c>
      <c r="H592" s="48" t="s">
        <v>183</v>
      </c>
      <c r="I592" s="45">
        <v>7.2</v>
      </c>
      <c r="J592" s="45">
        <v>26</v>
      </c>
      <c r="K592" s="39" t="s">
        <v>443</v>
      </c>
      <c r="L592" s="39" t="s">
        <v>444</v>
      </c>
      <c r="M592" s="39">
        <v>2</v>
      </c>
      <c r="AI592" s="40">
        <f>VLOOKUP(K592,spp!A:E,5,FALSE)</f>
        <v>33.238461538461536</v>
      </c>
      <c r="AJ592" s="40">
        <f>AI592*M592</f>
        <v>66.476923076923072</v>
      </c>
      <c r="AK592" s="42">
        <f t="shared" ref="AK592" si="114">M592/50</f>
        <v>0.04</v>
      </c>
    </row>
    <row r="593" spans="1:37" x14ac:dyDescent="0.25">
      <c r="A593" s="40">
        <v>241</v>
      </c>
      <c r="B593" s="40" t="s">
        <v>260</v>
      </c>
      <c r="C593" s="40" t="s">
        <v>276</v>
      </c>
      <c r="D593" s="40">
        <v>27.259740000000001</v>
      </c>
      <c r="E593" s="40">
        <v>-112.08928</v>
      </c>
      <c r="F593" s="40">
        <v>3</v>
      </c>
      <c r="G593" s="43">
        <v>42678</v>
      </c>
      <c r="H593" s="44" t="s">
        <v>277</v>
      </c>
      <c r="I593" s="40">
        <v>7.4</v>
      </c>
      <c r="J593" s="40">
        <v>26</v>
      </c>
      <c r="K593" s="40" t="s">
        <v>24</v>
      </c>
      <c r="L593" s="40" t="s">
        <v>25</v>
      </c>
      <c r="M593" s="40">
        <f>SUM(N593:AG593)</f>
        <v>2</v>
      </c>
      <c r="Q593" s="40">
        <v>1</v>
      </c>
      <c r="T593" s="40">
        <v>1</v>
      </c>
      <c r="AH593" s="41">
        <v>1.413E-2</v>
      </c>
      <c r="AI593" s="40">
        <v>2.9849999999999999</v>
      </c>
      <c r="AJ593" s="40">
        <v>81.708511880456584</v>
      </c>
      <c r="AK593" s="40">
        <v>0.02</v>
      </c>
    </row>
    <row r="594" spans="1:37" x14ac:dyDescent="0.25">
      <c r="A594" s="40">
        <v>241</v>
      </c>
      <c r="B594" s="40" t="s">
        <v>260</v>
      </c>
      <c r="C594" s="40" t="s">
        <v>276</v>
      </c>
      <c r="D594" s="40">
        <v>27.259740000000001</v>
      </c>
      <c r="E594" s="40">
        <v>-112.08928</v>
      </c>
      <c r="F594" s="40">
        <v>3</v>
      </c>
      <c r="G594" s="43">
        <v>42678</v>
      </c>
      <c r="H594" s="44" t="s">
        <v>277</v>
      </c>
      <c r="I594" s="40">
        <v>7.4</v>
      </c>
      <c r="J594" s="40">
        <v>26</v>
      </c>
      <c r="K594" s="40" t="s">
        <v>26</v>
      </c>
      <c r="L594" s="40" t="s">
        <v>27</v>
      </c>
      <c r="M594" s="40">
        <f>SUM(N594:AG594)</f>
        <v>2</v>
      </c>
      <c r="Q594" s="40">
        <v>2</v>
      </c>
      <c r="AH594" s="41">
        <v>1.549E-2</v>
      </c>
      <c r="AI594" s="40">
        <v>2.97</v>
      </c>
      <c r="AJ594" s="40">
        <v>19.446673868402716</v>
      </c>
      <c r="AK594" s="40">
        <v>0.02</v>
      </c>
    </row>
    <row r="595" spans="1:37" x14ac:dyDescent="0.25">
      <c r="A595" s="40">
        <v>243</v>
      </c>
      <c r="B595" s="40" t="s">
        <v>278</v>
      </c>
      <c r="C595" s="40" t="s">
        <v>279</v>
      </c>
      <c r="D595" s="40">
        <v>27.430530000000001</v>
      </c>
      <c r="E595" s="40">
        <v>-111.86171</v>
      </c>
      <c r="F595" s="40">
        <v>1</v>
      </c>
      <c r="G595" s="43">
        <v>42678</v>
      </c>
      <c r="H595" s="44">
        <v>0.58333333333333337</v>
      </c>
      <c r="I595" s="40">
        <v>8.4</v>
      </c>
      <c r="J595" s="40">
        <v>27</v>
      </c>
      <c r="K595" s="40" t="s">
        <v>18</v>
      </c>
      <c r="L595" s="40" t="s">
        <v>19</v>
      </c>
      <c r="M595" s="40">
        <f>SUM(N595:AG595)</f>
        <v>1</v>
      </c>
      <c r="T595" s="40">
        <v>1</v>
      </c>
      <c r="AH595" s="41">
        <v>3.1620000000000002E-2</v>
      </c>
      <c r="AI595" s="40">
        <v>2.93</v>
      </c>
      <c r="AJ595" s="40">
        <v>138.69581223888392</v>
      </c>
      <c r="AK595" s="40">
        <v>0.01</v>
      </c>
    </row>
    <row r="596" spans="1:37" x14ac:dyDescent="0.25">
      <c r="A596" s="40">
        <v>243</v>
      </c>
      <c r="B596" s="40" t="s">
        <v>278</v>
      </c>
      <c r="C596" s="40" t="s">
        <v>279</v>
      </c>
      <c r="D596" s="40">
        <v>27.430530000000001</v>
      </c>
      <c r="E596" s="40">
        <v>-111.86171</v>
      </c>
      <c r="F596" s="40">
        <v>1</v>
      </c>
      <c r="G596" s="43">
        <v>42678</v>
      </c>
      <c r="H596" s="44">
        <v>0.58333333333333337</v>
      </c>
      <c r="I596" s="40">
        <v>8.4</v>
      </c>
      <c r="J596" s="40">
        <v>27</v>
      </c>
      <c r="K596" s="40" t="s">
        <v>26</v>
      </c>
      <c r="L596" s="40" t="s">
        <v>27</v>
      </c>
      <c r="M596" s="40">
        <f>SUM(N596:AG596)</f>
        <v>16</v>
      </c>
      <c r="O596" s="40">
        <v>5</v>
      </c>
      <c r="Q596" s="40">
        <v>11</v>
      </c>
      <c r="AH596" s="41">
        <v>1.549E-2</v>
      </c>
      <c r="AI596" s="40">
        <v>2.97</v>
      </c>
      <c r="AJ596" s="40">
        <v>110.88219999923575</v>
      </c>
      <c r="AK596" s="40">
        <v>0.16</v>
      </c>
    </row>
    <row r="597" spans="1:37" x14ac:dyDescent="0.25">
      <c r="A597" s="45">
        <v>243</v>
      </c>
      <c r="B597" s="45" t="s">
        <v>278</v>
      </c>
      <c r="C597" s="45" t="str">
        <f>CONCATENATE(B597,A597)</f>
        <v>Isla Tortuga243</v>
      </c>
      <c r="D597" s="45">
        <v>27.430530000000001</v>
      </c>
      <c r="E597" s="45">
        <v>-111.86171</v>
      </c>
      <c r="F597" s="46">
        <v>1</v>
      </c>
      <c r="G597" s="47">
        <v>42678</v>
      </c>
      <c r="H597" s="48">
        <v>0.58333333333333337</v>
      </c>
      <c r="I597" s="45">
        <v>8.4</v>
      </c>
      <c r="J597" s="45">
        <v>27</v>
      </c>
      <c r="K597" s="39" t="s">
        <v>447</v>
      </c>
      <c r="L597" s="39" t="s">
        <v>448</v>
      </c>
      <c r="M597" s="39">
        <v>1</v>
      </c>
      <c r="AI597" s="40">
        <f>VLOOKUP(K597,spp!A:E,5,FALSE)</f>
        <v>566.25</v>
      </c>
      <c r="AJ597" s="40">
        <f t="shared" ref="AJ597:AJ598" si="115">AI597*M597</f>
        <v>566.25</v>
      </c>
      <c r="AK597" s="42">
        <f t="shared" ref="AK597:AK598" si="116">M597/50</f>
        <v>0.02</v>
      </c>
    </row>
    <row r="598" spans="1:37" x14ac:dyDescent="0.25">
      <c r="A598" s="45">
        <v>243</v>
      </c>
      <c r="B598" s="45" t="s">
        <v>278</v>
      </c>
      <c r="C598" s="45" t="str">
        <f>CONCATENATE(B598,A598)</f>
        <v>Isla Tortuga243</v>
      </c>
      <c r="D598" s="45">
        <v>27.430530000000001</v>
      </c>
      <c r="E598" s="45">
        <v>-111.86171</v>
      </c>
      <c r="F598" s="46">
        <v>1</v>
      </c>
      <c r="G598" s="47">
        <v>42678</v>
      </c>
      <c r="H598" s="48">
        <v>0.58333333333333337</v>
      </c>
      <c r="I598" s="45">
        <v>8.4</v>
      </c>
      <c r="J598" s="45">
        <v>27</v>
      </c>
      <c r="K598" s="39" t="s">
        <v>443</v>
      </c>
      <c r="L598" s="39" t="s">
        <v>444</v>
      </c>
      <c r="M598" s="39">
        <v>3</v>
      </c>
      <c r="AI598" s="40">
        <f>VLOOKUP(K598,spp!A:E,5,FALSE)</f>
        <v>33.238461538461536</v>
      </c>
      <c r="AJ598" s="40">
        <f t="shared" si="115"/>
        <v>99.715384615384608</v>
      </c>
      <c r="AK598" s="42">
        <f t="shared" si="116"/>
        <v>0.06</v>
      </c>
    </row>
    <row r="599" spans="1:37" x14ac:dyDescent="0.25">
      <c r="A599" s="40">
        <v>244</v>
      </c>
      <c r="B599" s="40" t="s">
        <v>278</v>
      </c>
      <c r="C599" s="40" t="s">
        <v>280</v>
      </c>
      <c r="D599" s="40">
        <v>27.430530000000001</v>
      </c>
      <c r="E599" s="40">
        <v>-111.86171</v>
      </c>
      <c r="F599" s="40">
        <v>2</v>
      </c>
      <c r="G599" s="43">
        <v>42678</v>
      </c>
      <c r="H599" s="44">
        <v>0.60833333333333328</v>
      </c>
      <c r="I599" s="40">
        <v>9.1999999999999993</v>
      </c>
      <c r="J599" s="40">
        <v>27</v>
      </c>
      <c r="K599" s="40" t="s">
        <v>18</v>
      </c>
      <c r="L599" s="40" t="s">
        <v>19</v>
      </c>
      <c r="M599" s="40">
        <f>SUM(N599:AG599)</f>
        <v>3</v>
      </c>
      <c r="T599" s="40">
        <v>2</v>
      </c>
      <c r="X599" s="40">
        <v>1</v>
      </c>
      <c r="AH599" s="41">
        <v>3.1620000000000002E-2</v>
      </c>
      <c r="AI599" s="40">
        <v>2.93</v>
      </c>
      <c r="AJ599" s="40">
        <v>1571.2104918549853</v>
      </c>
      <c r="AK599" s="40">
        <v>0.03</v>
      </c>
    </row>
    <row r="600" spans="1:37" x14ac:dyDescent="0.25">
      <c r="A600" s="40">
        <v>244</v>
      </c>
      <c r="B600" s="40" t="s">
        <v>278</v>
      </c>
      <c r="C600" s="40" t="s">
        <v>280</v>
      </c>
      <c r="D600" s="40">
        <v>27.430530000000001</v>
      </c>
      <c r="E600" s="40">
        <v>-111.86171</v>
      </c>
      <c r="F600" s="40">
        <v>2</v>
      </c>
      <c r="G600" s="43">
        <v>42678</v>
      </c>
      <c r="H600" s="44">
        <v>0.60833333333333328</v>
      </c>
      <c r="I600" s="40">
        <v>9.1999999999999993</v>
      </c>
      <c r="J600" s="40">
        <v>27</v>
      </c>
      <c r="K600" s="40" t="s">
        <v>26</v>
      </c>
      <c r="L600" s="40" t="s">
        <v>27</v>
      </c>
      <c r="M600" s="40">
        <f>SUM(N600:AG600)</f>
        <v>23</v>
      </c>
      <c r="O600" s="40">
        <v>9</v>
      </c>
      <c r="Q600" s="40">
        <v>14</v>
      </c>
      <c r="AH600" s="41">
        <v>1.549E-2</v>
      </c>
      <c r="AI600" s="40">
        <v>2.97</v>
      </c>
      <c r="AJ600" s="40">
        <v>143.19260578025651</v>
      </c>
      <c r="AK600" s="40">
        <v>0.23</v>
      </c>
    </row>
    <row r="601" spans="1:37" x14ac:dyDescent="0.25">
      <c r="A601" s="45">
        <v>244</v>
      </c>
      <c r="B601" s="45" t="s">
        <v>278</v>
      </c>
      <c r="C601" s="45" t="str">
        <f>CONCATENATE(B601,A601)</f>
        <v>Isla Tortuga244</v>
      </c>
      <c r="D601" s="45">
        <v>27.430530000000001</v>
      </c>
      <c r="E601" s="45">
        <v>-111.86171</v>
      </c>
      <c r="F601" s="46">
        <v>2</v>
      </c>
      <c r="G601" s="47">
        <v>42678</v>
      </c>
      <c r="H601" s="48">
        <v>0.60833333333333328</v>
      </c>
      <c r="I601" s="45">
        <v>9.1999999999999993</v>
      </c>
      <c r="J601" s="45">
        <v>27</v>
      </c>
      <c r="K601" s="39" t="s">
        <v>445</v>
      </c>
      <c r="L601" s="39" t="s">
        <v>446</v>
      </c>
      <c r="M601" s="39">
        <v>1</v>
      </c>
      <c r="AI601" s="40">
        <f>VLOOKUP(K601,spp!A:E,5,FALSE)</f>
        <v>375</v>
      </c>
      <c r="AJ601" s="40">
        <f t="shared" ref="AJ601:AJ602" si="117">AI601*M601</f>
        <v>375</v>
      </c>
      <c r="AK601" s="42">
        <f t="shared" ref="AK601:AK602" si="118">M601/50</f>
        <v>0.02</v>
      </c>
    </row>
    <row r="602" spans="1:37" x14ac:dyDescent="0.25">
      <c r="A602" s="45">
        <v>244</v>
      </c>
      <c r="B602" s="45" t="s">
        <v>278</v>
      </c>
      <c r="C602" s="45" t="str">
        <f>CONCATENATE(B602,A602)</f>
        <v>Isla Tortuga244</v>
      </c>
      <c r="D602" s="45">
        <v>27.430530000000001</v>
      </c>
      <c r="E602" s="45">
        <v>-111.86171</v>
      </c>
      <c r="F602" s="46">
        <v>2</v>
      </c>
      <c r="G602" s="47">
        <v>42678</v>
      </c>
      <c r="H602" s="48">
        <v>0.60833333333333328</v>
      </c>
      <c r="I602" s="45">
        <v>9.1999999999999993</v>
      </c>
      <c r="J602" s="45">
        <v>27</v>
      </c>
      <c r="K602" s="39" t="s">
        <v>443</v>
      </c>
      <c r="L602" s="39" t="s">
        <v>444</v>
      </c>
      <c r="M602" s="39">
        <v>4</v>
      </c>
      <c r="AI602" s="40">
        <f>VLOOKUP(K602,spp!A:E,5,FALSE)</f>
        <v>33.238461538461536</v>
      </c>
      <c r="AJ602" s="40">
        <f t="shared" si="117"/>
        <v>132.95384615384614</v>
      </c>
      <c r="AK602" s="42">
        <f t="shared" si="118"/>
        <v>0.08</v>
      </c>
    </row>
    <row r="603" spans="1:37" x14ac:dyDescent="0.25">
      <c r="A603" s="40">
        <v>245</v>
      </c>
      <c r="B603" s="40" t="s">
        <v>278</v>
      </c>
      <c r="C603" s="40" t="s">
        <v>281</v>
      </c>
      <c r="D603" s="40">
        <v>27.430530000000001</v>
      </c>
      <c r="E603" s="40">
        <v>-111.86171</v>
      </c>
      <c r="F603" s="40">
        <v>1</v>
      </c>
      <c r="G603" s="43">
        <v>42678</v>
      </c>
      <c r="H603" s="44">
        <v>0.59375</v>
      </c>
      <c r="I603" s="40">
        <v>9</v>
      </c>
      <c r="J603" s="40">
        <v>27</v>
      </c>
      <c r="K603" s="40" t="s">
        <v>18</v>
      </c>
      <c r="L603" s="40" t="s">
        <v>19</v>
      </c>
      <c r="M603" s="40">
        <f>SUM(N603:AG603)</f>
        <v>6</v>
      </c>
      <c r="Q603" s="40">
        <v>4</v>
      </c>
      <c r="T603" s="40">
        <v>2</v>
      </c>
      <c r="AH603" s="41">
        <v>3.1620000000000002E-2</v>
      </c>
      <c r="AI603" s="40">
        <v>2.93</v>
      </c>
      <c r="AJ603" s="40">
        <v>350.18727850567223</v>
      </c>
      <c r="AK603" s="40">
        <v>0.06</v>
      </c>
    </row>
    <row r="604" spans="1:37" x14ac:dyDescent="0.25">
      <c r="A604" s="40">
        <v>245</v>
      </c>
      <c r="B604" s="40" t="s">
        <v>278</v>
      </c>
      <c r="C604" s="40" t="s">
        <v>281</v>
      </c>
      <c r="D604" s="40">
        <v>27.430530000000001</v>
      </c>
      <c r="E604" s="40">
        <v>-111.86171</v>
      </c>
      <c r="F604" s="40">
        <v>1</v>
      </c>
      <c r="G604" s="43">
        <v>42678</v>
      </c>
      <c r="H604" s="44">
        <v>0.59375</v>
      </c>
      <c r="I604" s="40">
        <v>9</v>
      </c>
      <c r="J604" s="40">
        <v>27</v>
      </c>
      <c r="K604" s="40" t="s">
        <v>20</v>
      </c>
      <c r="L604" s="40" t="s">
        <v>21</v>
      </c>
      <c r="M604" s="40">
        <f>SUM(N604:AG604)</f>
        <v>4</v>
      </c>
      <c r="T604" s="40">
        <v>1</v>
      </c>
      <c r="V604" s="40">
        <v>3</v>
      </c>
      <c r="AH604" s="41">
        <v>1.549E-2</v>
      </c>
      <c r="AI604" s="40">
        <v>2.97</v>
      </c>
      <c r="AJ604" s="40">
        <v>951.15105430189135</v>
      </c>
      <c r="AK604" s="40">
        <v>0.04</v>
      </c>
    </row>
    <row r="605" spans="1:37" x14ac:dyDescent="0.25">
      <c r="A605" s="40">
        <v>245</v>
      </c>
      <c r="B605" s="40" t="s">
        <v>278</v>
      </c>
      <c r="C605" s="40" t="s">
        <v>281</v>
      </c>
      <c r="D605" s="40">
        <v>27.430530000000001</v>
      </c>
      <c r="E605" s="40">
        <v>-111.86171</v>
      </c>
      <c r="F605" s="40">
        <v>1</v>
      </c>
      <c r="G605" s="43">
        <v>42678</v>
      </c>
      <c r="H605" s="44">
        <v>0.59375</v>
      </c>
      <c r="I605" s="40">
        <v>9</v>
      </c>
      <c r="J605" s="40">
        <v>27</v>
      </c>
      <c r="K605" s="40" t="s">
        <v>24</v>
      </c>
      <c r="L605" s="40" t="s">
        <v>25</v>
      </c>
      <c r="M605" s="40">
        <f>SUM(N605:AG605)</f>
        <v>2</v>
      </c>
      <c r="T605" s="40">
        <v>1</v>
      </c>
      <c r="V605" s="40">
        <v>1</v>
      </c>
      <c r="AH605" s="41">
        <v>1.413E-2</v>
      </c>
      <c r="AI605" s="40">
        <v>2.9849999999999999</v>
      </c>
      <c r="AJ605" s="40">
        <v>352.15396808129066</v>
      </c>
      <c r="AK605" s="40">
        <v>0.02</v>
      </c>
    </row>
    <row r="606" spans="1:37" x14ac:dyDescent="0.25">
      <c r="A606" s="40">
        <v>245</v>
      </c>
      <c r="B606" s="40" t="s">
        <v>278</v>
      </c>
      <c r="C606" s="40" t="s">
        <v>281</v>
      </c>
      <c r="D606" s="40">
        <v>27.430530000000001</v>
      </c>
      <c r="E606" s="40">
        <v>-111.86171</v>
      </c>
      <c r="F606" s="40">
        <v>1</v>
      </c>
      <c r="G606" s="43">
        <v>42678</v>
      </c>
      <c r="H606" s="44">
        <v>0.59375</v>
      </c>
      <c r="I606" s="40">
        <v>9</v>
      </c>
      <c r="J606" s="40">
        <v>27</v>
      </c>
      <c r="K606" s="40" t="s">
        <v>26</v>
      </c>
      <c r="L606" s="40" t="s">
        <v>27</v>
      </c>
      <c r="M606" s="40">
        <f>SUM(N606:AG606)</f>
        <v>26</v>
      </c>
      <c r="O606" s="40">
        <v>26</v>
      </c>
      <c r="AH606" s="41">
        <v>1.549E-2</v>
      </c>
      <c r="AI606" s="40">
        <v>2.97</v>
      </c>
      <c r="AJ606" s="40">
        <v>20.412567359708301</v>
      </c>
      <c r="AK606" s="40">
        <v>0.26</v>
      </c>
    </row>
    <row r="607" spans="1:37" x14ac:dyDescent="0.25">
      <c r="A607" s="45">
        <v>245</v>
      </c>
      <c r="B607" s="45" t="s">
        <v>278</v>
      </c>
      <c r="C607" s="45" t="str">
        <f>CONCATENATE(B607,A607)</f>
        <v>Isla Tortuga245</v>
      </c>
      <c r="D607" s="45">
        <v>27.430530000000001</v>
      </c>
      <c r="E607" s="45">
        <v>-111.86171</v>
      </c>
      <c r="F607" s="46">
        <v>1</v>
      </c>
      <c r="G607" s="47">
        <v>42678</v>
      </c>
      <c r="H607" s="48">
        <v>0.59375</v>
      </c>
      <c r="I607" s="45">
        <v>9</v>
      </c>
      <c r="J607" s="45">
        <v>27</v>
      </c>
      <c r="K607" s="39" t="s">
        <v>447</v>
      </c>
      <c r="L607" s="39" t="s">
        <v>448</v>
      </c>
      <c r="M607" s="39">
        <v>1</v>
      </c>
      <c r="AI607" s="40">
        <f>VLOOKUP(K607,spp!A:E,5,FALSE)</f>
        <v>566.25</v>
      </c>
      <c r="AJ607" s="40">
        <f t="shared" ref="AJ607:AJ608" si="119">AI607*M607</f>
        <v>566.25</v>
      </c>
      <c r="AK607" s="42">
        <f t="shared" ref="AK607:AK608" si="120">M607/50</f>
        <v>0.02</v>
      </c>
    </row>
    <row r="608" spans="1:37" x14ac:dyDescent="0.25">
      <c r="A608" s="45">
        <v>245</v>
      </c>
      <c r="B608" s="45" t="s">
        <v>278</v>
      </c>
      <c r="C608" s="45" t="str">
        <f>CONCATENATE(B608,A608)</f>
        <v>Isla Tortuga245</v>
      </c>
      <c r="D608" s="45">
        <v>27.430530000000001</v>
      </c>
      <c r="E608" s="45">
        <v>-111.86171</v>
      </c>
      <c r="F608" s="46">
        <v>1</v>
      </c>
      <c r="G608" s="47">
        <v>42678</v>
      </c>
      <c r="H608" s="48">
        <v>0.59375</v>
      </c>
      <c r="I608" s="45">
        <v>9</v>
      </c>
      <c r="J608" s="45">
        <v>27</v>
      </c>
      <c r="K608" s="39" t="s">
        <v>443</v>
      </c>
      <c r="L608" s="39" t="s">
        <v>444</v>
      </c>
      <c r="M608" s="39">
        <v>1</v>
      </c>
      <c r="AI608" s="40">
        <f>VLOOKUP(K608,spp!A:E,5,FALSE)</f>
        <v>33.238461538461536</v>
      </c>
      <c r="AJ608" s="40">
        <f t="shared" si="119"/>
        <v>33.238461538461536</v>
      </c>
      <c r="AK608" s="42">
        <f t="shared" si="120"/>
        <v>0.02</v>
      </c>
    </row>
    <row r="609" spans="1:37" x14ac:dyDescent="0.25">
      <c r="A609" s="40">
        <v>246</v>
      </c>
      <c r="B609" s="40" t="s">
        <v>278</v>
      </c>
      <c r="C609" s="40" t="s">
        <v>282</v>
      </c>
      <c r="D609" s="40">
        <v>27.430530000000001</v>
      </c>
      <c r="E609" s="40">
        <v>-111.86171</v>
      </c>
      <c r="F609" s="40">
        <v>2</v>
      </c>
      <c r="G609" s="43">
        <v>42678</v>
      </c>
      <c r="H609" s="44">
        <v>0.60763888888888895</v>
      </c>
      <c r="I609" s="40">
        <v>10.1</v>
      </c>
      <c r="J609" s="40">
        <v>27</v>
      </c>
      <c r="K609" s="40" t="s">
        <v>18</v>
      </c>
      <c r="L609" s="40" t="s">
        <v>19</v>
      </c>
      <c r="M609" s="40">
        <f>SUM(N609:AG609)</f>
        <v>3</v>
      </c>
      <c r="Q609" s="40">
        <v>1</v>
      </c>
      <c r="T609" s="40">
        <v>2</v>
      </c>
      <c r="AH609" s="41">
        <v>3.1620000000000002E-2</v>
      </c>
      <c r="AI609" s="40">
        <v>2.93</v>
      </c>
      <c r="AJ609" s="40">
        <v>295.59053798474395</v>
      </c>
      <c r="AK609" s="40">
        <v>0.03</v>
      </c>
    </row>
    <row r="610" spans="1:37" x14ac:dyDescent="0.25">
      <c r="A610" s="40">
        <v>246</v>
      </c>
      <c r="B610" s="40" t="s">
        <v>278</v>
      </c>
      <c r="C610" s="40" t="s">
        <v>282</v>
      </c>
      <c r="D610" s="40">
        <v>27.430530000000001</v>
      </c>
      <c r="E610" s="40">
        <v>-111.86171</v>
      </c>
      <c r="F610" s="40">
        <v>2</v>
      </c>
      <c r="G610" s="43">
        <v>42678</v>
      </c>
      <c r="H610" s="44">
        <v>0.60763888888888895</v>
      </c>
      <c r="I610" s="40">
        <v>10.1</v>
      </c>
      <c r="J610" s="40">
        <v>27</v>
      </c>
      <c r="K610" s="40" t="s">
        <v>26</v>
      </c>
      <c r="L610" s="40" t="s">
        <v>27</v>
      </c>
      <c r="M610" s="40">
        <f>SUM(N610:AG610)</f>
        <v>9</v>
      </c>
      <c r="O610" s="40">
        <v>9</v>
      </c>
      <c r="AH610" s="41">
        <v>1.549E-2</v>
      </c>
      <c r="AI610" s="40">
        <v>2.97</v>
      </c>
      <c r="AJ610" s="40">
        <v>7.0658887014374887</v>
      </c>
      <c r="AK610" s="40">
        <v>0.09</v>
      </c>
    </row>
    <row r="611" spans="1:37" x14ac:dyDescent="0.25">
      <c r="A611" s="40">
        <v>247</v>
      </c>
      <c r="B611" s="40" t="s">
        <v>278</v>
      </c>
      <c r="C611" s="40" t="s">
        <v>283</v>
      </c>
      <c r="D611" s="40">
        <v>27.430530000000001</v>
      </c>
      <c r="E611" s="40">
        <v>-111.86171</v>
      </c>
      <c r="F611" s="40">
        <v>1</v>
      </c>
      <c r="G611" s="43">
        <v>42678</v>
      </c>
      <c r="H611" s="44" t="s">
        <v>284</v>
      </c>
      <c r="I611" s="40">
        <v>12.8</v>
      </c>
      <c r="J611" s="40">
        <v>27</v>
      </c>
      <c r="K611" s="40" t="s">
        <v>18</v>
      </c>
      <c r="L611" s="40" t="s">
        <v>19</v>
      </c>
      <c r="M611" s="40">
        <f>SUM(N611:AG611)</f>
        <v>3</v>
      </c>
      <c r="V611" s="40">
        <v>3</v>
      </c>
      <c r="AH611" s="41">
        <v>3.1620000000000002E-2</v>
      </c>
      <c r="AI611" s="40">
        <v>2.93</v>
      </c>
      <c r="AJ611" s="40">
        <v>1564.3283400385649</v>
      </c>
      <c r="AK611" s="40">
        <v>0.03</v>
      </c>
    </row>
    <row r="612" spans="1:37" x14ac:dyDescent="0.25">
      <c r="A612" s="40">
        <v>247</v>
      </c>
      <c r="B612" s="40" t="s">
        <v>278</v>
      </c>
      <c r="C612" s="40" t="s">
        <v>283</v>
      </c>
      <c r="D612" s="40">
        <v>27.430530000000001</v>
      </c>
      <c r="E612" s="40">
        <v>-111.86171</v>
      </c>
      <c r="F612" s="40">
        <v>1</v>
      </c>
      <c r="G612" s="43">
        <v>42678</v>
      </c>
      <c r="H612" s="44" t="s">
        <v>284</v>
      </c>
      <c r="I612" s="40">
        <v>12.8</v>
      </c>
      <c r="J612" s="40">
        <v>27</v>
      </c>
      <c r="K612" s="40" t="s">
        <v>26</v>
      </c>
      <c r="L612" s="40" t="s">
        <v>27</v>
      </c>
      <c r="M612" s="40">
        <f>SUM(N612:AG612)</f>
        <v>5</v>
      </c>
      <c r="Q612" s="40">
        <v>5</v>
      </c>
      <c r="AH612" s="41">
        <v>1.549E-2</v>
      </c>
      <c r="AI612" s="40">
        <v>2.97</v>
      </c>
      <c r="AJ612" s="40">
        <v>48.616684671006787</v>
      </c>
      <c r="AK612" s="40">
        <v>0.05</v>
      </c>
    </row>
    <row r="613" spans="1:37" x14ac:dyDescent="0.25">
      <c r="A613" s="40">
        <v>247</v>
      </c>
      <c r="B613" s="40" t="s">
        <v>278</v>
      </c>
      <c r="C613" s="40" t="s">
        <v>283</v>
      </c>
      <c r="D613" s="40">
        <v>27.430530000000001</v>
      </c>
      <c r="E613" s="40">
        <v>-111.86171</v>
      </c>
      <c r="F613" s="40">
        <v>1</v>
      </c>
      <c r="G613" s="43">
        <v>42678</v>
      </c>
      <c r="H613" s="44" t="s">
        <v>284</v>
      </c>
      <c r="I613" s="40">
        <v>12.8</v>
      </c>
      <c r="J613" s="40">
        <v>27</v>
      </c>
      <c r="K613" s="40" t="s">
        <v>24</v>
      </c>
      <c r="L613" s="40" t="s">
        <v>25</v>
      </c>
      <c r="M613" s="40">
        <f>SUM(N613:AG613)</f>
        <v>1</v>
      </c>
      <c r="V613" s="40">
        <v>1</v>
      </c>
      <c r="AH613" s="41">
        <v>1.413E-2</v>
      </c>
      <c r="AI613" s="40">
        <v>2.9849999999999999</v>
      </c>
      <c r="AJ613" s="40">
        <v>279.60842483900149</v>
      </c>
      <c r="AK613" s="40">
        <v>0.01</v>
      </c>
    </row>
    <row r="614" spans="1:37" x14ac:dyDescent="0.25">
      <c r="A614" s="45">
        <v>247</v>
      </c>
      <c r="B614" s="45" t="s">
        <v>278</v>
      </c>
      <c r="C614" s="45" t="str">
        <f>CONCATENATE(B614,A614)</f>
        <v>Isla Tortuga247</v>
      </c>
      <c r="D614" s="45">
        <v>27.430530000000001</v>
      </c>
      <c r="E614" s="45">
        <v>-111.86171</v>
      </c>
      <c r="F614" s="46">
        <v>1</v>
      </c>
      <c r="G614" s="47">
        <v>42678</v>
      </c>
      <c r="H614" s="48" t="s">
        <v>284</v>
      </c>
      <c r="I614" s="45">
        <v>12.8</v>
      </c>
      <c r="J614" s="45">
        <v>27</v>
      </c>
      <c r="K614" s="39" t="s">
        <v>443</v>
      </c>
      <c r="L614" s="39" t="s">
        <v>444</v>
      </c>
      <c r="M614" s="45">
        <v>1</v>
      </c>
      <c r="AI614" s="40">
        <f>VLOOKUP(K614,spp!A:E,5,FALSE)</f>
        <v>33.238461538461536</v>
      </c>
      <c r="AJ614" s="40">
        <f>AI614*M614</f>
        <v>33.238461538461536</v>
      </c>
      <c r="AK614" s="42">
        <f t="shared" ref="AK614" si="121">M614/50</f>
        <v>0.02</v>
      </c>
    </row>
    <row r="615" spans="1:37" x14ac:dyDescent="0.25">
      <c r="A615" s="40">
        <v>248</v>
      </c>
      <c r="B615" s="40" t="s">
        <v>278</v>
      </c>
      <c r="C615" s="40" t="s">
        <v>285</v>
      </c>
      <c r="D615" s="40">
        <v>27.430530000000001</v>
      </c>
      <c r="E615" s="40">
        <v>-111.86171</v>
      </c>
      <c r="F615" s="40">
        <v>2</v>
      </c>
      <c r="G615" s="43">
        <v>42678</v>
      </c>
      <c r="H615" s="44" t="s">
        <v>286</v>
      </c>
      <c r="I615" s="40">
        <v>17.5</v>
      </c>
      <c r="J615" s="40">
        <v>27</v>
      </c>
      <c r="K615" s="40" t="s">
        <v>20</v>
      </c>
      <c r="L615" s="40" t="s">
        <v>21</v>
      </c>
      <c r="M615" s="40">
        <f>SUM(N615:AG615)</f>
        <v>7</v>
      </c>
      <c r="V615" s="40">
        <v>2</v>
      </c>
      <c r="X615" s="40">
        <v>3</v>
      </c>
      <c r="Y615" s="40">
        <v>2</v>
      </c>
      <c r="AH615" s="41">
        <v>1.549E-2</v>
      </c>
      <c r="AI615" s="40">
        <v>2.97</v>
      </c>
      <c r="AJ615" s="40">
        <v>5299.7881045055747</v>
      </c>
      <c r="AK615" s="40">
        <v>7.0000000000000007E-2</v>
      </c>
    </row>
    <row r="616" spans="1:37" x14ac:dyDescent="0.25">
      <c r="A616" s="40">
        <v>248</v>
      </c>
      <c r="B616" s="40" t="s">
        <v>278</v>
      </c>
      <c r="C616" s="40" t="s">
        <v>285</v>
      </c>
      <c r="D616" s="40">
        <v>27.430530000000001</v>
      </c>
      <c r="E616" s="40">
        <v>-111.86171</v>
      </c>
      <c r="F616" s="40">
        <v>2</v>
      </c>
      <c r="G616" s="43">
        <v>42678</v>
      </c>
      <c r="H616" s="44" t="s">
        <v>286</v>
      </c>
      <c r="I616" s="40">
        <v>17.5</v>
      </c>
      <c r="J616" s="40">
        <v>27</v>
      </c>
      <c r="K616" s="40" t="s">
        <v>24</v>
      </c>
      <c r="L616" s="40" t="s">
        <v>25</v>
      </c>
      <c r="M616" s="40">
        <f>SUM(N616:AG616)</f>
        <v>1</v>
      </c>
      <c r="V616" s="40">
        <v>1</v>
      </c>
      <c r="AH616" s="41">
        <v>1.413E-2</v>
      </c>
      <c r="AI616" s="40">
        <v>2.9849999999999999</v>
      </c>
      <c r="AJ616" s="40">
        <v>279.60842483900149</v>
      </c>
      <c r="AK616" s="40">
        <v>0.01</v>
      </c>
    </row>
    <row r="617" spans="1:37" x14ac:dyDescent="0.25">
      <c r="A617" s="40">
        <v>248</v>
      </c>
      <c r="B617" s="40" t="s">
        <v>278</v>
      </c>
      <c r="C617" s="40" t="s">
        <v>285</v>
      </c>
      <c r="D617" s="40">
        <v>27.430530000000001</v>
      </c>
      <c r="E617" s="40">
        <v>-111.86171</v>
      </c>
      <c r="F617" s="40">
        <v>2</v>
      </c>
      <c r="G617" s="43">
        <v>42678</v>
      </c>
      <c r="H617" s="44" t="s">
        <v>286</v>
      </c>
      <c r="I617" s="40">
        <v>17.5</v>
      </c>
      <c r="J617" s="40">
        <v>27</v>
      </c>
      <c r="K617" s="40" t="s">
        <v>26</v>
      </c>
      <c r="L617" s="40" t="s">
        <v>27</v>
      </c>
      <c r="M617" s="40">
        <f>SUM(N617:AG617)</f>
        <v>7</v>
      </c>
      <c r="Q617" s="40">
        <v>7</v>
      </c>
      <c r="AH617" s="41">
        <v>1.549E-2</v>
      </c>
      <c r="AI617" s="40">
        <v>2.97</v>
      </c>
      <c r="AJ617" s="40">
        <v>68.063358539409506</v>
      </c>
      <c r="AK617" s="40">
        <v>7.0000000000000007E-2</v>
      </c>
    </row>
    <row r="618" spans="1:37" x14ac:dyDescent="0.25">
      <c r="A618" s="40">
        <v>248</v>
      </c>
      <c r="B618" s="40" t="s">
        <v>278</v>
      </c>
      <c r="C618" s="40" t="s">
        <v>285</v>
      </c>
      <c r="D618" s="40">
        <v>27.430530000000001</v>
      </c>
      <c r="E618" s="40">
        <v>-111.86171</v>
      </c>
      <c r="F618" s="40">
        <v>2</v>
      </c>
      <c r="G618" s="43">
        <v>42678</v>
      </c>
      <c r="H618" s="44" t="s">
        <v>286</v>
      </c>
      <c r="I618" s="40">
        <v>17.5</v>
      </c>
      <c r="J618" s="40">
        <v>27</v>
      </c>
      <c r="K618" s="40" t="s">
        <v>18</v>
      </c>
      <c r="L618" s="40" t="s">
        <v>19</v>
      </c>
      <c r="M618" s="40">
        <f>SUM(N618:AG618)</f>
        <v>5</v>
      </c>
      <c r="T618" s="40">
        <v>5</v>
      </c>
      <c r="AH618" s="41">
        <v>3.1620000000000002E-2</v>
      </c>
      <c r="AI618" s="40">
        <v>2.93</v>
      </c>
      <c r="AJ618" s="40">
        <v>693.47906119441961</v>
      </c>
      <c r="AK618" s="40">
        <v>0.05</v>
      </c>
    </row>
    <row r="619" spans="1:37" x14ac:dyDescent="0.25">
      <c r="A619" s="40">
        <v>248</v>
      </c>
      <c r="B619" s="40" t="s">
        <v>278</v>
      </c>
      <c r="C619" s="40" t="s">
        <v>285</v>
      </c>
      <c r="D619" s="40">
        <v>27.430530000000001</v>
      </c>
      <c r="E619" s="40">
        <v>-111.86171</v>
      </c>
      <c r="F619" s="40">
        <v>2</v>
      </c>
      <c r="G619" s="43">
        <v>42678</v>
      </c>
      <c r="H619" s="44" t="s">
        <v>286</v>
      </c>
      <c r="I619" s="40">
        <v>17.5</v>
      </c>
      <c r="J619" s="40">
        <v>27</v>
      </c>
      <c r="K619" s="40" t="s">
        <v>53</v>
      </c>
      <c r="L619" s="40" t="s">
        <v>54</v>
      </c>
      <c r="M619" s="40">
        <f>SUM(N619:AG619)</f>
        <v>1</v>
      </c>
      <c r="AA619" s="40">
        <v>1</v>
      </c>
      <c r="AH619" s="41">
        <v>1.259E-2</v>
      </c>
      <c r="AI619" s="40">
        <v>3.01</v>
      </c>
      <c r="AJ619" s="40">
        <v>3604.9142082969242</v>
      </c>
      <c r="AK619" s="40">
        <v>0.01</v>
      </c>
    </row>
    <row r="620" spans="1:37" x14ac:dyDescent="0.25">
      <c r="A620" s="45">
        <v>248</v>
      </c>
      <c r="B620" s="45" t="s">
        <v>278</v>
      </c>
      <c r="C620" s="45" t="str">
        <f>CONCATENATE(B620,A620)</f>
        <v>Isla Tortuga248</v>
      </c>
      <c r="D620" s="45">
        <v>27.430530000000001</v>
      </c>
      <c r="E620" s="45">
        <v>-111.86171</v>
      </c>
      <c r="F620" s="46">
        <v>2</v>
      </c>
      <c r="G620" s="47">
        <v>42678</v>
      </c>
      <c r="H620" s="48" t="s">
        <v>286</v>
      </c>
      <c r="I620" s="45">
        <v>17.5</v>
      </c>
      <c r="J620" s="45">
        <v>27</v>
      </c>
      <c r="K620" s="39" t="s">
        <v>443</v>
      </c>
      <c r="L620" s="39" t="s">
        <v>444</v>
      </c>
      <c r="M620" s="45">
        <v>2</v>
      </c>
      <c r="AI620" s="40">
        <f>VLOOKUP(K620,spp!A:E,5,FALSE)</f>
        <v>33.238461538461536</v>
      </c>
      <c r="AJ620" s="40">
        <f>AI620*M620</f>
        <v>66.476923076923072</v>
      </c>
      <c r="AK620" s="42">
        <f t="shared" ref="AK620" si="122">M620/50</f>
        <v>0.04</v>
      </c>
    </row>
    <row r="621" spans="1:37" x14ac:dyDescent="0.25">
      <c r="A621" s="40">
        <v>249</v>
      </c>
      <c r="B621" s="40" t="s">
        <v>278</v>
      </c>
      <c r="C621" s="40" t="s">
        <v>287</v>
      </c>
      <c r="D621" s="40">
        <v>27.430530000000001</v>
      </c>
      <c r="E621" s="40">
        <v>-111.86171</v>
      </c>
      <c r="F621" s="40">
        <v>1</v>
      </c>
      <c r="G621" s="43">
        <v>42678</v>
      </c>
      <c r="H621" s="44" t="s">
        <v>288</v>
      </c>
      <c r="I621" s="40">
        <v>10.4</v>
      </c>
      <c r="J621" s="40">
        <v>27</v>
      </c>
      <c r="K621" s="40" t="s">
        <v>18</v>
      </c>
      <c r="L621" s="40" t="s">
        <v>19</v>
      </c>
      <c r="M621" s="40">
        <f t="shared" ref="M621:M626" si="123">SUM(N621:AG621)</f>
        <v>2</v>
      </c>
      <c r="T621" s="40">
        <v>2</v>
      </c>
      <c r="AH621" s="41">
        <v>3.1620000000000002E-2</v>
      </c>
      <c r="AI621" s="40">
        <v>2.93</v>
      </c>
      <c r="AJ621" s="40">
        <v>277.39162447776783</v>
      </c>
      <c r="AK621" s="40">
        <v>0.02</v>
      </c>
    </row>
    <row r="622" spans="1:37" x14ac:dyDescent="0.25">
      <c r="A622" s="40">
        <v>249</v>
      </c>
      <c r="B622" s="40" t="s">
        <v>278</v>
      </c>
      <c r="C622" s="40" t="s">
        <v>287</v>
      </c>
      <c r="D622" s="40">
        <v>27.430530000000001</v>
      </c>
      <c r="E622" s="40">
        <v>-111.86171</v>
      </c>
      <c r="F622" s="40">
        <v>1</v>
      </c>
      <c r="G622" s="43">
        <v>42678</v>
      </c>
      <c r="H622" s="44" t="s">
        <v>288</v>
      </c>
      <c r="I622" s="40">
        <v>10.4</v>
      </c>
      <c r="J622" s="40">
        <v>27</v>
      </c>
      <c r="K622" s="40" t="s">
        <v>24</v>
      </c>
      <c r="L622" s="40" t="s">
        <v>25</v>
      </c>
      <c r="M622" s="40">
        <f t="shared" si="123"/>
        <v>4</v>
      </c>
      <c r="T622" s="40">
        <v>2</v>
      </c>
      <c r="V622" s="40">
        <v>2</v>
      </c>
      <c r="AH622" s="41">
        <v>1.413E-2</v>
      </c>
      <c r="AI622" s="40">
        <v>2.9849999999999999</v>
      </c>
      <c r="AJ622" s="40">
        <v>704.30793616258131</v>
      </c>
      <c r="AK622" s="40">
        <v>0.04</v>
      </c>
    </row>
    <row r="623" spans="1:37" x14ac:dyDescent="0.25">
      <c r="A623" s="40">
        <v>249</v>
      </c>
      <c r="B623" s="40" t="s">
        <v>278</v>
      </c>
      <c r="C623" s="40" t="s">
        <v>287</v>
      </c>
      <c r="D623" s="40">
        <v>27.430530000000001</v>
      </c>
      <c r="E623" s="40">
        <v>-111.86171</v>
      </c>
      <c r="F623" s="40">
        <v>1</v>
      </c>
      <c r="G623" s="43">
        <v>42678</v>
      </c>
      <c r="H623" s="44" t="s">
        <v>288</v>
      </c>
      <c r="I623" s="40">
        <v>10.4</v>
      </c>
      <c r="J623" s="40">
        <v>27</v>
      </c>
      <c r="K623" s="40" t="s">
        <v>26</v>
      </c>
      <c r="L623" s="40" t="s">
        <v>27</v>
      </c>
      <c r="M623" s="40">
        <f t="shared" si="123"/>
        <v>6</v>
      </c>
      <c r="O623" s="40">
        <v>1</v>
      </c>
      <c r="Q623" s="40">
        <v>5</v>
      </c>
      <c r="AH623" s="41">
        <v>1.549E-2</v>
      </c>
      <c r="AI623" s="40">
        <v>2.97</v>
      </c>
      <c r="AJ623" s="40">
        <v>49.40178341561095</v>
      </c>
      <c r="AK623" s="40">
        <v>0.06</v>
      </c>
    </row>
    <row r="624" spans="1:37" x14ac:dyDescent="0.25">
      <c r="A624" s="40">
        <v>250</v>
      </c>
      <c r="B624" s="40" t="s">
        <v>278</v>
      </c>
      <c r="C624" s="40" t="s">
        <v>289</v>
      </c>
      <c r="D624" s="40">
        <v>27.430530000000001</v>
      </c>
      <c r="E624" s="40">
        <v>-111.86171</v>
      </c>
      <c r="F624" s="40">
        <v>2</v>
      </c>
      <c r="G624" s="43">
        <v>42678</v>
      </c>
      <c r="H624" s="44" t="s">
        <v>290</v>
      </c>
      <c r="I624" s="40">
        <v>12.1</v>
      </c>
      <c r="J624" s="40">
        <v>27</v>
      </c>
      <c r="K624" s="40" t="s">
        <v>18</v>
      </c>
      <c r="L624" s="40" t="s">
        <v>19</v>
      </c>
      <c r="M624" s="40">
        <f t="shared" si="123"/>
        <v>3</v>
      </c>
      <c r="T624" s="40">
        <v>2</v>
      </c>
      <c r="V624" s="40">
        <v>1</v>
      </c>
      <c r="AH624" s="41">
        <v>3.1620000000000002E-2</v>
      </c>
      <c r="AI624" s="40">
        <v>2.93</v>
      </c>
      <c r="AJ624" s="40">
        <v>798.83440449062277</v>
      </c>
      <c r="AK624" s="40">
        <v>0.03</v>
      </c>
    </row>
    <row r="625" spans="1:37" x14ac:dyDescent="0.25">
      <c r="A625" s="40">
        <v>250</v>
      </c>
      <c r="B625" s="40" t="s">
        <v>278</v>
      </c>
      <c r="C625" s="40" t="s">
        <v>289</v>
      </c>
      <c r="D625" s="40">
        <v>27.430530000000001</v>
      </c>
      <c r="E625" s="40">
        <v>-111.86171</v>
      </c>
      <c r="F625" s="40">
        <v>2</v>
      </c>
      <c r="G625" s="43">
        <v>42678</v>
      </c>
      <c r="H625" s="44" t="s">
        <v>290</v>
      </c>
      <c r="I625" s="40">
        <v>12.1</v>
      </c>
      <c r="J625" s="40">
        <v>27</v>
      </c>
      <c r="K625" s="40" t="s">
        <v>24</v>
      </c>
      <c r="L625" s="40" t="s">
        <v>25</v>
      </c>
      <c r="M625" s="40">
        <f t="shared" si="123"/>
        <v>1</v>
      </c>
      <c r="T625" s="40">
        <v>1</v>
      </c>
      <c r="AH625" s="41">
        <v>1.413E-2</v>
      </c>
      <c r="AI625" s="40">
        <v>2.9849999999999999</v>
      </c>
      <c r="AJ625" s="40">
        <v>72.545543242289185</v>
      </c>
      <c r="AK625" s="40">
        <v>0.01</v>
      </c>
    </row>
    <row r="626" spans="1:37" x14ac:dyDescent="0.25">
      <c r="A626" s="40">
        <v>250</v>
      </c>
      <c r="B626" s="40" t="s">
        <v>278</v>
      </c>
      <c r="C626" s="40" t="s">
        <v>289</v>
      </c>
      <c r="D626" s="40">
        <v>27.430530000000001</v>
      </c>
      <c r="E626" s="40">
        <v>-111.86171</v>
      </c>
      <c r="F626" s="40">
        <v>2</v>
      </c>
      <c r="G626" s="43">
        <v>42678</v>
      </c>
      <c r="H626" s="44" t="s">
        <v>290</v>
      </c>
      <c r="I626" s="40">
        <v>12.1</v>
      </c>
      <c r="J626" s="40">
        <v>27</v>
      </c>
      <c r="K626" s="40" t="s">
        <v>26</v>
      </c>
      <c r="L626" s="40" t="s">
        <v>27</v>
      </c>
      <c r="M626" s="40">
        <f t="shared" si="123"/>
        <v>15</v>
      </c>
      <c r="Q626" s="40">
        <v>15</v>
      </c>
      <c r="AH626" s="41">
        <v>1.549E-2</v>
      </c>
      <c r="AI626" s="40">
        <v>2.97</v>
      </c>
      <c r="AJ626" s="40">
        <v>145.85005401302035</v>
      </c>
      <c r="AK626" s="40">
        <v>0.15</v>
      </c>
    </row>
    <row r="627" spans="1:37" x14ac:dyDescent="0.25">
      <c r="A627" s="45">
        <v>250</v>
      </c>
      <c r="B627" s="45" t="s">
        <v>278</v>
      </c>
      <c r="C627" s="45" t="str">
        <f>CONCATENATE(B627,A627)</f>
        <v>Isla Tortuga250</v>
      </c>
      <c r="D627" s="45">
        <v>27.430530000000001</v>
      </c>
      <c r="E627" s="45">
        <v>-111.86171</v>
      </c>
      <c r="F627" s="46">
        <v>2</v>
      </c>
      <c r="G627" s="47">
        <v>42678</v>
      </c>
      <c r="H627" s="48" t="s">
        <v>290</v>
      </c>
      <c r="I627" s="45">
        <v>12.1</v>
      </c>
      <c r="J627" s="45">
        <v>27</v>
      </c>
      <c r="K627" s="39" t="s">
        <v>443</v>
      </c>
      <c r="L627" s="39" t="s">
        <v>444</v>
      </c>
      <c r="M627" s="45">
        <v>3</v>
      </c>
      <c r="AI627" s="40">
        <f>VLOOKUP(K627,spp!A:E,5,FALSE)</f>
        <v>33.238461538461536</v>
      </c>
      <c r="AJ627" s="40">
        <f>AI627*M627</f>
        <v>99.715384615384608</v>
      </c>
      <c r="AK627" s="42">
        <f t="shared" ref="AK627" si="124">M627/50</f>
        <v>0.06</v>
      </c>
    </row>
    <row r="628" spans="1:37" x14ac:dyDescent="0.25">
      <c r="A628" s="40">
        <v>251</v>
      </c>
      <c r="B628" s="40" t="s">
        <v>291</v>
      </c>
      <c r="C628" s="40" t="s">
        <v>292</v>
      </c>
      <c r="D628" s="40">
        <v>27.96865</v>
      </c>
      <c r="E628" s="40">
        <v>-111.38583</v>
      </c>
      <c r="F628" s="40">
        <v>1</v>
      </c>
      <c r="G628" s="43">
        <v>42680</v>
      </c>
      <c r="H628" s="44">
        <v>0.2986111111111111</v>
      </c>
      <c r="I628" s="40">
        <v>7</v>
      </c>
      <c r="J628" s="40">
        <v>25</v>
      </c>
      <c r="K628" s="40" t="s">
        <v>20</v>
      </c>
      <c r="L628" s="40" t="s">
        <v>21</v>
      </c>
      <c r="M628" s="40">
        <f>SUM(N628:AG628)</f>
        <v>5</v>
      </c>
      <c r="S628" s="40">
        <v>1</v>
      </c>
      <c r="T628" s="40">
        <v>2</v>
      </c>
      <c r="V628" s="40">
        <v>1</v>
      </c>
      <c r="X628" s="40">
        <v>1</v>
      </c>
      <c r="AH628" s="41">
        <v>1.549E-2</v>
      </c>
      <c r="AI628" s="40">
        <v>2.97</v>
      </c>
      <c r="AJ628" s="40">
        <v>1213.9464981157239</v>
      </c>
      <c r="AK628" s="40">
        <v>0.05</v>
      </c>
    </row>
    <row r="629" spans="1:37" x14ac:dyDescent="0.25">
      <c r="A629" s="40">
        <v>251</v>
      </c>
      <c r="B629" s="40" t="s">
        <v>291</v>
      </c>
      <c r="C629" s="40" t="s">
        <v>292</v>
      </c>
      <c r="D629" s="40">
        <v>27.96865</v>
      </c>
      <c r="E629" s="40">
        <v>-111.38583</v>
      </c>
      <c r="F629" s="40">
        <v>1</v>
      </c>
      <c r="G629" s="43">
        <v>42680</v>
      </c>
      <c r="H629" s="44">
        <v>0.2986111111111111</v>
      </c>
      <c r="I629" s="40">
        <v>7</v>
      </c>
      <c r="J629" s="40">
        <v>25</v>
      </c>
      <c r="K629" s="40" t="s">
        <v>18</v>
      </c>
      <c r="L629" s="40" t="s">
        <v>19</v>
      </c>
      <c r="M629" s="40">
        <f>SUM(N629:AG629)</f>
        <v>2</v>
      </c>
      <c r="S629" s="40">
        <v>1</v>
      </c>
      <c r="T629" s="40">
        <v>1</v>
      </c>
      <c r="AH629" s="41">
        <v>3.1620000000000002E-2</v>
      </c>
      <c r="AI629" s="40">
        <v>2.93</v>
      </c>
      <c r="AJ629" s="40">
        <v>207.11671045566982</v>
      </c>
      <c r="AK629" s="40">
        <v>0.02</v>
      </c>
    </row>
    <row r="630" spans="1:37" x14ac:dyDescent="0.25">
      <c r="A630" s="40">
        <v>251</v>
      </c>
      <c r="B630" s="40" t="s">
        <v>291</v>
      </c>
      <c r="C630" s="40" t="s">
        <v>292</v>
      </c>
      <c r="D630" s="40">
        <v>27.96865</v>
      </c>
      <c r="E630" s="40">
        <v>-111.38583</v>
      </c>
      <c r="F630" s="40">
        <v>1</v>
      </c>
      <c r="G630" s="43">
        <v>42680</v>
      </c>
      <c r="H630" s="44">
        <v>0.2986111111111111</v>
      </c>
      <c r="I630" s="40">
        <v>7</v>
      </c>
      <c r="J630" s="40">
        <v>25</v>
      </c>
      <c r="K630" s="40" t="s">
        <v>26</v>
      </c>
      <c r="L630" s="40" t="s">
        <v>27</v>
      </c>
      <c r="M630" s="40">
        <f>SUM(N630:AG630)</f>
        <v>15</v>
      </c>
      <c r="O630" s="40">
        <v>3</v>
      </c>
      <c r="S630" s="40">
        <v>12</v>
      </c>
      <c r="AH630" s="41">
        <v>1.549E-2</v>
      </c>
      <c r="AI630" s="40">
        <v>2.97</v>
      </c>
      <c r="AJ630" s="40">
        <v>449.03032840771289</v>
      </c>
      <c r="AK630" s="40">
        <v>0.15</v>
      </c>
    </row>
    <row r="631" spans="1:37" x14ac:dyDescent="0.25">
      <c r="A631" s="45">
        <v>251</v>
      </c>
      <c r="B631" s="45" t="s">
        <v>291</v>
      </c>
      <c r="C631" s="45" t="str">
        <f>CONCATENATE(B631,A631)</f>
        <v>Isla San Pedro Nolasco251</v>
      </c>
      <c r="D631" s="45">
        <v>27.96865</v>
      </c>
      <c r="E631" s="45">
        <v>-111.38583</v>
      </c>
      <c r="F631" s="46">
        <v>1</v>
      </c>
      <c r="G631" s="47">
        <v>42680</v>
      </c>
      <c r="H631" s="48">
        <v>0.2986111111111111</v>
      </c>
      <c r="I631" s="45">
        <v>7</v>
      </c>
      <c r="J631" s="45">
        <v>25</v>
      </c>
      <c r="K631" s="39" t="s">
        <v>443</v>
      </c>
      <c r="L631" s="39" t="s">
        <v>444</v>
      </c>
      <c r="M631" s="45">
        <v>2</v>
      </c>
      <c r="AI631" s="40">
        <f>VLOOKUP(K631,spp!A:E,5,FALSE)</f>
        <v>33.238461538461536</v>
      </c>
      <c r="AJ631" s="40">
        <f>AI631*M631</f>
        <v>66.476923076923072</v>
      </c>
      <c r="AK631" s="42">
        <f t="shared" ref="AK631" si="125">M631/50</f>
        <v>0.04</v>
      </c>
    </row>
    <row r="632" spans="1:37" x14ac:dyDescent="0.25">
      <c r="A632" s="40">
        <v>252</v>
      </c>
      <c r="B632" s="40" t="s">
        <v>291</v>
      </c>
      <c r="C632" s="40" t="s">
        <v>293</v>
      </c>
      <c r="D632" s="40">
        <v>27.96865</v>
      </c>
      <c r="E632" s="40">
        <v>-111.38583</v>
      </c>
      <c r="F632" s="40">
        <v>2</v>
      </c>
      <c r="G632" s="43">
        <v>42680</v>
      </c>
      <c r="H632" s="44">
        <v>0.32291666666666669</v>
      </c>
      <c r="I632" s="40">
        <v>7.4</v>
      </c>
      <c r="J632" s="40">
        <v>25</v>
      </c>
      <c r="K632" s="40" t="s">
        <v>26</v>
      </c>
      <c r="L632" s="40" t="s">
        <v>27</v>
      </c>
      <c r="M632" s="40">
        <f>SUM(N632:AG632)</f>
        <v>10</v>
      </c>
      <c r="S632" s="40">
        <v>10</v>
      </c>
      <c r="AH632" s="41">
        <v>1.549E-2</v>
      </c>
      <c r="AI632" s="40">
        <v>2.97</v>
      </c>
      <c r="AJ632" s="40">
        <v>372.22919347825035</v>
      </c>
      <c r="AK632" s="40">
        <v>0.1</v>
      </c>
    </row>
    <row r="633" spans="1:37" x14ac:dyDescent="0.25">
      <c r="A633" s="40">
        <v>252</v>
      </c>
      <c r="B633" s="40" t="s">
        <v>291</v>
      </c>
      <c r="C633" s="40" t="s">
        <v>293</v>
      </c>
      <c r="D633" s="40">
        <v>27.96865</v>
      </c>
      <c r="E633" s="40">
        <v>-111.38583</v>
      </c>
      <c r="F633" s="40">
        <v>2</v>
      </c>
      <c r="G633" s="43">
        <v>42680</v>
      </c>
      <c r="H633" s="44">
        <v>0.32291666666666669</v>
      </c>
      <c r="I633" s="40">
        <v>7.4</v>
      </c>
      <c r="J633" s="40">
        <v>25</v>
      </c>
      <c r="K633" s="40" t="s">
        <v>18</v>
      </c>
      <c r="L633" s="40" t="s">
        <v>19</v>
      </c>
      <c r="M633" s="40">
        <f>SUM(N633:AG633)</f>
        <v>19</v>
      </c>
      <c r="V633" s="40">
        <v>1</v>
      </c>
      <c r="X633" s="40">
        <v>18</v>
      </c>
      <c r="AH633" s="41">
        <v>3.1620000000000002E-2</v>
      </c>
      <c r="AI633" s="40">
        <v>2.93</v>
      </c>
      <c r="AJ633" s="40">
        <v>23810.182392802766</v>
      </c>
      <c r="AK633" s="40">
        <v>0.19</v>
      </c>
    </row>
    <row r="634" spans="1:37" x14ac:dyDescent="0.25">
      <c r="A634" s="40">
        <v>252</v>
      </c>
      <c r="B634" s="40" t="s">
        <v>291</v>
      </c>
      <c r="C634" s="40" t="s">
        <v>293</v>
      </c>
      <c r="D634" s="40">
        <v>27.96865</v>
      </c>
      <c r="E634" s="40">
        <v>-111.38583</v>
      </c>
      <c r="F634" s="40">
        <v>2</v>
      </c>
      <c r="G634" s="43">
        <v>42680</v>
      </c>
      <c r="H634" s="44">
        <v>0.32291666666666669</v>
      </c>
      <c r="I634" s="40">
        <v>7.4</v>
      </c>
      <c r="J634" s="40">
        <v>25</v>
      </c>
      <c r="K634" s="40" t="s">
        <v>20</v>
      </c>
      <c r="L634" s="40" t="s">
        <v>21</v>
      </c>
      <c r="M634" s="40">
        <f>SUM(N634:AG634)</f>
        <v>2</v>
      </c>
      <c r="T634" s="40">
        <v>1</v>
      </c>
      <c r="X634" s="40">
        <v>1</v>
      </c>
      <c r="AH634" s="41">
        <v>1.549E-2</v>
      </c>
      <c r="AI634" s="40">
        <v>2.97</v>
      </c>
      <c r="AJ634" s="40">
        <v>808.88264838122336</v>
      </c>
      <c r="AK634" s="40">
        <v>0.02</v>
      </c>
    </row>
    <row r="635" spans="1:37" x14ac:dyDescent="0.25">
      <c r="A635" s="45">
        <v>252</v>
      </c>
      <c r="B635" s="45" t="s">
        <v>291</v>
      </c>
      <c r="C635" s="45" t="str">
        <f>CONCATENATE(B635,A635)</f>
        <v>Isla San Pedro Nolasco252</v>
      </c>
      <c r="D635" s="45">
        <v>27.96865</v>
      </c>
      <c r="E635" s="45">
        <v>-111.38583</v>
      </c>
      <c r="F635" s="46">
        <v>2</v>
      </c>
      <c r="G635" s="47">
        <v>42680</v>
      </c>
      <c r="H635" s="48">
        <v>0.32291666666666669</v>
      </c>
      <c r="I635" s="45">
        <v>7.4</v>
      </c>
      <c r="J635" s="45">
        <v>25</v>
      </c>
      <c r="K635" s="39" t="s">
        <v>443</v>
      </c>
      <c r="L635" s="39" t="s">
        <v>444</v>
      </c>
      <c r="M635" s="45">
        <v>1</v>
      </c>
      <c r="AI635" s="40">
        <f>VLOOKUP(K635,spp!A:E,5,FALSE)</f>
        <v>33.238461538461536</v>
      </c>
      <c r="AJ635" s="40">
        <f>AI635*M635</f>
        <v>33.238461538461536</v>
      </c>
      <c r="AK635" s="42">
        <f t="shared" ref="AK635" si="126">M635/50</f>
        <v>0.02</v>
      </c>
    </row>
    <row r="636" spans="1:37" x14ac:dyDescent="0.25">
      <c r="A636" s="40">
        <v>253</v>
      </c>
      <c r="B636" s="40" t="s">
        <v>291</v>
      </c>
      <c r="C636" s="40" t="s">
        <v>294</v>
      </c>
      <c r="D636" s="40">
        <v>27.96865</v>
      </c>
      <c r="E636" s="40">
        <v>-111.38583</v>
      </c>
      <c r="F636" s="40">
        <v>1</v>
      </c>
      <c r="G636" s="43">
        <v>42680</v>
      </c>
      <c r="H636" s="44">
        <v>0.3125</v>
      </c>
      <c r="I636" s="40">
        <v>6.9</v>
      </c>
      <c r="J636" s="40">
        <v>24</v>
      </c>
      <c r="K636" s="40" t="s">
        <v>18</v>
      </c>
      <c r="L636" s="40" t="s">
        <v>19</v>
      </c>
      <c r="M636" s="40">
        <f>SUM(N636:AG636)</f>
        <v>3</v>
      </c>
      <c r="S636" s="40">
        <v>2</v>
      </c>
      <c r="T636" s="40">
        <v>1</v>
      </c>
      <c r="AH636" s="41">
        <v>3.1620000000000002E-2</v>
      </c>
      <c r="AI636" s="40">
        <v>2.93</v>
      </c>
      <c r="AJ636" s="40">
        <v>275.53760867245569</v>
      </c>
      <c r="AK636" s="40">
        <v>0.03</v>
      </c>
    </row>
    <row r="637" spans="1:37" x14ac:dyDescent="0.25">
      <c r="A637" s="40">
        <v>253</v>
      </c>
      <c r="B637" s="40" t="s">
        <v>291</v>
      </c>
      <c r="C637" s="40" t="s">
        <v>294</v>
      </c>
      <c r="D637" s="40">
        <v>27.96865</v>
      </c>
      <c r="E637" s="40">
        <v>-111.38583</v>
      </c>
      <c r="F637" s="40">
        <v>1</v>
      </c>
      <c r="G637" s="43">
        <v>42680</v>
      </c>
      <c r="H637" s="44">
        <v>0.3125</v>
      </c>
      <c r="I637" s="40">
        <v>6.9</v>
      </c>
      <c r="J637" s="40">
        <v>24</v>
      </c>
      <c r="K637" s="40" t="s">
        <v>53</v>
      </c>
      <c r="L637" s="40" t="s">
        <v>54</v>
      </c>
      <c r="M637" s="40">
        <f>SUM(N637:AG637)</f>
        <v>1</v>
      </c>
      <c r="U637" s="40">
        <v>1</v>
      </c>
      <c r="AH637" s="41">
        <v>1.259E-2</v>
      </c>
      <c r="AI637" s="40">
        <v>3.01</v>
      </c>
      <c r="AJ637" s="40">
        <v>147.94323454190928</v>
      </c>
      <c r="AK637" s="40">
        <v>0.01</v>
      </c>
    </row>
    <row r="638" spans="1:37" x14ac:dyDescent="0.25">
      <c r="A638" s="40">
        <v>253</v>
      </c>
      <c r="B638" s="40" t="s">
        <v>291</v>
      </c>
      <c r="C638" s="40" t="s">
        <v>294</v>
      </c>
      <c r="D638" s="40">
        <v>27.96865</v>
      </c>
      <c r="E638" s="40">
        <v>-111.38583</v>
      </c>
      <c r="F638" s="40">
        <v>1</v>
      </c>
      <c r="G638" s="43">
        <v>42680</v>
      </c>
      <c r="H638" s="44">
        <v>0.3125</v>
      </c>
      <c r="I638" s="40">
        <v>6.9</v>
      </c>
      <c r="J638" s="40">
        <v>24</v>
      </c>
      <c r="K638" s="40" t="s">
        <v>26</v>
      </c>
      <c r="L638" s="40" t="s">
        <v>27</v>
      </c>
      <c r="M638" s="40">
        <f>SUM(N638:AG638)</f>
        <v>1</v>
      </c>
      <c r="O638" s="40">
        <v>1</v>
      </c>
      <c r="AH638" s="41">
        <v>1.549E-2</v>
      </c>
      <c r="AI638" s="40">
        <v>2.97</v>
      </c>
      <c r="AJ638" s="40">
        <v>0.7850987446041654</v>
      </c>
      <c r="AK638" s="40">
        <v>0.01</v>
      </c>
    </row>
    <row r="639" spans="1:37" x14ac:dyDescent="0.25">
      <c r="A639" s="45">
        <v>253</v>
      </c>
      <c r="B639" s="45" t="s">
        <v>291</v>
      </c>
      <c r="C639" s="45" t="str">
        <f>CONCATENATE(B639,A639)</f>
        <v>Isla San Pedro Nolasco253</v>
      </c>
      <c r="D639" s="45">
        <v>27.96865</v>
      </c>
      <c r="E639" s="45">
        <v>-111.38583</v>
      </c>
      <c r="F639" s="46">
        <v>1</v>
      </c>
      <c r="G639" s="47">
        <v>42680</v>
      </c>
      <c r="H639" s="48">
        <v>0.3125</v>
      </c>
      <c r="I639" s="45">
        <v>6.9</v>
      </c>
      <c r="J639" s="45">
        <v>24</v>
      </c>
      <c r="K639" s="39" t="s">
        <v>443</v>
      </c>
      <c r="L639" s="39" t="s">
        <v>444</v>
      </c>
      <c r="M639" s="45">
        <v>3</v>
      </c>
      <c r="AI639" s="40">
        <f>VLOOKUP(K639,spp!A:E,5,FALSE)</f>
        <v>33.238461538461536</v>
      </c>
      <c r="AJ639" s="40">
        <f>AI639*M639</f>
        <v>99.715384615384608</v>
      </c>
      <c r="AK639" s="42">
        <f t="shared" ref="AK639" si="127">M639/50</f>
        <v>0.06</v>
      </c>
    </row>
    <row r="640" spans="1:37" x14ac:dyDescent="0.25">
      <c r="A640" s="40">
        <v>254</v>
      </c>
      <c r="B640" s="40" t="s">
        <v>291</v>
      </c>
      <c r="C640" s="40" t="s">
        <v>295</v>
      </c>
      <c r="D640" s="40">
        <v>27.96865</v>
      </c>
      <c r="E640" s="40">
        <v>-111.38583</v>
      </c>
      <c r="F640" s="40">
        <v>2</v>
      </c>
      <c r="G640" s="43">
        <v>42680</v>
      </c>
      <c r="H640" s="44">
        <v>0.31944444444444448</v>
      </c>
      <c r="I640" s="40">
        <v>7.2</v>
      </c>
      <c r="J640" s="40">
        <v>24</v>
      </c>
      <c r="K640" s="40" t="s">
        <v>18</v>
      </c>
      <c r="L640" s="40" t="s">
        <v>19</v>
      </c>
      <c r="M640" s="40">
        <f>SUM(N640:AG640)</f>
        <v>8</v>
      </c>
      <c r="S640" s="40">
        <v>3</v>
      </c>
      <c r="T640" s="40">
        <v>5</v>
      </c>
      <c r="AH640" s="41">
        <v>3.1620000000000002E-2</v>
      </c>
      <c r="AI640" s="40">
        <v>2.93</v>
      </c>
      <c r="AJ640" s="40">
        <v>898.74175584477734</v>
      </c>
      <c r="AK640" s="40">
        <v>0.08</v>
      </c>
    </row>
    <row r="641" spans="1:37" x14ac:dyDescent="0.25">
      <c r="A641" s="40">
        <v>254</v>
      </c>
      <c r="B641" s="40" t="s">
        <v>291</v>
      </c>
      <c r="C641" s="40" t="s">
        <v>295</v>
      </c>
      <c r="D641" s="40">
        <v>27.96865</v>
      </c>
      <c r="E641" s="40">
        <v>-111.38583</v>
      </c>
      <c r="F641" s="40">
        <v>2</v>
      </c>
      <c r="G641" s="43">
        <v>42680</v>
      </c>
      <c r="H641" s="44">
        <v>0.31944444444444448</v>
      </c>
      <c r="I641" s="40">
        <v>7.2</v>
      </c>
      <c r="J641" s="40">
        <v>24</v>
      </c>
      <c r="K641" s="40" t="s">
        <v>24</v>
      </c>
      <c r="L641" s="40" t="s">
        <v>25</v>
      </c>
      <c r="M641" s="40">
        <f>SUM(N641:AG641)</f>
        <v>1</v>
      </c>
      <c r="U641" s="40">
        <v>1</v>
      </c>
      <c r="AH641" s="41">
        <v>1.413E-2</v>
      </c>
      <c r="AI641" s="40">
        <v>2.9849999999999999</v>
      </c>
      <c r="AJ641" s="40">
        <v>153.6055750122033</v>
      </c>
      <c r="AK641" s="40">
        <v>0.01</v>
      </c>
    </row>
    <row r="642" spans="1:37" x14ac:dyDescent="0.25">
      <c r="A642" s="40">
        <v>254</v>
      </c>
      <c r="B642" s="40" t="s">
        <v>291</v>
      </c>
      <c r="C642" s="40" t="s">
        <v>295</v>
      </c>
      <c r="D642" s="40">
        <v>27.96865</v>
      </c>
      <c r="E642" s="40">
        <v>-111.38583</v>
      </c>
      <c r="F642" s="40">
        <v>2</v>
      </c>
      <c r="G642" s="43">
        <v>42680</v>
      </c>
      <c r="H642" s="44">
        <v>0.31944444444444448</v>
      </c>
      <c r="I642" s="40">
        <v>7.2</v>
      </c>
      <c r="J642" s="40">
        <v>24</v>
      </c>
      <c r="K642" s="40" t="s">
        <v>26</v>
      </c>
      <c r="L642" s="40" t="s">
        <v>27</v>
      </c>
      <c r="M642" s="40">
        <f>SUM(N642:AG642)</f>
        <v>3</v>
      </c>
      <c r="O642" s="40">
        <v>3</v>
      </c>
      <c r="AH642" s="41">
        <v>1.549E-2</v>
      </c>
      <c r="AI642" s="40">
        <v>2.97</v>
      </c>
      <c r="AJ642" s="40">
        <v>2.3552962338124961</v>
      </c>
      <c r="AK642" s="40">
        <v>0.03</v>
      </c>
    </row>
    <row r="643" spans="1:37" x14ac:dyDescent="0.25">
      <c r="A643" s="45">
        <v>254</v>
      </c>
      <c r="B643" s="45" t="s">
        <v>291</v>
      </c>
      <c r="C643" s="45" t="str">
        <f>CONCATENATE(B643,A643)</f>
        <v>Isla San Pedro Nolasco254</v>
      </c>
      <c r="D643" s="45">
        <v>27.96865</v>
      </c>
      <c r="E643" s="45">
        <v>-111.38583</v>
      </c>
      <c r="F643" s="46">
        <v>2</v>
      </c>
      <c r="G643" s="47">
        <v>42680</v>
      </c>
      <c r="H643" s="48">
        <v>0.31944444444444448</v>
      </c>
      <c r="I643" s="45">
        <v>7.2</v>
      </c>
      <c r="J643" s="45">
        <v>24</v>
      </c>
      <c r="K643" s="39" t="s">
        <v>443</v>
      </c>
      <c r="L643" s="39" t="s">
        <v>444</v>
      </c>
      <c r="M643" s="45">
        <v>1</v>
      </c>
      <c r="AI643" s="40">
        <f>VLOOKUP(K643,spp!A:E,5,FALSE)</f>
        <v>33.238461538461536</v>
      </c>
      <c r="AJ643" s="40">
        <f>AI643*M643</f>
        <v>33.238461538461536</v>
      </c>
      <c r="AK643" s="42">
        <f t="shared" ref="AK643" si="128">M643/50</f>
        <v>0.02</v>
      </c>
    </row>
    <row r="644" spans="1:37" x14ac:dyDescent="0.25">
      <c r="A644" s="40">
        <v>255</v>
      </c>
      <c r="B644" s="40" t="s">
        <v>291</v>
      </c>
      <c r="C644" s="40" t="s">
        <v>296</v>
      </c>
      <c r="D644" s="40">
        <v>27.96865</v>
      </c>
      <c r="E644" s="40">
        <v>-111.38583</v>
      </c>
      <c r="F644" s="40">
        <v>1</v>
      </c>
      <c r="G644" s="43">
        <v>42680</v>
      </c>
      <c r="H644" s="44">
        <v>0.49305555555555558</v>
      </c>
      <c r="I644" s="40">
        <v>12</v>
      </c>
      <c r="J644" s="40">
        <v>25</v>
      </c>
      <c r="K644" s="40" t="s">
        <v>18</v>
      </c>
      <c r="L644" s="40" t="s">
        <v>19</v>
      </c>
      <c r="M644" s="40">
        <f>SUM(N644:AG644)</f>
        <v>4</v>
      </c>
      <c r="S644" s="40">
        <v>3</v>
      </c>
      <c r="T644" s="40">
        <v>1</v>
      </c>
      <c r="AH644" s="41">
        <v>3.1620000000000002E-2</v>
      </c>
      <c r="AI644" s="40">
        <v>2.93</v>
      </c>
      <c r="AJ644" s="40">
        <v>343.95850688924156</v>
      </c>
      <c r="AK644" s="40">
        <v>0.04</v>
      </c>
    </row>
    <row r="645" spans="1:37" x14ac:dyDescent="0.25">
      <c r="A645" s="40">
        <v>255</v>
      </c>
      <c r="B645" s="40" t="s">
        <v>291</v>
      </c>
      <c r="C645" s="40" t="s">
        <v>296</v>
      </c>
      <c r="D645" s="40">
        <v>27.96865</v>
      </c>
      <c r="E645" s="40">
        <v>-111.38583</v>
      </c>
      <c r="F645" s="40">
        <v>1</v>
      </c>
      <c r="G645" s="43">
        <v>42680</v>
      </c>
      <c r="H645" s="44">
        <v>0.49305555555555558</v>
      </c>
      <c r="I645" s="40">
        <v>12</v>
      </c>
      <c r="J645" s="40">
        <v>25</v>
      </c>
      <c r="K645" s="40" t="s">
        <v>53</v>
      </c>
      <c r="L645" s="40" t="s">
        <v>54</v>
      </c>
      <c r="M645" s="40">
        <f>SUM(N645:AG645)</f>
        <v>3</v>
      </c>
      <c r="T645" s="40">
        <v>3</v>
      </c>
      <c r="AH645" s="41">
        <v>1.259E-2</v>
      </c>
      <c r="AI645" s="40">
        <v>3.01</v>
      </c>
      <c r="AJ645" s="40">
        <v>208.30107505428055</v>
      </c>
      <c r="AK645" s="40">
        <v>0.03</v>
      </c>
    </row>
    <row r="646" spans="1:37" x14ac:dyDescent="0.25">
      <c r="A646" s="40">
        <v>255</v>
      </c>
      <c r="B646" s="40" t="s">
        <v>291</v>
      </c>
      <c r="C646" s="40" t="s">
        <v>296</v>
      </c>
      <c r="D646" s="40">
        <v>27.96865</v>
      </c>
      <c r="E646" s="40">
        <v>-111.38583</v>
      </c>
      <c r="F646" s="40">
        <v>1</v>
      </c>
      <c r="G646" s="43">
        <v>42680</v>
      </c>
      <c r="H646" s="44">
        <v>0.49305555555555558</v>
      </c>
      <c r="I646" s="40">
        <v>12</v>
      </c>
      <c r="J646" s="40">
        <v>25</v>
      </c>
      <c r="K646" s="40" t="s">
        <v>26</v>
      </c>
      <c r="L646" s="40" t="s">
        <v>27</v>
      </c>
      <c r="M646" s="40">
        <f>SUM(N646:AG646)</f>
        <v>2</v>
      </c>
      <c r="O646" s="40">
        <v>1</v>
      </c>
      <c r="Q646" s="40">
        <v>1</v>
      </c>
      <c r="AH646" s="41">
        <v>1.549E-2</v>
      </c>
      <c r="AI646" s="40">
        <v>2.97</v>
      </c>
      <c r="AJ646" s="40">
        <v>10.508435678805522</v>
      </c>
      <c r="AK646" s="40">
        <v>0.02</v>
      </c>
    </row>
    <row r="647" spans="1:37" x14ac:dyDescent="0.25">
      <c r="A647" s="45">
        <v>255</v>
      </c>
      <c r="B647" s="45" t="s">
        <v>291</v>
      </c>
      <c r="C647" s="45" t="str">
        <f>CONCATENATE(B647,A647)</f>
        <v>Isla San Pedro Nolasco255</v>
      </c>
      <c r="D647" s="45">
        <v>27.96865</v>
      </c>
      <c r="E647" s="45">
        <v>-111.38583</v>
      </c>
      <c r="F647" s="46">
        <v>1</v>
      </c>
      <c r="G647" s="47">
        <v>42680</v>
      </c>
      <c r="H647" s="48">
        <v>0.49305555555555558</v>
      </c>
      <c r="I647" s="45">
        <v>12</v>
      </c>
      <c r="J647" s="45">
        <v>25</v>
      </c>
      <c r="K647" s="39" t="s">
        <v>443</v>
      </c>
      <c r="L647" s="39" t="s">
        <v>444</v>
      </c>
      <c r="M647" s="45">
        <v>2</v>
      </c>
      <c r="AI647" s="40">
        <f>VLOOKUP(K647,spp!A:E,5,FALSE)</f>
        <v>33.238461538461536</v>
      </c>
      <c r="AJ647" s="40">
        <f>AI647*M647</f>
        <v>66.476923076923072</v>
      </c>
      <c r="AK647" s="42">
        <f t="shared" ref="AK647" si="129">M647/50</f>
        <v>0.04</v>
      </c>
    </row>
    <row r="648" spans="1:37" x14ac:dyDescent="0.25">
      <c r="A648" s="40">
        <v>256</v>
      </c>
      <c r="B648" s="40" t="s">
        <v>291</v>
      </c>
      <c r="C648" s="40" t="s">
        <v>297</v>
      </c>
      <c r="D648" s="40">
        <v>27.96865</v>
      </c>
      <c r="E648" s="40">
        <v>-111.38583</v>
      </c>
      <c r="F648" s="40">
        <v>2</v>
      </c>
      <c r="G648" s="43">
        <v>42680</v>
      </c>
      <c r="H648" s="44">
        <v>0.50694444444444442</v>
      </c>
      <c r="I648" s="40">
        <v>14.7</v>
      </c>
      <c r="J648" s="40">
        <v>24</v>
      </c>
      <c r="K648" s="40" t="s">
        <v>18</v>
      </c>
      <c r="L648" s="40" t="s">
        <v>19</v>
      </c>
      <c r="M648" s="40">
        <f t="shared" ref="M648:M653" si="130">SUM(N648:AG648)</f>
        <v>2</v>
      </c>
      <c r="U648" s="40">
        <v>2</v>
      </c>
      <c r="AH648" s="41">
        <v>3.1620000000000002E-2</v>
      </c>
      <c r="AI648" s="40">
        <v>2.93</v>
      </c>
      <c r="AJ648" s="40">
        <v>579.27747218108516</v>
      </c>
      <c r="AK648" s="40">
        <v>0.02</v>
      </c>
    </row>
    <row r="649" spans="1:37" x14ac:dyDescent="0.25">
      <c r="A649" s="40">
        <v>256</v>
      </c>
      <c r="B649" s="40" t="s">
        <v>291</v>
      </c>
      <c r="C649" s="40" t="s">
        <v>297</v>
      </c>
      <c r="D649" s="40">
        <v>27.96865</v>
      </c>
      <c r="E649" s="40">
        <v>-111.38583</v>
      </c>
      <c r="F649" s="40">
        <v>2</v>
      </c>
      <c r="G649" s="43">
        <v>42680</v>
      </c>
      <c r="H649" s="44">
        <v>0.50694444444444442</v>
      </c>
      <c r="I649" s="40">
        <v>14.7</v>
      </c>
      <c r="J649" s="40">
        <v>24</v>
      </c>
      <c r="K649" s="40" t="s">
        <v>26</v>
      </c>
      <c r="L649" s="40" t="s">
        <v>27</v>
      </c>
      <c r="M649" s="40">
        <f t="shared" si="130"/>
        <v>4</v>
      </c>
      <c r="O649" s="40">
        <v>1</v>
      </c>
      <c r="Q649" s="40">
        <v>1</v>
      </c>
      <c r="S649" s="40">
        <v>2</v>
      </c>
      <c r="AH649" s="41">
        <v>1.549E-2</v>
      </c>
      <c r="AI649" s="40">
        <v>2.97</v>
      </c>
      <c r="AJ649" s="40">
        <v>84.954274374455593</v>
      </c>
      <c r="AK649" s="40">
        <v>0.04</v>
      </c>
    </row>
    <row r="650" spans="1:37" x14ac:dyDescent="0.25">
      <c r="A650" s="40">
        <v>257</v>
      </c>
      <c r="B650" s="40" t="s">
        <v>291</v>
      </c>
      <c r="C650" s="40" t="s">
        <v>298</v>
      </c>
      <c r="D650" s="40">
        <v>27.96865</v>
      </c>
      <c r="E650" s="40">
        <v>-111.38583</v>
      </c>
      <c r="F650" s="40">
        <v>1</v>
      </c>
      <c r="G650" s="43">
        <v>42680</v>
      </c>
      <c r="H650" s="44">
        <v>0.49305555555555558</v>
      </c>
      <c r="I650" s="40">
        <v>13.1</v>
      </c>
      <c r="J650" s="40">
        <v>25</v>
      </c>
      <c r="K650" s="40" t="s">
        <v>26</v>
      </c>
      <c r="L650" s="40" t="s">
        <v>27</v>
      </c>
      <c r="M650" s="40">
        <f t="shared" si="130"/>
        <v>22</v>
      </c>
      <c r="O650" s="40">
        <v>11</v>
      </c>
      <c r="Q650" s="40">
        <v>10</v>
      </c>
      <c r="S650" s="40">
        <v>1</v>
      </c>
      <c r="AH650" s="41">
        <v>1.549E-2</v>
      </c>
      <c r="AI650" s="40">
        <v>2.97</v>
      </c>
      <c r="AJ650" s="40">
        <v>143.09237488048444</v>
      </c>
      <c r="AK650" s="40">
        <v>0.22</v>
      </c>
    </row>
    <row r="651" spans="1:37" x14ac:dyDescent="0.25">
      <c r="A651" s="40">
        <v>257</v>
      </c>
      <c r="B651" s="40" t="s">
        <v>291</v>
      </c>
      <c r="C651" s="40" t="s">
        <v>298</v>
      </c>
      <c r="D651" s="40">
        <v>27.96865</v>
      </c>
      <c r="E651" s="40">
        <v>-111.38583</v>
      </c>
      <c r="F651" s="40">
        <v>1</v>
      </c>
      <c r="G651" s="43">
        <v>42680</v>
      </c>
      <c r="H651" s="44">
        <v>0.49305555555555558</v>
      </c>
      <c r="I651" s="40">
        <v>13.1</v>
      </c>
      <c r="J651" s="40">
        <v>25</v>
      </c>
      <c r="K651" s="40" t="s">
        <v>18</v>
      </c>
      <c r="L651" s="40" t="s">
        <v>19</v>
      </c>
      <c r="M651" s="40">
        <f t="shared" si="130"/>
        <v>10</v>
      </c>
      <c r="Q651" s="40">
        <v>4</v>
      </c>
      <c r="S651" s="40">
        <v>2</v>
      </c>
      <c r="T651" s="40">
        <v>1</v>
      </c>
      <c r="V651" s="40">
        <v>3</v>
      </c>
      <c r="AH651" s="41">
        <v>3.1620000000000002E-2</v>
      </c>
      <c r="AI651" s="40">
        <v>2.93</v>
      </c>
      <c r="AJ651" s="40">
        <v>1912.661602738925</v>
      </c>
      <c r="AK651" s="40">
        <v>0.1</v>
      </c>
    </row>
    <row r="652" spans="1:37" x14ac:dyDescent="0.25">
      <c r="A652" s="40">
        <v>257</v>
      </c>
      <c r="B652" s="40" t="s">
        <v>291</v>
      </c>
      <c r="C652" s="40" t="s">
        <v>298</v>
      </c>
      <c r="D652" s="40">
        <v>27.96865</v>
      </c>
      <c r="E652" s="40">
        <v>-111.38583</v>
      </c>
      <c r="F652" s="40">
        <v>1</v>
      </c>
      <c r="G652" s="43">
        <v>42680</v>
      </c>
      <c r="H652" s="44">
        <v>0.49305555555555558</v>
      </c>
      <c r="I652" s="40">
        <v>13.1</v>
      </c>
      <c r="J652" s="40">
        <v>25</v>
      </c>
      <c r="K652" s="40" t="s">
        <v>20</v>
      </c>
      <c r="L652" s="40" t="s">
        <v>21</v>
      </c>
      <c r="M652" s="40">
        <f t="shared" si="130"/>
        <v>4</v>
      </c>
      <c r="T652" s="40">
        <v>1</v>
      </c>
      <c r="V652" s="40">
        <v>3</v>
      </c>
      <c r="AH652" s="41">
        <v>1.549E-2</v>
      </c>
      <c r="AI652" s="40">
        <v>2.97</v>
      </c>
      <c r="AJ652" s="40">
        <v>951.15105430189135</v>
      </c>
      <c r="AK652" s="40">
        <v>0.04</v>
      </c>
    </row>
    <row r="653" spans="1:37" x14ac:dyDescent="0.25">
      <c r="A653" s="40">
        <v>257</v>
      </c>
      <c r="B653" s="40" t="s">
        <v>291</v>
      </c>
      <c r="C653" s="40" t="s">
        <v>298</v>
      </c>
      <c r="D653" s="40">
        <v>27.96865</v>
      </c>
      <c r="E653" s="40">
        <v>-111.38583</v>
      </c>
      <c r="F653" s="40">
        <v>1</v>
      </c>
      <c r="G653" s="43">
        <v>42680</v>
      </c>
      <c r="H653" s="44">
        <v>0.49305555555555558</v>
      </c>
      <c r="I653" s="40">
        <v>13.1</v>
      </c>
      <c r="J653" s="40">
        <v>25</v>
      </c>
      <c r="K653" s="40" t="s">
        <v>53</v>
      </c>
      <c r="L653" s="40" t="s">
        <v>54</v>
      </c>
      <c r="M653" s="40">
        <f t="shared" si="130"/>
        <v>17</v>
      </c>
      <c r="V653" s="40">
        <v>12</v>
      </c>
      <c r="X653" s="40">
        <v>4</v>
      </c>
      <c r="Y653" s="40">
        <v>1</v>
      </c>
      <c r="AH653" s="41">
        <v>1.259E-2</v>
      </c>
      <c r="AI653" s="40">
        <v>3.01</v>
      </c>
      <c r="AJ653" s="40">
        <v>7193.3665663985576</v>
      </c>
      <c r="AK653" s="40">
        <v>0.17</v>
      </c>
    </row>
    <row r="654" spans="1:37" x14ac:dyDescent="0.25">
      <c r="A654" s="45">
        <v>257</v>
      </c>
      <c r="B654" s="45" t="s">
        <v>291</v>
      </c>
      <c r="C654" s="45" t="str">
        <f>CONCATENATE(B654,A654)</f>
        <v>Isla San Pedro Nolasco257</v>
      </c>
      <c r="D654" s="45">
        <v>27.96865</v>
      </c>
      <c r="E654" s="45">
        <v>-111.38583</v>
      </c>
      <c r="F654" s="46">
        <v>1</v>
      </c>
      <c r="G654" s="47">
        <v>42680</v>
      </c>
      <c r="H654" s="48">
        <v>0.49305555555555558</v>
      </c>
      <c r="I654" s="45">
        <v>13.1</v>
      </c>
      <c r="J654" s="45">
        <v>25</v>
      </c>
      <c r="K654" s="39" t="s">
        <v>443</v>
      </c>
      <c r="L654" s="39" t="s">
        <v>444</v>
      </c>
      <c r="M654" s="45">
        <v>2</v>
      </c>
      <c r="AI654" s="40">
        <f>VLOOKUP(K654,spp!A:E,5,FALSE)</f>
        <v>33.238461538461536</v>
      </c>
      <c r="AJ654" s="40">
        <f>AI654*M654</f>
        <v>66.476923076923072</v>
      </c>
      <c r="AK654" s="42">
        <f t="shared" ref="AK654" si="131">M654/50</f>
        <v>0.04</v>
      </c>
    </row>
    <row r="655" spans="1:37" x14ac:dyDescent="0.25">
      <c r="A655" s="40">
        <v>258</v>
      </c>
      <c r="B655" s="40" t="s">
        <v>291</v>
      </c>
      <c r="C655" s="40" t="s">
        <v>299</v>
      </c>
      <c r="D655" s="40">
        <v>27.96865</v>
      </c>
      <c r="E655" s="40">
        <v>-111.38583</v>
      </c>
      <c r="F655" s="40">
        <v>2</v>
      </c>
      <c r="G655" s="43">
        <v>42680</v>
      </c>
      <c r="H655" s="44" t="s">
        <v>138</v>
      </c>
      <c r="I655" s="40">
        <v>15.9</v>
      </c>
      <c r="J655" s="40">
        <v>23</v>
      </c>
      <c r="K655" s="40" t="s">
        <v>26</v>
      </c>
      <c r="L655" s="40" t="s">
        <v>27</v>
      </c>
      <c r="M655" s="40">
        <f>SUM(N655:AG655)</f>
        <v>31</v>
      </c>
      <c r="O655" s="40">
        <v>10</v>
      </c>
      <c r="Q655" s="40">
        <v>21</v>
      </c>
      <c r="AH655" s="41">
        <v>1.549E-2</v>
      </c>
      <c r="AI655" s="40">
        <v>2.97</v>
      </c>
      <c r="AJ655" s="40">
        <v>212.04106306427016</v>
      </c>
      <c r="AK655" s="40">
        <v>0.31</v>
      </c>
    </row>
    <row r="656" spans="1:37" x14ac:dyDescent="0.25">
      <c r="A656" s="40">
        <v>258</v>
      </c>
      <c r="B656" s="40" t="s">
        <v>291</v>
      </c>
      <c r="C656" s="40" t="s">
        <v>299</v>
      </c>
      <c r="D656" s="40">
        <v>27.96865</v>
      </c>
      <c r="E656" s="40">
        <v>-111.38583</v>
      </c>
      <c r="F656" s="40">
        <v>2</v>
      </c>
      <c r="G656" s="43">
        <v>42680</v>
      </c>
      <c r="H656" s="44" t="s">
        <v>138</v>
      </c>
      <c r="I656" s="40">
        <v>15.9</v>
      </c>
      <c r="J656" s="40">
        <v>23</v>
      </c>
      <c r="K656" s="40" t="s">
        <v>18</v>
      </c>
      <c r="L656" s="40" t="s">
        <v>19</v>
      </c>
      <c r="M656" s="40">
        <f>SUM(N656:AG656)</f>
        <v>6</v>
      </c>
      <c r="S656" s="40">
        <v>1</v>
      </c>
      <c r="T656" s="40">
        <v>3</v>
      </c>
      <c r="V656" s="40">
        <v>2</v>
      </c>
      <c r="AH656" s="41">
        <v>3.1620000000000002E-2</v>
      </c>
      <c r="AI656" s="40">
        <v>2.93</v>
      </c>
      <c r="AJ656" s="40">
        <v>1527.3938949591475</v>
      </c>
      <c r="AK656" s="40">
        <v>0.06</v>
      </c>
    </row>
    <row r="657" spans="1:37" x14ac:dyDescent="0.25">
      <c r="A657" s="40">
        <v>258</v>
      </c>
      <c r="B657" s="40" t="s">
        <v>291</v>
      </c>
      <c r="C657" s="40" t="s">
        <v>299</v>
      </c>
      <c r="D657" s="40">
        <v>27.96865</v>
      </c>
      <c r="E657" s="40">
        <v>-111.38583</v>
      </c>
      <c r="F657" s="40">
        <v>2</v>
      </c>
      <c r="G657" s="43">
        <v>42680</v>
      </c>
      <c r="H657" s="44" t="s">
        <v>138</v>
      </c>
      <c r="I657" s="40">
        <v>15.9</v>
      </c>
      <c r="J657" s="40">
        <v>23</v>
      </c>
      <c r="K657" s="40" t="s">
        <v>20</v>
      </c>
      <c r="L657" s="40" t="s">
        <v>21</v>
      </c>
      <c r="M657" s="40">
        <f>SUM(N657:AG657)</f>
        <v>1</v>
      </c>
      <c r="T657" s="40">
        <v>1</v>
      </c>
      <c r="AH657" s="41">
        <v>1.549E-2</v>
      </c>
      <c r="AI657" s="40">
        <v>2.97</v>
      </c>
      <c r="AJ657" s="40">
        <v>76.185868429067554</v>
      </c>
      <c r="AK657" s="40">
        <v>0.01</v>
      </c>
    </row>
    <row r="658" spans="1:37" x14ac:dyDescent="0.25">
      <c r="A658" s="45">
        <v>258</v>
      </c>
      <c r="B658" s="45" t="s">
        <v>291</v>
      </c>
      <c r="C658" s="45" t="str">
        <f>CONCATENATE(B658,A658)</f>
        <v>Isla San Pedro Nolasco258</v>
      </c>
      <c r="D658" s="45">
        <v>27.96865</v>
      </c>
      <c r="E658" s="45">
        <v>-111.38583</v>
      </c>
      <c r="F658" s="46">
        <v>2</v>
      </c>
      <c r="G658" s="47">
        <v>42680</v>
      </c>
      <c r="H658" s="48" t="s">
        <v>138</v>
      </c>
      <c r="I658" s="45">
        <v>15.9</v>
      </c>
      <c r="J658" s="45">
        <v>23</v>
      </c>
      <c r="K658" s="39" t="s">
        <v>441</v>
      </c>
      <c r="L658" s="39" t="s">
        <v>442</v>
      </c>
      <c r="M658" s="39">
        <v>2</v>
      </c>
      <c r="AI658" s="40">
        <f>VLOOKUP(K658,spp!A:E,5,FALSE)</f>
        <v>20.71</v>
      </c>
      <c r="AJ658" s="40">
        <f t="shared" ref="AJ658:AJ659" si="132">AI658*M658</f>
        <v>41.42</v>
      </c>
      <c r="AK658" s="42">
        <f t="shared" ref="AK658:AK659" si="133">M658/50</f>
        <v>0.04</v>
      </c>
    </row>
    <row r="659" spans="1:37" x14ac:dyDescent="0.25">
      <c r="A659" s="45">
        <v>258</v>
      </c>
      <c r="B659" s="45" t="s">
        <v>291</v>
      </c>
      <c r="C659" s="45" t="str">
        <f>CONCATENATE(B659,A659)</f>
        <v>Isla San Pedro Nolasco258</v>
      </c>
      <c r="D659" s="45">
        <v>27.96865</v>
      </c>
      <c r="E659" s="45">
        <v>-111.38583</v>
      </c>
      <c r="F659" s="46">
        <v>2</v>
      </c>
      <c r="G659" s="47">
        <v>42680</v>
      </c>
      <c r="H659" s="48" t="s">
        <v>138</v>
      </c>
      <c r="I659" s="45">
        <v>15.9</v>
      </c>
      <c r="J659" s="45">
        <v>23</v>
      </c>
      <c r="K659" s="39" t="s">
        <v>443</v>
      </c>
      <c r="L659" s="39" t="s">
        <v>444</v>
      </c>
      <c r="M659" s="39">
        <v>3</v>
      </c>
      <c r="AI659" s="40">
        <f>VLOOKUP(K659,spp!A:E,5,FALSE)</f>
        <v>33.238461538461536</v>
      </c>
      <c r="AJ659" s="40">
        <f t="shared" si="132"/>
        <v>99.715384615384608</v>
      </c>
      <c r="AK659" s="42">
        <f t="shared" si="133"/>
        <v>0.06</v>
      </c>
    </row>
    <row r="660" spans="1:37" x14ac:dyDescent="0.25">
      <c r="A660" s="40">
        <v>259</v>
      </c>
      <c r="B660" s="40" t="s">
        <v>291</v>
      </c>
      <c r="C660" s="40" t="s">
        <v>300</v>
      </c>
      <c r="D660" s="40">
        <v>27.96865</v>
      </c>
      <c r="E660" s="40">
        <v>-111.38583</v>
      </c>
      <c r="F660" s="40">
        <v>1</v>
      </c>
      <c r="G660" s="43">
        <v>42680</v>
      </c>
      <c r="H660" s="44" t="s">
        <v>301</v>
      </c>
      <c r="I660" s="40">
        <v>3.5</v>
      </c>
      <c r="J660" s="40">
        <v>26</v>
      </c>
      <c r="K660" s="40" t="s">
        <v>18</v>
      </c>
      <c r="L660" s="40" t="s">
        <v>19</v>
      </c>
      <c r="M660" s="40">
        <f>SUM(N660:AG660)</f>
        <v>5</v>
      </c>
      <c r="Q660" s="40">
        <v>2</v>
      </c>
      <c r="T660" s="40">
        <v>2</v>
      </c>
      <c r="V660" s="40">
        <v>1</v>
      </c>
      <c r="AH660" s="41">
        <v>3.1620000000000002E-2</v>
      </c>
      <c r="AI660" s="40">
        <v>2.93</v>
      </c>
      <c r="AJ660" s="40">
        <v>835.23223150457511</v>
      </c>
      <c r="AK660" s="40">
        <v>0.05</v>
      </c>
    </row>
    <row r="661" spans="1:37" x14ac:dyDescent="0.25">
      <c r="A661" s="40">
        <v>259</v>
      </c>
      <c r="B661" s="40" t="s">
        <v>291</v>
      </c>
      <c r="C661" s="40" t="s">
        <v>300</v>
      </c>
      <c r="D661" s="40">
        <v>27.96865</v>
      </c>
      <c r="E661" s="40">
        <v>-111.38583</v>
      </c>
      <c r="F661" s="40">
        <v>1</v>
      </c>
      <c r="G661" s="43">
        <v>42680</v>
      </c>
      <c r="H661" s="44" t="s">
        <v>301</v>
      </c>
      <c r="I661" s="40">
        <v>3.5</v>
      </c>
      <c r="J661" s="40">
        <v>26</v>
      </c>
      <c r="K661" s="40" t="s">
        <v>20</v>
      </c>
      <c r="L661" s="40" t="s">
        <v>21</v>
      </c>
      <c r="M661" s="40">
        <f>SUM(N661:AG661)</f>
        <v>1</v>
      </c>
      <c r="Q661" s="40">
        <v>1</v>
      </c>
      <c r="AH661" s="41">
        <v>1.549E-2</v>
      </c>
      <c r="AI661" s="40">
        <v>2.97</v>
      </c>
      <c r="AJ661" s="40">
        <v>9.7233369342013578</v>
      </c>
      <c r="AK661" s="40">
        <v>0.01</v>
      </c>
    </row>
    <row r="662" spans="1:37" x14ac:dyDescent="0.25">
      <c r="A662" s="40">
        <v>259</v>
      </c>
      <c r="B662" s="40" t="s">
        <v>291</v>
      </c>
      <c r="C662" s="40" t="s">
        <v>300</v>
      </c>
      <c r="D662" s="40">
        <v>27.96865</v>
      </c>
      <c r="E662" s="40">
        <v>-111.38583</v>
      </c>
      <c r="F662" s="40">
        <v>1</v>
      </c>
      <c r="G662" s="43">
        <v>42680</v>
      </c>
      <c r="H662" s="44" t="s">
        <v>301</v>
      </c>
      <c r="I662" s="40">
        <v>3.5</v>
      </c>
      <c r="J662" s="40">
        <v>26</v>
      </c>
      <c r="K662" s="40" t="s">
        <v>26</v>
      </c>
      <c r="L662" s="40" t="s">
        <v>27</v>
      </c>
      <c r="M662" s="40">
        <f>SUM(N662:AG662)</f>
        <v>4</v>
      </c>
      <c r="O662" s="40">
        <v>4</v>
      </c>
      <c r="AH662" s="41">
        <v>1.549E-2</v>
      </c>
      <c r="AI662" s="40">
        <v>2.97</v>
      </c>
      <c r="AJ662" s="40">
        <v>3.1403949784166616</v>
      </c>
      <c r="AK662" s="40">
        <v>0.04</v>
      </c>
    </row>
    <row r="663" spans="1:37" x14ac:dyDescent="0.25">
      <c r="A663" s="45">
        <v>259</v>
      </c>
      <c r="B663" s="45" t="s">
        <v>291</v>
      </c>
      <c r="C663" s="45" t="str">
        <f>CONCATENATE(B663,A663)</f>
        <v>Isla San Pedro Nolasco259</v>
      </c>
      <c r="D663" s="45">
        <v>27.96865</v>
      </c>
      <c r="E663" s="45">
        <v>-111.38583</v>
      </c>
      <c r="F663" s="46">
        <v>1</v>
      </c>
      <c r="G663" s="47">
        <v>42680</v>
      </c>
      <c r="H663" s="48" t="s">
        <v>301</v>
      </c>
      <c r="I663" s="45">
        <v>3.5</v>
      </c>
      <c r="J663" s="45">
        <v>26</v>
      </c>
      <c r="K663" s="39" t="s">
        <v>441</v>
      </c>
      <c r="L663" s="39" t="s">
        <v>442</v>
      </c>
      <c r="M663" s="39">
        <v>1</v>
      </c>
      <c r="AI663" s="40">
        <f>VLOOKUP(K663,spp!A:E,5,FALSE)</f>
        <v>20.71</v>
      </c>
      <c r="AJ663" s="40">
        <f>AI663*M663</f>
        <v>20.71</v>
      </c>
      <c r="AK663" s="42">
        <f t="shared" ref="AK663" si="134">M663/50</f>
        <v>0.02</v>
      </c>
    </row>
    <row r="664" spans="1:37" x14ac:dyDescent="0.25">
      <c r="A664" s="40">
        <v>260</v>
      </c>
      <c r="B664" s="40" t="s">
        <v>291</v>
      </c>
      <c r="C664" s="40" t="s">
        <v>302</v>
      </c>
      <c r="D664" s="40">
        <v>27.96865</v>
      </c>
      <c r="E664" s="40">
        <v>-111.38583</v>
      </c>
      <c r="F664" s="40">
        <v>2</v>
      </c>
      <c r="G664" s="43">
        <v>42680</v>
      </c>
      <c r="H664" s="44" t="s">
        <v>303</v>
      </c>
      <c r="I664" s="40">
        <v>7.4</v>
      </c>
      <c r="J664" s="40">
        <v>26</v>
      </c>
      <c r="K664" s="40" t="s">
        <v>18</v>
      </c>
      <c r="L664" s="40" t="s">
        <v>19</v>
      </c>
      <c r="M664" s="40">
        <f>SUM(N664:AG664)</f>
        <v>27</v>
      </c>
      <c r="Q664" s="40">
        <v>1</v>
      </c>
      <c r="T664" s="40">
        <v>26</v>
      </c>
      <c r="AH664" s="41">
        <v>3.1620000000000002E-2</v>
      </c>
      <c r="AI664" s="40">
        <v>2.93</v>
      </c>
      <c r="AJ664" s="40">
        <v>3624.2900317179578</v>
      </c>
      <c r="AK664" s="40">
        <v>0.27</v>
      </c>
    </row>
    <row r="665" spans="1:37" x14ac:dyDescent="0.25">
      <c r="A665" s="40">
        <v>260</v>
      </c>
      <c r="B665" s="40" t="s">
        <v>291</v>
      </c>
      <c r="C665" s="40" t="s">
        <v>302</v>
      </c>
      <c r="D665" s="40">
        <v>27.96865</v>
      </c>
      <c r="E665" s="40">
        <v>-111.38583</v>
      </c>
      <c r="F665" s="40">
        <v>2</v>
      </c>
      <c r="G665" s="43">
        <v>42680</v>
      </c>
      <c r="H665" s="44" t="s">
        <v>303</v>
      </c>
      <c r="I665" s="40">
        <v>7.4</v>
      </c>
      <c r="J665" s="40">
        <v>26</v>
      </c>
      <c r="K665" s="40" t="s">
        <v>20</v>
      </c>
      <c r="L665" s="40" t="s">
        <v>21</v>
      </c>
      <c r="M665" s="40">
        <f>SUM(N665:AG665)</f>
        <v>3</v>
      </c>
      <c r="V665" s="40">
        <v>3</v>
      </c>
      <c r="AH665" s="41">
        <v>1.549E-2</v>
      </c>
      <c r="AI665" s="40">
        <v>2.97</v>
      </c>
      <c r="AJ665" s="40">
        <v>874.96518587282378</v>
      </c>
      <c r="AK665" s="40">
        <v>0.03</v>
      </c>
    </row>
    <row r="666" spans="1:37" x14ac:dyDescent="0.25">
      <c r="A666" s="40">
        <v>260</v>
      </c>
      <c r="B666" s="40" t="s">
        <v>291</v>
      </c>
      <c r="C666" s="40" t="s">
        <v>302</v>
      </c>
      <c r="D666" s="40">
        <v>27.96865</v>
      </c>
      <c r="E666" s="40">
        <v>-111.38583</v>
      </c>
      <c r="F666" s="40">
        <v>2</v>
      </c>
      <c r="G666" s="43">
        <v>42680</v>
      </c>
      <c r="H666" s="44" t="s">
        <v>303</v>
      </c>
      <c r="I666" s="40">
        <v>7.4</v>
      </c>
      <c r="J666" s="40">
        <v>26</v>
      </c>
      <c r="K666" s="40" t="s">
        <v>26</v>
      </c>
      <c r="L666" s="40" t="s">
        <v>27</v>
      </c>
      <c r="M666" s="40">
        <f>SUM(N666:AG666)</f>
        <v>8</v>
      </c>
      <c r="O666" s="40">
        <v>1</v>
      </c>
      <c r="Q666" s="40">
        <v>7</v>
      </c>
      <c r="AH666" s="41">
        <v>1.549E-2</v>
      </c>
      <c r="AI666" s="40">
        <v>2.97</v>
      </c>
      <c r="AJ666" s="40">
        <v>68.848457284013676</v>
      </c>
      <c r="AK666" s="40">
        <v>0.08</v>
      </c>
    </row>
    <row r="667" spans="1:37" x14ac:dyDescent="0.25">
      <c r="A667" s="45">
        <v>260</v>
      </c>
      <c r="B667" s="45" t="s">
        <v>291</v>
      </c>
      <c r="C667" s="45" t="str">
        <f>CONCATENATE(B667,A667)</f>
        <v>Isla San Pedro Nolasco260</v>
      </c>
      <c r="D667" s="45">
        <v>27.96865</v>
      </c>
      <c r="E667" s="45">
        <v>-111.38583</v>
      </c>
      <c r="F667" s="46">
        <v>2</v>
      </c>
      <c r="G667" s="47">
        <v>42680</v>
      </c>
      <c r="H667" s="48" t="s">
        <v>303</v>
      </c>
      <c r="I667" s="45">
        <v>7.4</v>
      </c>
      <c r="J667" s="45">
        <v>26</v>
      </c>
      <c r="K667" s="39" t="s">
        <v>441</v>
      </c>
      <c r="L667" s="39" t="s">
        <v>442</v>
      </c>
      <c r="M667" s="39">
        <v>6</v>
      </c>
      <c r="AI667" s="40">
        <f>VLOOKUP(K667,spp!A:E,5,FALSE)</f>
        <v>20.71</v>
      </c>
      <c r="AJ667" s="40">
        <f t="shared" ref="AJ667:AJ668" si="135">AI667*M667</f>
        <v>124.26</v>
      </c>
      <c r="AK667" s="42">
        <f t="shared" ref="AK667:AK668" si="136">M667/50</f>
        <v>0.12</v>
      </c>
    </row>
    <row r="668" spans="1:37" x14ac:dyDescent="0.25">
      <c r="A668" s="45">
        <v>260</v>
      </c>
      <c r="B668" s="45" t="s">
        <v>291</v>
      </c>
      <c r="C668" s="45" t="str">
        <f>CONCATENATE(B668,A668)</f>
        <v>Isla San Pedro Nolasco260</v>
      </c>
      <c r="D668" s="45">
        <v>27.96865</v>
      </c>
      <c r="E668" s="45">
        <v>-111.38583</v>
      </c>
      <c r="F668" s="46">
        <v>2</v>
      </c>
      <c r="G668" s="47">
        <v>42680</v>
      </c>
      <c r="H668" s="48" t="s">
        <v>303</v>
      </c>
      <c r="I668" s="45">
        <v>7.4</v>
      </c>
      <c r="J668" s="45">
        <v>26</v>
      </c>
      <c r="K668" s="39" t="s">
        <v>443</v>
      </c>
      <c r="L668" s="39" t="s">
        <v>444</v>
      </c>
      <c r="M668" s="39">
        <v>2</v>
      </c>
      <c r="AI668" s="40">
        <f>VLOOKUP(K668,spp!A:E,5,FALSE)</f>
        <v>33.238461538461536</v>
      </c>
      <c r="AJ668" s="40">
        <f t="shared" si="135"/>
        <v>66.476923076923072</v>
      </c>
      <c r="AK668" s="42">
        <f t="shared" si="136"/>
        <v>0.04</v>
      </c>
    </row>
    <row r="669" spans="1:37" x14ac:dyDescent="0.25">
      <c r="A669" s="40">
        <v>261</v>
      </c>
      <c r="B669" s="40" t="s">
        <v>291</v>
      </c>
      <c r="C669" s="40" t="s">
        <v>304</v>
      </c>
      <c r="D669" s="40">
        <v>27.96865</v>
      </c>
      <c r="E669" s="40">
        <v>-111.38583</v>
      </c>
      <c r="F669" s="40">
        <v>1</v>
      </c>
      <c r="G669" s="43">
        <v>42680</v>
      </c>
      <c r="H669" s="44" t="s">
        <v>305</v>
      </c>
      <c r="I669" s="40">
        <v>5.9</v>
      </c>
      <c r="J669" s="40">
        <v>25</v>
      </c>
      <c r="K669" s="40" t="s">
        <v>26</v>
      </c>
      <c r="L669" s="40" t="s">
        <v>27</v>
      </c>
      <c r="M669" s="40">
        <f t="shared" ref="M669:M676" si="137">SUM(N669:AG669)</f>
        <v>56</v>
      </c>
      <c r="Q669" s="40">
        <v>56</v>
      </c>
      <c r="AH669" s="41">
        <v>1.549E-2</v>
      </c>
      <c r="AI669" s="40">
        <v>2.97</v>
      </c>
      <c r="AJ669" s="40">
        <v>544.50686831527605</v>
      </c>
      <c r="AK669" s="40">
        <v>0.56000000000000005</v>
      </c>
    </row>
    <row r="670" spans="1:37" x14ac:dyDescent="0.25">
      <c r="A670" s="40">
        <v>261</v>
      </c>
      <c r="B670" s="40" t="s">
        <v>291</v>
      </c>
      <c r="C670" s="40" t="s">
        <v>304</v>
      </c>
      <c r="D670" s="40">
        <v>27.96865</v>
      </c>
      <c r="E670" s="40">
        <v>-111.38583</v>
      </c>
      <c r="F670" s="40">
        <v>1</v>
      </c>
      <c r="G670" s="43">
        <v>42680</v>
      </c>
      <c r="H670" s="44" t="s">
        <v>305</v>
      </c>
      <c r="I670" s="40">
        <v>5.9</v>
      </c>
      <c r="J670" s="40">
        <v>25</v>
      </c>
      <c r="K670" s="40" t="s">
        <v>18</v>
      </c>
      <c r="L670" s="40" t="s">
        <v>19</v>
      </c>
      <c r="M670" s="40">
        <f t="shared" si="137"/>
        <v>12</v>
      </c>
      <c r="T670" s="40">
        <v>9</v>
      </c>
      <c r="V670" s="40">
        <v>3</v>
      </c>
      <c r="AH670" s="41">
        <v>3.1620000000000002E-2</v>
      </c>
      <c r="AI670" s="40">
        <v>2.93</v>
      </c>
      <c r="AJ670" s="40">
        <v>2812.5906501885202</v>
      </c>
      <c r="AK670" s="40">
        <v>0.12</v>
      </c>
    </row>
    <row r="671" spans="1:37" x14ac:dyDescent="0.25">
      <c r="A671" s="40">
        <v>261</v>
      </c>
      <c r="B671" s="40" t="s">
        <v>291</v>
      </c>
      <c r="C671" s="40" t="s">
        <v>304</v>
      </c>
      <c r="D671" s="40">
        <v>27.96865</v>
      </c>
      <c r="E671" s="40">
        <v>-111.38583</v>
      </c>
      <c r="F671" s="40">
        <v>1</v>
      </c>
      <c r="G671" s="43">
        <v>42680</v>
      </c>
      <c r="H671" s="44" t="s">
        <v>305</v>
      </c>
      <c r="I671" s="40">
        <v>5.9</v>
      </c>
      <c r="J671" s="40">
        <v>25</v>
      </c>
      <c r="K671" s="40" t="s">
        <v>20</v>
      </c>
      <c r="L671" s="40" t="s">
        <v>21</v>
      </c>
      <c r="M671" s="40">
        <f t="shared" si="137"/>
        <v>3</v>
      </c>
      <c r="T671" s="40">
        <v>2</v>
      </c>
      <c r="V671" s="40">
        <v>1</v>
      </c>
      <c r="AH671" s="41">
        <v>1.549E-2</v>
      </c>
      <c r="AI671" s="40">
        <v>2.97</v>
      </c>
      <c r="AJ671" s="40">
        <v>444.02679881574306</v>
      </c>
      <c r="AK671" s="40">
        <v>0.03</v>
      </c>
    </row>
    <row r="672" spans="1:37" x14ac:dyDescent="0.25">
      <c r="A672" s="40">
        <v>261</v>
      </c>
      <c r="B672" s="40" t="s">
        <v>291</v>
      </c>
      <c r="C672" s="40" t="s">
        <v>304</v>
      </c>
      <c r="D672" s="40">
        <v>27.96865</v>
      </c>
      <c r="E672" s="40">
        <v>-111.38583</v>
      </c>
      <c r="F672" s="40">
        <v>1</v>
      </c>
      <c r="G672" s="43">
        <v>42680</v>
      </c>
      <c r="H672" s="44" t="s">
        <v>305</v>
      </c>
      <c r="I672" s="40">
        <v>5.9</v>
      </c>
      <c r="J672" s="40">
        <v>25</v>
      </c>
      <c r="K672" s="40" t="s">
        <v>24</v>
      </c>
      <c r="L672" s="40" t="s">
        <v>25</v>
      </c>
      <c r="M672" s="40">
        <f t="shared" si="137"/>
        <v>1</v>
      </c>
      <c r="X672" s="40">
        <v>1</v>
      </c>
      <c r="AH672" s="41">
        <v>1.413E-2</v>
      </c>
      <c r="AI672" s="40">
        <v>2.9849999999999999</v>
      </c>
      <c r="AJ672" s="40">
        <v>705.70873989595475</v>
      </c>
      <c r="AK672" s="40">
        <v>0.01</v>
      </c>
    </row>
    <row r="673" spans="1:37" x14ac:dyDescent="0.25">
      <c r="A673" s="40">
        <v>262</v>
      </c>
      <c r="B673" s="40" t="s">
        <v>291</v>
      </c>
      <c r="C673" s="40" t="s">
        <v>306</v>
      </c>
      <c r="D673" s="40">
        <v>27.96865</v>
      </c>
      <c r="E673" s="40">
        <v>-111.38583</v>
      </c>
      <c r="F673" s="40">
        <v>2</v>
      </c>
      <c r="G673" s="43">
        <v>42680</v>
      </c>
      <c r="H673" s="44" t="s">
        <v>307</v>
      </c>
      <c r="I673" s="40">
        <v>7.7</v>
      </c>
      <c r="J673" s="40">
        <v>25</v>
      </c>
      <c r="K673" s="40" t="s">
        <v>18</v>
      </c>
      <c r="L673" s="40" t="s">
        <v>19</v>
      </c>
      <c r="M673" s="40">
        <f t="shared" si="137"/>
        <v>19</v>
      </c>
      <c r="Q673" s="40">
        <v>5</v>
      </c>
      <c r="S673" s="40">
        <v>4</v>
      </c>
      <c r="T673" s="40">
        <v>10</v>
      </c>
      <c r="AH673" s="41">
        <v>3.1620000000000002E-2</v>
      </c>
      <c r="AI673" s="40">
        <v>2.93</v>
      </c>
      <c r="AJ673" s="40">
        <v>1751.6362827908633</v>
      </c>
      <c r="AK673" s="40">
        <v>0.19</v>
      </c>
    </row>
    <row r="674" spans="1:37" x14ac:dyDescent="0.25">
      <c r="A674" s="40">
        <v>262</v>
      </c>
      <c r="B674" s="40" t="s">
        <v>291</v>
      </c>
      <c r="C674" s="40" t="s">
        <v>306</v>
      </c>
      <c r="D674" s="40">
        <v>27.96865</v>
      </c>
      <c r="E674" s="40">
        <v>-111.38583</v>
      </c>
      <c r="F674" s="40">
        <v>2</v>
      </c>
      <c r="G674" s="43">
        <v>42680</v>
      </c>
      <c r="H674" s="44" t="s">
        <v>307</v>
      </c>
      <c r="I674" s="40">
        <v>7.7</v>
      </c>
      <c r="J674" s="40">
        <v>25</v>
      </c>
      <c r="K674" s="40" t="s">
        <v>26</v>
      </c>
      <c r="L674" s="40" t="s">
        <v>27</v>
      </c>
      <c r="M674" s="40">
        <f t="shared" si="137"/>
        <v>40</v>
      </c>
      <c r="Q674" s="40">
        <v>40</v>
      </c>
      <c r="AH674" s="41">
        <v>1.549E-2</v>
      </c>
      <c r="AI674" s="40">
        <v>2.97</v>
      </c>
      <c r="AJ674" s="40">
        <v>388.9334773680543</v>
      </c>
      <c r="AK674" s="40">
        <v>0.4</v>
      </c>
    </row>
    <row r="675" spans="1:37" x14ac:dyDescent="0.25">
      <c r="A675" s="40">
        <v>262</v>
      </c>
      <c r="B675" s="40" t="s">
        <v>291</v>
      </c>
      <c r="C675" s="40" t="s">
        <v>306</v>
      </c>
      <c r="D675" s="40">
        <v>27.96865</v>
      </c>
      <c r="E675" s="40">
        <v>-111.38583</v>
      </c>
      <c r="F675" s="40">
        <v>2</v>
      </c>
      <c r="G675" s="43">
        <v>42680</v>
      </c>
      <c r="H675" s="44" t="s">
        <v>307</v>
      </c>
      <c r="I675" s="40">
        <v>7.7</v>
      </c>
      <c r="J675" s="40">
        <v>25</v>
      </c>
      <c r="K675" s="40" t="s">
        <v>20</v>
      </c>
      <c r="L675" s="40" t="s">
        <v>21</v>
      </c>
      <c r="M675" s="40">
        <f t="shared" si="137"/>
        <v>7</v>
      </c>
      <c r="T675" s="40">
        <v>2</v>
      </c>
      <c r="V675" s="40">
        <v>5</v>
      </c>
      <c r="AH675" s="41">
        <v>1.549E-2</v>
      </c>
      <c r="AI675" s="40">
        <v>2.97</v>
      </c>
      <c r="AJ675" s="40">
        <v>1610.6470466461747</v>
      </c>
      <c r="AK675" s="40">
        <v>7.0000000000000007E-2</v>
      </c>
    </row>
    <row r="676" spans="1:37" x14ac:dyDescent="0.25">
      <c r="A676" s="40">
        <v>262</v>
      </c>
      <c r="B676" s="40" t="s">
        <v>291</v>
      </c>
      <c r="C676" s="40" t="s">
        <v>306</v>
      </c>
      <c r="D676" s="40">
        <v>27.96865</v>
      </c>
      <c r="E676" s="40">
        <v>-111.38583</v>
      </c>
      <c r="F676" s="40">
        <v>2</v>
      </c>
      <c r="G676" s="43">
        <v>42680</v>
      </c>
      <c r="H676" s="44" t="s">
        <v>307</v>
      </c>
      <c r="I676" s="40">
        <v>7.7</v>
      </c>
      <c r="J676" s="40">
        <v>25</v>
      </c>
      <c r="K676" s="40" t="s">
        <v>24</v>
      </c>
      <c r="L676" s="40" t="s">
        <v>25</v>
      </c>
      <c r="M676" s="40">
        <f t="shared" si="137"/>
        <v>1</v>
      </c>
      <c r="X676" s="40">
        <v>1</v>
      </c>
      <c r="AH676" s="41">
        <v>1.413E-2</v>
      </c>
      <c r="AI676" s="40">
        <v>2.9849999999999999</v>
      </c>
      <c r="AJ676" s="40">
        <v>705.70873989595475</v>
      </c>
      <c r="AK676" s="40">
        <v>0.01</v>
      </c>
    </row>
    <row r="677" spans="1:37" x14ac:dyDescent="0.25">
      <c r="A677" s="45">
        <v>262</v>
      </c>
      <c r="B677" s="45" t="s">
        <v>291</v>
      </c>
      <c r="C677" s="45" t="str">
        <f>CONCATENATE(B677,A677)</f>
        <v>Isla San Pedro Nolasco262</v>
      </c>
      <c r="D677" s="45">
        <v>27.96865</v>
      </c>
      <c r="E677" s="45">
        <v>-111.38583</v>
      </c>
      <c r="F677" s="46">
        <v>2</v>
      </c>
      <c r="G677" s="47">
        <v>42680</v>
      </c>
      <c r="H677" s="48" t="s">
        <v>307</v>
      </c>
      <c r="I677" s="45">
        <v>7.7</v>
      </c>
      <c r="J677" s="45">
        <v>25</v>
      </c>
      <c r="K677" s="39" t="s">
        <v>443</v>
      </c>
      <c r="L677" s="39" t="s">
        <v>444</v>
      </c>
      <c r="M677" s="39">
        <v>3</v>
      </c>
      <c r="AI677" s="40">
        <f>VLOOKUP(K677,spp!A:E,5,FALSE)</f>
        <v>33.238461538461536</v>
      </c>
      <c r="AJ677" s="40">
        <f>AI677*M677</f>
        <v>99.715384615384608</v>
      </c>
      <c r="AK677" s="42">
        <f t="shared" ref="AK677" si="138">M677/50</f>
        <v>0.06</v>
      </c>
    </row>
    <row r="678" spans="1:37" x14ac:dyDescent="0.25">
      <c r="A678" s="40">
        <v>263</v>
      </c>
      <c r="B678" s="40" t="s">
        <v>291</v>
      </c>
      <c r="C678" s="40" t="s">
        <v>308</v>
      </c>
      <c r="D678" s="40">
        <v>27.96865</v>
      </c>
      <c r="E678" s="40">
        <v>-111.38583</v>
      </c>
      <c r="F678" s="40">
        <v>1</v>
      </c>
      <c r="G678" s="43">
        <v>42680</v>
      </c>
      <c r="H678" s="44" t="s">
        <v>309</v>
      </c>
      <c r="I678" s="40">
        <v>22</v>
      </c>
      <c r="J678" s="40">
        <v>24</v>
      </c>
      <c r="K678" s="40" t="s">
        <v>18</v>
      </c>
      <c r="L678" s="40" t="s">
        <v>19</v>
      </c>
      <c r="M678" s="40">
        <f>SUM(N678:AG678)</f>
        <v>10</v>
      </c>
      <c r="Q678" s="40">
        <v>9</v>
      </c>
      <c r="T678" s="40">
        <v>1</v>
      </c>
      <c r="AH678" s="41">
        <v>3.1620000000000002E-2</v>
      </c>
      <c r="AI678" s="40">
        <v>2.93</v>
      </c>
      <c r="AJ678" s="40">
        <v>302.4860338016689</v>
      </c>
      <c r="AK678" s="40">
        <v>0.1</v>
      </c>
    </row>
    <row r="679" spans="1:37" x14ac:dyDescent="0.25">
      <c r="A679" s="40">
        <v>263</v>
      </c>
      <c r="B679" s="40" t="s">
        <v>291</v>
      </c>
      <c r="C679" s="40" t="s">
        <v>308</v>
      </c>
      <c r="D679" s="40">
        <v>27.96865</v>
      </c>
      <c r="E679" s="40">
        <v>-111.38583</v>
      </c>
      <c r="F679" s="40">
        <v>1</v>
      </c>
      <c r="G679" s="43">
        <v>42680</v>
      </c>
      <c r="H679" s="44" t="s">
        <v>309</v>
      </c>
      <c r="I679" s="40">
        <v>22</v>
      </c>
      <c r="J679" s="40">
        <v>24</v>
      </c>
      <c r="K679" s="40" t="s">
        <v>20</v>
      </c>
      <c r="L679" s="40" t="s">
        <v>21</v>
      </c>
      <c r="M679" s="40">
        <f>SUM(N679:AG679)</f>
        <v>6</v>
      </c>
      <c r="Q679" s="40">
        <v>1</v>
      </c>
      <c r="T679" s="40">
        <v>4</v>
      </c>
      <c r="V679" s="40">
        <v>1</v>
      </c>
      <c r="AH679" s="41">
        <v>1.549E-2</v>
      </c>
      <c r="AI679" s="40">
        <v>2.97</v>
      </c>
      <c r="AJ679" s="40">
        <v>606.12187260807946</v>
      </c>
      <c r="AK679" s="40">
        <v>0.06</v>
      </c>
    </row>
    <row r="680" spans="1:37" x14ac:dyDescent="0.25">
      <c r="A680" s="40">
        <v>263</v>
      </c>
      <c r="B680" s="40" t="s">
        <v>291</v>
      </c>
      <c r="C680" s="40" t="s">
        <v>308</v>
      </c>
      <c r="D680" s="40">
        <v>27.96865</v>
      </c>
      <c r="E680" s="40">
        <v>-111.38583</v>
      </c>
      <c r="F680" s="40">
        <v>1</v>
      </c>
      <c r="G680" s="43">
        <v>42680</v>
      </c>
      <c r="H680" s="44" t="s">
        <v>309</v>
      </c>
      <c r="I680" s="40">
        <v>22</v>
      </c>
      <c r="J680" s="40">
        <v>24</v>
      </c>
      <c r="K680" s="40" t="s">
        <v>24</v>
      </c>
      <c r="L680" s="40" t="s">
        <v>25</v>
      </c>
      <c r="M680" s="40">
        <f>SUM(N680:AG680)</f>
        <v>2</v>
      </c>
      <c r="T680" s="40">
        <v>1</v>
      </c>
      <c r="V680" s="40">
        <v>1</v>
      </c>
      <c r="AH680" s="41">
        <v>1.413E-2</v>
      </c>
      <c r="AI680" s="40">
        <v>2.9849999999999999</v>
      </c>
      <c r="AJ680" s="40">
        <v>352.15396808129066</v>
      </c>
      <c r="AK680" s="40">
        <v>0.02</v>
      </c>
    </row>
    <row r="681" spans="1:37" x14ac:dyDescent="0.25">
      <c r="A681" s="40">
        <v>263</v>
      </c>
      <c r="B681" s="40" t="s">
        <v>291</v>
      </c>
      <c r="C681" s="40" t="s">
        <v>308</v>
      </c>
      <c r="D681" s="40">
        <v>27.96865</v>
      </c>
      <c r="E681" s="40">
        <v>-111.38583</v>
      </c>
      <c r="F681" s="40">
        <v>1</v>
      </c>
      <c r="G681" s="43">
        <v>42680</v>
      </c>
      <c r="H681" s="44" t="s">
        <v>309</v>
      </c>
      <c r="I681" s="40">
        <v>22</v>
      </c>
      <c r="J681" s="40">
        <v>24</v>
      </c>
      <c r="K681" s="40" t="s">
        <v>26</v>
      </c>
      <c r="L681" s="40" t="s">
        <v>27</v>
      </c>
      <c r="M681" s="40">
        <f>SUM(N681:AG681)</f>
        <v>6</v>
      </c>
      <c r="O681" s="40">
        <v>3</v>
      </c>
      <c r="Q681" s="40">
        <v>3</v>
      </c>
      <c r="AH681" s="41">
        <v>1.549E-2</v>
      </c>
      <c r="AI681" s="40">
        <v>2.97</v>
      </c>
      <c r="AJ681" s="40">
        <v>31.525307036416571</v>
      </c>
      <c r="AK681" s="40">
        <v>0.06</v>
      </c>
    </row>
    <row r="682" spans="1:37" x14ac:dyDescent="0.25">
      <c r="A682" s="45">
        <v>263</v>
      </c>
      <c r="B682" s="45" t="s">
        <v>291</v>
      </c>
      <c r="C682" s="45" t="str">
        <f>CONCATENATE(B682,A682)</f>
        <v>Isla San Pedro Nolasco263</v>
      </c>
      <c r="D682" s="45">
        <v>27.96865</v>
      </c>
      <c r="E682" s="45">
        <v>-111.38583</v>
      </c>
      <c r="F682" s="46">
        <v>1</v>
      </c>
      <c r="G682" s="47">
        <v>42680</v>
      </c>
      <c r="H682" s="48" t="s">
        <v>309</v>
      </c>
      <c r="I682" s="45">
        <v>22</v>
      </c>
      <c r="J682" s="45">
        <v>24</v>
      </c>
      <c r="K682" s="39" t="s">
        <v>443</v>
      </c>
      <c r="L682" s="39" t="s">
        <v>444</v>
      </c>
      <c r="M682" s="39">
        <v>32</v>
      </c>
      <c r="AI682" s="40">
        <f>VLOOKUP(K682,spp!A:E,5,FALSE)</f>
        <v>33.238461538461536</v>
      </c>
      <c r="AJ682" s="40">
        <f>AI682*M682</f>
        <v>1063.6307692307691</v>
      </c>
      <c r="AK682" s="42">
        <f t="shared" ref="AK682" si="139">M682/50</f>
        <v>0.64</v>
      </c>
    </row>
    <row r="683" spans="1:37" x14ac:dyDescent="0.25">
      <c r="A683" s="40">
        <v>264</v>
      </c>
      <c r="B683" s="40" t="s">
        <v>291</v>
      </c>
      <c r="C683" s="40" t="s">
        <v>310</v>
      </c>
      <c r="D683" s="40">
        <v>27.96865</v>
      </c>
      <c r="E683" s="40">
        <v>-111.38583</v>
      </c>
      <c r="F683" s="40">
        <v>2</v>
      </c>
      <c r="G683" s="43">
        <v>42680</v>
      </c>
      <c r="H683" s="44" t="s">
        <v>311</v>
      </c>
      <c r="I683" s="40">
        <v>17</v>
      </c>
      <c r="J683" s="40">
        <v>24</v>
      </c>
      <c r="K683" s="40" t="s">
        <v>20</v>
      </c>
      <c r="L683" s="40" t="s">
        <v>21</v>
      </c>
      <c r="M683" s="40">
        <f>SUM(N683:AG683)</f>
        <v>4</v>
      </c>
      <c r="T683" s="40">
        <v>2</v>
      </c>
      <c r="V683" s="40">
        <v>2</v>
      </c>
      <c r="AH683" s="41">
        <v>1.549E-2</v>
      </c>
      <c r="AI683" s="40">
        <v>2.97</v>
      </c>
      <c r="AJ683" s="40">
        <v>735.68186077335099</v>
      </c>
      <c r="AK683" s="40">
        <v>0.04</v>
      </c>
    </row>
    <row r="684" spans="1:37" x14ac:dyDescent="0.25">
      <c r="A684" s="40">
        <v>264</v>
      </c>
      <c r="B684" s="40" t="s">
        <v>291</v>
      </c>
      <c r="C684" s="40" t="s">
        <v>310</v>
      </c>
      <c r="D684" s="40">
        <v>27.96865</v>
      </c>
      <c r="E684" s="40">
        <v>-111.38583</v>
      </c>
      <c r="F684" s="40">
        <v>2</v>
      </c>
      <c r="G684" s="43">
        <v>42680</v>
      </c>
      <c r="H684" s="44" t="s">
        <v>311</v>
      </c>
      <c r="I684" s="40">
        <v>17</v>
      </c>
      <c r="J684" s="40">
        <v>24</v>
      </c>
      <c r="K684" s="40" t="s">
        <v>26</v>
      </c>
      <c r="L684" s="40" t="s">
        <v>27</v>
      </c>
      <c r="M684" s="40">
        <f>SUM(N684:AG684)</f>
        <v>16</v>
      </c>
      <c r="O684" s="40">
        <v>15</v>
      </c>
      <c r="Q684" s="40">
        <v>1</v>
      </c>
      <c r="AH684" s="41">
        <v>1.549E-2</v>
      </c>
      <c r="AI684" s="40">
        <v>2.97</v>
      </c>
      <c r="AJ684" s="40">
        <v>21.499818103263841</v>
      </c>
      <c r="AK684" s="40">
        <v>0.16</v>
      </c>
    </row>
    <row r="685" spans="1:37" x14ac:dyDescent="0.25">
      <c r="A685" s="45">
        <v>264</v>
      </c>
      <c r="B685" s="45" t="s">
        <v>291</v>
      </c>
      <c r="C685" s="45" t="str">
        <f>CONCATENATE(B685,A685)</f>
        <v>Isla San Pedro Nolasco264</v>
      </c>
      <c r="D685" s="45">
        <v>27.96865</v>
      </c>
      <c r="E685" s="45">
        <v>-111.38583</v>
      </c>
      <c r="F685" s="46">
        <v>2</v>
      </c>
      <c r="G685" s="47">
        <v>42680</v>
      </c>
      <c r="H685" s="48" t="s">
        <v>311</v>
      </c>
      <c r="I685" s="45">
        <v>17</v>
      </c>
      <c r="J685" s="45">
        <v>24</v>
      </c>
      <c r="K685" s="39" t="s">
        <v>445</v>
      </c>
      <c r="L685" s="39" t="s">
        <v>446</v>
      </c>
      <c r="M685" s="39">
        <v>1</v>
      </c>
      <c r="AI685" s="40">
        <f>VLOOKUP(K685,spp!A:E,5,FALSE)</f>
        <v>375</v>
      </c>
      <c r="AJ685" s="40">
        <f t="shared" ref="AJ685:AJ686" si="140">AI685*M685</f>
        <v>375</v>
      </c>
      <c r="AK685" s="42">
        <f t="shared" ref="AK685:AK686" si="141">M685/50</f>
        <v>0.02</v>
      </c>
    </row>
    <row r="686" spans="1:37" x14ac:dyDescent="0.25">
      <c r="A686" s="45">
        <v>264</v>
      </c>
      <c r="B686" s="45" t="s">
        <v>291</v>
      </c>
      <c r="C686" s="45" t="str">
        <f>CONCATENATE(B686,A686)</f>
        <v>Isla San Pedro Nolasco264</v>
      </c>
      <c r="D686" s="45">
        <v>27.96865</v>
      </c>
      <c r="E686" s="45">
        <v>-111.38583</v>
      </c>
      <c r="F686" s="46">
        <v>2</v>
      </c>
      <c r="G686" s="47">
        <v>42680</v>
      </c>
      <c r="H686" s="48" t="s">
        <v>311</v>
      </c>
      <c r="I686" s="45">
        <v>17</v>
      </c>
      <c r="J686" s="45">
        <v>24</v>
      </c>
      <c r="K686" s="39" t="s">
        <v>443</v>
      </c>
      <c r="L686" s="39" t="s">
        <v>444</v>
      </c>
      <c r="M686" s="39">
        <v>10</v>
      </c>
      <c r="AI686" s="40">
        <f>VLOOKUP(K686,spp!A:E,5,FALSE)</f>
        <v>33.238461538461536</v>
      </c>
      <c r="AJ686" s="40">
        <f t="shared" si="140"/>
        <v>332.38461538461536</v>
      </c>
      <c r="AK686" s="42">
        <f t="shared" si="141"/>
        <v>0.2</v>
      </c>
    </row>
    <row r="687" spans="1:37" x14ac:dyDescent="0.25">
      <c r="A687" s="40">
        <v>265</v>
      </c>
      <c r="B687" s="40" t="s">
        <v>291</v>
      </c>
      <c r="C687" s="40" t="s">
        <v>312</v>
      </c>
      <c r="D687" s="40">
        <v>27.96865</v>
      </c>
      <c r="E687" s="40">
        <v>-111.38583</v>
      </c>
      <c r="F687" s="40">
        <v>1</v>
      </c>
      <c r="G687" s="43">
        <v>42680</v>
      </c>
      <c r="H687" s="44" t="s">
        <v>211</v>
      </c>
      <c r="I687" s="40">
        <v>21.1</v>
      </c>
      <c r="J687" s="40">
        <v>24</v>
      </c>
      <c r="K687" s="40" t="s">
        <v>18</v>
      </c>
      <c r="L687" s="40" t="s">
        <v>19</v>
      </c>
      <c r="M687" s="40">
        <f>SUM(N687:AG687)</f>
        <v>12</v>
      </c>
      <c r="Q687" s="40">
        <v>2</v>
      </c>
      <c r="S687" s="40">
        <v>1</v>
      </c>
      <c r="T687" s="40">
        <v>9</v>
      </c>
      <c r="AH687" s="41">
        <v>3.1620000000000002E-2</v>
      </c>
      <c r="AI687" s="40">
        <v>2.93</v>
      </c>
      <c r="AJ687" s="40">
        <v>1353.0810353806933</v>
      </c>
      <c r="AK687" s="40">
        <v>0.12</v>
      </c>
    </row>
    <row r="688" spans="1:37" x14ac:dyDescent="0.25">
      <c r="A688" s="40">
        <v>265</v>
      </c>
      <c r="B688" s="40" t="s">
        <v>291</v>
      </c>
      <c r="C688" s="40" t="s">
        <v>312</v>
      </c>
      <c r="D688" s="40">
        <v>27.96865</v>
      </c>
      <c r="E688" s="40">
        <v>-111.38583</v>
      </c>
      <c r="F688" s="40">
        <v>1</v>
      </c>
      <c r="G688" s="43">
        <v>42680</v>
      </c>
      <c r="H688" s="44" t="s">
        <v>211</v>
      </c>
      <c r="I688" s="40">
        <v>21.1</v>
      </c>
      <c r="J688" s="40">
        <v>24</v>
      </c>
      <c r="K688" s="40" t="s">
        <v>26</v>
      </c>
      <c r="L688" s="40" t="s">
        <v>27</v>
      </c>
      <c r="M688" s="40">
        <f>SUM(N688:AG688)</f>
        <v>23</v>
      </c>
      <c r="Q688" s="40">
        <v>23</v>
      </c>
      <c r="AH688" s="41">
        <v>1.549E-2</v>
      </c>
      <c r="AI688" s="40">
        <v>2.97</v>
      </c>
      <c r="AJ688" s="40">
        <v>223.63674948663123</v>
      </c>
      <c r="AK688" s="40">
        <v>0.23</v>
      </c>
    </row>
    <row r="689" spans="1:37" x14ac:dyDescent="0.25">
      <c r="A689" s="40">
        <v>265</v>
      </c>
      <c r="B689" s="40" t="s">
        <v>291</v>
      </c>
      <c r="C689" s="40" t="s">
        <v>312</v>
      </c>
      <c r="D689" s="40">
        <v>27.96865</v>
      </c>
      <c r="E689" s="40">
        <v>-111.38583</v>
      </c>
      <c r="F689" s="40">
        <v>1</v>
      </c>
      <c r="G689" s="43">
        <v>42680</v>
      </c>
      <c r="H689" s="44" t="s">
        <v>211</v>
      </c>
      <c r="I689" s="40">
        <v>21.1</v>
      </c>
      <c r="J689" s="40">
        <v>24</v>
      </c>
      <c r="K689" s="40" t="s">
        <v>20</v>
      </c>
      <c r="L689" s="40" t="s">
        <v>21</v>
      </c>
      <c r="M689" s="40">
        <f>SUM(N689:AG689)</f>
        <v>1</v>
      </c>
      <c r="Z689" s="40">
        <v>1</v>
      </c>
      <c r="AH689" s="41">
        <v>1.549E-2</v>
      </c>
      <c r="AI689" s="40">
        <v>2.97</v>
      </c>
      <c r="AJ689" s="40">
        <v>2285.223100602032</v>
      </c>
      <c r="AK689" s="40">
        <v>0.01</v>
      </c>
    </row>
    <row r="690" spans="1:37" x14ac:dyDescent="0.25">
      <c r="A690" s="45">
        <v>265</v>
      </c>
      <c r="B690" s="45" t="s">
        <v>291</v>
      </c>
      <c r="C690" s="45" t="str">
        <f>CONCATENATE(B690,A690)</f>
        <v>Isla San Pedro Nolasco265</v>
      </c>
      <c r="D690" s="45">
        <v>27.96865</v>
      </c>
      <c r="E690" s="45">
        <v>-111.38583</v>
      </c>
      <c r="F690" s="46">
        <v>1</v>
      </c>
      <c r="G690" s="47">
        <v>42680</v>
      </c>
      <c r="H690" s="48" t="s">
        <v>211</v>
      </c>
      <c r="I690" s="45">
        <v>21.1</v>
      </c>
      <c r="J690" s="45">
        <v>24</v>
      </c>
      <c r="K690" s="39" t="s">
        <v>443</v>
      </c>
      <c r="L690" s="39" t="s">
        <v>444</v>
      </c>
      <c r="M690" s="45">
        <v>10</v>
      </c>
      <c r="AI690" s="40">
        <f>VLOOKUP(K690,spp!A:E,5,FALSE)</f>
        <v>33.238461538461536</v>
      </c>
      <c r="AJ690" s="40">
        <f>AI690*M690</f>
        <v>332.38461538461536</v>
      </c>
      <c r="AK690" s="42">
        <f t="shared" ref="AK690" si="142">M690/50</f>
        <v>0.2</v>
      </c>
    </row>
    <row r="691" spans="1:37" x14ac:dyDescent="0.25">
      <c r="A691" s="40">
        <v>266</v>
      </c>
      <c r="B691" s="40" t="s">
        <v>291</v>
      </c>
      <c r="C691" s="40" t="s">
        <v>313</v>
      </c>
      <c r="D691" s="40">
        <v>27.96865</v>
      </c>
      <c r="E691" s="40">
        <v>-111.38583</v>
      </c>
      <c r="F691" s="40">
        <v>2</v>
      </c>
      <c r="G691" s="43">
        <v>42680</v>
      </c>
      <c r="H691" s="44" t="s">
        <v>214</v>
      </c>
      <c r="I691" s="40">
        <v>20.6</v>
      </c>
      <c r="J691" s="40">
        <v>24</v>
      </c>
      <c r="K691" s="40" t="s">
        <v>20</v>
      </c>
      <c r="L691" s="40" t="s">
        <v>21</v>
      </c>
      <c r="M691" s="40">
        <f>SUM(N691:AG691)</f>
        <v>4</v>
      </c>
      <c r="T691" s="40">
        <v>2</v>
      </c>
      <c r="V691" s="40">
        <v>1</v>
      </c>
      <c r="X691" s="40">
        <v>1</v>
      </c>
      <c r="AH691" s="41">
        <v>1.549E-2</v>
      </c>
      <c r="AI691" s="40">
        <v>2.97</v>
      </c>
      <c r="AJ691" s="40">
        <v>1176.7235787678987</v>
      </c>
      <c r="AK691" s="40">
        <v>0.04</v>
      </c>
    </row>
    <row r="692" spans="1:37" x14ac:dyDescent="0.25">
      <c r="A692" s="40">
        <v>266</v>
      </c>
      <c r="B692" s="40" t="s">
        <v>291</v>
      </c>
      <c r="C692" s="40" t="s">
        <v>313</v>
      </c>
      <c r="D692" s="40">
        <v>27.96865</v>
      </c>
      <c r="E692" s="40">
        <v>-111.38583</v>
      </c>
      <c r="F692" s="40">
        <v>2</v>
      </c>
      <c r="G692" s="43">
        <v>42680</v>
      </c>
      <c r="H692" s="44" t="s">
        <v>214</v>
      </c>
      <c r="I692" s="40">
        <v>20.6</v>
      </c>
      <c r="J692" s="40">
        <v>24</v>
      </c>
      <c r="K692" s="40" t="s">
        <v>26</v>
      </c>
      <c r="L692" s="40" t="s">
        <v>27</v>
      </c>
      <c r="M692" s="40">
        <f>SUM(N692:AG692)</f>
        <v>27</v>
      </c>
      <c r="Q692" s="40">
        <v>27</v>
      </c>
      <c r="AH692" s="41">
        <v>1.549E-2</v>
      </c>
      <c r="AI692" s="40">
        <v>2.97</v>
      </c>
      <c r="AJ692" s="40">
        <v>262.53009722343666</v>
      </c>
      <c r="AK692" s="40">
        <v>0.27</v>
      </c>
    </row>
    <row r="693" spans="1:37" x14ac:dyDescent="0.25">
      <c r="A693" s="40">
        <v>266</v>
      </c>
      <c r="B693" s="40" t="s">
        <v>291</v>
      </c>
      <c r="C693" s="40" t="s">
        <v>313</v>
      </c>
      <c r="D693" s="40">
        <v>27.96865</v>
      </c>
      <c r="E693" s="40">
        <v>-111.38583</v>
      </c>
      <c r="F693" s="40">
        <v>2</v>
      </c>
      <c r="G693" s="43">
        <v>42680</v>
      </c>
      <c r="H693" s="44" t="s">
        <v>214</v>
      </c>
      <c r="I693" s="40">
        <v>20.6</v>
      </c>
      <c r="J693" s="40">
        <v>24</v>
      </c>
      <c r="K693" s="40" t="s">
        <v>18</v>
      </c>
      <c r="L693" s="40" t="s">
        <v>19</v>
      </c>
      <c r="M693" s="40">
        <f>SUM(N693:AG693)</f>
        <v>9</v>
      </c>
      <c r="Q693" s="40">
        <v>2</v>
      </c>
      <c r="S693" s="40">
        <v>3</v>
      </c>
      <c r="T693" s="40">
        <v>4</v>
      </c>
      <c r="AH693" s="41">
        <v>3.1620000000000002E-2</v>
      </c>
      <c r="AI693" s="40">
        <v>2.93</v>
      </c>
      <c r="AJ693" s="40">
        <v>796.44377061984551</v>
      </c>
      <c r="AK693" s="40">
        <v>0.09</v>
      </c>
    </row>
    <row r="694" spans="1:37" x14ac:dyDescent="0.25">
      <c r="A694" s="45">
        <v>266</v>
      </c>
      <c r="B694" s="45" t="s">
        <v>291</v>
      </c>
      <c r="C694" s="45" t="str">
        <f>CONCATENATE(B694,A694)</f>
        <v>Isla San Pedro Nolasco266</v>
      </c>
      <c r="D694" s="45">
        <v>27.96865</v>
      </c>
      <c r="E694" s="45">
        <v>-111.38583</v>
      </c>
      <c r="F694" s="46">
        <v>2</v>
      </c>
      <c r="G694" s="47">
        <v>42680</v>
      </c>
      <c r="H694" s="48" t="s">
        <v>214</v>
      </c>
      <c r="I694" s="45">
        <v>20.6</v>
      </c>
      <c r="J694" s="45">
        <v>24</v>
      </c>
      <c r="K694" s="39" t="s">
        <v>443</v>
      </c>
      <c r="L694" s="39" t="s">
        <v>444</v>
      </c>
      <c r="M694" s="45">
        <v>13</v>
      </c>
      <c r="AI694" s="40">
        <f>VLOOKUP(K694,spp!A:E,5,FALSE)</f>
        <v>33.238461538461536</v>
      </c>
      <c r="AJ694" s="40">
        <f>AI694*M694</f>
        <v>432.09999999999997</v>
      </c>
      <c r="AK694" s="42">
        <f t="shared" ref="AK694" si="143">M694/50</f>
        <v>0.26</v>
      </c>
    </row>
    <row r="695" spans="1:37" x14ac:dyDescent="0.25">
      <c r="A695" s="40">
        <v>267</v>
      </c>
      <c r="B695" s="40" t="s">
        <v>291</v>
      </c>
      <c r="C695" s="40" t="s">
        <v>314</v>
      </c>
      <c r="D695" s="40">
        <v>27.96865</v>
      </c>
      <c r="E695" s="40">
        <v>-111.38583</v>
      </c>
      <c r="F695" s="40">
        <v>1</v>
      </c>
      <c r="G695" s="43">
        <v>42680</v>
      </c>
      <c r="H695" s="44">
        <v>0.68402777777777779</v>
      </c>
      <c r="I695" s="40">
        <v>12.5</v>
      </c>
      <c r="J695" s="40">
        <v>24</v>
      </c>
      <c r="K695" s="40" t="s">
        <v>18</v>
      </c>
      <c r="L695" s="40" t="s">
        <v>19</v>
      </c>
      <c r="M695" s="40">
        <f>SUM(N695:AG695)</f>
        <v>1</v>
      </c>
      <c r="T695" s="40">
        <v>1</v>
      </c>
      <c r="AH695" s="41">
        <v>3.1620000000000002E-2</v>
      </c>
      <c r="AI695" s="40">
        <v>2.93</v>
      </c>
      <c r="AJ695" s="40">
        <v>138.69581223888392</v>
      </c>
      <c r="AK695" s="40">
        <v>0.01</v>
      </c>
    </row>
    <row r="696" spans="1:37" x14ac:dyDescent="0.25">
      <c r="A696" s="40">
        <v>267</v>
      </c>
      <c r="B696" s="40" t="s">
        <v>291</v>
      </c>
      <c r="C696" s="40" t="s">
        <v>314</v>
      </c>
      <c r="D696" s="40">
        <v>27.96865</v>
      </c>
      <c r="E696" s="40">
        <v>-111.38583</v>
      </c>
      <c r="F696" s="40">
        <v>1</v>
      </c>
      <c r="G696" s="43">
        <v>42680</v>
      </c>
      <c r="H696" s="44">
        <v>0.68402777777777779</v>
      </c>
      <c r="I696" s="40">
        <v>12.5</v>
      </c>
      <c r="J696" s="40">
        <v>24</v>
      </c>
      <c r="K696" s="40" t="s">
        <v>20</v>
      </c>
      <c r="L696" s="40" t="s">
        <v>21</v>
      </c>
      <c r="M696" s="40">
        <f>SUM(N696:AG696)</f>
        <v>1</v>
      </c>
      <c r="U696" s="40">
        <v>1</v>
      </c>
      <c r="AH696" s="41">
        <v>1.549E-2</v>
      </c>
      <c r="AI696" s="40">
        <v>2.97</v>
      </c>
      <c r="AJ696" s="40">
        <v>160.70651990127709</v>
      </c>
      <c r="AK696" s="40">
        <v>0.01</v>
      </c>
    </row>
    <row r="697" spans="1:37" x14ac:dyDescent="0.25">
      <c r="A697" s="40">
        <v>267</v>
      </c>
      <c r="B697" s="40" t="s">
        <v>291</v>
      </c>
      <c r="C697" s="40" t="s">
        <v>314</v>
      </c>
      <c r="D697" s="40">
        <v>27.96865</v>
      </c>
      <c r="E697" s="40">
        <v>-111.38583</v>
      </c>
      <c r="F697" s="40">
        <v>1</v>
      </c>
      <c r="G697" s="43">
        <v>42680</v>
      </c>
      <c r="H697" s="44">
        <v>0.68402777777777779</v>
      </c>
      <c r="I697" s="40">
        <v>12.5</v>
      </c>
      <c r="J697" s="40">
        <v>24</v>
      </c>
      <c r="K697" s="40" t="s">
        <v>26</v>
      </c>
      <c r="L697" s="40" t="s">
        <v>27</v>
      </c>
      <c r="M697" s="40">
        <f>SUM(N697:AG697)</f>
        <v>10</v>
      </c>
      <c r="O697" s="40">
        <v>7</v>
      </c>
      <c r="Q697" s="40">
        <v>3</v>
      </c>
      <c r="AH697" s="41">
        <v>1.549E-2</v>
      </c>
      <c r="AI697" s="40">
        <v>2.97</v>
      </c>
      <c r="AJ697" s="40">
        <v>34.665702014833229</v>
      </c>
      <c r="AK697" s="40">
        <v>0.1</v>
      </c>
    </row>
    <row r="698" spans="1:37" x14ac:dyDescent="0.25">
      <c r="A698" s="45">
        <v>267</v>
      </c>
      <c r="B698" s="45" t="s">
        <v>291</v>
      </c>
      <c r="C698" s="45" t="str">
        <f>CONCATENATE(B698,A698)</f>
        <v>Isla San Pedro Nolasco267</v>
      </c>
      <c r="D698" s="45">
        <v>27.96865</v>
      </c>
      <c r="E698" s="45">
        <v>-111.38583</v>
      </c>
      <c r="F698" s="46">
        <v>1</v>
      </c>
      <c r="G698" s="47">
        <v>42680</v>
      </c>
      <c r="H698" s="48">
        <v>0.68402777777777779</v>
      </c>
      <c r="I698" s="45">
        <v>12.5</v>
      </c>
      <c r="J698" s="45">
        <v>24</v>
      </c>
      <c r="K698" s="39" t="s">
        <v>443</v>
      </c>
      <c r="L698" s="39" t="s">
        <v>444</v>
      </c>
      <c r="M698" s="45">
        <v>5</v>
      </c>
      <c r="AI698" s="40">
        <f>VLOOKUP(K698,spp!A:E,5,FALSE)</f>
        <v>33.238461538461536</v>
      </c>
      <c r="AJ698" s="40">
        <f>AI698*M698</f>
        <v>166.19230769230768</v>
      </c>
      <c r="AK698" s="42">
        <f t="shared" ref="AK698" si="144">M698/50</f>
        <v>0.1</v>
      </c>
    </row>
    <row r="699" spans="1:37" x14ac:dyDescent="0.25">
      <c r="A699" s="40">
        <v>268</v>
      </c>
      <c r="B699" s="40" t="s">
        <v>291</v>
      </c>
      <c r="C699" s="40" t="s">
        <v>315</v>
      </c>
      <c r="D699" s="40">
        <v>27.96865</v>
      </c>
      <c r="E699" s="40">
        <v>-111.38583</v>
      </c>
      <c r="F699" s="40">
        <v>2</v>
      </c>
      <c r="G699" s="43">
        <v>42680</v>
      </c>
      <c r="H699" s="44">
        <v>0.69444444444444453</v>
      </c>
      <c r="I699" s="40">
        <v>14.2</v>
      </c>
      <c r="J699" s="40">
        <v>23</v>
      </c>
      <c r="K699" s="40" t="s">
        <v>24</v>
      </c>
      <c r="L699" s="40" t="s">
        <v>25</v>
      </c>
      <c r="M699" s="40">
        <f>SUM(N699:AG699)</f>
        <v>1</v>
      </c>
      <c r="V699" s="40">
        <v>1</v>
      </c>
      <c r="AH699" s="41">
        <v>1.413E-2</v>
      </c>
      <c r="AI699" s="40">
        <v>2.9849999999999999</v>
      </c>
      <c r="AJ699" s="40">
        <v>279.60842483900149</v>
      </c>
      <c r="AK699" s="40">
        <v>0.01</v>
      </c>
    </row>
    <row r="700" spans="1:37" x14ac:dyDescent="0.25">
      <c r="A700" s="45">
        <v>268</v>
      </c>
      <c r="B700" s="45" t="s">
        <v>291</v>
      </c>
      <c r="C700" s="45" t="str">
        <f>CONCATENATE(B700,A700)</f>
        <v>Isla San Pedro Nolasco268</v>
      </c>
      <c r="D700" s="45">
        <v>27.96865</v>
      </c>
      <c r="E700" s="45">
        <v>-111.38583</v>
      </c>
      <c r="F700" s="46">
        <v>2</v>
      </c>
      <c r="G700" s="47">
        <v>42680</v>
      </c>
      <c r="H700" s="48">
        <v>0.69444444444444453</v>
      </c>
      <c r="I700" s="45">
        <v>14.2</v>
      </c>
      <c r="J700" s="45">
        <v>23</v>
      </c>
      <c r="K700" s="39" t="s">
        <v>443</v>
      </c>
      <c r="L700" s="39" t="s">
        <v>444</v>
      </c>
      <c r="M700" s="45">
        <v>1</v>
      </c>
      <c r="AI700" s="40">
        <f>VLOOKUP(K700,spp!A:E,5,FALSE)</f>
        <v>33.238461538461536</v>
      </c>
      <c r="AJ700" s="40">
        <f>AI700*M700</f>
        <v>33.238461538461536</v>
      </c>
      <c r="AK700" s="42">
        <f t="shared" ref="AK700" si="145">M700/50</f>
        <v>0.02</v>
      </c>
    </row>
    <row r="701" spans="1:37" x14ac:dyDescent="0.25">
      <c r="A701" s="40">
        <v>269</v>
      </c>
      <c r="B701" s="40" t="s">
        <v>291</v>
      </c>
      <c r="C701" s="40" t="s">
        <v>316</v>
      </c>
      <c r="D701" s="40">
        <v>27.96865</v>
      </c>
      <c r="E701" s="40">
        <v>-111.38583</v>
      </c>
      <c r="F701" s="40">
        <v>1</v>
      </c>
      <c r="G701" s="43">
        <v>42680</v>
      </c>
      <c r="H701" s="44">
        <v>0.68055555555555547</v>
      </c>
      <c r="I701" s="40">
        <v>18.600000000000001</v>
      </c>
      <c r="J701" s="40">
        <v>23</v>
      </c>
      <c r="K701" s="40" t="s">
        <v>18</v>
      </c>
      <c r="L701" s="40" t="s">
        <v>19</v>
      </c>
      <c r="M701" s="40">
        <f>SUM(N701:AG701)</f>
        <v>42</v>
      </c>
      <c r="T701" s="40">
        <v>34</v>
      </c>
      <c r="V701" s="40">
        <v>8</v>
      </c>
      <c r="AH701" s="41">
        <v>3.1620000000000002E-2</v>
      </c>
      <c r="AI701" s="40">
        <v>2.93</v>
      </c>
      <c r="AJ701" s="40">
        <v>8887.1998562248918</v>
      </c>
      <c r="AK701" s="40">
        <v>0.42</v>
      </c>
    </row>
    <row r="702" spans="1:37" x14ac:dyDescent="0.25">
      <c r="A702" s="40">
        <v>269</v>
      </c>
      <c r="B702" s="40" t="s">
        <v>291</v>
      </c>
      <c r="C702" s="40" t="s">
        <v>316</v>
      </c>
      <c r="D702" s="40">
        <v>27.96865</v>
      </c>
      <c r="E702" s="40">
        <v>-111.38583</v>
      </c>
      <c r="F702" s="40">
        <v>1</v>
      </c>
      <c r="G702" s="43">
        <v>42680</v>
      </c>
      <c r="H702" s="44">
        <v>0.68055555555555547</v>
      </c>
      <c r="I702" s="40">
        <v>18.600000000000001</v>
      </c>
      <c r="J702" s="40">
        <v>23</v>
      </c>
      <c r="K702" s="40" t="s">
        <v>26</v>
      </c>
      <c r="L702" s="40" t="s">
        <v>27</v>
      </c>
      <c r="M702" s="40">
        <f>SUM(N702:AG702)</f>
        <v>2</v>
      </c>
      <c r="Q702" s="40">
        <v>2</v>
      </c>
      <c r="AH702" s="41">
        <v>1.549E-2</v>
      </c>
      <c r="AI702" s="40">
        <v>2.97</v>
      </c>
      <c r="AJ702" s="40">
        <v>19.446673868402716</v>
      </c>
      <c r="AK702" s="40">
        <v>0.02</v>
      </c>
    </row>
    <row r="703" spans="1:37" x14ac:dyDescent="0.25">
      <c r="A703" s="45">
        <v>269</v>
      </c>
      <c r="B703" s="45" t="s">
        <v>291</v>
      </c>
      <c r="C703" s="45" t="str">
        <f>CONCATENATE(B703,A703)</f>
        <v>Isla San Pedro Nolasco269</v>
      </c>
      <c r="D703" s="45">
        <v>27.96865</v>
      </c>
      <c r="E703" s="45">
        <v>-111.38583</v>
      </c>
      <c r="F703" s="46">
        <v>1</v>
      </c>
      <c r="G703" s="47">
        <v>42680</v>
      </c>
      <c r="H703" s="48">
        <v>0.68055555555555547</v>
      </c>
      <c r="I703" s="45">
        <v>18.600000000000001</v>
      </c>
      <c r="J703" s="45">
        <v>23</v>
      </c>
      <c r="K703" s="39" t="s">
        <v>443</v>
      </c>
      <c r="L703" s="39" t="s">
        <v>444</v>
      </c>
      <c r="M703" s="45">
        <v>4</v>
      </c>
      <c r="AI703" s="40">
        <f>VLOOKUP(K703,spp!A:E,5,FALSE)</f>
        <v>33.238461538461536</v>
      </c>
      <c r="AJ703" s="40">
        <f>AI703*M703</f>
        <v>132.95384615384614</v>
      </c>
      <c r="AK703" s="42">
        <f t="shared" ref="AK703" si="146">M703/50</f>
        <v>0.08</v>
      </c>
    </row>
    <row r="704" spans="1:37" x14ac:dyDescent="0.25">
      <c r="A704" s="40">
        <v>270</v>
      </c>
      <c r="B704" s="40" t="s">
        <v>291</v>
      </c>
      <c r="C704" s="40" t="s">
        <v>317</v>
      </c>
      <c r="D704" s="40">
        <v>27.96865</v>
      </c>
      <c r="E704" s="40">
        <v>-111.38583</v>
      </c>
      <c r="F704" s="40">
        <v>2</v>
      </c>
      <c r="G704" s="43">
        <v>42680</v>
      </c>
      <c r="H704" s="44">
        <v>0.69444444444444453</v>
      </c>
      <c r="I704" s="40">
        <v>20.2</v>
      </c>
      <c r="J704" s="40">
        <v>23</v>
      </c>
      <c r="K704" s="40" t="s">
        <v>18</v>
      </c>
      <c r="L704" s="40" t="s">
        <v>19</v>
      </c>
      <c r="M704" s="40">
        <f>SUM(N704:AG704)</f>
        <v>3</v>
      </c>
      <c r="O704" s="40">
        <v>1</v>
      </c>
      <c r="S704" s="40">
        <v>1</v>
      </c>
      <c r="T704" s="40">
        <v>1</v>
      </c>
      <c r="AH704" s="41">
        <v>3.1620000000000002E-2</v>
      </c>
      <c r="AI704" s="40">
        <v>2.93</v>
      </c>
      <c r="AJ704" s="40">
        <v>208.63681507948593</v>
      </c>
      <c r="AK704" s="40">
        <v>0.03</v>
      </c>
    </row>
    <row r="705" spans="1:37" x14ac:dyDescent="0.25">
      <c r="A705" s="40">
        <v>270</v>
      </c>
      <c r="B705" s="40" t="s">
        <v>291</v>
      </c>
      <c r="C705" s="40" t="s">
        <v>317</v>
      </c>
      <c r="D705" s="40">
        <v>27.96865</v>
      </c>
      <c r="E705" s="40">
        <v>-111.38583</v>
      </c>
      <c r="F705" s="40">
        <v>2</v>
      </c>
      <c r="G705" s="43">
        <v>42680</v>
      </c>
      <c r="H705" s="44">
        <v>0.69444444444444453</v>
      </c>
      <c r="I705" s="40">
        <v>20.2</v>
      </c>
      <c r="J705" s="40">
        <v>23</v>
      </c>
      <c r="K705" s="40" t="s">
        <v>26</v>
      </c>
      <c r="L705" s="40" t="s">
        <v>27</v>
      </c>
      <c r="M705" s="40">
        <f>SUM(N705:AG705)</f>
        <v>12</v>
      </c>
      <c r="O705" s="40">
        <v>4</v>
      </c>
      <c r="Q705" s="40">
        <v>8</v>
      </c>
      <c r="AH705" s="41">
        <v>1.549E-2</v>
      </c>
      <c r="AI705" s="40">
        <v>2.97</v>
      </c>
      <c r="AJ705" s="40">
        <v>80.927090452027528</v>
      </c>
      <c r="AK705" s="40">
        <v>0.12</v>
      </c>
    </row>
    <row r="706" spans="1:37" x14ac:dyDescent="0.25">
      <c r="A706" s="45">
        <v>270</v>
      </c>
      <c r="B706" s="45" t="s">
        <v>291</v>
      </c>
      <c r="C706" s="45" t="str">
        <f>CONCATENATE(B706,A706)</f>
        <v>Isla San Pedro Nolasco270</v>
      </c>
      <c r="D706" s="45">
        <v>27.96865</v>
      </c>
      <c r="E706" s="45">
        <v>-111.38583</v>
      </c>
      <c r="F706" s="46">
        <v>2</v>
      </c>
      <c r="G706" s="47">
        <v>42680</v>
      </c>
      <c r="H706" s="48">
        <v>0.69444444444444453</v>
      </c>
      <c r="I706" s="45">
        <v>20.2</v>
      </c>
      <c r="J706" s="45">
        <v>23</v>
      </c>
      <c r="K706" s="39" t="s">
        <v>443</v>
      </c>
      <c r="L706" s="39" t="s">
        <v>444</v>
      </c>
      <c r="M706" s="45">
        <v>3</v>
      </c>
      <c r="AI706" s="40">
        <f>VLOOKUP(K706,spp!A:E,5,FALSE)</f>
        <v>33.238461538461536</v>
      </c>
      <c r="AJ706" s="40">
        <f>AI706*M706</f>
        <v>99.715384615384608</v>
      </c>
      <c r="AK706" s="42">
        <f t="shared" ref="AK706" si="147">M706/50</f>
        <v>0.06</v>
      </c>
    </row>
    <row r="707" spans="1:37" x14ac:dyDescent="0.25">
      <c r="A707" s="40">
        <v>271</v>
      </c>
      <c r="B707" s="40" t="s">
        <v>291</v>
      </c>
      <c r="C707" s="40" t="s">
        <v>318</v>
      </c>
      <c r="D707" s="40">
        <v>27.96865</v>
      </c>
      <c r="E707" s="40">
        <v>-111.38583</v>
      </c>
      <c r="F707" s="40">
        <v>1</v>
      </c>
      <c r="G707" s="43">
        <v>42680</v>
      </c>
      <c r="H707" s="44" t="s">
        <v>319</v>
      </c>
      <c r="I707" s="40">
        <v>12</v>
      </c>
      <c r="J707" s="40">
        <v>24</v>
      </c>
      <c r="K707" s="40" t="s">
        <v>18</v>
      </c>
      <c r="L707" s="40" t="s">
        <v>19</v>
      </c>
      <c r="M707" s="40">
        <f>SUM(N707:AG707)</f>
        <v>10</v>
      </c>
      <c r="Q707" s="40">
        <v>5</v>
      </c>
      <c r="T707" s="40">
        <v>1</v>
      </c>
      <c r="V707" s="40">
        <v>2</v>
      </c>
      <c r="X707" s="40">
        <v>2</v>
      </c>
      <c r="AH707" s="41">
        <v>3.1620000000000002E-2</v>
      </c>
      <c r="AI707" s="40">
        <v>2.93</v>
      </c>
      <c r="AJ707" s="40">
        <v>3860.2136745539092</v>
      </c>
      <c r="AK707" s="40">
        <v>0.1</v>
      </c>
    </row>
    <row r="708" spans="1:37" x14ac:dyDescent="0.25">
      <c r="A708" s="40">
        <v>271</v>
      </c>
      <c r="B708" s="40" t="s">
        <v>291</v>
      </c>
      <c r="C708" s="40" t="s">
        <v>318</v>
      </c>
      <c r="D708" s="40">
        <v>27.96865</v>
      </c>
      <c r="E708" s="40">
        <v>-111.38583</v>
      </c>
      <c r="F708" s="40">
        <v>1</v>
      </c>
      <c r="G708" s="43">
        <v>42680</v>
      </c>
      <c r="H708" s="44" t="s">
        <v>319</v>
      </c>
      <c r="I708" s="40">
        <v>12</v>
      </c>
      <c r="J708" s="40">
        <v>24</v>
      </c>
      <c r="K708" s="40" t="s">
        <v>24</v>
      </c>
      <c r="L708" s="40" t="s">
        <v>25</v>
      </c>
      <c r="M708" s="40">
        <f>SUM(N708:AG708)</f>
        <v>3</v>
      </c>
      <c r="Q708" s="40">
        <v>1</v>
      </c>
      <c r="V708" s="40">
        <v>1</v>
      </c>
      <c r="X708" s="40">
        <v>1</v>
      </c>
      <c r="AH708" s="41">
        <v>1.413E-2</v>
      </c>
      <c r="AI708" s="40">
        <v>2.9849999999999999</v>
      </c>
      <c r="AJ708" s="40">
        <v>994.48013337312364</v>
      </c>
      <c r="AK708" s="40">
        <v>0.03</v>
      </c>
    </row>
    <row r="709" spans="1:37" x14ac:dyDescent="0.25">
      <c r="A709" s="40">
        <v>271</v>
      </c>
      <c r="B709" s="40" t="s">
        <v>291</v>
      </c>
      <c r="C709" s="40" t="s">
        <v>318</v>
      </c>
      <c r="D709" s="40">
        <v>27.96865</v>
      </c>
      <c r="E709" s="40">
        <v>-111.38583</v>
      </c>
      <c r="F709" s="40">
        <v>1</v>
      </c>
      <c r="G709" s="43">
        <v>42680</v>
      </c>
      <c r="H709" s="44" t="s">
        <v>319</v>
      </c>
      <c r="I709" s="40">
        <v>12</v>
      </c>
      <c r="J709" s="40">
        <v>24</v>
      </c>
      <c r="K709" s="40" t="s">
        <v>53</v>
      </c>
      <c r="L709" s="40" t="s">
        <v>54</v>
      </c>
      <c r="M709" s="40">
        <f>SUM(N709:AG709)</f>
        <v>1</v>
      </c>
      <c r="V709" s="40">
        <v>1</v>
      </c>
      <c r="AH709" s="41">
        <v>1.259E-2</v>
      </c>
      <c r="AI709" s="40">
        <v>3.01</v>
      </c>
      <c r="AJ709" s="40">
        <v>270.65567556170703</v>
      </c>
      <c r="AK709" s="40">
        <v>0.01</v>
      </c>
    </row>
    <row r="710" spans="1:37" x14ac:dyDescent="0.25">
      <c r="A710" s="40">
        <v>271</v>
      </c>
      <c r="B710" s="40" t="s">
        <v>291</v>
      </c>
      <c r="C710" s="40" t="s">
        <v>318</v>
      </c>
      <c r="D710" s="40">
        <v>27.96865</v>
      </c>
      <c r="E710" s="40">
        <v>-111.38583</v>
      </c>
      <c r="F710" s="40">
        <v>1</v>
      </c>
      <c r="G710" s="43">
        <v>42680</v>
      </c>
      <c r="H710" s="44" t="s">
        <v>319</v>
      </c>
      <c r="I710" s="40">
        <v>12</v>
      </c>
      <c r="J710" s="40">
        <v>24</v>
      </c>
      <c r="K710" s="40" t="s">
        <v>26</v>
      </c>
      <c r="L710" s="40" t="s">
        <v>27</v>
      </c>
      <c r="M710" s="40">
        <f>SUM(N710:AG710)</f>
        <v>13</v>
      </c>
      <c r="Q710" s="40">
        <v>13</v>
      </c>
      <c r="AH710" s="41">
        <v>1.549E-2</v>
      </c>
      <c r="AI710" s="40">
        <v>2.97</v>
      </c>
      <c r="AJ710" s="40">
        <v>126.40338014461766</v>
      </c>
      <c r="AK710" s="40">
        <v>0.13</v>
      </c>
    </row>
    <row r="711" spans="1:37" x14ac:dyDescent="0.25">
      <c r="A711" s="45">
        <v>271</v>
      </c>
      <c r="B711" s="45" t="s">
        <v>291</v>
      </c>
      <c r="C711" s="45" t="str">
        <f>CONCATENATE(B711,A711)</f>
        <v>Isla San Pedro Nolasco271</v>
      </c>
      <c r="D711" s="45">
        <v>27.96865</v>
      </c>
      <c r="E711" s="45">
        <v>-111.38583</v>
      </c>
      <c r="F711" s="46">
        <v>1</v>
      </c>
      <c r="G711" s="47">
        <v>42680</v>
      </c>
      <c r="H711" s="48" t="s">
        <v>319</v>
      </c>
      <c r="I711" s="45">
        <v>12</v>
      </c>
      <c r="J711" s="45">
        <v>24</v>
      </c>
      <c r="K711" s="39" t="s">
        <v>441</v>
      </c>
      <c r="L711" s="39" t="s">
        <v>442</v>
      </c>
      <c r="M711" s="39">
        <v>2</v>
      </c>
      <c r="AI711" s="40">
        <f>VLOOKUP(K711,spp!A:E,5,FALSE)</f>
        <v>20.71</v>
      </c>
      <c r="AJ711" s="40">
        <f t="shared" ref="AJ711:AJ712" si="148">AI711*M711</f>
        <v>41.42</v>
      </c>
      <c r="AK711" s="42">
        <f t="shared" ref="AK711:AK712" si="149">M711/50</f>
        <v>0.04</v>
      </c>
    </row>
    <row r="712" spans="1:37" x14ac:dyDescent="0.25">
      <c r="A712" s="45">
        <v>271</v>
      </c>
      <c r="B712" s="45" t="s">
        <v>291</v>
      </c>
      <c r="C712" s="45" t="str">
        <f>CONCATENATE(B712,A712)</f>
        <v>Isla San Pedro Nolasco271</v>
      </c>
      <c r="D712" s="45">
        <v>27.96865</v>
      </c>
      <c r="E712" s="45">
        <v>-111.38583</v>
      </c>
      <c r="F712" s="46">
        <v>1</v>
      </c>
      <c r="G712" s="47">
        <v>42680</v>
      </c>
      <c r="H712" s="48" t="s">
        <v>319</v>
      </c>
      <c r="I712" s="45">
        <v>12</v>
      </c>
      <c r="J712" s="45">
        <v>24</v>
      </c>
      <c r="K712" s="39" t="s">
        <v>443</v>
      </c>
      <c r="L712" s="39" t="s">
        <v>444</v>
      </c>
      <c r="M712" s="39">
        <v>6</v>
      </c>
      <c r="AI712" s="40">
        <f>VLOOKUP(K712,spp!A:E,5,FALSE)</f>
        <v>33.238461538461536</v>
      </c>
      <c r="AJ712" s="40">
        <f t="shared" si="148"/>
        <v>199.43076923076922</v>
      </c>
      <c r="AK712" s="42">
        <f t="shared" si="149"/>
        <v>0.12</v>
      </c>
    </row>
    <row r="713" spans="1:37" x14ac:dyDescent="0.25">
      <c r="A713" s="40">
        <v>272</v>
      </c>
      <c r="B713" s="40" t="s">
        <v>291</v>
      </c>
      <c r="C713" s="40" t="s">
        <v>320</v>
      </c>
      <c r="D713" s="40">
        <v>27.96865</v>
      </c>
      <c r="E713" s="40">
        <v>-111.38583</v>
      </c>
      <c r="F713" s="40">
        <v>2</v>
      </c>
      <c r="G713" s="43">
        <v>42680</v>
      </c>
      <c r="H713" s="44" t="s">
        <v>321</v>
      </c>
      <c r="I713" s="40">
        <v>16</v>
      </c>
      <c r="J713" s="40">
        <v>22</v>
      </c>
      <c r="K713" s="40" t="s">
        <v>18</v>
      </c>
      <c r="L713" s="40" t="s">
        <v>19</v>
      </c>
      <c r="M713" s="40">
        <f>SUM(N713:AG713)</f>
        <v>16</v>
      </c>
      <c r="Q713" s="40">
        <v>8</v>
      </c>
      <c r="T713" s="40">
        <v>5</v>
      </c>
      <c r="V713" s="40">
        <v>3</v>
      </c>
      <c r="AH713" s="41">
        <v>3.1620000000000002E-2</v>
      </c>
      <c r="AI713" s="40">
        <v>2.93</v>
      </c>
      <c r="AJ713" s="40">
        <v>2403.3987092887933</v>
      </c>
      <c r="AK713" s="40">
        <v>0.16</v>
      </c>
    </row>
    <row r="714" spans="1:37" x14ac:dyDescent="0.25">
      <c r="A714" s="40">
        <v>272</v>
      </c>
      <c r="B714" s="40" t="s">
        <v>291</v>
      </c>
      <c r="C714" s="40" t="s">
        <v>320</v>
      </c>
      <c r="D714" s="40">
        <v>27.96865</v>
      </c>
      <c r="E714" s="40">
        <v>-111.38583</v>
      </c>
      <c r="F714" s="40">
        <v>2</v>
      </c>
      <c r="G714" s="43">
        <v>42680</v>
      </c>
      <c r="H714" s="44" t="s">
        <v>321</v>
      </c>
      <c r="I714" s="40">
        <v>16</v>
      </c>
      <c r="J714" s="40">
        <v>22</v>
      </c>
      <c r="K714" s="40" t="s">
        <v>24</v>
      </c>
      <c r="L714" s="40" t="s">
        <v>25</v>
      </c>
      <c r="M714" s="40">
        <f>SUM(N714:AG714)</f>
        <v>2</v>
      </c>
      <c r="T714" s="40">
        <v>1</v>
      </c>
      <c r="X714" s="40">
        <v>1</v>
      </c>
      <c r="AH714" s="41">
        <v>1.413E-2</v>
      </c>
      <c r="AI714" s="40">
        <v>2.9849999999999999</v>
      </c>
      <c r="AJ714" s="40">
        <v>778.25428313824398</v>
      </c>
      <c r="AK714" s="40">
        <v>0.02</v>
      </c>
    </row>
    <row r="715" spans="1:37" x14ac:dyDescent="0.25">
      <c r="A715" s="40">
        <v>272</v>
      </c>
      <c r="B715" s="40" t="s">
        <v>291</v>
      </c>
      <c r="C715" s="40" t="s">
        <v>320</v>
      </c>
      <c r="D715" s="40">
        <v>27.96865</v>
      </c>
      <c r="E715" s="40">
        <v>-111.38583</v>
      </c>
      <c r="F715" s="40">
        <v>2</v>
      </c>
      <c r="G715" s="43">
        <v>42680</v>
      </c>
      <c r="H715" s="44" t="s">
        <v>321</v>
      </c>
      <c r="I715" s="40">
        <v>16</v>
      </c>
      <c r="J715" s="40">
        <v>22</v>
      </c>
      <c r="K715" s="40" t="s">
        <v>26</v>
      </c>
      <c r="L715" s="40" t="s">
        <v>27</v>
      </c>
      <c r="M715" s="40">
        <f>SUM(N715:AG715)</f>
        <v>16</v>
      </c>
      <c r="O715" s="40">
        <v>6</v>
      </c>
      <c r="Q715" s="40">
        <v>10</v>
      </c>
      <c r="AH715" s="41">
        <v>1.549E-2</v>
      </c>
      <c r="AI715" s="40">
        <v>2.97</v>
      </c>
      <c r="AJ715" s="40">
        <v>101.94396180963857</v>
      </c>
      <c r="AK715" s="40">
        <v>0.16</v>
      </c>
    </row>
    <row r="716" spans="1:37" x14ac:dyDescent="0.25">
      <c r="A716" s="45">
        <v>272</v>
      </c>
      <c r="B716" s="45" t="s">
        <v>291</v>
      </c>
      <c r="C716" s="45" t="str">
        <f>CONCATENATE(B716,A716)</f>
        <v>Isla San Pedro Nolasco272</v>
      </c>
      <c r="D716" s="45">
        <v>27.96865</v>
      </c>
      <c r="E716" s="45">
        <v>-111.38583</v>
      </c>
      <c r="F716" s="46">
        <v>2</v>
      </c>
      <c r="G716" s="47">
        <v>42680</v>
      </c>
      <c r="H716" s="48" t="s">
        <v>321</v>
      </c>
      <c r="I716" s="45">
        <v>16</v>
      </c>
      <c r="J716" s="45">
        <v>22</v>
      </c>
      <c r="K716" s="39" t="s">
        <v>443</v>
      </c>
      <c r="L716" s="39" t="s">
        <v>444</v>
      </c>
      <c r="M716" s="39">
        <v>9</v>
      </c>
      <c r="AI716" s="40">
        <f>VLOOKUP(K716,spp!A:E,5,FALSE)</f>
        <v>33.238461538461536</v>
      </c>
      <c r="AJ716" s="40">
        <f>AI716*M716</f>
        <v>299.14615384615382</v>
      </c>
      <c r="AK716" s="42">
        <f t="shared" ref="AK716" si="150">M716/50</f>
        <v>0.18</v>
      </c>
    </row>
    <row r="717" spans="1:37" x14ac:dyDescent="0.25">
      <c r="A717" s="40">
        <v>273</v>
      </c>
      <c r="B717" s="40" t="s">
        <v>291</v>
      </c>
      <c r="C717" s="40" t="s">
        <v>322</v>
      </c>
      <c r="D717" s="40">
        <v>27.96865</v>
      </c>
      <c r="E717" s="40">
        <v>-111.38583</v>
      </c>
      <c r="F717" s="40">
        <v>1</v>
      </c>
      <c r="G717" s="43">
        <v>42680</v>
      </c>
      <c r="H717" s="44" t="s">
        <v>323</v>
      </c>
      <c r="I717" s="40">
        <v>14.6</v>
      </c>
      <c r="J717" s="40">
        <v>23</v>
      </c>
      <c r="K717" s="40" t="s">
        <v>18</v>
      </c>
      <c r="L717" s="40" t="s">
        <v>19</v>
      </c>
      <c r="M717" s="40">
        <f>SUM(N717:AG717)</f>
        <v>19</v>
      </c>
      <c r="Q717" s="40">
        <v>1</v>
      </c>
      <c r="S717" s="40">
        <v>1</v>
      </c>
      <c r="T717" s="40">
        <v>17</v>
      </c>
      <c r="AH717" s="41">
        <v>3.1620000000000002E-2</v>
      </c>
      <c r="AI717" s="40">
        <v>2.93</v>
      </c>
      <c r="AJ717" s="40">
        <v>2444.4486197847882</v>
      </c>
      <c r="AK717" s="40">
        <v>0.19</v>
      </c>
    </row>
    <row r="718" spans="1:37" x14ac:dyDescent="0.25">
      <c r="A718" s="40">
        <v>273</v>
      </c>
      <c r="B718" s="40" t="s">
        <v>291</v>
      </c>
      <c r="C718" s="40" t="s">
        <v>322</v>
      </c>
      <c r="D718" s="40">
        <v>27.96865</v>
      </c>
      <c r="E718" s="40">
        <v>-111.38583</v>
      </c>
      <c r="F718" s="40">
        <v>1</v>
      </c>
      <c r="G718" s="43">
        <v>42680</v>
      </c>
      <c r="H718" s="44" t="s">
        <v>323</v>
      </c>
      <c r="I718" s="40">
        <v>14.6</v>
      </c>
      <c r="J718" s="40">
        <v>23</v>
      </c>
      <c r="K718" s="40" t="s">
        <v>26</v>
      </c>
      <c r="L718" s="40" t="s">
        <v>27</v>
      </c>
      <c r="M718" s="40">
        <f>SUM(N718:AG718)</f>
        <v>9</v>
      </c>
      <c r="Q718" s="40">
        <v>9</v>
      </c>
      <c r="AH718" s="41">
        <v>1.549E-2</v>
      </c>
      <c r="AI718" s="40">
        <v>2.97</v>
      </c>
      <c r="AJ718" s="40">
        <v>87.510032407812218</v>
      </c>
      <c r="AK718" s="40">
        <v>0.09</v>
      </c>
    </row>
    <row r="719" spans="1:37" x14ac:dyDescent="0.25">
      <c r="A719" s="40">
        <v>273</v>
      </c>
      <c r="B719" s="40" t="s">
        <v>291</v>
      </c>
      <c r="C719" s="40" t="s">
        <v>322</v>
      </c>
      <c r="D719" s="40">
        <v>27.96865</v>
      </c>
      <c r="E719" s="40">
        <v>-111.38583</v>
      </c>
      <c r="F719" s="40">
        <v>1</v>
      </c>
      <c r="G719" s="43">
        <v>42680</v>
      </c>
      <c r="H719" s="44" t="s">
        <v>323</v>
      </c>
      <c r="I719" s="40">
        <v>14.6</v>
      </c>
      <c r="J719" s="40">
        <v>23</v>
      </c>
      <c r="K719" s="40" t="s">
        <v>20</v>
      </c>
      <c r="L719" s="40" t="s">
        <v>21</v>
      </c>
      <c r="M719" s="40">
        <f>SUM(N719:AG719)</f>
        <v>3</v>
      </c>
      <c r="T719" s="40">
        <v>2</v>
      </c>
      <c r="V719" s="40">
        <v>1</v>
      </c>
      <c r="AH719" s="41">
        <v>1.549E-2</v>
      </c>
      <c r="AI719" s="40">
        <v>2.97</v>
      </c>
      <c r="AJ719" s="40">
        <v>444.02679881574306</v>
      </c>
      <c r="AK719" s="40">
        <v>0.03</v>
      </c>
    </row>
    <row r="720" spans="1:37" x14ac:dyDescent="0.25">
      <c r="A720" s="40">
        <v>273</v>
      </c>
      <c r="B720" s="40" t="s">
        <v>291</v>
      </c>
      <c r="C720" s="40" t="s">
        <v>322</v>
      </c>
      <c r="D720" s="40">
        <v>27.96865</v>
      </c>
      <c r="E720" s="40">
        <v>-111.38583</v>
      </c>
      <c r="F720" s="40">
        <v>1</v>
      </c>
      <c r="G720" s="43">
        <v>42680</v>
      </c>
      <c r="H720" s="44" t="s">
        <v>323</v>
      </c>
      <c r="I720" s="40">
        <v>14.6</v>
      </c>
      <c r="J720" s="40">
        <v>23</v>
      </c>
      <c r="K720" s="40" t="s">
        <v>53</v>
      </c>
      <c r="L720" s="40" t="s">
        <v>54</v>
      </c>
      <c r="M720" s="40">
        <f>SUM(N720:AG720)</f>
        <v>1</v>
      </c>
      <c r="S720" s="40">
        <v>1</v>
      </c>
      <c r="AH720" s="41">
        <v>1.259E-2</v>
      </c>
      <c r="AI720" s="40">
        <v>3.01</v>
      </c>
      <c r="AJ720" s="40">
        <v>33.598265030971532</v>
      </c>
      <c r="AK720" s="40">
        <v>0.01</v>
      </c>
    </row>
    <row r="721" spans="1:37" x14ac:dyDescent="0.25">
      <c r="A721" s="45">
        <v>273</v>
      </c>
      <c r="B721" s="45" t="s">
        <v>291</v>
      </c>
      <c r="C721" s="45" t="str">
        <f>CONCATENATE(B721,A721)</f>
        <v>Isla San Pedro Nolasco273</v>
      </c>
      <c r="D721" s="45">
        <v>27.96865</v>
      </c>
      <c r="E721" s="45">
        <v>-111.38583</v>
      </c>
      <c r="F721" s="46">
        <v>1</v>
      </c>
      <c r="G721" s="47">
        <v>42680</v>
      </c>
      <c r="H721" s="48" t="s">
        <v>323</v>
      </c>
      <c r="I721" s="45">
        <v>14.6</v>
      </c>
      <c r="J721" s="45">
        <v>23</v>
      </c>
      <c r="K721" s="39" t="s">
        <v>447</v>
      </c>
      <c r="L721" s="39" t="s">
        <v>448</v>
      </c>
      <c r="M721" s="39">
        <v>1</v>
      </c>
      <c r="AI721" s="40">
        <f>VLOOKUP(K721,spp!A:E,5,FALSE)</f>
        <v>566.25</v>
      </c>
      <c r="AJ721" s="40">
        <f t="shared" ref="AJ721:AJ723" si="151">AI721*M721</f>
        <v>566.25</v>
      </c>
      <c r="AK721" s="42">
        <f t="shared" ref="AK721:AK723" si="152">M721/50</f>
        <v>0.02</v>
      </c>
    </row>
    <row r="722" spans="1:37" x14ac:dyDescent="0.25">
      <c r="A722" s="45">
        <v>273</v>
      </c>
      <c r="B722" s="45" t="s">
        <v>291</v>
      </c>
      <c r="C722" s="45" t="str">
        <f>CONCATENATE(B722,A722)</f>
        <v>Isla San Pedro Nolasco273</v>
      </c>
      <c r="D722" s="45">
        <v>27.96865</v>
      </c>
      <c r="E722" s="45">
        <v>-111.38583</v>
      </c>
      <c r="F722" s="46">
        <v>1</v>
      </c>
      <c r="G722" s="47">
        <v>42680</v>
      </c>
      <c r="H722" s="48" t="s">
        <v>323</v>
      </c>
      <c r="I722" s="45">
        <v>14.6</v>
      </c>
      <c r="J722" s="45">
        <v>23</v>
      </c>
      <c r="K722" s="39" t="s">
        <v>445</v>
      </c>
      <c r="L722" s="39" t="s">
        <v>446</v>
      </c>
      <c r="M722" s="39">
        <v>1</v>
      </c>
      <c r="AI722" s="40">
        <f>VLOOKUP(K722,spp!A:E,5,FALSE)</f>
        <v>375</v>
      </c>
      <c r="AJ722" s="40">
        <f t="shared" si="151"/>
        <v>375</v>
      </c>
      <c r="AK722" s="42">
        <f t="shared" si="152"/>
        <v>0.02</v>
      </c>
    </row>
    <row r="723" spans="1:37" x14ac:dyDescent="0.25">
      <c r="A723" s="45">
        <v>273</v>
      </c>
      <c r="B723" s="45" t="s">
        <v>291</v>
      </c>
      <c r="C723" s="45" t="str">
        <f>CONCATENATE(B723,A723)</f>
        <v>Isla San Pedro Nolasco273</v>
      </c>
      <c r="D723" s="45">
        <v>27.96865</v>
      </c>
      <c r="E723" s="45">
        <v>-111.38583</v>
      </c>
      <c r="F723" s="46">
        <v>1</v>
      </c>
      <c r="G723" s="47">
        <v>42680</v>
      </c>
      <c r="H723" s="48" t="s">
        <v>323</v>
      </c>
      <c r="I723" s="45">
        <v>14.6</v>
      </c>
      <c r="J723" s="45">
        <v>23</v>
      </c>
      <c r="K723" s="39" t="s">
        <v>443</v>
      </c>
      <c r="L723" s="39" t="s">
        <v>444</v>
      </c>
      <c r="M723" s="39">
        <v>11</v>
      </c>
      <c r="AI723" s="40">
        <f>VLOOKUP(K723,spp!A:E,5,FALSE)</f>
        <v>33.238461538461536</v>
      </c>
      <c r="AJ723" s="40">
        <f t="shared" si="151"/>
        <v>365.62307692307689</v>
      </c>
      <c r="AK723" s="42">
        <f t="shared" si="152"/>
        <v>0.22</v>
      </c>
    </row>
    <row r="724" spans="1:37" x14ac:dyDescent="0.25">
      <c r="A724" s="40">
        <v>274</v>
      </c>
      <c r="B724" s="40" t="s">
        <v>291</v>
      </c>
      <c r="C724" s="40" t="s">
        <v>324</v>
      </c>
      <c r="D724" s="40">
        <v>27.96865</v>
      </c>
      <c r="E724" s="40">
        <v>-111.38583</v>
      </c>
      <c r="F724" s="40">
        <v>2</v>
      </c>
      <c r="G724" s="43">
        <v>42680</v>
      </c>
      <c r="H724" s="44" t="s">
        <v>96</v>
      </c>
      <c r="I724" s="40">
        <v>20.9</v>
      </c>
      <c r="J724" s="40">
        <v>22</v>
      </c>
      <c r="K724" s="40" t="s">
        <v>18</v>
      </c>
      <c r="L724" s="40" t="s">
        <v>19</v>
      </c>
      <c r="M724" s="40">
        <f>SUM(N724:AG724)</f>
        <v>12</v>
      </c>
      <c r="Q724" s="40">
        <v>1</v>
      </c>
      <c r="T724" s="40">
        <v>11</v>
      </c>
      <c r="AH724" s="41">
        <v>3.1620000000000002E-2</v>
      </c>
      <c r="AI724" s="40">
        <v>2.93</v>
      </c>
      <c r="AJ724" s="40">
        <v>1543.8528481346993</v>
      </c>
      <c r="AK724" s="40">
        <v>0.12</v>
      </c>
    </row>
    <row r="725" spans="1:37" x14ac:dyDescent="0.25">
      <c r="A725" s="40">
        <v>274</v>
      </c>
      <c r="B725" s="40" t="s">
        <v>291</v>
      </c>
      <c r="C725" s="40" t="s">
        <v>324</v>
      </c>
      <c r="D725" s="40">
        <v>27.96865</v>
      </c>
      <c r="E725" s="40">
        <v>-111.38583</v>
      </c>
      <c r="F725" s="40">
        <v>2</v>
      </c>
      <c r="G725" s="43">
        <v>42680</v>
      </c>
      <c r="H725" s="44" t="s">
        <v>96</v>
      </c>
      <c r="I725" s="40">
        <v>20.9</v>
      </c>
      <c r="J725" s="40">
        <v>22</v>
      </c>
      <c r="K725" s="40" t="s">
        <v>26</v>
      </c>
      <c r="L725" s="40" t="s">
        <v>27</v>
      </c>
      <c r="M725" s="40">
        <f>SUM(N725:AG725)</f>
        <v>7</v>
      </c>
      <c r="Q725" s="40">
        <v>7</v>
      </c>
      <c r="AH725" s="41">
        <v>1.549E-2</v>
      </c>
      <c r="AI725" s="40">
        <v>2.97</v>
      </c>
      <c r="AJ725" s="40">
        <v>68.063358539409506</v>
      </c>
      <c r="AK725" s="40">
        <v>7.0000000000000007E-2</v>
      </c>
    </row>
    <row r="726" spans="1:37" x14ac:dyDescent="0.25">
      <c r="A726" s="40">
        <v>274</v>
      </c>
      <c r="B726" s="40" t="s">
        <v>291</v>
      </c>
      <c r="C726" s="40" t="s">
        <v>324</v>
      </c>
      <c r="D726" s="40">
        <v>27.96865</v>
      </c>
      <c r="E726" s="40">
        <v>-111.38583</v>
      </c>
      <c r="F726" s="40">
        <v>2</v>
      </c>
      <c r="G726" s="43">
        <v>42680</v>
      </c>
      <c r="H726" s="44" t="s">
        <v>96</v>
      </c>
      <c r="I726" s="40">
        <v>20.9</v>
      </c>
      <c r="J726" s="40">
        <v>22</v>
      </c>
      <c r="K726" s="40" t="s">
        <v>24</v>
      </c>
      <c r="L726" s="40" t="s">
        <v>25</v>
      </c>
      <c r="M726" s="40">
        <f>SUM(N726:AG726)</f>
        <v>1</v>
      </c>
      <c r="Q726" s="40">
        <v>1</v>
      </c>
      <c r="AH726" s="41">
        <v>1.413E-2</v>
      </c>
      <c r="AI726" s="40">
        <v>2.9849999999999999</v>
      </c>
      <c r="AJ726" s="40">
        <v>9.1629686381673956</v>
      </c>
      <c r="AK726" s="40">
        <v>0.01</v>
      </c>
    </row>
    <row r="727" spans="1:37" x14ac:dyDescent="0.25">
      <c r="A727" s="45">
        <v>274</v>
      </c>
      <c r="B727" s="45" t="s">
        <v>291</v>
      </c>
      <c r="C727" s="45" t="str">
        <f>CONCATENATE(B727,A727)</f>
        <v>Isla San Pedro Nolasco274</v>
      </c>
      <c r="D727" s="45">
        <v>27.96865</v>
      </c>
      <c r="E727" s="45">
        <v>-111.38583</v>
      </c>
      <c r="F727" s="46">
        <v>2</v>
      </c>
      <c r="G727" s="47">
        <v>42680</v>
      </c>
      <c r="H727" s="48" t="s">
        <v>96</v>
      </c>
      <c r="I727" s="45">
        <v>20.9</v>
      </c>
      <c r="J727" s="45">
        <v>22</v>
      </c>
      <c r="K727" s="39" t="s">
        <v>443</v>
      </c>
      <c r="L727" s="39" t="s">
        <v>444</v>
      </c>
      <c r="M727" s="39">
        <v>8</v>
      </c>
      <c r="AI727" s="40">
        <f>VLOOKUP(K727,spp!A:E,5,FALSE)</f>
        <v>33.238461538461536</v>
      </c>
      <c r="AJ727" s="40">
        <f>AI727*M727</f>
        <v>265.90769230769229</v>
      </c>
      <c r="AK727" s="42">
        <f t="shared" ref="AK727" si="153">M727/50</f>
        <v>0.16</v>
      </c>
    </row>
    <row r="728" spans="1:37" x14ac:dyDescent="0.25">
      <c r="A728" s="40">
        <v>275</v>
      </c>
      <c r="B728" s="40" t="s">
        <v>325</v>
      </c>
      <c r="C728" s="40" t="s">
        <v>326</v>
      </c>
      <c r="D728" s="40">
        <v>28.382010000000001</v>
      </c>
      <c r="E728" s="40">
        <v>-112.29588</v>
      </c>
      <c r="F728" s="40">
        <v>1</v>
      </c>
      <c r="G728" s="43">
        <v>42681</v>
      </c>
      <c r="H728" s="44">
        <v>0.4861111111111111</v>
      </c>
      <c r="I728" s="40">
        <v>12.8</v>
      </c>
      <c r="J728" s="40">
        <v>23</v>
      </c>
      <c r="K728" s="40" t="s">
        <v>18</v>
      </c>
      <c r="L728" s="40" t="s">
        <v>19</v>
      </c>
      <c r="M728" s="40">
        <f>SUM(N728:AG728)</f>
        <v>16</v>
      </c>
      <c r="T728" s="40">
        <v>3</v>
      </c>
      <c r="U728" s="40">
        <v>4</v>
      </c>
      <c r="V728" s="40">
        <v>9</v>
      </c>
      <c r="AH728" s="41">
        <v>3.1620000000000002E-2</v>
      </c>
      <c r="AI728" s="40">
        <v>2.93</v>
      </c>
      <c r="AJ728" s="40">
        <v>6267.627401194517</v>
      </c>
      <c r="AK728" s="40">
        <v>0.16</v>
      </c>
    </row>
    <row r="729" spans="1:37" x14ac:dyDescent="0.25">
      <c r="A729" s="40">
        <v>275</v>
      </c>
      <c r="B729" s="40" t="s">
        <v>325</v>
      </c>
      <c r="C729" s="40" t="s">
        <v>326</v>
      </c>
      <c r="D729" s="40">
        <v>28.382010000000001</v>
      </c>
      <c r="E729" s="40">
        <v>-112.29588</v>
      </c>
      <c r="F729" s="40">
        <v>1</v>
      </c>
      <c r="G729" s="43">
        <v>42681</v>
      </c>
      <c r="H729" s="44">
        <v>0.4861111111111111</v>
      </c>
      <c r="I729" s="40">
        <v>12.8</v>
      </c>
      <c r="J729" s="40">
        <v>23</v>
      </c>
      <c r="K729" s="40" t="s">
        <v>24</v>
      </c>
      <c r="L729" s="40" t="s">
        <v>25</v>
      </c>
      <c r="M729" s="40">
        <f>SUM(N729:AG729)</f>
        <v>1</v>
      </c>
      <c r="W729" s="40">
        <v>1</v>
      </c>
      <c r="AH729" s="41">
        <v>1.413E-2</v>
      </c>
      <c r="AI729" s="40">
        <v>2.9849999999999999</v>
      </c>
      <c r="AJ729" s="40">
        <v>460.37739838326365</v>
      </c>
      <c r="AK729" s="40">
        <v>0.01</v>
      </c>
    </row>
    <row r="730" spans="1:37" x14ac:dyDescent="0.25">
      <c r="A730" s="45">
        <v>275</v>
      </c>
      <c r="B730" s="45" t="s">
        <v>325</v>
      </c>
      <c r="C730" s="45" t="str">
        <f>CONCATENATE(B730,A730)</f>
        <v>Isla San Pedro Mártir275</v>
      </c>
      <c r="D730" s="45">
        <v>28.382010000000001</v>
      </c>
      <c r="E730" s="45">
        <v>-112.29588</v>
      </c>
      <c r="F730" s="46">
        <v>1</v>
      </c>
      <c r="G730" s="47">
        <v>42681</v>
      </c>
      <c r="H730" s="48">
        <v>0.4861111111111111</v>
      </c>
      <c r="I730" s="45">
        <v>12.8</v>
      </c>
      <c r="J730" s="45">
        <v>23</v>
      </c>
      <c r="K730" s="39" t="s">
        <v>445</v>
      </c>
      <c r="L730" s="39" t="s">
        <v>446</v>
      </c>
      <c r="M730" s="39">
        <v>2</v>
      </c>
      <c r="AI730" s="40">
        <f>VLOOKUP(K730,spp!A:E,5,FALSE)</f>
        <v>375</v>
      </c>
      <c r="AJ730" s="40">
        <f t="shared" ref="AJ730:AJ731" si="154">AI730*M730</f>
        <v>750</v>
      </c>
      <c r="AK730" s="42">
        <f t="shared" ref="AK730:AK731" si="155">M730/50</f>
        <v>0.04</v>
      </c>
    </row>
    <row r="731" spans="1:37" x14ac:dyDescent="0.25">
      <c r="A731" s="45">
        <v>275</v>
      </c>
      <c r="B731" s="45" t="s">
        <v>325</v>
      </c>
      <c r="C731" s="45" t="str">
        <f>CONCATENATE(B731,A731)</f>
        <v>Isla San Pedro Mártir275</v>
      </c>
      <c r="D731" s="45">
        <v>28.382010000000001</v>
      </c>
      <c r="E731" s="45">
        <v>-112.29588</v>
      </c>
      <c r="F731" s="46">
        <v>1</v>
      </c>
      <c r="G731" s="47">
        <v>42681</v>
      </c>
      <c r="H731" s="48">
        <v>0.4861111111111111</v>
      </c>
      <c r="I731" s="45">
        <v>12.8</v>
      </c>
      <c r="J731" s="45">
        <v>23</v>
      </c>
      <c r="K731" s="39" t="s">
        <v>443</v>
      </c>
      <c r="L731" s="39" t="s">
        <v>444</v>
      </c>
      <c r="M731" s="39">
        <v>1</v>
      </c>
      <c r="AI731" s="40">
        <f>VLOOKUP(K731,spp!A:E,5,FALSE)</f>
        <v>33.238461538461536</v>
      </c>
      <c r="AJ731" s="40">
        <f t="shared" si="154"/>
        <v>33.238461538461536</v>
      </c>
      <c r="AK731" s="42">
        <f t="shared" si="155"/>
        <v>0.02</v>
      </c>
    </row>
    <row r="732" spans="1:37" x14ac:dyDescent="0.25">
      <c r="A732" s="40">
        <v>276</v>
      </c>
      <c r="B732" s="40" t="s">
        <v>325</v>
      </c>
      <c r="C732" s="40" t="s">
        <v>327</v>
      </c>
      <c r="D732" s="40">
        <v>28.382010000000001</v>
      </c>
      <c r="E732" s="40">
        <v>-112.29588</v>
      </c>
      <c r="F732" s="40">
        <v>2</v>
      </c>
      <c r="G732" s="43">
        <v>42681</v>
      </c>
      <c r="H732" s="44">
        <v>0.5</v>
      </c>
      <c r="I732" s="40">
        <v>14.6</v>
      </c>
      <c r="J732" s="40">
        <v>23</v>
      </c>
      <c r="K732" s="40" t="s">
        <v>18</v>
      </c>
      <c r="L732" s="40" t="s">
        <v>19</v>
      </c>
      <c r="M732" s="40">
        <f>SUM(N732:AG732)</f>
        <v>13</v>
      </c>
      <c r="S732" s="40">
        <v>1</v>
      </c>
      <c r="T732" s="40">
        <v>6</v>
      </c>
      <c r="U732" s="40">
        <v>6</v>
      </c>
      <c r="AH732" s="41">
        <v>3.1620000000000002E-2</v>
      </c>
      <c r="AI732" s="40">
        <v>2.93</v>
      </c>
      <c r="AJ732" s="40">
        <v>2638.4281881933448</v>
      </c>
      <c r="AK732" s="40">
        <v>0.13</v>
      </c>
    </row>
    <row r="733" spans="1:37" x14ac:dyDescent="0.25">
      <c r="A733" s="40">
        <v>276</v>
      </c>
      <c r="B733" s="40" t="s">
        <v>325</v>
      </c>
      <c r="C733" s="40" t="s">
        <v>327</v>
      </c>
      <c r="D733" s="40">
        <v>28.382010000000001</v>
      </c>
      <c r="E733" s="40">
        <v>-112.29588</v>
      </c>
      <c r="F733" s="40">
        <v>2</v>
      </c>
      <c r="G733" s="43">
        <v>42681</v>
      </c>
      <c r="H733" s="44">
        <v>0.5</v>
      </c>
      <c r="I733" s="40">
        <v>14.6</v>
      </c>
      <c r="J733" s="40">
        <v>23</v>
      </c>
      <c r="K733" s="40" t="s">
        <v>24</v>
      </c>
      <c r="L733" s="40" t="s">
        <v>25</v>
      </c>
      <c r="M733" s="40">
        <f>SUM(N733:AG733)</f>
        <v>8</v>
      </c>
      <c r="T733" s="40">
        <v>2</v>
      </c>
      <c r="V733" s="40">
        <v>6</v>
      </c>
      <c r="AH733" s="41">
        <v>1.413E-2</v>
      </c>
      <c r="AI733" s="40">
        <v>2.9849999999999999</v>
      </c>
      <c r="AJ733" s="40">
        <v>1822.7416355185874</v>
      </c>
      <c r="AK733" s="40">
        <v>0.08</v>
      </c>
    </row>
    <row r="734" spans="1:37" x14ac:dyDescent="0.25">
      <c r="A734" s="40">
        <v>276</v>
      </c>
      <c r="B734" s="40" t="s">
        <v>325</v>
      </c>
      <c r="C734" s="40" t="s">
        <v>327</v>
      </c>
      <c r="D734" s="40">
        <v>28.382010000000001</v>
      </c>
      <c r="E734" s="40">
        <v>-112.29588</v>
      </c>
      <c r="F734" s="40">
        <v>2</v>
      </c>
      <c r="G734" s="43">
        <v>42681</v>
      </c>
      <c r="H734" s="44">
        <v>0.5</v>
      </c>
      <c r="I734" s="40">
        <v>14.6</v>
      </c>
      <c r="J734" s="40">
        <v>23</v>
      </c>
      <c r="K734" s="40" t="s">
        <v>26</v>
      </c>
      <c r="L734" s="40" t="s">
        <v>27</v>
      </c>
      <c r="M734" s="40">
        <f>SUM(N734:AG734)</f>
        <v>8</v>
      </c>
      <c r="O734" s="40">
        <v>3</v>
      </c>
      <c r="Q734" s="40">
        <v>5</v>
      </c>
      <c r="AH734" s="41">
        <v>1.549E-2</v>
      </c>
      <c r="AI734" s="40">
        <v>2.97</v>
      </c>
      <c r="AJ734" s="40">
        <v>50.971980904819283</v>
      </c>
      <c r="AK734" s="40">
        <v>0.08</v>
      </c>
    </row>
    <row r="735" spans="1:37" x14ac:dyDescent="0.25">
      <c r="A735" s="45">
        <v>276</v>
      </c>
      <c r="B735" s="45" t="s">
        <v>325</v>
      </c>
      <c r="C735" s="45" t="str">
        <f>CONCATENATE(B735,A735)</f>
        <v>Isla San Pedro Mártir276</v>
      </c>
      <c r="D735" s="45">
        <v>28.382010000000001</v>
      </c>
      <c r="E735" s="45">
        <v>-112.29588</v>
      </c>
      <c r="F735" s="46">
        <v>2</v>
      </c>
      <c r="G735" s="47">
        <v>42681</v>
      </c>
      <c r="H735" s="48">
        <v>0.5</v>
      </c>
      <c r="I735" s="45">
        <v>14.6</v>
      </c>
      <c r="J735" s="45">
        <v>23</v>
      </c>
      <c r="K735" s="39" t="s">
        <v>447</v>
      </c>
      <c r="L735" s="39" t="s">
        <v>448</v>
      </c>
      <c r="M735" s="39">
        <v>8</v>
      </c>
      <c r="AI735" s="40">
        <f>VLOOKUP(K735,spp!A:E,5,FALSE)</f>
        <v>566.25</v>
      </c>
      <c r="AJ735" s="40">
        <f>AI735*M735</f>
        <v>4530</v>
      </c>
      <c r="AK735" s="42">
        <f t="shared" ref="AK735" si="156">M735/50</f>
        <v>0.16</v>
      </c>
    </row>
    <row r="736" spans="1:37" x14ac:dyDescent="0.25">
      <c r="A736" s="40">
        <v>277</v>
      </c>
      <c r="B736" s="40" t="s">
        <v>325</v>
      </c>
      <c r="C736" s="40" t="s">
        <v>328</v>
      </c>
      <c r="D736" s="40">
        <v>28.382010000000001</v>
      </c>
      <c r="E736" s="40">
        <v>-112.29588</v>
      </c>
      <c r="F736" s="40">
        <v>1</v>
      </c>
      <c r="G736" s="43">
        <v>42681</v>
      </c>
      <c r="H736" s="44">
        <v>0.4861111111111111</v>
      </c>
      <c r="I736" s="40">
        <v>9.23</v>
      </c>
      <c r="J736" s="40">
        <v>24</v>
      </c>
      <c r="K736" s="40" t="s">
        <v>18</v>
      </c>
      <c r="L736" s="40" t="s">
        <v>19</v>
      </c>
      <c r="M736" s="40">
        <f>SUM(N736:AG736)</f>
        <v>19</v>
      </c>
      <c r="O736" s="40">
        <v>2</v>
      </c>
      <c r="Q736" s="40">
        <v>1</v>
      </c>
      <c r="S736" s="40">
        <v>2</v>
      </c>
      <c r="T736" s="40">
        <v>5</v>
      </c>
      <c r="V736" s="40">
        <v>9</v>
      </c>
      <c r="AH736" s="41">
        <v>3.1620000000000002E-2</v>
      </c>
      <c r="AI736" s="40">
        <v>2.93</v>
      </c>
      <c r="AJ736" s="40">
        <v>5544.5450004982949</v>
      </c>
      <c r="AK736" s="40">
        <v>0.19</v>
      </c>
    </row>
    <row r="737" spans="1:37" x14ac:dyDescent="0.25">
      <c r="A737" s="40">
        <v>277</v>
      </c>
      <c r="B737" s="40" t="s">
        <v>325</v>
      </c>
      <c r="C737" s="40" t="s">
        <v>328</v>
      </c>
      <c r="D737" s="40">
        <v>28.382010000000001</v>
      </c>
      <c r="E737" s="40">
        <v>-112.29588</v>
      </c>
      <c r="F737" s="40">
        <v>1</v>
      </c>
      <c r="G737" s="43">
        <v>42681</v>
      </c>
      <c r="H737" s="44">
        <v>0.4861111111111111</v>
      </c>
      <c r="I737" s="40">
        <v>9.23</v>
      </c>
      <c r="J737" s="40">
        <v>24</v>
      </c>
      <c r="K737" s="40" t="s">
        <v>24</v>
      </c>
      <c r="L737" s="40" t="s">
        <v>25</v>
      </c>
      <c r="M737" s="40">
        <f>SUM(N737:AG737)</f>
        <v>4</v>
      </c>
      <c r="Y737" s="40">
        <v>4</v>
      </c>
      <c r="AH737" s="41">
        <v>1.413E-2</v>
      </c>
      <c r="AI737" s="40">
        <v>2.9849999999999999</v>
      </c>
      <c r="AJ737" s="40">
        <v>4864.536952745997</v>
      </c>
      <c r="AK737" s="40">
        <v>0.04</v>
      </c>
    </row>
    <row r="738" spans="1:37" x14ac:dyDescent="0.25">
      <c r="A738" s="40">
        <v>277</v>
      </c>
      <c r="B738" s="40" t="s">
        <v>325</v>
      </c>
      <c r="C738" s="40" t="s">
        <v>328</v>
      </c>
      <c r="D738" s="40">
        <v>28.382010000000001</v>
      </c>
      <c r="E738" s="40">
        <v>-112.29588</v>
      </c>
      <c r="F738" s="40">
        <v>1</v>
      </c>
      <c r="G738" s="43">
        <v>42681</v>
      </c>
      <c r="H738" s="44">
        <v>0.4861111111111111</v>
      </c>
      <c r="I738" s="40">
        <v>9.23</v>
      </c>
      <c r="J738" s="40">
        <v>24</v>
      </c>
      <c r="K738" s="40" t="s">
        <v>26</v>
      </c>
      <c r="L738" s="40" t="s">
        <v>27</v>
      </c>
      <c r="M738" s="40">
        <f>SUM(N738:AG738)</f>
        <v>82</v>
      </c>
      <c r="O738" s="40">
        <v>44</v>
      </c>
      <c r="Q738" s="40">
        <v>38</v>
      </c>
      <c r="AH738" s="41">
        <v>1.549E-2</v>
      </c>
      <c r="AI738" s="40">
        <v>2.97</v>
      </c>
      <c r="AJ738" s="40">
        <v>404.03114826223486</v>
      </c>
      <c r="AK738" s="40">
        <v>0.82</v>
      </c>
    </row>
    <row r="739" spans="1:37" x14ac:dyDescent="0.25">
      <c r="A739" s="45">
        <v>277</v>
      </c>
      <c r="B739" s="45" t="s">
        <v>325</v>
      </c>
      <c r="C739" s="45" t="str">
        <f>CONCATENATE(B739,A739)</f>
        <v>Isla San Pedro Mártir277</v>
      </c>
      <c r="D739" s="45">
        <v>28.382010000000001</v>
      </c>
      <c r="E739" s="45">
        <v>-112.29588</v>
      </c>
      <c r="F739" s="46">
        <v>1</v>
      </c>
      <c r="G739" s="47">
        <v>42681</v>
      </c>
      <c r="H739" s="48">
        <v>0.4861111111111111</v>
      </c>
      <c r="I739" s="45">
        <v>9.23</v>
      </c>
      <c r="J739" s="45">
        <v>24</v>
      </c>
      <c r="K739" s="39" t="s">
        <v>441</v>
      </c>
      <c r="L739" s="39" t="s">
        <v>442</v>
      </c>
      <c r="M739" s="39">
        <v>37</v>
      </c>
      <c r="AI739" s="40">
        <f>VLOOKUP(K739,spp!A:E,5,FALSE)</f>
        <v>20.71</v>
      </c>
      <c r="AJ739" s="40">
        <f t="shared" ref="AJ739:AJ740" si="157">AI739*M739</f>
        <v>766.27</v>
      </c>
      <c r="AK739" s="42">
        <f t="shared" ref="AK739:AK740" si="158">M739/50</f>
        <v>0.74</v>
      </c>
    </row>
    <row r="740" spans="1:37" x14ac:dyDescent="0.25">
      <c r="A740" s="45">
        <v>277</v>
      </c>
      <c r="B740" s="45" t="s">
        <v>325</v>
      </c>
      <c r="C740" s="45" t="str">
        <f>CONCATENATE(B740,A740)</f>
        <v>Isla San Pedro Mártir277</v>
      </c>
      <c r="D740" s="45">
        <v>28.382010000000001</v>
      </c>
      <c r="E740" s="45">
        <v>-112.29588</v>
      </c>
      <c r="F740" s="46">
        <v>1</v>
      </c>
      <c r="G740" s="47">
        <v>42681</v>
      </c>
      <c r="H740" s="48">
        <v>0.4861111111111111</v>
      </c>
      <c r="I740" s="45">
        <v>9.23</v>
      </c>
      <c r="J740" s="45">
        <v>24</v>
      </c>
      <c r="K740" s="39" t="s">
        <v>443</v>
      </c>
      <c r="L740" s="39" t="s">
        <v>444</v>
      </c>
      <c r="M740" s="39">
        <v>1</v>
      </c>
      <c r="AI740" s="40">
        <f>VLOOKUP(K740,spp!A:E,5,FALSE)</f>
        <v>33.238461538461536</v>
      </c>
      <c r="AJ740" s="40">
        <f t="shared" si="157"/>
        <v>33.238461538461536</v>
      </c>
      <c r="AK740" s="42">
        <f t="shared" si="158"/>
        <v>0.02</v>
      </c>
    </row>
    <row r="741" spans="1:37" x14ac:dyDescent="0.25">
      <c r="A741" s="40">
        <v>278</v>
      </c>
      <c r="B741" s="40" t="s">
        <v>325</v>
      </c>
      <c r="C741" s="40" t="s">
        <v>329</v>
      </c>
      <c r="D741" s="40">
        <v>28.382010000000001</v>
      </c>
      <c r="E741" s="40">
        <v>-112.29588</v>
      </c>
      <c r="F741" s="40">
        <v>2</v>
      </c>
      <c r="G741" s="43">
        <v>42681</v>
      </c>
      <c r="H741" s="44">
        <v>0.5</v>
      </c>
      <c r="I741" s="40">
        <v>8.6999999999999993</v>
      </c>
      <c r="J741" s="40">
        <v>23</v>
      </c>
      <c r="K741" s="40" t="s">
        <v>18</v>
      </c>
      <c r="L741" s="40" t="s">
        <v>19</v>
      </c>
      <c r="M741" s="40">
        <f>SUM(N741:AG741)</f>
        <v>20</v>
      </c>
      <c r="O741" s="40">
        <v>5</v>
      </c>
      <c r="Q741" s="40">
        <v>5</v>
      </c>
      <c r="S741" s="40">
        <v>2</v>
      </c>
      <c r="T741" s="40">
        <v>6</v>
      </c>
      <c r="V741" s="40">
        <v>2</v>
      </c>
      <c r="AH741" s="41">
        <v>3.1620000000000002E-2</v>
      </c>
      <c r="AI741" s="40">
        <v>2.93</v>
      </c>
      <c r="AJ741" s="40">
        <v>2110.4973205465467</v>
      </c>
      <c r="AK741" s="40">
        <v>0.2</v>
      </c>
    </row>
    <row r="742" spans="1:37" x14ac:dyDescent="0.25">
      <c r="A742" s="40">
        <v>278</v>
      </c>
      <c r="B742" s="40" t="s">
        <v>325</v>
      </c>
      <c r="C742" s="40" t="s">
        <v>329</v>
      </c>
      <c r="D742" s="40">
        <v>28.382010000000001</v>
      </c>
      <c r="E742" s="40">
        <v>-112.29588</v>
      </c>
      <c r="F742" s="40">
        <v>2</v>
      </c>
      <c r="G742" s="43">
        <v>42681</v>
      </c>
      <c r="H742" s="44">
        <v>0.5</v>
      </c>
      <c r="I742" s="40">
        <v>8.6999999999999993</v>
      </c>
      <c r="J742" s="40">
        <v>23</v>
      </c>
      <c r="K742" s="40" t="s">
        <v>24</v>
      </c>
      <c r="L742" s="40" t="s">
        <v>25</v>
      </c>
      <c r="M742" s="40">
        <f>SUM(N742:AG742)</f>
        <v>3</v>
      </c>
      <c r="Y742" s="40">
        <v>3</v>
      </c>
      <c r="AH742" s="41">
        <v>1.413E-2</v>
      </c>
      <c r="AI742" s="40">
        <v>2.9849999999999999</v>
      </c>
      <c r="AJ742" s="40">
        <v>3648.4027145594978</v>
      </c>
      <c r="AK742" s="40">
        <v>0.03</v>
      </c>
    </row>
    <row r="743" spans="1:37" x14ac:dyDescent="0.25">
      <c r="A743" s="40">
        <v>278</v>
      </c>
      <c r="B743" s="40" t="s">
        <v>325</v>
      </c>
      <c r="C743" s="40" t="s">
        <v>329</v>
      </c>
      <c r="D743" s="40">
        <v>28.382010000000001</v>
      </c>
      <c r="E743" s="40">
        <v>-112.29588</v>
      </c>
      <c r="F743" s="40">
        <v>2</v>
      </c>
      <c r="G743" s="43">
        <v>42681</v>
      </c>
      <c r="H743" s="44">
        <v>0.5</v>
      </c>
      <c r="I743" s="40">
        <v>8.6999999999999993</v>
      </c>
      <c r="J743" s="40">
        <v>23</v>
      </c>
      <c r="K743" s="40" t="s">
        <v>26</v>
      </c>
      <c r="L743" s="40" t="s">
        <v>27</v>
      </c>
      <c r="M743" s="40">
        <f>SUM(N743:AG743)</f>
        <v>45</v>
      </c>
      <c r="O743" s="40">
        <v>28</v>
      </c>
      <c r="Q743" s="40">
        <v>17</v>
      </c>
      <c r="AH743" s="41">
        <v>1.549E-2</v>
      </c>
      <c r="AI743" s="40">
        <v>2.97</v>
      </c>
      <c r="AJ743" s="40">
        <v>187.27949273033971</v>
      </c>
      <c r="AK743" s="40">
        <v>0.45</v>
      </c>
    </row>
    <row r="744" spans="1:37" x14ac:dyDescent="0.25">
      <c r="A744" s="45">
        <v>278</v>
      </c>
      <c r="B744" s="45" t="s">
        <v>325</v>
      </c>
      <c r="C744" s="45" t="str">
        <f>CONCATENATE(B744,A744)</f>
        <v>Isla San Pedro Mártir278</v>
      </c>
      <c r="D744" s="45">
        <v>28.382010000000001</v>
      </c>
      <c r="E744" s="45">
        <v>-112.29588</v>
      </c>
      <c r="F744" s="46">
        <v>2</v>
      </c>
      <c r="G744" s="47">
        <v>42681</v>
      </c>
      <c r="H744" s="48">
        <v>0.5</v>
      </c>
      <c r="I744" s="45">
        <v>8.6999999999999993</v>
      </c>
      <c r="J744" s="45">
        <v>23</v>
      </c>
      <c r="K744" s="39" t="s">
        <v>441</v>
      </c>
      <c r="L744" s="39" t="s">
        <v>442</v>
      </c>
      <c r="M744" s="39">
        <v>26</v>
      </c>
      <c r="AI744" s="40">
        <f>VLOOKUP(K744,spp!A:E,5,FALSE)</f>
        <v>20.71</v>
      </c>
      <c r="AJ744" s="40">
        <f t="shared" ref="AJ744:AJ745" si="159">AI744*M744</f>
        <v>538.46</v>
      </c>
      <c r="AK744" s="42">
        <f t="shared" ref="AK744:AK745" si="160">M744/50</f>
        <v>0.52</v>
      </c>
    </row>
    <row r="745" spans="1:37" x14ac:dyDescent="0.25">
      <c r="A745" s="45">
        <v>278</v>
      </c>
      <c r="B745" s="45" t="s">
        <v>325</v>
      </c>
      <c r="C745" s="45" t="str">
        <f>CONCATENATE(B745,A745)</f>
        <v>Isla San Pedro Mártir278</v>
      </c>
      <c r="D745" s="45">
        <v>28.382010000000001</v>
      </c>
      <c r="E745" s="45">
        <v>-112.29588</v>
      </c>
      <c r="F745" s="46">
        <v>2</v>
      </c>
      <c r="G745" s="47">
        <v>42681</v>
      </c>
      <c r="H745" s="48">
        <v>0.5</v>
      </c>
      <c r="I745" s="45">
        <v>8.6999999999999993</v>
      </c>
      <c r="J745" s="45">
        <v>23</v>
      </c>
      <c r="K745" s="39" t="s">
        <v>445</v>
      </c>
      <c r="L745" s="39" t="s">
        <v>446</v>
      </c>
      <c r="M745" s="39">
        <v>2</v>
      </c>
      <c r="AI745" s="40">
        <f>VLOOKUP(K745,spp!A:E,5,FALSE)</f>
        <v>375</v>
      </c>
      <c r="AJ745" s="40">
        <f t="shared" si="159"/>
        <v>750</v>
      </c>
      <c r="AK745" s="42">
        <f t="shared" si="160"/>
        <v>0.04</v>
      </c>
    </row>
    <row r="746" spans="1:37" x14ac:dyDescent="0.25">
      <c r="A746" s="40">
        <v>279</v>
      </c>
      <c r="B746" s="40" t="s">
        <v>325</v>
      </c>
      <c r="C746" s="40" t="s">
        <v>330</v>
      </c>
      <c r="D746" s="40">
        <v>28.382010000000001</v>
      </c>
      <c r="E746" s="40">
        <v>-112.29588</v>
      </c>
      <c r="F746" s="40">
        <v>1</v>
      </c>
      <c r="G746" s="43">
        <v>42681</v>
      </c>
      <c r="H746" s="44" t="s">
        <v>331</v>
      </c>
      <c r="I746" s="40">
        <v>12.9</v>
      </c>
      <c r="J746" s="40">
        <v>23</v>
      </c>
      <c r="K746" s="40" t="s">
        <v>18</v>
      </c>
      <c r="L746" s="40" t="s">
        <v>19</v>
      </c>
      <c r="M746" s="40">
        <f t="shared" ref="M746:M752" si="161">SUM(N746:AG746)</f>
        <v>3</v>
      </c>
      <c r="V746" s="40">
        <v>1</v>
      </c>
      <c r="X746" s="40">
        <v>2</v>
      </c>
      <c r="AH746" s="41">
        <v>3.1620000000000002E-2</v>
      </c>
      <c r="AI746" s="40">
        <v>2.93</v>
      </c>
      <c r="AJ746" s="40">
        <v>3109.08051476729</v>
      </c>
      <c r="AK746" s="40">
        <v>0.03</v>
      </c>
    </row>
    <row r="747" spans="1:37" x14ac:dyDescent="0.25">
      <c r="A747" s="40">
        <v>279</v>
      </c>
      <c r="B747" s="40" t="s">
        <v>325</v>
      </c>
      <c r="C747" s="40" t="s">
        <v>330</v>
      </c>
      <c r="D747" s="40">
        <v>28.382010000000001</v>
      </c>
      <c r="E747" s="40">
        <v>-112.29588</v>
      </c>
      <c r="F747" s="40">
        <v>1</v>
      </c>
      <c r="G747" s="43">
        <v>42681</v>
      </c>
      <c r="H747" s="44" t="s">
        <v>331</v>
      </c>
      <c r="I747" s="40">
        <v>12.9</v>
      </c>
      <c r="J747" s="40">
        <v>23</v>
      </c>
      <c r="K747" s="40" t="s">
        <v>20</v>
      </c>
      <c r="L747" s="40" t="s">
        <v>21</v>
      </c>
      <c r="M747" s="40">
        <f t="shared" si="161"/>
        <v>6</v>
      </c>
      <c r="X747" s="40">
        <v>3</v>
      </c>
      <c r="Y747" s="40">
        <v>3</v>
      </c>
      <c r="AH747" s="41">
        <v>1.549E-2</v>
      </c>
      <c r="AI747" s="40">
        <v>2.97</v>
      </c>
      <c r="AJ747" s="40">
        <v>5975.6718009573051</v>
      </c>
      <c r="AK747" s="40">
        <v>0.06</v>
      </c>
    </row>
    <row r="748" spans="1:37" x14ac:dyDescent="0.25">
      <c r="A748" s="40">
        <v>279</v>
      </c>
      <c r="B748" s="40" t="s">
        <v>325</v>
      </c>
      <c r="C748" s="40" t="s">
        <v>330</v>
      </c>
      <c r="D748" s="40">
        <v>28.382010000000001</v>
      </c>
      <c r="E748" s="40">
        <v>-112.29588</v>
      </c>
      <c r="F748" s="40">
        <v>1</v>
      </c>
      <c r="G748" s="43">
        <v>42681</v>
      </c>
      <c r="H748" s="44" t="s">
        <v>331</v>
      </c>
      <c r="I748" s="40">
        <v>12.9</v>
      </c>
      <c r="J748" s="40">
        <v>23</v>
      </c>
      <c r="K748" s="40" t="s">
        <v>24</v>
      </c>
      <c r="L748" s="40" t="s">
        <v>25</v>
      </c>
      <c r="M748" s="40">
        <f t="shared" si="161"/>
        <v>3</v>
      </c>
      <c r="V748" s="40">
        <v>1</v>
      </c>
      <c r="X748" s="40">
        <v>2</v>
      </c>
      <c r="AH748" s="41">
        <v>1.413E-2</v>
      </c>
      <c r="AI748" s="40">
        <v>2.9849999999999999</v>
      </c>
      <c r="AJ748" s="40">
        <v>1691.0259046309111</v>
      </c>
      <c r="AK748" s="40">
        <v>0.03</v>
      </c>
    </row>
    <row r="749" spans="1:37" x14ac:dyDescent="0.25">
      <c r="A749" s="40">
        <v>279</v>
      </c>
      <c r="B749" s="40" t="s">
        <v>325</v>
      </c>
      <c r="C749" s="40" t="s">
        <v>330</v>
      </c>
      <c r="D749" s="40">
        <v>28.382010000000001</v>
      </c>
      <c r="E749" s="40">
        <v>-112.29588</v>
      </c>
      <c r="F749" s="40">
        <v>1</v>
      </c>
      <c r="G749" s="43">
        <v>42681</v>
      </c>
      <c r="H749" s="44" t="s">
        <v>331</v>
      </c>
      <c r="I749" s="40">
        <v>12.9</v>
      </c>
      <c r="J749" s="40">
        <v>23</v>
      </c>
      <c r="K749" s="40" t="s">
        <v>26</v>
      </c>
      <c r="L749" s="40" t="s">
        <v>27</v>
      </c>
      <c r="M749" s="40">
        <f t="shared" si="161"/>
        <v>3</v>
      </c>
      <c r="Q749" s="40">
        <v>3</v>
      </c>
      <c r="AH749" s="41">
        <v>1.549E-2</v>
      </c>
      <c r="AI749" s="40">
        <v>2.97</v>
      </c>
      <c r="AJ749" s="40">
        <v>29.170010802604075</v>
      </c>
      <c r="AK749" s="40">
        <v>0.03</v>
      </c>
    </row>
    <row r="750" spans="1:37" x14ac:dyDescent="0.25">
      <c r="A750" s="40">
        <v>280</v>
      </c>
      <c r="B750" s="40" t="s">
        <v>325</v>
      </c>
      <c r="C750" s="40" t="s">
        <v>332</v>
      </c>
      <c r="D750" s="40">
        <v>28.382010000000001</v>
      </c>
      <c r="E750" s="40">
        <v>-112.29588</v>
      </c>
      <c r="F750" s="40">
        <v>2</v>
      </c>
      <c r="G750" s="43">
        <v>42681</v>
      </c>
      <c r="H750" s="44" t="s">
        <v>248</v>
      </c>
      <c r="I750" s="40">
        <v>17</v>
      </c>
      <c r="J750" s="40">
        <v>22</v>
      </c>
      <c r="K750" s="40" t="s">
        <v>18</v>
      </c>
      <c r="L750" s="40" t="s">
        <v>19</v>
      </c>
      <c r="M750" s="40">
        <f t="shared" si="161"/>
        <v>5</v>
      </c>
      <c r="T750" s="40">
        <v>2</v>
      </c>
      <c r="V750" s="40">
        <v>3</v>
      </c>
      <c r="AH750" s="41">
        <v>3.1620000000000002E-2</v>
      </c>
      <c r="AI750" s="40">
        <v>2.93</v>
      </c>
      <c r="AJ750" s="40">
        <v>1841.7199645163328</v>
      </c>
      <c r="AK750" s="40">
        <v>0.05</v>
      </c>
    </row>
    <row r="751" spans="1:37" x14ac:dyDescent="0.25">
      <c r="A751" s="40">
        <v>280</v>
      </c>
      <c r="B751" s="40" t="s">
        <v>325</v>
      </c>
      <c r="C751" s="40" t="s">
        <v>332</v>
      </c>
      <c r="D751" s="40">
        <v>28.382010000000001</v>
      </c>
      <c r="E751" s="40">
        <v>-112.29588</v>
      </c>
      <c r="F751" s="40">
        <v>2</v>
      </c>
      <c r="G751" s="43">
        <v>42681</v>
      </c>
      <c r="H751" s="44" t="s">
        <v>248</v>
      </c>
      <c r="I751" s="40">
        <v>17</v>
      </c>
      <c r="J751" s="40">
        <v>22</v>
      </c>
      <c r="K751" s="40" t="s">
        <v>20</v>
      </c>
      <c r="L751" s="40" t="s">
        <v>21</v>
      </c>
      <c r="M751" s="40">
        <f t="shared" si="161"/>
        <v>14</v>
      </c>
      <c r="V751" s="40">
        <v>2</v>
      </c>
      <c r="X751" s="40">
        <v>7</v>
      </c>
      <c r="Y751" s="40">
        <v>5</v>
      </c>
      <c r="AH751" s="41">
        <v>1.549E-2</v>
      </c>
      <c r="AI751" s="40">
        <v>2.97</v>
      </c>
      <c r="AJ751" s="40">
        <v>12008.156685415037</v>
      </c>
      <c r="AK751" s="40">
        <v>0.14000000000000001</v>
      </c>
    </row>
    <row r="752" spans="1:37" x14ac:dyDescent="0.25">
      <c r="A752" s="40">
        <v>280</v>
      </c>
      <c r="B752" s="40" t="s">
        <v>325</v>
      </c>
      <c r="C752" s="40" t="s">
        <v>332</v>
      </c>
      <c r="D752" s="40">
        <v>28.382010000000001</v>
      </c>
      <c r="E752" s="40">
        <v>-112.29588</v>
      </c>
      <c r="F752" s="40">
        <v>2</v>
      </c>
      <c r="G752" s="43">
        <v>42681</v>
      </c>
      <c r="H752" s="44" t="s">
        <v>248</v>
      </c>
      <c r="I752" s="40">
        <v>17</v>
      </c>
      <c r="J752" s="40">
        <v>22</v>
      </c>
      <c r="K752" s="40" t="s">
        <v>24</v>
      </c>
      <c r="L752" s="40" t="s">
        <v>25</v>
      </c>
      <c r="M752" s="40">
        <f t="shared" si="161"/>
        <v>4</v>
      </c>
      <c r="Q752" s="40">
        <v>1</v>
      </c>
      <c r="T752" s="40">
        <v>2</v>
      </c>
      <c r="V752" s="40">
        <v>1</v>
      </c>
      <c r="AH752" s="41">
        <v>1.413E-2</v>
      </c>
      <c r="AI752" s="40">
        <v>2.9849999999999999</v>
      </c>
      <c r="AJ752" s="40">
        <v>433.86247996174723</v>
      </c>
      <c r="AK752" s="40">
        <v>0.04</v>
      </c>
    </row>
    <row r="753" spans="1:37" x14ac:dyDescent="0.25">
      <c r="A753" s="45">
        <v>280</v>
      </c>
      <c r="B753" s="45" t="s">
        <v>325</v>
      </c>
      <c r="C753" s="45" t="str">
        <f>CONCATENATE(B753,A753)</f>
        <v>Isla San Pedro Mártir280</v>
      </c>
      <c r="D753" s="45">
        <v>28.382010000000001</v>
      </c>
      <c r="E753" s="45">
        <v>-112.29588</v>
      </c>
      <c r="F753" s="46">
        <v>2</v>
      </c>
      <c r="G753" s="47">
        <v>42681</v>
      </c>
      <c r="H753" s="48" t="s">
        <v>248</v>
      </c>
      <c r="I753" s="45">
        <v>17</v>
      </c>
      <c r="J753" s="45">
        <v>22</v>
      </c>
      <c r="K753" s="39" t="s">
        <v>447</v>
      </c>
      <c r="L753" s="39" t="s">
        <v>448</v>
      </c>
      <c r="M753" s="39">
        <v>2</v>
      </c>
      <c r="AI753" s="40">
        <f>VLOOKUP(K753,spp!A:E,5,FALSE)</f>
        <v>566.25</v>
      </c>
      <c r="AJ753" s="40">
        <f t="shared" ref="AJ753:AJ754" si="162">AI753*M753</f>
        <v>1132.5</v>
      </c>
      <c r="AK753" s="42">
        <f t="shared" ref="AK753:AK754" si="163">M753/50</f>
        <v>0.04</v>
      </c>
    </row>
    <row r="754" spans="1:37" x14ac:dyDescent="0.25">
      <c r="A754" s="45">
        <v>280</v>
      </c>
      <c r="B754" s="45" t="s">
        <v>325</v>
      </c>
      <c r="C754" s="45" t="str">
        <f>CONCATENATE(B754,A754)</f>
        <v>Isla San Pedro Mártir280</v>
      </c>
      <c r="D754" s="45">
        <v>28.382010000000001</v>
      </c>
      <c r="E754" s="45">
        <v>-112.29588</v>
      </c>
      <c r="F754" s="46">
        <v>2</v>
      </c>
      <c r="G754" s="47">
        <v>42681</v>
      </c>
      <c r="H754" s="48" t="s">
        <v>248</v>
      </c>
      <c r="I754" s="45">
        <v>17</v>
      </c>
      <c r="J754" s="45">
        <v>22</v>
      </c>
      <c r="K754" s="39" t="s">
        <v>443</v>
      </c>
      <c r="L754" s="39" t="s">
        <v>444</v>
      </c>
      <c r="M754" s="39">
        <v>1</v>
      </c>
      <c r="AI754" s="40">
        <f>VLOOKUP(K754,spp!A:E,5,FALSE)</f>
        <v>33.238461538461536</v>
      </c>
      <c r="AJ754" s="40">
        <f t="shared" si="162"/>
        <v>33.238461538461536</v>
      </c>
      <c r="AK754" s="42">
        <f t="shared" si="163"/>
        <v>0.02</v>
      </c>
    </row>
    <row r="755" spans="1:37" x14ac:dyDescent="0.25">
      <c r="A755" s="40">
        <v>281</v>
      </c>
      <c r="B755" s="40" t="s">
        <v>325</v>
      </c>
      <c r="C755" s="40" t="s">
        <v>333</v>
      </c>
      <c r="D755" s="40">
        <v>28.382010000000001</v>
      </c>
      <c r="E755" s="40">
        <v>-112.29588</v>
      </c>
      <c r="F755" s="40">
        <v>1</v>
      </c>
      <c r="G755" s="43">
        <v>42681</v>
      </c>
      <c r="H755" s="44" t="s">
        <v>334</v>
      </c>
      <c r="I755" s="40">
        <v>13.4</v>
      </c>
      <c r="J755" s="40">
        <v>22</v>
      </c>
      <c r="K755" s="40" t="s">
        <v>20</v>
      </c>
      <c r="L755" s="40" t="s">
        <v>21</v>
      </c>
      <c r="M755" s="40">
        <f t="shared" ref="M755:M760" si="164">SUM(N755:AG755)</f>
        <v>8</v>
      </c>
      <c r="V755" s="40">
        <v>4</v>
      </c>
      <c r="X755" s="40">
        <v>2</v>
      </c>
      <c r="Y755" s="40">
        <v>1</v>
      </c>
      <c r="Z755" s="40">
        <v>1</v>
      </c>
      <c r="AH755" s="41">
        <v>1.549E-2</v>
      </c>
      <c r="AI755" s="40">
        <v>2.97</v>
      </c>
      <c r="AJ755" s="40">
        <v>6176.4307287037209</v>
      </c>
      <c r="AK755" s="40">
        <v>0.08</v>
      </c>
    </row>
    <row r="756" spans="1:37" x14ac:dyDescent="0.25">
      <c r="A756" s="40">
        <v>281</v>
      </c>
      <c r="B756" s="40" t="s">
        <v>325</v>
      </c>
      <c r="C756" s="40" t="s">
        <v>333</v>
      </c>
      <c r="D756" s="40">
        <v>28.382010000000001</v>
      </c>
      <c r="E756" s="40">
        <v>-112.29588</v>
      </c>
      <c r="F756" s="40">
        <v>1</v>
      </c>
      <c r="G756" s="43">
        <v>42681</v>
      </c>
      <c r="H756" s="44" t="s">
        <v>334</v>
      </c>
      <c r="I756" s="40">
        <v>13.4</v>
      </c>
      <c r="J756" s="40">
        <v>22</v>
      </c>
      <c r="K756" s="40" t="s">
        <v>18</v>
      </c>
      <c r="L756" s="40" t="s">
        <v>19</v>
      </c>
      <c r="M756" s="40">
        <f t="shared" si="164"/>
        <v>3</v>
      </c>
      <c r="T756" s="40">
        <v>1</v>
      </c>
      <c r="V756" s="40">
        <v>2</v>
      </c>
      <c r="AH756" s="41">
        <v>3.1620000000000002E-2</v>
      </c>
      <c r="AI756" s="40">
        <v>2.93</v>
      </c>
      <c r="AJ756" s="40">
        <v>1181.5813722645939</v>
      </c>
      <c r="AK756" s="40">
        <v>0.03</v>
      </c>
    </row>
    <row r="757" spans="1:37" x14ac:dyDescent="0.25">
      <c r="A757" s="40">
        <v>281</v>
      </c>
      <c r="B757" s="40" t="s">
        <v>325</v>
      </c>
      <c r="C757" s="40" t="s">
        <v>333</v>
      </c>
      <c r="D757" s="40">
        <v>28.382010000000001</v>
      </c>
      <c r="E757" s="40">
        <v>-112.29588</v>
      </c>
      <c r="F757" s="40">
        <v>1</v>
      </c>
      <c r="G757" s="43">
        <v>42681</v>
      </c>
      <c r="H757" s="44" t="s">
        <v>334</v>
      </c>
      <c r="I757" s="40">
        <v>13.4</v>
      </c>
      <c r="J757" s="40">
        <v>22</v>
      </c>
      <c r="K757" s="40" t="s">
        <v>24</v>
      </c>
      <c r="L757" s="40" t="s">
        <v>25</v>
      </c>
      <c r="M757" s="40">
        <f t="shared" si="164"/>
        <v>3</v>
      </c>
      <c r="S757" s="40">
        <v>2</v>
      </c>
      <c r="V757" s="40">
        <v>1</v>
      </c>
      <c r="AH757" s="41">
        <v>1.413E-2</v>
      </c>
      <c r="AI757" s="40">
        <v>2.9849999999999999</v>
      </c>
      <c r="AJ757" s="40">
        <v>350.24110917111511</v>
      </c>
      <c r="AK757" s="40">
        <v>0.03</v>
      </c>
    </row>
    <row r="758" spans="1:37" x14ac:dyDescent="0.25">
      <c r="A758" s="40">
        <v>281</v>
      </c>
      <c r="B758" s="40" t="s">
        <v>325</v>
      </c>
      <c r="C758" s="40" t="s">
        <v>333</v>
      </c>
      <c r="D758" s="40">
        <v>28.382010000000001</v>
      </c>
      <c r="E758" s="40">
        <v>-112.29588</v>
      </c>
      <c r="F758" s="40">
        <v>1</v>
      </c>
      <c r="G758" s="43">
        <v>42681</v>
      </c>
      <c r="H758" s="44" t="s">
        <v>334</v>
      </c>
      <c r="I758" s="40">
        <v>13.4</v>
      </c>
      <c r="J758" s="40">
        <v>22</v>
      </c>
      <c r="K758" s="40" t="s">
        <v>26</v>
      </c>
      <c r="L758" s="40" t="s">
        <v>27</v>
      </c>
      <c r="M758" s="40">
        <f t="shared" si="164"/>
        <v>3</v>
      </c>
      <c r="Q758" s="40">
        <v>3</v>
      </c>
      <c r="AH758" s="41">
        <v>1.549E-2</v>
      </c>
      <c r="AI758" s="40">
        <v>2.97</v>
      </c>
      <c r="AJ758" s="40">
        <v>29.170010802604075</v>
      </c>
      <c r="AK758" s="40">
        <v>0.03</v>
      </c>
    </row>
    <row r="759" spans="1:37" x14ac:dyDescent="0.25">
      <c r="A759" s="40">
        <v>282</v>
      </c>
      <c r="B759" s="40" t="s">
        <v>325</v>
      </c>
      <c r="C759" s="40" t="s">
        <v>335</v>
      </c>
      <c r="D759" s="40">
        <v>28.382010000000001</v>
      </c>
      <c r="E759" s="40">
        <v>-112.29588</v>
      </c>
      <c r="F759" s="40">
        <v>2</v>
      </c>
      <c r="G759" s="43">
        <v>42681</v>
      </c>
      <c r="H759" s="44" t="s">
        <v>336</v>
      </c>
      <c r="I759" s="40">
        <v>16.399999999999999</v>
      </c>
      <c r="J759" s="40">
        <v>22</v>
      </c>
      <c r="K759" s="40" t="s">
        <v>20</v>
      </c>
      <c r="L759" s="40" t="s">
        <v>21</v>
      </c>
      <c r="M759" s="40">
        <f t="shared" si="164"/>
        <v>4</v>
      </c>
      <c r="V759" s="40">
        <v>1</v>
      </c>
      <c r="X759" s="40">
        <v>1</v>
      </c>
      <c r="Y759" s="40">
        <v>2</v>
      </c>
      <c r="AH759" s="41">
        <v>1.549E-2</v>
      </c>
      <c r="AI759" s="40">
        <v>2.97</v>
      </c>
      <c r="AJ759" s="40">
        <v>3542.7394826436553</v>
      </c>
      <c r="AK759" s="40">
        <v>0.04</v>
      </c>
    </row>
    <row r="760" spans="1:37" x14ac:dyDescent="0.25">
      <c r="A760" s="40">
        <v>282</v>
      </c>
      <c r="B760" s="40" t="s">
        <v>325</v>
      </c>
      <c r="C760" s="40" t="s">
        <v>335</v>
      </c>
      <c r="D760" s="40">
        <v>28.382010000000001</v>
      </c>
      <c r="E760" s="40">
        <v>-112.29588</v>
      </c>
      <c r="F760" s="40">
        <v>2</v>
      </c>
      <c r="G760" s="43">
        <v>42681</v>
      </c>
      <c r="H760" s="44" t="s">
        <v>336</v>
      </c>
      <c r="I760" s="40">
        <v>16.399999999999999</v>
      </c>
      <c r="J760" s="40">
        <v>22</v>
      </c>
      <c r="K760" s="40" t="s">
        <v>24</v>
      </c>
      <c r="L760" s="40" t="s">
        <v>25</v>
      </c>
      <c r="M760" s="40">
        <f t="shared" si="164"/>
        <v>11</v>
      </c>
      <c r="T760" s="40">
        <v>3</v>
      </c>
      <c r="V760" s="40">
        <v>2</v>
      </c>
      <c r="Y760" s="40">
        <v>1</v>
      </c>
      <c r="Z760" s="40">
        <v>5</v>
      </c>
      <c r="AH760" s="41">
        <v>1.413E-2</v>
      </c>
      <c r="AI760" s="40">
        <v>2.9849999999999999</v>
      </c>
      <c r="AJ760" s="40">
        <v>13061.641270858929</v>
      </c>
      <c r="AK760" s="40">
        <v>0.11</v>
      </c>
    </row>
    <row r="761" spans="1:37" x14ac:dyDescent="0.25">
      <c r="A761" s="45">
        <v>282</v>
      </c>
      <c r="B761" s="45" t="s">
        <v>325</v>
      </c>
      <c r="C761" s="45" t="str">
        <f>CONCATENATE(B761,A761)</f>
        <v>Isla San Pedro Mártir282</v>
      </c>
      <c r="D761" s="45">
        <v>28.382010000000001</v>
      </c>
      <c r="E761" s="45">
        <v>-112.29588</v>
      </c>
      <c r="F761" s="46">
        <v>2</v>
      </c>
      <c r="G761" s="47">
        <v>42681</v>
      </c>
      <c r="H761" s="48" t="s">
        <v>336</v>
      </c>
      <c r="I761" s="45">
        <v>16.399999999999999</v>
      </c>
      <c r="J761" s="45">
        <v>22</v>
      </c>
      <c r="K761" s="39" t="s">
        <v>443</v>
      </c>
      <c r="L761" s="39" t="s">
        <v>444</v>
      </c>
      <c r="M761" s="39">
        <v>2</v>
      </c>
      <c r="AI761" s="40">
        <f>VLOOKUP(K761,spp!A:E,5,FALSE)</f>
        <v>33.238461538461536</v>
      </c>
      <c r="AJ761" s="40">
        <f>AI761*M761</f>
        <v>66.476923076923072</v>
      </c>
      <c r="AK761" s="42">
        <f t="shared" ref="AK761" si="165">M761/50</f>
        <v>0.04</v>
      </c>
    </row>
    <row r="762" spans="1:37" x14ac:dyDescent="0.25">
      <c r="A762" s="40">
        <v>283</v>
      </c>
      <c r="B762" s="40" t="s">
        <v>325</v>
      </c>
      <c r="C762" s="40" t="s">
        <v>337</v>
      </c>
      <c r="D762" s="40">
        <v>28.382010000000001</v>
      </c>
      <c r="E762" s="40">
        <v>-112.29588</v>
      </c>
      <c r="F762" s="40">
        <v>1</v>
      </c>
      <c r="G762" s="43">
        <v>42681</v>
      </c>
      <c r="H762" s="44" t="s">
        <v>212</v>
      </c>
      <c r="I762" s="40">
        <v>20.6</v>
      </c>
      <c r="J762" s="40">
        <v>22</v>
      </c>
      <c r="K762" s="40" t="s">
        <v>20</v>
      </c>
      <c r="L762" s="40" t="s">
        <v>21</v>
      </c>
      <c r="M762" s="40">
        <f>SUM(N762:AG762)</f>
        <v>30</v>
      </c>
      <c r="V762" s="40">
        <v>30</v>
      </c>
      <c r="AH762" s="41">
        <v>1.549E-2</v>
      </c>
      <c r="AI762" s="40">
        <v>2.97</v>
      </c>
      <c r="AJ762" s="40">
        <v>8749.6518587282371</v>
      </c>
      <c r="AK762" s="40">
        <v>0.3</v>
      </c>
    </row>
    <row r="763" spans="1:37" x14ac:dyDescent="0.25">
      <c r="A763" s="40">
        <v>283</v>
      </c>
      <c r="B763" s="40" t="s">
        <v>325</v>
      </c>
      <c r="C763" s="40" t="s">
        <v>337</v>
      </c>
      <c r="D763" s="40">
        <v>28.382010000000001</v>
      </c>
      <c r="E763" s="40">
        <v>-112.29588</v>
      </c>
      <c r="F763" s="40">
        <v>1</v>
      </c>
      <c r="G763" s="43">
        <v>42681</v>
      </c>
      <c r="H763" s="44" t="s">
        <v>212</v>
      </c>
      <c r="I763" s="40">
        <v>20.6</v>
      </c>
      <c r="J763" s="40">
        <v>22</v>
      </c>
      <c r="K763" s="40" t="s">
        <v>24</v>
      </c>
      <c r="L763" s="40" t="s">
        <v>25</v>
      </c>
      <c r="M763" s="40">
        <f>SUM(N763:AG763)</f>
        <v>79</v>
      </c>
      <c r="V763" s="40">
        <v>6</v>
      </c>
      <c r="X763" s="40">
        <v>71</v>
      </c>
      <c r="Z763" s="40">
        <v>1</v>
      </c>
      <c r="AA763" s="40">
        <v>1</v>
      </c>
      <c r="AH763" s="41">
        <v>1.413E-2</v>
      </c>
      <c r="AI763" s="40">
        <v>2.9849999999999999</v>
      </c>
      <c r="AJ763" s="40">
        <v>57641.626246485197</v>
      </c>
      <c r="AK763" s="40">
        <v>0.79</v>
      </c>
    </row>
    <row r="764" spans="1:37" x14ac:dyDescent="0.25">
      <c r="A764" s="45">
        <v>283</v>
      </c>
      <c r="B764" s="45" t="s">
        <v>325</v>
      </c>
      <c r="C764" s="45" t="str">
        <f>CONCATENATE(B764,A764)</f>
        <v>Isla San Pedro Mártir283</v>
      </c>
      <c r="D764" s="45">
        <v>28.382010000000001</v>
      </c>
      <c r="E764" s="45">
        <v>-112.29588</v>
      </c>
      <c r="F764" s="46">
        <v>1</v>
      </c>
      <c r="G764" s="47">
        <v>42681</v>
      </c>
      <c r="H764" s="48" t="s">
        <v>212</v>
      </c>
      <c r="I764" s="45">
        <v>20.6</v>
      </c>
      <c r="J764" s="45">
        <v>22</v>
      </c>
      <c r="K764" s="39" t="s">
        <v>441</v>
      </c>
      <c r="L764" s="39" t="s">
        <v>442</v>
      </c>
      <c r="M764" s="39">
        <v>1</v>
      </c>
      <c r="AI764" s="40">
        <f>VLOOKUP(K764,spp!A:E,5,FALSE)</f>
        <v>20.71</v>
      </c>
      <c r="AJ764" s="40">
        <f>AI764*M764</f>
        <v>20.71</v>
      </c>
      <c r="AK764" s="42">
        <f t="shared" ref="AK764" si="166">M764/50</f>
        <v>0.02</v>
      </c>
    </row>
    <row r="765" spans="1:37" x14ac:dyDescent="0.25">
      <c r="A765" s="40">
        <v>284</v>
      </c>
      <c r="B765" s="40" t="s">
        <v>325</v>
      </c>
      <c r="C765" s="40" t="s">
        <v>338</v>
      </c>
      <c r="D765" s="40">
        <v>28.382010000000001</v>
      </c>
      <c r="E765" s="40">
        <v>-112.29588</v>
      </c>
      <c r="F765" s="40">
        <v>2</v>
      </c>
      <c r="G765" s="43">
        <v>42681</v>
      </c>
      <c r="H765" s="44" t="s">
        <v>339</v>
      </c>
      <c r="I765" s="40">
        <v>23</v>
      </c>
      <c r="J765" s="40">
        <v>21</v>
      </c>
      <c r="K765" s="40" t="s">
        <v>18</v>
      </c>
      <c r="L765" s="40" t="s">
        <v>19</v>
      </c>
      <c r="M765" s="40">
        <f>SUM(N765:AG765)</f>
        <v>65</v>
      </c>
      <c r="T765" s="40">
        <v>15</v>
      </c>
      <c r="V765" s="40">
        <v>50</v>
      </c>
      <c r="AH765" s="41">
        <v>3.1620000000000002E-2</v>
      </c>
      <c r="AI765" s="40">
        <v>2.93</v>
      </c>
      <c r="AJ765" s="40">
        <v>28152.576184226011</v>
      </c>
      <c r="AK765" s="40">
        <v>0.65</v>
      </c>
    </row>
    <row r="766" spans="1:37" x14ac:dyDescent="0.25">
      <c r="A766" s="40">
        <v>284</v>
      </c>
      <c r="B766" s="40" t="s">
        <v>325</v>
      </c>
      <c r="C766" s="40" t="s">
        <v>338</v>
      </c>
      <c r="D766" s="40">
        <v>28.382010000000001</v>
      </c>
      <c r="E766" s="40">
        <v>-112.29588</v>
      </c>
      <c r="F766" s="40">
        <v>2</v>
      </c>
      <c r="G766" s="43">
        <v>42681</v>
      </c>
      <c r="H766" s="44" t="s">
        <v>339</v>
      </c>
      <c r="I766" s="40">
        <v>23</v>
      </c>
      <c r="J766" s="40">
        <v>21</v>
      </c>
      <c r="K766" s="40" t="s">
        <v>24</v>
      </c>
      <c r="L766" s="40" t="s">
        <v>25</v>
      </c>
      <c r="M766" s="40">
        <f>SUM(N766:AG766)</f>
        <v>28</v>
      </c>
      <c r="X766" s="40">
        <v>27</v>
      </c>
      <c r="Y766" s="40">
        <v>1</v>
      </c>
      <c r="AH766" s="41">
        <v>1.413E-2</v>
      </c>
      <c r="AI766" s="40">
        <v>2.9849999999999999</v>
      </c>
      <c r="AJ766" s="40">
        <v>20270.270215377277</v>
      </c>
      <c r="AK766" s="40">
        <v>0.28000000000000003</v>
      </c>
    </row>
    <row r="767" spans="1:37" x14ac:dyDescent="0.25">
      <c r="A767" s="45">
        <v>284</v>
      </c>
      <c r="B767" s="45" t="s">
        <v>325</v>
      </c>
      <c r="C767" s="45" t="str">
        <f>CONCATENATE(B767,A767)</f>
        <v>Isla San Pedro Mártir284</v>
      </c>
      <c r="D767" s="45">
        <v>28.382010000000001</v>
      </c>
      <c r="E767" s="45">
        <v>-112.29588</v>
      </c>
      <c r="F767" s="46">
        <v>2</v>
      </c>
      <c r="G767" s="47">
        <v>42681</v>
      </c>
      <c r="H767" s="48" t="s">
        <v>339</v>
      </c>
      <c r="I767" s="45">
        <v>23</v>
      </c>
      <c r="J767" s="45">
        <v>21</v>
      </c>
      <c r="K767" s="39" t="s">
        <v>441</v>
      </c>
      <c r="L767" s="39" t="s">
        <v>442</v>
      </c>
      <c r="M767" s="39">
        <v>3</v>
      </c>
      <c r="AI767" s="40">
        <f>VLOOKUP(K767,spp!A:E,5,FALSE)</f>
        <v>20.71</v>
      </c>
      <c r="AJ767" s="40">
        <f>AI767*M767</f>
        <v>62.13</v>
      </c>
      <c r="AK767" s="42">
        <f t="shared" ref="AK767" si="167">M767/50</f>
        <v>0.06</v>
      </c>
    </row>
    <row r="768" spans="1:37" x14ac:dyDescent="0.25">
      <c r="A768" s="40">
        <v>285</v>
      </c>
      <c r="B768" s="40" t="s">
        <v>325</v>
      </c>
      <c r="C768" s="40" t="s">
        <v>340</v>
      </c>
      <c r="D768" s="40">
        <v>28.382010000000001</v>
      </c>
      <c r="E768" s="40">
        <v>-112.29588</v>
      </c>
      <c r="F768" s="40">
        <v>1</v>
      </c>
      <c r="G768" s="43">
        <v>42681</v>
      </c>
      <c r="H768" s="44" t="s">
        <v>341</v>
      </c>
      <c r="I768" s="40">
        <v>11.5</v>
      </c>
      <c r="J768" s="40">
        <v>21</v>
      </c>
      <c r="K768" s="40" t="s">
        <v>26</v>
      </c>
      <c r="L768" s="40" t="s">
        <v>27</v>
      </c>
      <c r="M768" s="40">
        <f t="shared" ref="M768:M773" si="168">SUM(N768:AG768)</f>
        <v>20</v>
      </c>
      <c r="Q768" s="40">
        <v>20</v>
      </c>
      <c r="AH768" s="41">
        <v>1.549E-2</v>
      </c>
      <c r="AI768" s="40">
        <v>2.97</v>
      </c>
      <c r="AJ768" s="40">
        <v>194.46673868402715</v>
      </c>
      <c r="AK768" s="40">
        <v>0.2</v>
      </c>
    </row>
    <row r="769" spans="1:37" x14ac:dyDescent="0.25">
      <c r="A769" s="40">
        <v>285</v>
      </c>
      <c r="B769" s="40" t="s">
        <v>325</v>
      </c>
      <c r="C769" s="40" t="s">
        <v>340</v>
      </c>
      <c r="D769" s="40">
        <v>28.382010000000001</v>
      </c>
      <c r="E769" s="40">
        <v>-112.29588</v>
      </c>
      <c r="F769" s="40">
        <v>1</v>
      </c>
      <c r="G769" s="43">
        <v>42681</v>
      </c>
      <c r="H769" s="44" t="s">
        <v>341</v>
      </c>
      <c r="I769" s="40">
        <v>11.5</v>
      </c>
      <c r="J769" s="40">
        <v>21</v>
      </c>
      <c r="K769" s="40" t="s">
        <v>24</v>
      </c>
      <c r="L769" s="40" t="s">
        <v>25</v>
      </c>
      <c r="M769" s="40">
        <f t="shared" si="168"/>
        <v>9</v>
      </c>
      <c r="V769" s="40">
        <v>4</v>
      </c>
      <c r="Y769" s="40">
        <v>4</v>
      </c>
      <c r="Z769" s="40">
        <v>1</v>
      </c>
      <c r="AH769" s="41">
        <v>1.413E-2</v>
      </c>
      <c r="AI769" s="40">
        <v>2.9849999999999999</v>
      </c>
      <c r="AJ769" s="40">
        <v>8196.7013627555152</v>
      </c>
      <c r="AK769" s="40">
        <v>0.09</v>
      </c>
    </row>
    <row r="770" spans="1:37" x14ac:dyDescent="0.25">
      <c r="A770" s="40">
        <v>285</v>
      </c>
      <c r="B770" s="40" t="s">
        <v>325</v>
      </c>
      <c r="C770" s="40" t="s">
        <v>340</v>
      </c>
      <c r="D770" s="40">
        <v>28.382010000000001</v>
      </c>
      <c r="E770" s="40">
        <v>-112.29588</v>
      </c>
      <c r="F770" s="40">
        <v>1</v>
      </c>
      <c r="G770" s="43">
        <v>42681</v>
      </c>
      <c r="H770" s="44" t="s">
        <v>341</v>
      </c>
      <c r="I770" s="40">
        <v>11.5</v>
      </c>
      <c r="J770" s="40">
        <v>21</v>
      </c>
      <c r="K770" s="40" t="s">
        <v>18</v>
      </c>
      <c r="L770" s="40" t="s">
        <v>19</v>
      </c>
      <c r="M770" s="40">
        <f t="shared" si="168"/>
        <v>9</v>
      </c>
      <c r="V770" s="40">
        <v>9</v>
      </c>
      <c r="AH770" s="41">
        <v>3.1620000000000002E-2</v>
      </c>
      <c r="AI770" s="40">
        <v>2.93</v>
      </c>
      <c r="AJ770" s="40">
        <v>4692.9850201156951</v>
      </c>
      <c r="AK770" s="40">
        <v>0.09</v>
      </c>
    </row>
    <row r="771" spans="1:37" x14ac:dyDescent="0.25">
      <c r="A771" s="40">
        <v>286</v>
      </c>
      <c r="B771" s="40" t="s">
        <v>325</v>
      </c>
      <c r="C771" s="40" t="s">
        <v>342</v>
      </c>
      <c r="D771" s="40">
        <v>28.382010000000001</v>
      </c>
      <c r="E771" s="40">
        <v>-112.29588</v>
      </c>
      <c r="F771" s="40">
        <v>2</v>
      </c>
      <c r="G771" s="43">
        <v>42681</v>
      </c>
      <c r="H771" s="44" t="s">
        <v>103</v>
      </c>
      <c r="I771" s="40">
        <v>6.8</v>
      </c>
      <c r="J771" s="40">
        <v>21</v>
      </c>
      <c r="K771" s="40" t="s">
        <v>26</v>
      </c>
      <c r="L771" s="40" t="s">
        <v>27</v>
      </c>
      <c r="M771" s="40">
        <f t="shared" si="168"/>
        <v>9</v>
      </c>
      <c r="Q771" s="40">
        <v>9</v>
      </c>
      <c r="AH771" s="41">
        <v>1.549E-2</v>
      </c>
      <c r="AI771" s="40">
        <v>2.97</v>
      </c>
      <c r="AJ771" s="40">
        <v>87.510032407812218</v>
      </c>
      <c r="AK771" s="40">
        <v>0.09</v>
      </c>
    </row>
    <row r="772" spans="1:37" x14ac:dyDescent="0.25">
      <c r="A772" s="40">
        <v>286</v>
      </c>
      <c r="B772" s="40" t="s">
        <v>325</v>
      </c>
      <c r="C772" s="40" t="s">
        <v>342</v>
      </c>
      <c r="D772" s="40">
        <v>28.382010000000001</v>
      </c>
      <c r="E772" s="40">
        <v>-112.29588</v>
      </c>
      <c r="F772" s="40">
        <v>2</v>
      </c>
      <c r="G772" s="43">
        <v>42681</v>
      </c>
      <c r="H772" s="44" t="s">
        <v>103</v>
      </c>
      <c r="I772" s="40">
        <v>6.8</v>
      </c>
      <c r="J772" s="40">
        <v>21</v>
      </c>
      <c r="K772" s="40" t="s">
        <v>24</v>
      </c>
      <c r="L772" s="40" t="s">
        <v>25</v>
      </c>
      <c r="M772" s="40">
        <f t="shared" si="168"/>
        <v>8</v>
      </c>
      <c r="T772" s="40">
        <v>1</v>
      </c>
      <c r="X772" s="40">
        <v>3</v>
      </c>
      <c r="Y772" s="40">
        <v>3</v>
      </c>
      <c r="Z772" s="40">
        <v>1</v>
      </c>
      <c r="AH772" s="41">
        <v>1.413E-2</v>
      </c>
      <c r="AI772" s="40">
        <v>2.9849999999999999</v>
      </c>
      <c r="AJ772" s="40">
        <v>8051.8051881431629</v>
      </c>
      <c r="AK772" s="40">
        <v>0.08</v>
      </c>
    </row>
    <row r="773" spans="1:37" x14ac:dyDescent="0.25">
      <c r="A773" s="40">
        <v>286</v>
      </c>
      <c r="B773" s="40" t="s">
        <v>325</v>
      </c>
      <c r="C773" s="40" t="s">
        <v>342</v>
      </c>
      <c r="D773" s="40">
        <v>28.382010000000001</v>
      </c>
      <c r="E773" s="40">
        <v>-112.29588</v>
      </c>
      <c r="F773" s="40">
        <v>2</v>
      </c>
      <c r="G773" s="43">
        <v>42681</v>
      </c>
      <c r="H773" s="44" t="s">
        <v>103</v>
      </c>
      <c r="I773" s="40">
        <v>6.8</v>
      </c>
      <c r="J773" s="40">
        <v>21</v>
      </c>
      <c r="K773" s="40" t="s">
        <v>18</v>
      </c>
      <c r="L773" s="40" t="s">
        <v>19</v>
      </c>
      <c r="M773" s="40">
        <f t="shared" si="168"/>
        <v>2</v>
      </c>
      <c r="T773" s="40">
        <v>2</v>
      </c>
      <c r="AH773" s="41">
        <v>3.1620000000000002E-2</v>
      </c>
      <c r="AI773" s="40">
        <v>2.93</v>
      </c>
      <c r="AJ773" s="40">
        <v>277.39162447776783</v>
      </c>
      <c r="AK773" s="40">
        <v>0.02</v>
      </c>
    </row>
    <row r="774" spans="1:37" x14ac:dyDescent="0.25">
      <c r="A774" s="45">
        <v>286</v>
      </c>
      <c r="B774" s="45" t="s">
        <v>325</v>
      </c>
      <c r="C774" s="45" t="str">
        <f>CONCATENATE(B774,A774)</f>
        <v>Isla San Pedro Mártir286</v>
      </c>
      <c r="D774" s="45">
        <v>28.382010000000001</v>
      </c>
      <c r="E774" s="45">
        <v>-112.29588</v>
      </c>
      <c r="F774" s="46">
        <v>2</v>
      </c>
      <c r="G774" s="47">
        <v>42681</v>
      </c>
      <c r="H774" s="48" t="s">
        <v>103</v>
      </c>
      <c r="I774" s="45">
        <v>6.8</v>
      </c>
      <c r="J774" s="45">
        <v>21</v>
      </c>
      <c r="K774" s="39" t="s">
        <v>443</v>
      </c>
      <c r="L774" s="39" t="s">
        <v>444</v>
      </c>
      <c r="M774" s="39">
        <v>2</v>
      </c>
      <c r="AI774" s="40">
        <f>VLOOKUP(K774,spp!A:E,5,FALSE)</f>
        <v>33.238461538461536</v>
      </c>
      <c r="AJ774" s="40">
        <f>AI774*M774</f>
        <v>66.476923076923072</v>
      </c>
      <c r="AK774" s="42">
        <f t="shared" ref="AK774" si="169">M774/50</f>
        <v>0.04</v>
      </c>
    </row>
    <row r="775" spans="1:37" x14ac:dyDescent="0.25">
      <c r="A775" s="40">
        <v>287</v>
      </c>
      <c r="B775" s="40" t="s">
        <v>325</v>
      </c>
      <c r="C775" s="40" t="s">
        <v>343</v>
      </c>
      <c r="D775" s="40">
        <v>28.382010000000001</v>
      </c>
      <c r="E775" s="40">
        <v>-112.29588</v>
      </c>
      <c r="F775" s="40">
        <v>1</v>
      </c>
      <c r="G775" s="43">
        <v>42681</v>
      </c>
      <c r="H775" s="44">
        <v>0.31944444444444448</v>
      </c>
      <c r="I775" s="40">
        <v>9.8000000000000007</v>
      </c>
      <c r="J775" s="40">
        <v>23</v>
      </c>
      <c r="K775" s="40" t="s">
        <v>24</v>
      </c>
      <c r="L775" s="40" t="s">
        <v>25</v>
      </c>
      <c r="M775" s="40">
        <f>SUM(N775:AG775)</f>
        <v>2</v>
      </c>
      <c r="V775" s="40">
        <v>2</v>
      </c>
      <c r="AH775" s="41">
        <v>1.413E-2</v>
      </c>
      <c r="AI775" s="40">
        <v>2.9849999999999999</v>
      </c>
      <c r="AJ775" s="40">
        <v>559.21684967800297</v>
      </c>
      <c r="AK775" s="40">
        <v>0.02</v>
      </c>
    </row>
    <row r="776" spans="1:37" x14ac:dyDescent="0.25">
      <c r="A776" s="40">
        <v>287</v>
      </c>
      <c r="B776" s="40" t="s">
        <v>325</v>
      </c>
      <c r="C776" s="40" t="s">
        <v>343</v>
      </c>
      <c r="D776" s="40">
        <v>28.382010000000001</v>
      </c>
      <c r="E776" s="40">
        <v>-112.29588</v>
      </c>
      <c r="F776" s="40">
        <v>1</v>
      </c>
      <c r="G776" s="43">
        <v>42681</v>
      </c>
      <c r="H776" s="44">
        <v>0.31944444444444448</v>
      </c>
      <c r="I776" s="40">
        <v>9.8000000000000007</v>
      </c>
      <c r="J776" s="40">
        <v>23</v>
      </c>
      <c r="K776" s="40" t="s">
        <v>26</v>
      </c>
      <c r="L776" s="40" t="s">
        <v>27</v>
      </c>
      <c r="M776" s="40">
        <f>SUM(N776:AG776)</f>
        <v>15</v>
      </c>
      <c r="O776" s="40">
        <v>12</v>
      </c>
      <c r="Q776" s="40">
        <v>3</v>
      </c>
      <c r="AH776" s="41">
        <v>1.549E-2</v>
      </c>
      <c r="AI776" s="40">
        <v>2.97</v>
      </c>
      <c r="AJ776" s="40">
        <v>38.591195737854058</v>
      </c>
      <c r="AK776" s="40">
        <v>0.15</v>
      </c>
    </row>
    <row r="777" spans="1:37" x14ac:dyDescent="0.25">
      <c r="A777" s="45">
        <v>287</v>
      </c>
      <c r="B777" s="45" t="s">
        <v>325</v>
      </c>
      <c r="C777" s="45" t="str">
        <f>CONCATENATE(B777,A777)</f>
        <v>Isla San Pedro Mártir287</v>
      </c>
      <c r="D777" s="45">
        <v>28.382010000000001</v>
      </c>
      <c r="E777" s="45">
        <v>-112.29588</v>
      </c>
      <c r="F777" s="46">
        <v>1</v>
      </c>
      <c r="G777" s="47">
        <v>42681</v>
      </c>
      <c r="H777" s="48">
        <v>0.31944444444444448</v>
      </c>
      <c r="I777" s="45">
        <v>9.8000000000000007</v>
      </c>
      <c r="J777" s="45">
        <v>23</v>
      </c>
      <c r="K777" s="39" t="s">
        <v>441</v>
      </c>
      <c r="L777" s="39" t="s">
        <v>442</v>
      </c>
      <c r="M777" s="39">
        <v>7</v>
      </c>
      <c r="AI777" s="40">
        <f>VLOOKUP(K777,spp!A:E,5,FALSE)</f>
        <v>20.71</v>
      </c>
      <c r="AJ777" s="40">
        <f t="shared" ref="AJ777:AJ779" si="170">AI777*M777</f>
        <v>144.97</v>
      </c>
      <c r="AK777" s="42">
        <f t="shared" ref="AK777:AK779" si="171">M777/50</f>
        <v>0.14000000000000001</v>
      </c>
    </row>
    <row r="778" spans="1:37" x14ac:dyDescent="0.25">
      <c r="A778" s="45">
        <v>287</v>
      </c>
      <c r="B778" s="45" t="s">
        <v>325</v>
      </c>
      <c r="C778" s="45" t="str">
        <f>CONCATENATE(B778,A778)</f>
        <v>Isla San Pedro Mártir287</v>
      </c>
      <c r="D778" s="45">
        <v>28.382010000000001</v>
      </c>
      <c r="E778" s="45">
        <v>-112.29588</v>
      </c>
      <c r="F778" s="46">
        <v>1</v>
      </c>
      <c r="G778" s="47">
        <v>42681</v>
      </c>
      <c r="H778" s="48">
        <v>0.31944444444444448</v>
      </c>
      <c r="I778" s="45">
        <v>9.8000000000000007</v>
      </c>
      <c r="J778" s="45">
        <v>23</v>
      </c>
      <c r="K778" s="39" t="s">
        <v>445</v>
      </c>
      <c r="L778" s="39" t="s">
        <v>446</v>
      </c>
      <c r="M778" s="39">
        <v>2</v>
      </c>
      <c r="AI778" s="40">
        <f>VLOOKUP(K778,spp!A:E,5,FALSE)</f>
        <v>375</v>
      </c>
      <c r="AJ778" s="40">
        <f t="shared" si="170"/>
        <v>750</v>
      </c>
      <c r="AK778" s="42">
        <f t="shared" si="171"/>
        <v>0.04</v>
      </c>
    </row>
    <row r="779" spans="1:37" x14ac:dyDescent="0.25">
      <c r="A779" s="45">
        <v>287</v>
      </c>
      <c r="B779" s="45" t="s">
        <v>325</v>
      </c>
      <c r="C779" s="45" t="str">
        <f>CONCATENATE(B779,A779)</f>
        <v>Isla San Pedro Mártir287</v>
      </c>
      <c r="D779" s="45">
        <v>28.382010000000001</v>
      </c>
      <c r="E779" s="45">
        <v>-112.29588</v>
      </c>
      <c r="F779" s="46">
        <v>1</v>
      </c>
      <c r="G779" s="47">
        <v>42681</v>
      </c>
      <c r="H779" s="48">
        <v>0.31944444444444448</v>
      </c>
      <c r="I779" s="45">
        <v>9.8000000000000007</v>
      </c>
      <c r="J779" s="45">
        <v>23</v>
      </c>
      <c r="K779" s="39" t="s">
        <v>443</v>
      </c>
      <c r="L779" s="39" t="s">
        <v>444</v>
      </c>
      <c r="M779" s="39">
        <v>2</v>
      </c>
      <c r="AI779" s="40">
        <f>VLOOKUP(K779,spp!A:E,5,FALSE)</f>
        <v>33.238461538461536</v>
      </c>
      <c r="AJ779" s="40">
        <f t="shared" si="170"/>
        <v>66.476923076923072</v>
      </c>
      <c r="AK779" s="42">
        <f t="shared" si="171"/>
        <v>0.04</v>
      </c>
    </row>
    <row r="780" spans="1:37" x14ac:dyDescent="0.25">
      <c r="A780" s="40">
        <v>288</v>
      </c>
      <c r="B780" s="40" t="s">
        <v>325</v>
      </c>
      <c r="C780" s="40" t="s">
        <v>344</v>
      </c>
      <c r="D780" s="40">
        <v>28.382010000000001</v>
      </c>
      <c r="E780" s="40">
        <v>-112.29588</v>
      </c>
      <c r="F780" s="40">
        <v>2</v>
      </c>
      <c r="G780" s="43">
        <v>42681</v>
      </c>
      <c r="H780" s="44">
        <v>0.33680555555555558</v>
      </c>
      <c r="I780" s="40">
        <v>11.6</v>
      </c>
      <c r="J780" s="40">
        <v>22</v>
      </c>
      <c r="K780" s="40" t="s">
        <v>18</v>
      </c>
      <c r="L780" s="40" t="s">
        <v>19</v>
      </c>
      <c r="M780" s="40">
        <f>SUM(N780:AG780)</f>
        <v>2</v>
      </c>
      <c r="T780" s="40">
        <v>2</v>
      </c>
      <c r="AH780" s="41">
        <v>3.1620000000000002E-2</v>
      </c>
      <c r="AI780" s="40">
        <v>2.93</v>
      </c>
      <c r="AJ780" s="40">
        <v>277.39162447776783</v>
      </c>
      <c r="AK780" s="40">
        <v>0.02</v>
      </c>
    </row>
    <row r="781" spans="1:37" x14ac:dyDescent="0.25">
      <c r="A781" s="40">
        <v>288</v>
      </c>
      <c r="B781" s="40" t="s">
        <v>325</v>
      </c>
      <c r="C781" s="40" t="s">
        <v>344</v>
      </c>
      <c r="D781" s="40">
        <v>28.382010000000001</v>
      </c>
      <c r="E781" s="40">
        <v>-112.29588</v>
      </c>
      <c r="F781" s="40">
        <v>2</v>
      </c>
      <c r="G781" s="43">
        <v>42681</v>
      </c>
      <c r="H781" s="44">
        <v>0.33680555555555558</v>
      </c>
      <c r="I781" s="40">
        <v>11.6</v>
      </c>
      <c r="J781" s="40">
        <v>22</v>
      </c>
      <c r="K781" s="40" t="s">
        <v>24</v>
      </c>
      <c r="L781" s="40" t="s">
        <v>25</v>
      </c>
      <c r="M781" s="40">
        <f>SUM(N781:AG781)</f>
        <v>18</v>
      </c>
      <c r="S781" s="40">
        <v>8</v>
      </c>
      <c r="T781" s="40">
        <v>1</v>
      </c>
      <c r="V781" s="40">
        <v>3</v>
      </c>
      <c r="X781" s="40">
        <v>6</v>
      </c>
      <c r="AH781" s="41">
        <v>1.413E-2</v>
      </c>
      <c r="AI781" s="40">
        <v>2.9849999999999999</v>
      </c>
      <c r="AJ781" s="40">
        <v>5428.1539944634769</v>
      </c>
      <c r="AK781" s="40">
        <v>0.18</v>
      </c>
    </row>
    <row r="782" spans="1:37" x14ac:dyDescent="0.25">
      <c r="A782" s="40">
        <v>288</v>
      </c>
      <c r="B782" s="40" t="s">
        <v>325</v>
      </c>
      <c r="C782" s="40" t="s">
        <v>344</v>
      </c>
      <c r="D782" s="40">
        <v>28.382010000000001</v>
      </c>
      <c r="E782" s="40">
        <v>-112.29588</v>
      </c>
      <c r="F782" s="40">
        <v>2</v>
      </c>
      <c r="G782" s="43">
        <v>42681</v>
      </c>
      <c r="H782" s="44">
        <v>0.33680555555555558</v>
      </c>
      <c r="I782" s="40">
        <v>11.6</v>
      </c>
      <c r="J782" s="40">
        <v>22</v>
      </c>
      <c r="K782" s="40" t="s">
        <v>26</v>
      </c>
      <c r="L782" s="40" t="s">
        <v>27</v>
      </c>
      <c r="M782" s="40">
        <f>SUM(N782:AG782)</f>
        <v>39</v>
      </c>
      <c r="O782" s="40">
        <v>18</v>
      </c>
      <c r="Q782" s="40">
        <v>21</v>
      </c>
      <c r="AH782" s="41">
        <v>1.549E-2</v>
      </c>
      <c r="AI782" s="40">
        <v>2.97</v>
      </c>
      <c r="AJ782" s="40">
        <v>218.32185302110349</v>
      </c>
      <c r="AK782" s="40">
        <v>0.39</v>
      </c>
    </row>
    <row r="783" spans="1:37" x14ac:dyDescent="0.25">
      <c r="A783" s="45">
        <v>288</v>
      </c>
      <c r="B783" s="45" t="s">
        <v>325</v>
      </c>
      <c r="C783" s="45" t="str">
        <f>CONCATENATE(B783,A783)</f>
        <v>Isla San Pedro Mártir288</v>
      </c>
      <c r="D783" s="45">
        <v>28.382010000000001</v>
      </c>
      <c r="E783" s="45">
        <v>-112.29588</v>
      </c>
      <c r="F783" s="46">
        <v>2</v>
      </c>
      <c r="G783" s="47">
        <v>42681</v>
      </c>
      <c r="H783" s="48">
        <v>0.33680555555555558</v>
      </c>
      <c r="I783" s="45">
        <v>11.6</v>
      </c>
      <c r="J783" s="45">
        <v>22</v>
      </c>
      <c r="K783" s="39" t="s">
        <v>441</v>
      </c>
      <c r="L783" s="39" t="s">
        <v>442</v>
      </c>
      <c r="M783" s="39">
        <v>3</v>
      </c>
      <c r="AI783" s="40">
        <f>VLOOKUP(K783,spp!A:E,5,FALSE)</f>
        <v>20.71</v>
      </c>
      <c r="AJ783" s="40">
        <f t="shared" ref="AJ783:AJ785" si="172">AI783*M783</f>
        <v>62.13</v>
      </c>
      <c r="AK783" s="42">
        <f t="shared" ref="AK783:AK785" si="173">M783/50</f>
        <v>0.06</v>
      </c>
    </row>
    <row r="784" spans="1:37" x14ac:dyDescent="0.25">
      <c r="A784" s="45">
        <v>288</v>
      </c>
      <c r="B784" s="45" t="s">
        <v>325</v>
      </c>
      <c r="C784" s="45" t="str">
        <f>CONCATENATE(B784,A784)</f>
        <v>Isla San Pedro Mártir288</v>
      </c>
      <c r="D784" s="45">
        <v>28.382010000000001</v>
      </c>
      <c r="E784" s="45">
        <v>-112.29588</v>
      </c>
      <c r="F784" s="46">
        <v>2</v>
      </c>
      <c r="G784" s="47">
        <v>42681</v>
      </c>
      <c r="H784" s="48">
        <v>0.33680555555555558</v>
      </c>
      <c r="I784" s="45">
        <v>11.6</v>
      </c>
      <c r="J784" s="45">
        <v>22</v>
      </c>
      <c r="K784" s="39" t="s">
        <v>445</v>
      </c>
      <c r="L784" s="39" t="s">
        <v>446</v>
      </c>
      <c r="M784" s="39">
        <v>4</v>
      </c>
      <c r="AI784" s="40">
        <f>VLOOKUP(K784,spp!A:E,5,FALSE)</f>
        <v>375</v>
      </c>
      <c r="AJ784" s="40">
        <f t="shared" si="172"/>
        <v>1500</v>
      </c>
      <c r="AK784" s="42">
        <f t="shared" si="173"/>
        <v>0.08</v>
      </c>
    </row>
    <row r="785" spans="1:37" x14ac:dyDescent="0.25">
      <c r="A785" s="45">
        <v>288</v>
      </c>
      <c r="B785" s="45" t="s">
        <v>325</v>
      </c>
      <c r="C785" s="45" t="str">
        <f>CONCATENATE(B785,A785)</f>
        <v>Isla San Pedro Mártir288</v>
      </c>
      <c r="D785" s="45">
        <v>28.382010000000001</v>
      </c>
      <c r="E785" s="45">
        <v>-112.29588</v>
      </c>
      <c r="F785" s="46">
        <v>2</v>
      </c>
      <c r="G785" s="47">
        <v>42681</v>
      </c>
      <c r="H785" s="48">
        <v>0.33680555555555558</v>
      </c>
      <c r="I785" s="45">
        <v>11.6</v>
      </c>
      <c r="J785" s="45">
        <v>22</v>
      </c>
      <c r="K785" s="39" t="s">
        <v>443</v>
      </c>
      <c r="L785" s="39" t="s">
        <v>444</v>
      </c>
      <c r="M785" s="39">
        <v>1</v>
      </c>
      <c r="AI785" s="40">
        <f>VLOOKUP(K785,spp!A:E,5,FALSE)</f>
        <v>33.238461538461536</v>
      </c>
      <c r="AJ785" s="40">
        <f t="shared" si="172"/>
        <v>33.238461538461536</v>
      </c>
      <c r="AK785" s="42">
        <f t="shared" si="173"/>
        <v>0.02</v>
      </c>
    </row>
    <row r="786" spans="1:37" x14ac:dyDescent="0.25">
      <c r="A786" s="40">
        <v>289</v>
      </c>
      <c r="B786" s="40" t="s">
        <v>325</v>
      </c>
      <c r="C786" s="40" t="s">
        <v>345</v>
      </c>
      <c r="D786" s="40">
        <v>28.382010000000001</v>
      </c>
      <c r="E786" s="40">
        <v>-112.29588</v>
      </c>
      <c r="F786" s="40">
        <v>1</v>
      </c>
      <c r="G786" s="43">
        <v>42681</v>
      </c>
      <c r="H786" s="44">
        <v>0.31944444444444448</v>
      </c>
      <c r="I786" s="40">
        <v>7.45</v>
      </c>
      <c r="J786" s="40">
        <v>23</v>
      </c>
      <c r="K786" s="40" t="s">
        <v>24</v>
      </c>
      <c r="L786" s="40" t="s">
        <v>25</v>
      </c>
      <c r="M786" s="40">
        <f t="shared" ref="M786:M791" si="174">SUM(N786:AG786)</f>
        <v>2</v>
      </c>
      <c r="T786" s="40">
        <v>1</v>
      </c>
      <c r="V786" s="40">
        <v>1</v>
      </c>
      <c r="AH786" s="41">
        <v>1.413E-2</v>
      </c>
      <c r="AI786" s="40">
        <v>2.9849999999999999</v>
      </c>
      <c r="AJ786" s="40">
        <v>352.15396808129066</v>
      </c>
      <c r="AK786" s="40">
        <v>0.02</v>
      </c>
    </row>
    <row r="787" spans="1:37" x14ac:dyDescent="0.25">
      <c r="A787" s="40">
        <v>289</v>
      </c>
      <c r="B787" s="40" t="s">
        <v>325</v>
      </c>
      <c r="C787" s="40" t="s">
        <v>345</v>
      </c>
      <c r="D787" s="40">
        <v>28.382010000000001</v>
      </c>
      <c r="E787" s="40">
        <v>-112.29588</v>
      </c>
      <c r="F787" s="40">
        <v>1</v>
      </c>
      <c r="G787" s="43">
        <v>42681</v>
      </c>
      <c r="H787" s="44">
        <v>0.31944444444444448</v>
      </c>
      <c r="I787" s="40">
        <v>7.45</v>
      </c>
      <c r="J787" s="40">
        <v>23</v>
      </c>
      <c r="K787" s="40" t="s">
        <v>26</v>
      </c>
      <c r="L787" s="40" t="s">
        <v>27</v>
      </c>
      <c r="M787" s="40">
        <f t="shared" si="174"/>
        <v>1</v>
      </c>
      <c r="O787" s="40">
        <v>1</v>
      </c>
      <c r="AH787" s="41">
        <v>1.549E-2</v>
      </c>
      <c r="AI787" s="40">
        <v>2.97</v>
      </c>
      <c r="AJ787" s="40">
        <v>0.7850987446041654</v>
      </c>
      <c r="AK787" s="40">
        <v>0.01</v>
      </c>
    </row>
    <row r="788" spans="1:37" x14ac:dyDescent="0.25">
      <c r="A788" s="40">
        <v>290</v>
      </c>
      <c r="B788" s="40" t="s">
        <v>325</v>
      </c>
      <c r="C788" s="40" t="s">
        <v>346</v>
      </c>
      <c r="D788" s="40">
        <v>28.382010000000001</v>
      </c>
      <c r="E788" s="40">
        <v>-112.29588</v>
      </c>
      <c r="F788" s="40">
        <v>2</v>
      </c>
      <c r="G788" s="43">
        <v>42681</v>
      </c>
      <c r="H788" s="44">
        <v>0.33333333333333331</v>
      </c>
      <c r="I788" s="40">
        <v>8</v>
      </c>
      <c r="J788" s="40">
        <v>23</v>
      </c>
      <c r="K788" s="40" t="s">
        <v>26</v>
      </c>
      <c r="L788" s="40" t="s">
        <v>27</v>
      </c>
      <c r="M788" s="40">
        <f t="shared" si="174"/>
        <v>12</v>
      </c>
      <c r="O788" s="40">
        <v>5</v>
      </c>
      <c r="Q788" s="40">
        <v>7</v>
      </c>
      <c r="AH788" s="41">
        <v>1.549E-2</v>
      </c>
      <c r="AI788" s="40">
        <v>2.97</v>
      </c>
      <c r="AJ788" s="40">
        <v>71.988852262430328</v>
      </c>
      <c r="AK788" s="40">
        <v>0.12</v>
      </c>
    </row>
    <row r="789" spans="1:37" x14ac:dyDescent="0.25">
      <c r="A789" s="40">
        <v>291</v>
      </c>
      <c r="B789" s="40" t="s">
        <v>347</v>
      </c>
      <c r="C789" s="40" t="s">
        <v>348</v>
      </c>
      <c r="D789" s="40">
        <v>28.44097</v>
      </c>
      <c r="E789" s="40">
        <v>-112.85599999999999</v>
      </c>
      <c r="F789" s="40">
        <v>1</v>
      </c>
      <c r="G789" s="43">
        <v>42682</v>
      </c>
      <c r="H789" s="44">
        <v>0.3125</v>
      </c>
      <c r="I789" s="40">
        <v>6</v>
      </c>
      <c r="J789" s="40">
        <v>25</v>
      </c>
      <c r="K789" s="40" t="s">
        <v>18</v>
      </c>
      <c r="L789" s="40" t="s">
        <v>19</v>
      </c>
      <c r="M789" s="40">
        <f t="shared" si="174"/>
        <v>8</v>
      </c>
      <c r="S789" s="40">
        <v>1</v>
      </c>
      <c r="T789" s="40">
        <v>3</v>
      </c>
      <c r="V789" s="40">
        <v>4</v>
      </c>
      <c r="AH789" s="41">
        <v>3.1620000000000002E-2</v>
      </c>
      <c r="AI789" s="40">
        <v>2.93</v>
      </c>
      <c r="AJ789" s="40">
        <v>2570.2794549848577</v>
      </c>
      <c r="AK789" s="40">
        <v>0.08</v>
      </c>
    </row>
    <row r="790" spans="1:37" x14ac:dyDescent="0.25">
      <c r="A790" s="40">
        <v>291</v>
      </c>
      <c r="B790" s="40" t="s">
        <v>347</v>
      </c>
      <c r="C790" s="40" t="s">
        <v>348</v>
      </c>
      <c r="D790" s="40">
        <v>28.44097</v>
      </c>
      <c r="E790" s="40">
        <v>-112.85599999999999</v>
      </c>
      <c r="F790" s="40">
        <v>1</v>
      </c>
      <c r="G790" s="43">
        <v>42682</v>
      </c>
      <c r="H790" s="44">
        <v>0.3125</v>
      </c>
      <c r="I790" s="40">
        <v>6</v>
      </c>
      <c r="J790" s="40">
        <v>25</v>
      </c>
      <c r="K790" s="40" t="s">
        <v>24</v>
      </c>
      <c r="L790" s="40" t="s">
        <v>25</v>
      </c>
      <c r="M790" s="40">
        <f t="shared" si="174"/>
        <v>15</v>
      </c>
      <c r="Q790" s="40">
        <v>1</v>
      </c>
      <c r="S790" s="40">
        <v>1</v>
      </c>
      <c r="T790" s="40">
        <v>5</v>
      </c>
      <c r="V790" s="40">
        <v>8</v>
      </c>
      <c r="AH790" s="41">
        <v>1.413E-2</v>
      </c>
      <c r="AI790" s="40">
        <v>2.9849999999999999</v>
      </c>
      <c r="AJ790" s="40">
        <v>2644.074425727682</v>
      </c>
      <c r="AK790" s="40">
        <v>0.15</v>
      </c>
    </row>
    <row r="791" spans="1:37" x14ac:dyDescent="0.25">
      <c r="A791" s="40">
        <v>291</v>
      </c>
      <c r="B791" s="40" t="s">
        <v>347</v>
      </c>
      <c r="C791" s="40" t="s">
        <v>348</v>
      </c>
      <c r="D791" s="40">
        <v>28.44097</v>
      </c>
      <c r="E791" s="40">
        <v>-112.85599999999999</v>
      </c>
      <c r="F791" s="40">
        <v>1</v>
      </c>
      <c r="G791" s="43">
        <v>42682</v>
      </c>
      <c r="H791" s="44">
        <v>0.3125</v>
      </c>
      <c r="I791" s="40">
        <v>6</v>
      </c>
      <c r="J791" s="40">
        <v>25</v>
      </c>
      <c r="K791" s="40" t="s">
        <v>26</v>
      </c>
      <c r="L791" s="40" t="s">
        <v>27</v>
      </c>
      <c r="M791" s="40">
        <f t="shared" si="174"/>
        <v>70</v>
      </c>
      <c r="O791" s="40">
        <v>23</v>
      </c>
      <c r="Q791" s="40">
        <v>47</v>
      </c>
      <c r="AH791" s="41">
        <v>1.549E-2</v>
      </c>
      <c r="AI791" s="40">
        <v>2.97</v>
      </c>
      <c r="AJ791" s="40">
        <v>475.05410703335963</v>
      </c>
      <c r="AK791" s="40">
        <v>0.7</v>
      </c>
    </row>
    <row r="792" spans="1:37" x14ac:dyDescent="0.25">
      <c r="A792" s="45">
        <v>291</v>
      </c>
      <c r="B792" s="45" t="s">
        <v>347</v>
      </c>
      <c r="C792" s="45" t="str">
        <f>CONCATENATE(B792,A792)</f>
        <v>San Francisquito291</v>
      </c>
      <c r="D792" s="45">
        <v>28.44097</v>
      </c>
      <c r="E792" s="45">
        <v>-112.85599999999999</v>
      </c>
      <c r="F792" s="46">
        <v>1</v>
      </c>
      <c r="G792" s="47">
        <v>42682</v>
      </c>
      <c r="H792" s="48">
        <v>0.3125</v>
      </c>
      <c r="I792" s="45">
        <v>6</v>
      </c>
      <c r="J792" s="45">
        <v>25</v>
      </c>
      <c r="K792" s="39" t="s">
        <v>441</v>
      </c>
      <c r="L792" s="39" t="s">
        <v>442</v>
      </c>
      <c r="M792" s="39">
        <v>2</v>
      </c>
      <c r="AI792" s="40">
        <f>VLOOKUP(K792,spp!A:E,5,FALSE)</f>
        <v>20.71</v>
      </c>
      <c r="AJ792" s="40">
        <f>AI792*M792</f>
        <v>41.42</v>
      </c>
      <c r="AK792" s="42">
        <f t="shared" ref="AK792" si="175">M792/50</f>
        <v>0.04</v>
      </c>
    </row>
    <row r="793" spans="1:37" x14ac:dyDescent="0.25">
      <c r="A793" s="40">
        <v>292</v>
      </c>
      <c r="B793" s="40" t="s">
        <v>347</v>
      </c>
      <c r="C793" s="40" t="s">
        <v>349</v>
      </c>
      <c r="D793" s="40">
        <v>28.44097</v>
      </c>
      <c r="E793" s="40">
        <v>-112.85599999999999</v>
      </c>
      <c r="F793" s="40">
        <v>2</v>
      </c>
      <c r="G793" s="43">
        <v>42682</v>
      </c>
      <c r="H793" s="44">
        <v>0.32777777777777778</v>
      </c>
      <c r="I793" s="40">
        <v>5.9</v>
      </c>
      <c r="J793" s="40">
        <v>24</v>
      </c>
      <c r="K793" s="40" t="s">
        <v>18</v>
      </c>
      <c r="L793" s="40" t="s">
        <v>19</v>
      </c>
      <c r="M793" s="40">
        <f>SUM(N793:AG793)</f>
        <v>18</v>
      </c>
      <c r="S793" s="40">
        <v>2</v>
      </c>
      <c r="T793" s="40">
        <v>11</v>
      </c>
      <c r="V793" s="40">
        <v>3</v>
      </c>
      <c r="X793" s="40">
        <v>2</v>
      </c>
      <c r="AH793" s="41">
        <v>3.1620000000000002E-2</v>
      </c>
      <c r="AI793" s="40">
        <v>2.93</v>
      </c>
      <c r="AJ793" s="40">
        <v>5814.4618058542947</v>
      </c>
      <c r="AK793" s="40">
        <v>0.18</v>
      </c>
    </row>
    <row r="794" spans="1:37" x14ac:dyDescent="0.25">
      <c r="A794" s="40">
        <v>292</v>
      </c>
      <c r="B794" s="40" t="s">
        <v>347</v>
      </c>
      <c r="C794" s="40" t="s">
        <v>349</v>
      </c>
      <c r="D794" s="40">
        <v>28.44097</v>
      </c>
      <c r="E794" s="40">
        <v>-112.85599999999999</v>
      </c>
      <c r="F794" s="40">
        <v>2</v>
      </c>
      <c r="G794" s="43">
        <v>42682</v>
      </c>
      <c r="H794" s="44">
        <v>0.32777777777777778</v>
      </c>
      <c r="I794" s="40">
        <v>5.9</v>
      </c>
      <c r="J794" s="40">
        <v>24</v>
      </c>
      <c r="K794" s="40" t="s">
        <v>24</v>
      </c>
      <c r="L794" s="40" t="s">
        <v>25</v>
      </c>
      <c r="M794" s="40">
        <f>SUM(N794:AG794)</f>
        <v>25</v>
      </c>
      <c r="O794" s="40">
        <v>6</v>
      </c>
      <c r="Q794" s="40">
        <v>5</v>
      </c>
      <c r="S794" s="40">
        <v>5</v>
      </c>
      <c r="V794" s="40">
        <v>9</v>
      </c>
      <c r="AH794" s="41">
        <v>1.413E-2</v>
      </c>
      <c r="AI794" s="40">
        <v>2.9849999999999999</v>
      </c>
      <c r="AJ794" s="40">
        <v>2743.2554308164972</v>
      </c>
      <c r="AK794" s="40">
        <v>0.25</v>
      </c>
    </row>
    <row r="795" spans="1:37" x14ac:dyDescent="0.25">
      <c r="A795" s="40">
        <v>292</v>
      </c>
      <c r="B795" s="40" t="s">
        <v>347</v>
      </c>
      <c r="C795" s="40" t="s">
        <v>349</v>
      </c>
      <c r="D795" s="40">
        <v>28.44097</v>
      </c>
      <c r="E795" s="40">
        <v>-112.85599999999999</v>
      </c>
      <c r="F795" s="40">
        <v>2</v>
      </c>
      <c r="G795" s="43">
        <v>42682</v>
      </c>
      <c r="H795" s="44">
        <v>0.32777777777777778</v>
      </c>
      <c r="I795" s="40">
        <v>5.9</v>
      </c>
      <c r="J795" s="40">
        <v>24</v>
      </c>
      <c r="K795" s="40" t="s">
        <v>26</v>
      </c>
      <c r="L795" s="40" t="s">
        <v>27</v>
      </c>
      <c r="M795" s="40">
        <f>SUM(N795:AG795)</f>
        <v>49</v>
      </c>
      <c r="O795" s="40">
        <v>4</v>
      </c>
      <c r="Q795" s="40">
        <v>45</v>
      </c>
      <c r="AH795" s="41">
        <v>1.549E-2</v>
      </c>
      <c r="AI795" s="40">
        <v>2.97</v>
      </c>
      <c r="AJ795" s="40">
        <v>440.69055701747777</v>
      </c>
      <c r="AK795" s="40">
        <v>0.49</v>
      </c>
    </row>
    <row r="796" spans="1:37" x14ac:dyDescent="0.25">
      <c r="A796" s="45">
        <v>292</v>
      </c>
      <c r="B796" s="45" t="s">
        <v>347</v>
      </c>
      <c r="C796" s="45" t="str">
        <f>CONCATENATE(B796,A796)</f>
        <v>San Francisquito292</v>
      </c>
      <c r="D796" s="45">
        <v>28.44097</v>
      </c>
      <c r="E796" s="45">
        <v>-112.85599999999999</v>
      </c>
      <c r="F796" s="46">
        <v>2</v>
      </c>
      <c r="G796" s="47">
        <v>42682</v>
      </c>
      <c r="H796" s="48">
        <v>0.32777777777777778</v>
      </c>
      <c r="I796" s="45">
        <v>5.9</v>
      </c>
      <c r="J796" s="45">
        <v>24</v>
      </c>
      <c r="K796" s="39" t="s">
        <v>441</v>
      </c>
      <c r="L796" s="39" t="s">
        <v>442</v>
      </c>
      <c r="M796" s="39">
        <v>5</v>
      </c>
      <c r="AI796" s="40">
        <f>VLOOKUP(K796,spp!A:E,5,FALSE)</f>
        <v>20.71</v>
      </c>
      <c r="AJ796" s="40">
        <f>AI796*M796</f>
        <v>103.55000000000001</v>
      </c>
      <c r="AK796" s="42">
        <f t="shared" ref="AK796" si="176">M796/50</f>
        <v>0.1</v>
      </c>
    </row>
    <row r="797" spans="1:37" x14ac:dyDescent="0.25">
      <c r="A797" s="40">
        <v>293</v>
      </c>
      <c r="B797" s="40" t="s">
        <v>347</v>
      </c>
      <c r="C797" s="40" t="s">
        <v>350</v>
      </c>
      <c r="D797" s="40">
        <v>28.44097</v>
      </c>
      <c r="E797" s="40">
        <v>-112.85599999999999</v>
      </c>
      <c r="F797" s="40">
        <v>1</v>
      </c>
      <c r="G797" s="43">
        <v>42682</v>
      </c>
      <c r="H797" s="44">
        <v>0.3125</v>
      </c>
      <c r="I797" s="40">
        <v>12.6</v>
      </c>
      <c r="J797" s="40">
        <v>25</v>
      </c>
      <c r="K797" s="40" t="s">
        <v>24</v>
      </c>
      <c r="L797" s="40" t="s">
        <v>25</v>
      </c>
      <c r="M797" s="40">
        <f>SUM(N797:AG797)</f>
        <v>1</v>
      </c>
      <c r="V797" s="40">
        <v>1</v>
      </c>
      <c r="AH797" s="41">
        <v>1.413E-2</v>
      </c>
      <c r="AI797" s="40">
        <v>2.9849999999999999</v>
      </c>
      <c r="AJ797" s="40">
        <v>279.60842483900149</v>
      </c>
      <c r="AK797" s="40">
        <v>0.01</v>
      </c>
    </row>
    <row r="798" spans="1:37" x14ac:dyDescent="0.25">
      <c r="A798" s="45">
        <v>293</v>
      </c>
      <c r="B798" s="45" t="s">
        <v>347</v>
      </c>
      <c r="C798" s="45" t="str">
        <f>CONCATENATE(B798,A798)</f>
        <v>San Francisquito293</v>
      </c>
      <c r="D798" s="45">
        <v>28.44097</v>
      </c>
      <c r="E798" s="45">
        <v>-112.85599999999999</v>
      </c>
      <c r="F798" s="46">
        <v>1</v>
      </c>
      <c r="G798" s="47">
        <v>42682</v>
      </c>
      <c r="H798" s="48">
        <v>0.3125</v>
      </c>
      <c r="I798" s="45">
        <v>12.6</v>
      </c>
      <c r="J798" s="45">
        <v>25</v>
      </c>
      <c r="K798" s="39" t="s">
        <v>445</v>
      </c>
      <c r="L798" s="39" t="s">
        <v>446</v>
      </c>
      <c r="M798" s="39">
        <v>5</v>
      </c>
      <c r="AI798" s="40">
        <f>VLOOKUP(K798,spp!A:E,5,FALSE)</f>
        <v>375</v>
      </c>
      <c r="AJ798" s="40">
        <f>AI798*M798</f>
        <v>1875</v>
      </c>
      <c r="AK798" s="42">
        <f t="shared" ref="AK798" si="177">M798/50</f>
        <v>0.1</v>
      </c>
    </row>
    <row r="799" spans="1:37" x14ac:dyDescent="0.25">
      <c r="A799" s="40">
        <v>294</v>
      </c>
      <c r="B799" s="40" t="s">
        <v>347</v>
      </c>
      <c r="C799" s="40" t="s">
        <v>351</v>
      </c>
      <c r="D799" s="40">
        <v>28.44097</v>
      </c>
      <c r="E799" s="40">
        <v>-112.85599999999999</v>
      </c>
      <c r="F799" s="40">
        <v>2</v>
      </c>
      <c r="G799" s="43">
        <v>42682</v>
      </c>
      <c r="H799" s="44">
        <v>0.32291666666666669</v>
      </c>
      <c r="I799" s="40">
        <v>12.7</v>
      </c>
      <c r="J799" s="40">
        <v>25</v>
      </c>
      <c r="K799" s="40" t="s">
        <v>24</v>
      </c>
      <c r="L799" s="40" t="s">
        <v>25</v>
      </c>
      <c r="M799" s="40">
        <f>SUM(N799:AG799)</f>
        <v>1</v>
      </c>
      <c r="U799" s="40">
        <v>1</v>
      </c>
      <c r="AH799" s="41">
        <v>1.413E-2</v>
      </c>
      <c r="AI799" s="40">
        <v>2.9849999999999999</v>
      </c>
      <c r="AJ799" s="40">
        <v>153.6055750122033</v>
      </c>
      <c r="AK799" s="40">
        <v>0.01</v>
      </c>
    </row>
    <row r="800" spans="1:37" x14ac:dyDescent="0.25">
      <c r="A800" s="45">
        <v>294</v>
      </c>
      <c r="B800" s="45" t="s">
        <v>347</v>
      </c>
      <c r="C800" s="45" t="str">
        <f>CONCATENATE(B800,A800)</f>
        <v>San Francisquito294</v>
      </c>
      <c r="D800" s="45">
        <v>28.44097</v>
      </c>
      <c r="E800" s="45">
        <v>-112.85599999999999</v>
      </c>
      <c r="F800" s="46">
        <v>2</v>
      </c>
      <c r="G800" s="47">
        <v>42682</v>
      </c>
      <c r="H800" s="48">
        <v>0.32291666666666669</v>
      </c>
      <c r="I800" s="45">
        <v>12.7</v>
      </c>
      <c r="J800" s="45">
        <v>25</v>
      </c>
      <c r="K800" s="39" t="s">
        <v>445</v>
      </c>
      <c r="L800" s="39" t="s">
        <v>446</v>
      </c>
      <c r="M800" s="39">
        <v>3</v>
      </c>
      <c r="AI800" s="40">
        <f>VLOOKUP(K800,spp!A:E,5,FALSE)</f>
        <v>375</v>
      </c>
      <c r="AJ800" s="40">
        <f>AI800*M800</f>
        <v>1125</v>
      </c>
      <c r="AK800" s="42">
        <f t="shared" ref="AK800" si="178">M800/50</f>
        <v>0.06</v>
      </c>
    </row>
    <row r="801" spans="1:37" x14ac:dyDescent="0.25">
      <c r="A801" s="40">
        <v>295</v>
      </c>
      <c r="B801" s="40" t="s">
        <v>347</v>
      </c>
      <c r="C801" s="40" t="s">
        <v>352</v>
      </c>
      <c r="D801" s="40">
        <v>28.44097</v>
      </c>
      <c r="E801" s="40">
        <v>-112.85599999999999</v>
      </c>
      <c r="F801" s="40">
        <v>1</v>
      </c>
      <c r="G801" s="43">
        <v>42682</v>
      </c>
      <c r="H801" s="44" t="s">
        <v>353</v>
      </c>
      <c r="I801" s="40">
        <v>8</v>
      </c>
      <c r="J801" s="40">
        <v>24</v>
      </c>
      <c r="K801" s="40" t="s">
        <v>24</v>
      </c>
      <c r="L801" s="40" t="s">
        <v>25</v>
      </c>
      <c r="M801" s="40">
        <f>SUM(N801:AG801)</f>
        <v>14</v>
      </c>
      <c r="T801" s="40">
        <v>3</v>
      </c>
      <c r="V801" s="40">
        <v>1</v>
      </c>
      <c r="Y801" s="40">
        <v>1</v>
      </c>
      <c r="Z801" s="40">
        <v>9</v>
      </c>
      <c r="AH801" s="41">
        <v>1.413E-2</v>
      </c>
      <c r="AI801" s="40">
        <v>2.9849999999999999</v>
      </c>
      <c r="AJ801" s="40">
        <v>21636.955688633974</v>
      </c>
      <c r="AK801" s="40">
        <v>0.14000000000000001</v>
      </c>
    </row>
    <row r="802" spans="1:37" x14ac:dyDescent="0.25">
      <c r="A802" s="40">
        <v>295</v>
      </c>
      <c r="B802" s="40" t="s">
        <v>347</v>
      </c>
      <c r="C802" s="40" t="s">
        <v>352</v>
      </c>
      <c r="D802" s="40">
        <v>28.44097</v>
      </c>
      <c r="E802" s="40">
        <v>-112.85599999999999</v>
      </c>
      <c r="F802" s="40">
        <v>1</v>
      </c>
      <c r="G802" s="43">
        <v>42682</v>
      </c>
      <c r="H802" s="44" t="s">
        <v>353</v>
      </c>
      <c r="I802" s="40">
        <v>8</v>
      </c>
      <c r="J802" s="40">
        <v>24</v>
      </c>
      <c r="K802" s="40" t="s">
        <v>26</v>
      </c>
      <c r="L802" s="40" t="s">
        <v>27</v>
      </c>
      <c r="M802" s="40">
        <f>SUM(N802:AG802)</f>
        <v>15</v>
      </c>
      <c r="Q802" s="40">
        <v>15</v>
      </c>
      <c r="AH802" s="41">
        <v>1.549E-2</v>
      </c>
      <c r="AI802" s="40">
        <v>2.97</v>
      </c>
      <c r="AJ802" s="40">
        <v>145.85005401302035</v>
      </c>
      <c r="AK802" s="40">
        <v>0.15</v>
      </c>
    </row>
    <row r="803" spans="1:37" x14ac:dyDescent="0.25">
      <c r="A803" s="40">
        <v>295</v>
      </c>
      <c r="B803" s="40" t="s">
        <v>347</v>
      </c>
      <c r="C803" s="40" t="s">
        <v>352</v>
      </c>
      <c r="D803" s="40">
        <v>28.44097</v>
      </c>
      <c r="E803" s="40">
        <v>-112.85599999999999</v>
      </c>
      <c r="F803" s="40">
        <v>1</v>
      </c>
      <c r="G803" s="43">
        <v>42682</v>
      </c>
      <c r="H803" s="44" t="s">
        <v>353</v>
      </c>
      <c r="I803" s="40">
        <v>8</v>
      </c>
      <c r="J803" s="40">
        <v>24</v>
      </c>
      <c r="K803" s="40" t="s">
        <v>18</v>
      </c>
      <c r="L803" s="40" t="s">
        <v>19</v>
      </c>
      <c r="M803" s="40">
        <f>SUM(N803:AG803)</f>
        <v>3</v>
      </c>
      <c r="V803" s="40">
        <v>3</v>
      </c>
      <c r="AH803" s="41">
        <v>3.1620000000000002E-2</v>
      </c>
      <c r="AI803" s="40">
        <v>2.93</v>
      </c>
      <c r="AJ803" s="40">
        <v>1564.3283400385649</v>
      </c>
      <c r="AK803" s="40">
        <v>0.03</v>
      </c>
    </row>
    <row r="804" spans="1:37" x14ac:dyDescent="0.25">
      <c r="A804" s="45">
        <v>295</v>
      </c>
      <c r="B804" s="45" t="s">
        <v>347</v>
      </c>
      <c r="C804" s="45" t="str">
        <f>CONCATENATE(B804,A804)</f>
        <v>San Francisquito295</v>
      </c>
      <c r="D804" s="45">
        <v>28.44097</v>
      </c>
      <c r="E804" s="45">
        <v>-112.85599999999999</v>
      </c>
      <c r="F804" s="46">
        <v>1</v>
      </c>
      <c r="G804" s="47">
        <v>42682</v>
      </c>
      <c r="H804" s="48" t="s">
        <v>353</v>
      </c>
      <c r="I804" s="45">
        <v>8</v>
      </c>
      <c r="J804" s="45">
        <v>24</v>
      </c>
      <c r="K804" s="39" t="s">
        <v>443</v>
      </c>
      <c r="L804" s="39" t="s">
        <v>444</v>
      </c>
      <c r="M804" s="39">
        <v>1</v>
      </c>
      <c r="AI804" s="40">
        <f>VLOOKUP(K804,spp!A:E,5,FALSE)</f>
        <v>33.238461538461536</v>
      </c>
      <c r="AJ804" s="40">
        <f>AI804*M804</f>
        <v>33.238461538461536</v>
      </c>
      <c r="AK804" s="42">
        <f t="shared" ref="AK804" si="179">M804/50</f>
        <v>0.02</v>
      </c>
    </row>
    <row r="805" spans="1:37" x14ac:dyDescent="0.25">
      <c r="A805" s="40">
        <v>296</v>
      </c>
      <c r="B805" s="40" t="s">
        <v>347</v>
      </c>
      <c r="C805" s="40" t="s">
        <v>354</v>
      </c>
      <c r="D805" s="40">
        <v>28.44097</v>
      </c>
      <c r="E805" s="40">
        <v>-112.85599999999999</v>
      </c>
      <c r="F805" s="40">
        <v>2</v>
      </c>
      <c r="G805" s="43">
        <v>42682</v>
      </c>
      <c r="H805" s="44" t="s">
        <v>210</v>
      </c>
      <c r="I805" s="40">
        <v>5.8</v>
      </c>
      <c r="J805" s="40">
        <v>24</v>
      </c>
      <c r="K805" s="40" t="s">
        <v>26</v>
      </c>
      <c r="L805" s="40" t="s">
        <v>27</v>
      </c>
      <c r="M805" s="40">
        <f t="shared" ref="M805:M810" si="180">SUM(N805:AG805)</f>
        <v>20</v>
      </c>
      <c r="Q805" s="40">
        <v>20</v>
      </c>
      <c r="AH805" s="41">
        <v>1.549E-2</v>
      </c>
      <c r="AI805" s="40">
        <v>2.97</v>
      </c>
      <c r="AJ805" s="40">
        <v>194.46673868402715</v>
      </c>
      <c r="AK805" s="40">
        <v>0.2</v>
      </c>
    </row>
    <row r="806" spans="1:37" x14ac:dyDescent="0.25">
      <c r="A806" s="40">
        <v>296</v>
      </c>
      <c r="B806" s="40" t="s">
        <v>347</v>
      </c>
      <c r="C806" s="40" t="s">
        <v>354</v>
      </c>
      <c r="D806" s="40">
        <v>28.44097</v>
      </c>
      <c r="E806" s="40">
        <v>-112.85599999999999</v>
      </c>
      <c r="F806" s="40">
        <v>2</v>
      </c>
      <c r="G806" s="43">
        <v>42682</v>
      </c>
      <c r="H806" s="44" t="s">
        <v>210</v>
      </c>
      <c r="I806" s="40">
        <v>5.8</v>
      </c>
      <c r="J806" s="40">
        <v>24</v>
      </c>
      <c r="K806" s="40" t="s">
        <v>24</v>
      </c>
      <c r="L806" s="40" t="s">
        <v>25</v>
      </c>
      <c r="M806" s="40">
        <f t="shared" si="180"/>
        <v>16</v>
      </c>
      <c r="T806" s="40">
        <v>2</v>
      </c>
      <c r="V806" s="40">
        <v>1</v>
      </c>
      <c r="X806" s="40">
        <v>9</v>
      </c>
      <c r="Y806" s="40">
        <v>2</v>
      </c>
      <c r="Z806" s="40">
        <v>2</v>
      </c>
      <c r="AH806" s="41">
        <v>1.413E-2</v>
      </c>
      <c r="AI806" s="40">
        <v>2.9849999999999999</v>
      </c>
      <c r="AJ806" s="40">
        <v>13635.808068067196</v>
      </c>
      <c r="AK806" s="40">
        <v>0.16</v>
      </c>
    </row>
    <row r="807" spans="1:37" x14ac:dyDescent="0.25">
      <c r="A807" s="40">
        <v>296</v>
      </c>
      <c r="B807" s="40" t="s">
        <v>347</v>
      </c>
      <c r="C807" s="40" t="s">
        <v>354</v>
      </c>
      <c r="D807" s="40">
        <v>28.44097</v>
      </c>
      <c r="E807" s="40">
        <v>-112.85599999999999</v>
      </c>
      <c r="F807" s="40">
        <v>2</v>
      </c>
      <c r="G807" s="43">
        <v>42682</v>
      </c>
      <c r="H807" s="44" t="s">
        <v>210</v>
      </c>
      <c r="I807" s="40">
        <v>5.8</v>
      </c>
      <c r="J807" s="40">
        <v>24</v>
      </c>
      <c r="K807" s="40" t="s">
        <v>18</v>
      </c>
      <c r="L807" s="40" t="s">
        <v>19</v>
      </c>
      <c r="M807" s="40">
        <f t="shared" si="180"/>
        <v>6</v>
      </c>
      <c r="Q807" s="40">
        <v>1</v>
      </c>
      <c r="T807" s="40">
        <v>3</v>
      </c>
      <c r="V807" s="40">
        <v>2</v>
      </c>
      <c r="AH807" s="41">
        <v>3.1620000000000002E-2</v>
      </c>
      <c r="AI807" s="40">
        <v>2.93</v>
      </c>
      <c r="AJ807" s="40">
        <v>1477.1719102493378</v>
      </c>
      <c r="AK807" s="40">
        <v>0.06</v>
      </c>
    </row>
    <row r="808" spans="1:37" x14ac:dyDescent="0.25">
      <c r="A808" s="40">
        <v>297</v>
      </c>
      <c r="B808" s="40" t="s">
        <v>347</v>
      </c>
      <c r="C808" s="40" t="s">
        <v>355</v>
      </c>
      <c r="D808" s="40">
        <v>28.44097</v>
      </c>
      <c r="E808" s="40">
        <v>-112.85599999999999</v>
      </c>
      <c r="F808" s="40">
        <v>1</v>
      </c>
      <c r="G808" s="43">
        <v>42682</v>
      </c>
      <c r="H808" s="44" t="s">
        <v>356</v>
      </c>
      <c r="I808" s="40">
        <v>9.1999999999999993</v>
      </c>
      <c r="J808" s="40">
        <v>25</v>
      </c>
      <c r="K808" s="40" t="s">
        <v>18</v>
      </c>
      <c r="L808" s="40" t="s">
        <v>19</v>
      </c>
      <c r="M808" s="40">
        <f t="shared" si="180"/>
        <v>2</v>
      </c>
      <c r="T808" s="40">
        <v>1</v>
      </c>
      <c r="V808" s="40">
        <v>1</v>
      </c>
      <c r="AH808" s="41">
        <v>3.1620000000000002E-2</v>
      </c>
      <c r="AI808" s="40">
        <v>2.93</v>
      </c>
      <c r="AJ808" s="40">
        <v>660.13859225173894</v>
      </c>
      <c r="AK808" s="40">
        <v>0.02</v>
      </c>
    </row>
    <row r="809" spans="1:37" x14ac:dyDescent="0.25">
      <c r="A809" s="40">
        <v>297</v>
      </c>
      <c r="B809" s="40" t="s">
        <v>347</v>
      </c>
      <c r="C809" s="40" t="s">
        <v>355</v>
      </c>
      <c r="D809" s="40">
        <v>28.44097</v>
      </c>
      <c r="E809" s="40">
        <v>-112.85599999999999</v>
      </c>
      <c r="F809" s="40">
        <v>1</v>
      </c>
      <c r="G809" s="43">
        <v>42682</v>
      </c>
      <c r="H809" s="44" t="s">
        <v>356</v>
      </c>
      <c r="I809" s="40">
        <v>9.1999999999999993</v>
      </c>
      <c r="J809" s="40">
        <v>25</v>
      </c>
      <c r="K809" s="40" t="s">
        <v>24</v>
      </c>
      <c r="L809" s="40" t="s">
        <v>25</v>
      </c>
      <c r="M809" s="40">
        <f t="shared" si="180"/>
        <v>44</v>
      </c>
      <c r="T809" s="40">
        <v>3</v>
      </c>
      <c r="V809" s="40">
        <v>19</v>
      </c>
      <c r="X809" s="40">
        <v>18</v>
      </c>
      <c r="Y809" s="40">
        <v>3</v>
      </c>
      <c r="Z809" s="40">
        <v>1</v>
      </c>
      <c r="AH809" s="41">
        <v>1.413E-2</v>
      </c>
      <c r="AI809" s="40">
        <v>2.9849999999999999</v>
      </c>
      <c r="AJ809" s="40">
        <v>24095.087445008092</v>
      </c>
      <c r="AK809" s="40">
        <v>0.44</v>
      </c>
    </row>
    <row r="810" spans="1:37" x14ac:dyDescent="0.25">
      <c r="A810" s="40">
        <v>297</v>
      </c>
      <c r="B810" s="40" t="s">
        <v>347</v>
      </c>
      <c r="C810" s="40" t="s">
        <v>355</v>
      </c>
      <c r="D810" s="40">
        <v>28.44097</v>
      </c>
      <c r="E810" s="40">
        <v>-112.85599999999999</v>
      </c>
      <c r="F810" s="40">
        <v>1</v>
      </c>
      <c r="G810" s="43">
        <v>42682</v>
      </c>
      <c r="H810" s="44" t="s">
        <v>356</v>
      </c>
      <c r="I810" s="40">
        <v>9.1999999999999993</v>
      </c>
      <c r="J810" s="40">
        <v>25</v>
      </c>
      <c r="K810" s="40" t="s">
        <v>26</v>
      </c>
      <c r="L810" s="40" t="s">
        <v>27</v>
      </c>
      <c r="M810" s="40">
        <f t="shared" si="180"/>
        <v>10</v>
      </c>
      <c r="O810" s="40">
        <v>7</v>
      </c>
      <c r="Q810" s="40">
        <v>3</v>
      </c>
      <c r="AH810" s="41">
        <v>1.549E-2</v>
      </c>
      <c r="AI810" s="40">
        <v>2.97</v>
      </c>
      <c r="AJ810" s="40">
        <v>34.665702014833229</v>
      </c>
      <c r="AK810" s="40">
        <v>0.1</v>
      </c>
    </row>
    <row r="811" spans="1:37" x14ac:dyDescent="0.25">
      <c r="A811" s="45">
        <v>297</v>
      </c>
      <c r="B811" s="45" t="s">
        <v>347</v>
      </c>
      <c r="C811" s="45" t="str">
        <f>CONCATENATE(B811,A811)</f>
        <v>San Francisquito297</v>
      </c>
      <c r="D811" s="45">
        <v>28.44097</v>
      </c>
      <c r="E811" s="45">
        <v>-112.85599999999999</v>
      </c>
      <c r="F811" s="46">
        <v>1</v>
      </c>
      <c r="G811" s="47">
        <v>42682</v>
      </c>
      <c r="H811" s="48" t="s">
        <v>356</v>
      </c>
      <c r="I811" s="45">
        <v>9.1999999999999993</v>
      </c>
      <c r="J811" s="45">
        <v>25</v>
      </c>
      <c r="K811" s="39" t="s">
        <v>441</v>
      </c>
      <c r="L811" s="39" t="s">
        <v>442</v>
      </c>
      <c r="M811" s="39">
        <v>2</v>
      </c>
      <c r="AI811" s="40">
        <f>VLOOKUP(K811,spp!A:E,5,FALSE)</f>
        <v>20.71</v>
      </c>
      <c r="AJ811" s="40">
        <f>AI811*M811</f>
        <v>41.42</v>
      </c>
      <c r="AK811" s="42">
        <f t="shared" ref="AK811" si="181">M811/50</f>
        <v>0.04</v>
      </c>
    </row>
    <row r="812" spans="1:37" x14ac:dyDescent="0.25">
      <c r="A812" s="40">
        <v>298</v>
      </c>
      <c r="B812" s="40" t="s">
        <v>347</v>
      </c>
      <c r="C812" s="40" t="s">
        <v>357</v>
      </c>
      <c r="D812" s="40">
        <v>28.44097</v>
      </c>
      <c r="E812" s="40">
        <v>-112.85599999999999</v>
      </c>
      <c r="F812" s="40">
        <v>2</v>
      </c>
      <c r="G812" s="43">
        <v>42682</v>
      </c>
      <c r="H812" s="44" t="s">
        <v>358</v>
      </c>
      <c r="I812" s="40">
        <v>10.6</v>
      </c>
      <c r="J812" s="40">
        <v>25</v>
      </c>
      <c r="K812" s="40" t="s">
        <v>18</v>
      </c>
      <c r="L812" s="40" t="s">
        <v>19</v>
      </c>
      <c r="M812" s="40">
        <f>SUM(N812:AG812)</f>
        <v>2</v>
      </c>
      <c r="X812" s="40">
        <v>2</v>
      </c>
      <c r="AH812" s="41">
        <v>3.1620000000000002E-2</v>
      </c>
      <c r="AI812" s="40">
        <v>2.93</v>
      </c>
      <c r="AJ812" s="40">
        <v>2587.6377347544349</v>
      </c>
      <c r="AK812" s="40">
        <v>0.02</v>
      </c>
    </row>
    <row r="813" spans="1:37" x14ac:dyDescent="0.25">
      <c r="A813" s="40">
        <v>298</v>
      </c>
      <c r="B813" s="40" t="s">
        <v>347</v>
      </c>
      <c r="C813" s="40" t="s">
        <v>357</v>
      </c>
      <c r="D813" s="40">
        <v>28.44097</v>
      </c>
      <c r="E813" s="40">
        <v>-112.85599999999999</v>
      </c>
      <c r="F813" s="40">
        <v>2</v>
      </c>
      <c r="G813" s="43">
        <v>42682</v>
      </c>
      <c r="H813" s="44" t="s">
        <v>358</v>
      </c>
      <c r="I813" s="40">
        <v>10.6</v>
      </c>
      <c r="J813" s="40">
        <v>25</v>
      </c>
      <c r="K813" s="40" t="s">
        <v>24</v>
      </c>
      <c r="L813" s="40" t="s">
        <v>25</v>
      </c>
      <c r="M813" s="40">
        <f>SUM(N813:AG813)</f>
        <v>30</v>
      </c>
      <c r="V813" s="40">
        <v>6</v>
      </c>
      <c r="X813" s="40">
        <v>21</v>
      </c>
      <c r="Y813" s="40">
        <v>2</v>
      </c>
      <c r="Z813" s="40">
        <v>1</v>
      </c>
      <c r="AH813" s="41">
        <v>1.413E-2</v>
      </c>
      <c r="AI813" s="40">
        <v>2.9849999999999999</v>
      </c>
      <c r="AJ813" s="40">
        <v>21143.533273875571</v>
      </c>
      <c r="AK813" s="40">
        <v>0.3</v>
      </c>
    </row>
    <row r="814" spans="1:37" x14ac:dyDescent="0.25">
      <c r="A814" s="45">
        <v>298</v>
      </c>
      <c r="B814" s="45" t="s">
        <v>347</v>
      </c>
      <c r="C814" s="45" t="str">
        <f>CONCATENATE(B814,A814)</f>
        <v>San Francisquito298</v>
      </c>
      <c r="D814" s="45">
        <v>28.44097</v>
      </c>
      <c r="E814" s="45">
        <v>-112.85599999999999</v>
      </c>
      <c r="F814" s="46">
        <v>2</v>
      </c>
      <c r="G814" s="47">
        <v>42682</v>
      </c>
      <c r="H814" s="48" t="s">
        <v>358</v>
      </c>
      <c r="I814" s="45">
        <v>10.6</v>
      </c>
      <c r="J814" s="45">
        <v>25</v>
      </c>
      <c r="K814" s="39" t="s">
        <v>441</v>
      </c>
      <c r="L814" s="39" t="s">
        <v>442</v>
      </c>
      <c r="M814" s="39">
        <v>2</v>
      </c>
      <c r="AI814" s="40">
        <f>VLOOKUP(K814,spp!A:E,5,FALSE)</f>
        <v>20.71</v>
      </c>
      <c r="AJ814" s="40">
        <f t="shared" ref="AJ814:AJ815" si="182">AI814*M814</f>
        <v>41.42</v>
      </c>
      <c r="AK814" s="42">
        <f t="shared" ref="AK814:AK815" si="183">M814/50</f>
        <v>0.04</v>
      </c>
    </row>
    <row r="815" spans="1:37" x14ac:dyDescent="0.25">
      <c r="A815" s="45">
        <v>298</v>
      </c>
      <c r="B815" s="45" t="s">
        <v>347</v>
      </c>
      <c r="C815" s="45" t="str">
        <f>CONCATENATE(B815,A815)</f>
        <v>San Francisquito298</v>
      </c>
      <c r="D815" s="45">
        <v>28.44097</v>
      </c>
      <c r="E815" s="45">
        <v>-112.85599999999999</v>
      </c>
      <c r="F815" s="46">
        <v>2</v>
      </c>
      <c r="G815" s="47">
        <v>42682</v>
      </c>
      <c r="H815" s="48" t="s">
        <v>358</v>
      </c>
      <c r="I815" s="45">
        <v>10.6</v>
      </c>
      <c r="J815" s="45">
        <v>25</v>
      </c>
      <c r="K815" s="39" t="s">
        <v>443</v>
      </c>
      <c r="L815" s="39" t="s">
        <v>444</v>
      </c>
      <c r="M815" s="39">
        <v>1</v>
      </c>
      <c r="AI815" s="40">
        <f>VLOOKUP(K815,spp!A:E,5,FALSE)</f>
        <v>33.238461538461536</v>
      </c>
      <c r="AJ815" s="40">
        <f t="shared" si="182"/>
        <v>33.238461538461536</v>
      </c>
      <c r="AK815" s="42">
        <f t="shared" si="183"/>
        <v>0.02</v>
      </c>
    </row>
    <row r="816" spans="1:37" x14ac:dyDescent="0.25">
      <c r="A816" s="40">
        <v>299</v>
      </c>
      <c r="B816" s="40" t="s">
        <v>359</v>
      </c>
      <c r="C816" s="40" t="s">
        <v>360</v>
      </c>
      <c r="D816" s="40">
        <v>28.579319999999999</v>
      </c>
      <c r="E816" s="40">
        <v>-112.76599</v>
      </c>
      <c r="F816" s="40">
        <v>1</v>
      </c>
      <c r="G816" s="43">
        <v>42682</v>
      </c>
      <c r="H816" s="44">
        <v>0.5395833333333333</v>
      </c>
      <c r="I816" s="40">
        <v>17.899999999999999</v>
      </c>
      <c r="J816" s="40">
        <v>25</v>
      </c>
      <c r="K816" s="40" t="s">
        <v>24</v>
      </c>
      <c r="L816" s="40" t="s">
        <v>25</v>
      </c>
      <c r="M816" s="40">
        <f>SUM(N816:AG816)</f>
        <v>19</v>
      </c>
      <c r="X816" s="40">
        <v>10</v>
      </c>
      <c r="Y816" s="40">
        <v>9</v>
      </c>
      <c r="AH816" s="41">
        <v>1.413E-2</v>
      </c>
      <c r="AI816" s="40">
        <v>2.9849999999999999</v>
      </c>
      <c r="AJ816" s="40">
        <v>18002.295542638043</v>
      </c>
      <c r="AK816" s="40">
        <v>0.19</v>
      </c>
    </row>
    <row r="817" spans="1:37" x14ac:dyDescent="0.25">
      <c r="A817" s="40">
        <v>299</v>
      </c>
      <c r="B817" s="40" t="s">
        <v>359</v>
      </c>
      <c r="C817" s="40" t="s">
        <v>360</v>
      </c>
      <c r="D817" s="40">
        <v>28.579319999999999</v>
      </c>
      <c r="E817" s="40">
        <v>-112.76599</v>
      </c>
      <c r="F817" s="40">
        <v>1</v>
      </c>
      <c r="G817" s="43">
        <v>42682</v>
      </c>
      <c r="H817" s="44">
        <v>0.5395833333333333</v>
      </c>
      <c r="I817" s="40">
        <v>17.899999999999999</v>
      </c>
      <c r="J817" s="40">
        <v>25</v>
      </c>
      <c r="K817" s="40" t="s">
        <v>18</v>
      </c>
      <c r="L817" s="40" t="s">
        <v>19</v>
      </c>
      <c r="M817" s="40">
        <f>SUM(N817:AG817)</f>
        <v>1</v>
      </c>
      <c r="V817" s="40">
        <v>1</v>
      </c>
      <c r="AH817" s="41">
        <v>3.1620000000000002E-2</v>
      </c>
      <c r="AI817" s="40">
        <v>2.93</v>
      </c>
      <c r="AJ817" s="40">
        <v>521.442780012855</v>
      </c>
      <c r="AK817" s="40">
        <v>0.01</v>
      </c>
    </row>
    <row r="818" spans="1:37" x14ac:dyDescent="0.25">
      <c r="A818" s="40">
        <v>300</v>
      </c>
      <c r="B818" s="40" t="s">
        <v>359</v>
      </c>
      <c r="C818" s="40" t="s">
        <v>361</v>
      </c>
      <c r="D818" s="40">
        <v>28.579319999999999</v>
      </c>
      <c r="E818" s="40">
        <v>-112.76599</v>
      </c>
      <c r="F818" s="40">
        <v>2</v>
      </c>
      <c r="G818" s="43">
        <v>42682</v>
      </c>
      <c r="H818" s="44">
        <v>0.54513888888888895</v>
      </c>
      <c r="I818" s="40">
        <v>17.98</v>
      </c>
      <c r="J818" s="40">
        <v>25</v>
      </c>
      <c r="K818" s="40" t="s">
        <v>24</v>
      </c>
      <c r="L818" s="40" t="s">
        <v>25</v>
      </c>
      <c r="M818" s="40">
        <f>SUM(N818:AG818)</f>
        <v>12</v>
      </c>
      <c r="X818" s="40">
        <v>9</v>
      </c>
      <c r="Y818" s="40">
        <v>3</v>
      </c>
      <c r="AH818" s="41">
        <v>1.413E-2</v>
      </c>
      <c r="AI818" s="40">
        <v>2.9849999999999999</v>
      </c>
      <c r="AJ818" s="40">
        <v>9999.781373623091</v>
      </c>
      <c r="AK818" s="40">
        <v>0.12</v>
      </c>
    </row>
    <row r="819" spans="1:37" x14ac:dyDescent="0.25">
      <c r="A819" s="40">
        <v>300</v>
      </c>
      <c r="B819" s="40" t="s">
        <v>359</v>
      </c>
      <c r="C819" s="40" t="s">
        <v>361</v>
      </c>
      <c r="D819" s="40">
        <v>28.579319999999999</v>
      </c>
      <c r="E819" s="40">
        <v>-112.76599</v>
      </c>
      <c r="F819" s="40">
        <v>2</v>
      </c>
      <c r="G819" s="43">
        <v>42682</v>
      </c>
      <c r="H819" s="44">
        <v>0.54513888888888895</v>
      </c>
      <c r="I819" s="40">
        <v>17.98</v>
      </c>
      <c r="J819" s="40">
        <v>25</v>
      </c>
      <c r="K819" s="40" t="s">
        <v>18</v>
      </c>
      <c r="L819" s="40" t="s">
        <v>19</v>
      </c>
      <c r="M819" s="40">
        <f>SUM(N819:AG819)</f>
        <v>1</v>
      </c>
      <c r="V819" s="40">
        <v>1</v>
      </c>
      <c r="AH819" s="41">
        <v>3.1620000000000002E-2</v>
      </c>
      <c r="AI819" s="40">
        <v>2.93</v>
      </c>
      <c r="AJ819" s="40">
        <v>521.442780012855</v>
      </c>
      <c r="AK819" s="40">
        <v>0.01</v>
      </c>
    </row>
    <row r="820" spans="1:37" x14ac:dyDescent="0.25">
      <c r="A820" s="45">
        <v>300</v>
      </c>
      <c r="B820" s="45" t="s">
        <v>359</v>
      </c>
      <c r="C820" s="45" t="str">
        <f>CONCATENATE(B820,A820)</f>
        <v>Isla San Lorenzo300</v>
      </c>
      <c r="D820" s="45">
        <v>28.579319999999999</v>
      </c>
      <c r="E820" s="45">
        <v>-112.76599</v>
      </c>
      <c r="F820" s="46">
        <v>2</v>
      </c>
      <c r="G820" s="47">
        <v>42682</v>
      </c>
      <c r="H820" s="48">
        <v>0.54513888888888895</v>
      </c>
      <c r="I820" s="45">
        <v>17.98</v>
      </c>
      <c r="J820" s="45">
        <v>25</v>
      </c>
      <c r="K820" s="39" t="s">
        <v>443</v>
      </c>
      <c r="L820" s="39" t="s">
        <v>444</v>
      </c>
      <c r="M820" s="39">
        <v>1</v>
      </c>
      <c r="AI820" s="40">
        <f>VLOOKUP(K820,spp!A:E,5,FALSE)</f>
        <v>33.238461538461536</v>
      </c>
      <c r="AJ820" s="40">
        <f>AI820*M820</f>
        <v>33.238461538461536</v>
      </c>
      <c r="AK820" s="42">
        <f t="shared" ref="AK820" si="184">M820/50</f>
        <v>0.02</v>
      </c>
    </row>
    <row r="821" spans="1:37" x14ac:dyDescent="0.25">
      <c r="A821" s="40">
        <v>301</v>
      </c>
      <c r="B821" s="40" t="s">
        <v>359</v>
      </c>
      <c r="C821" s="40" t="s">
        <v>362</v>
      </c>
      <c r="D821" s="40">
        <v>28.579319999999999</v>
      </c>
      <c r="E821" s="40">
        <v>-112.76599</v>
      </c>
      <c r="F821" s="40">
        <v>1</v>
      </c>
      <c r="G821" s="43">
        <v>42682</v>
      </c>
      <c r="H821" s="44">
        <v>0.55138888888888882</v>
      </c>
      <c r="I821" s="40">
        <v>15</v>
      </c>
      <c r="J821" s="40">
        <v>24</v>
      </c>
      <c r="K821" s="40" t="s">
        <v>24</v>
      </c>
      <c r="L821" s="40" t="s">
        <v>25</v>
      </c>
      <c r="M821" s="40">
        <f>SUM(N821:AG821)</f>
        <v>163</v>
      </c>
      <c r="X821" s="40">
        <v>101</v>
      </c>
      <c r="Y821" s="40">
        <v>62</v>
      </c>
      <c r="AH821" s="41">
        <v>1.413E-2</v>
      </c>
      <c r="AI821" s="40">
        <v>2.9849999999999999</v>
      </c>
      <c r="AJ821" s="40">
        <v>146676.90549705439</v>
      </c>
      <c r="AK821" s="40">
        <v>1.63</v>
      </c>
    </row>
    <row r="822" spans="1:37" x14ac:dyDescent="0.25">
      <c r="A822" s="40">
        <v>301</v>
      </c>
      <c r="B822" s="40" t="s">
        <v>359</v>
      </c>
      <c r="C822" s="40" t="s">
        <v>362</v>
      </c>
      <c r="D822" s="40">
        <v>28.579319999999999</v>
      </c>
      <c r="E822" s="40">
        <v>-112.76599</v>
      </c>
      <c r="F822" s="40">
        <v>1</v>
      </c>
      <c r="G822" s="43">
        <v>42682</v>
      </c>
      <c r="H822" s="44">
        <v>0.55138888888888882</v>
      </c>
      <c r="I822" s="40">
        <v>15</v>
      </c>
      <c r="J822" s="40">
        <v>24</v>
      </c>
      <c r="K822" s="40" t="s">
        <v>18</v>
      </c>
      <c r="L822" s="40" t="s">
        <v>19</v>
      </c>
      <c r="M822" s="40">
        <f>SUM(N822:AG822)</f>
        <v>1</v>
      </c>
      <c r="V822" s="40">
        <v>1</v>
      </c>
      <c r="AH822" s="41">
        <v>3.1620000000000002E-2</v>
      </c>
      <c r="AI822" s="40">
        <v>2.93</v>
      </c>
      <c r="AJ822" s="40">
        <v>521.442780012855</v>
      </c>
      <c r="AK822" s="40">
        <v>0.01</v>
      </c>
    </row>
    <row r="823" spans="1:37" x14ac:dyDescent="0.25">
      <c r="A823" s="40">
        <v>302</v>
      </c>
      <c r="B823" s="40" t="s">
        <v>359</v>
      </c>
      <c r="C823" s="40" t="s">
        <v>363</v>
      </c>
      <c r="D823" s="40">
        <v>28.579319999999999</v>
      </c>
      <c r="E823" s="40">
        <v>-112.76599</v>
      </c>
      <c r="F823" s="40">
        <v>2</v>
      </c>
      <c r="G823" s="43">
        <v>42682</v>
      </c>
      <c r="H823" s="44">
        <v>0.55763888888888891</v>
      </c>
      <c r="I823" s="40">
        <v>17.2</v>
      </c>
      <c r="J823" s="40">
        <v>23</v>
      </c>
      <c r="K823" s="40" t="s">
        <v>24</v>
      </c>
      <c r="L823" s="40" t="s">
        <v>25</v>
      </c>
      <c r="M823" s="40">
        <f>SUM(N823:AG823)</f>
        <v>72</v>
      </c>
      <c r="X823" s="40">
        <v>57</v>
      </c>
      <c r="Y823" s="40">
        <v>14</v>
      </c>
      <c r="AA823" s="40">
        <v>1</v>
      </c>
      <c r="AH823" s="41">
        <v>1.413E-2</v>
      </c>
      <c r="AI823" s="40">
        <v>2.9849999999999999</v>
      </c>
      <c r="AJ823" s="40">
        <v>60896.201962865307</v>
      </c>
      <c r="AK823" s="40">
        <v>0.72</v>
      </c>
    </row>
    <row r="824" spans="1:37" x14ac:dyDescent="0.25">
      <c r="A824" s="40">
        <v>303</v>
      </c>
      <c r="B824" s="40" t="s">
        <v>359</v>
      </c>
      <c r="C824" s="40" t="s">
        <v>364</v>
      </c>
      <c r="D824" s="40">
        <v>28.579319999999999</v>
      </c>
      <c r="E824" s="40">
        <v>-112.76599</v>
      </c>
      <c r="F824" s="40">
        <v>1</v>
      </c>
      <c r="G824" s="43">
        <v>42682</v>
      </c>
      <c r="H824" s="44">
        <v>0.53125</v>
      </c>
      <c r="I824" s="40">
        <v>5.7</v>
      </c>
      <c r="J824" s="40">
        <v>24</v>
      </c>
      <c r="K824" s="40" t="s">
        <v>18</v>
      </c>
      <c r="L824" s="40" t="s">
        <v>19</v>
      </c>
      <c r="M824" s="40">
        <f>SUM(N824:AG824)</f>
        <v>3</v>
      </c>
      <c r="T824" s="40">
        <v>3</v>
      </c>
      <c r="AH824" s="41">
        <v>3.1620000000000002E-2</v>
      </c>
      <c r="AI824" s="40">
        <v>2.93</v>
      </c>
      <c r="AJ824" s="40">
        <v>416.08743671665172</v>
      </c>
      <c r="AK824" s="40">
        <v>0.03</v>
      </c>
    </row>
    <row r="825" spans="1:37" x14ac:dyDescent="0.25">
      <c r="A825" s="40">
        <v>303</v>
      </c>
      <c r="B825" s="40" t="s">
        <v>359</v>
      </c>
      <c r="C825" s="40" t="s">
        <v>364</v>
      </c>
      <c r="D825" s="40">
        <v>28.579319999999999</v>
      </c>
      <c r="E825" s="40">
        <v>-112.76599</v>
      </c>
      <c r="F825" s="40">
        <v>1</v>
      </c>
      <c r="G825" s="43">
        <v>42682</v>
      </c>
      <c r="H825" s="44">
        <v>0.53125</v>
      </c>
      <c r="I825" s="40">
        <v>5.7</v>
      </c>
      <c r="J825" s="40">
        <v>24</v>
      </c>
      <c r="K825" s="40" t="s">
        <v>26</v>
      </c>
      <c r="L825" s="40" t="s">
        <v>27</v>
      </c>
      <c r="M825" s="40">
        <f>SUM(N825:AG825)</f>
        <v>4</v>
      </c>
      <c r="O825" s="40">
        <v>4</v>
      </c>
      <c r="AH825" s="41">
        <v>1.549E-2</v>
      </c>
      <c r="AI825" s="40">
        <v>2.97</v>
      </c>
      <c r="AJ825" s="40">
        <v>3.1403949784166616</v>
      </c>
      <c r="AK825" s="40">
        <v>0.04</v>
      </c>
    </row>
    <row r="826" spans="1:37" x14ac:dyDescent="0.25">
      <c r="A826" s="45">
        <v>303</v>
      </c>
      <c r="B826" s="45" t="s">
        <v>359</v>
      </c>
      <c r="C826" s="45" t="str">
        <f>CONCATENATE(B826,A826)</f>
        <v>Isla San Lorenzo303</v>
      </c>
      <c r="D826" s="45">
        <v>28.579319999999999</v>
      </c>
      <c r="E826" s="45">
        <v>-112.76599</v>
      </c>
      <c r="F826" s="46">
        <v>1</v>
      </c>
      <c r="G826" s="47">
        <v>42682</v>
      </c>
      <c r="H826" s="48">
        <v>0.53125</v>
      </c>
      <c r="I826" s="45">
        <v>5.7</v>
      </c>
      <c r="J826" s="45">
        <v>24</v>
      </c>
      <c r="K826" s="39" t="s">
        <v>443</v>
      </c>
      <c r="L826" s="39" t="s">
        <v>444</v>
      </c>
      <c r="M826" s="39">
        <v>1</v>
      </c>
      <c r="AI826" s="40">
        <f>VLOOKUP(K826,spp!A:E,5,FALSE)</f>
        <v>33.238461538461536</v>
      </c>
      <c r="AJ826" s="40">
        <f>AI826*M826</f>
        <v>33.238461538461536</v>
      </c>
      <c r="AK826" s="42">
        <f t="shared" ref="AK826" si="185">M826/50</f>
        <v>0.02</v>
      </c>
    </row>
    <row r="827" spans="1:37" x14ac:dyDescent="0.25">
      <c r="A827" s="40">
        <v>304</v>
      </c>
      <c r="B827" s="40" t="s">
        <v>359</v>
      </c>
      <c r="C827" s="40" t="s">
        <v>365</v>
      </c>
      <c r="D827" s="40">
        <v>28.579319999999999</v>
      </c>
      <c r="E827" s="40">
        <v>-112.76599</v>
      </c>
      <c r="F827" s="40">
        <v>2</v>
      </c>
      <c r="G827" s="43">
        <v>42682</v>
      </c>
      <c r="H827" s="44">
        <v>0.54166666666666663</v>
      </c>
      <c r="I827" s="40">
        <v>6</v>
      </c>
      <c r="J827" s="40">
        <v>24</v>
      </c>
      <c r="K827" s="40" t="s">
        <v>24</v>
      </c>
      <c r="L827" s="40" t="s">
        <v>25</v>
      </c>
      <c r="M827" s="40">
        <f>SUM(N827:AG827)</f>
        <v>2</v>
      </c>
      <c r="X827" s="40">
        <v>2</v>
      </c>
      <c r="AH827" s="41">
        <v>1.413E-2</v>
      </c>
      <c r="AI827" s="40">
        <v>2.9849999999999999</v>
      </c>
      <c r="AJ827" s="40">
        <v>1411.4174797919095</v>
      </c>
      <c r="AK827" s="40">
        <v>0.02</v>
      </c>
    </row>
    <row r="828" spans="1:37" x14ac:dyDescent="0.25">
      <c r="A828" s="40">
        <v>304</v>
      </c>
      <c r="B828" s="40" t="s">
        <v>359</v>
      </c>
      <c r="C828" s="40" t="s">
        <v>365</v>
      </c>
      <c r="D828" s="40">
        <v>28.579319999999999</v>
      </c>
      <c r="E828" s="40">
        <v>-112.76599</v>
      </c>
      <c r="F828" s="40">
        <v>2</v>
      </c>
      <c r="G828" s="43">
        <v>42682</v>
      </c>
      <c r="H828" s="44">
        <v>0.54166666666666663</v>
      </c>
      <c r="I828" s="40">
        <v>6</v>
      </c>
      <c r="J828" s="40">
        <v>24</v>
      </c>
      <c r="K828" s="40" t="s">
        <v>26</v>
      </c>
      <c r="L828" s="40" t="s">
        <v>27</v>
      </c>
      <c r="M828" s="40">
        <f>SUM(N828:AG828)</f>
        <v>22</v>
      </c>
      <c r="O828" s="40">
        <v>22</v>
      </c>
      <c r="AH828" s="41">
        <v>1.549E-2</v>
      </c>
      <c r="AI828" s="40">
        <v>2.97</v>
      </c>
      <c r="AJ828" s="40">
        <v>17.272172381291639</v>
      </c>
      <c r="AK828" s="40">
        <v>0.22</v>
      </c>
    </row>
    <row r="829" spans="1:37" x14ac:dyDescent="0.25">
      <c r="A829" s="45">
        <v>304</v>
      </c>
      <c r="B829" s="45" t="s">
        <v>359</v>
      </c>
      <c r="C829" s="45" t="str">
        <f>CONCATENATE(B829,A829)</f>
        <v>Isla San Lorenzo304</v>
      </c>
      <c r="D829" s="45">
        <v>28.579319999999999</v>
      </c>
      <c r="E829" s="45">
        <v>-112.76599</v>
      </c>
      <c r="F829" s="46">
        <v>2</v>
      </c>
      <c r="G829" s="47">
        <v>42682</v>
      </c>
      <c r="H829" s="48">
        <v>0.54166666666666663</v>
      </c>
      <c r="I829" s="45">
        <v>6</v>
      </c>
      <c r="J829" s="45">
        <v>24</v>
      </c>
      <c r="K829" s="39" t="s">
        <v>445</v>
      </c>
      <c r="L829" s="39" t="s">
        <v>446</v>
      </c>
      <c r="M829" s="39">
        <v>2</v>
      </c>
      <c r="AI829" s="40">
        <f>VLOOKUP(K829,spp!A:E,5,FALSE)</f>
        <v>375</v>
      </c>
      <c r="AJ829" s="40">
        <f t="shared" ref="AJ829:AJ830" si="186">AI829*M829</f>
        <v>750</v>
      </c>
      <c r="AK829" s="42">
        <f t="shared" ref="AK829:AK830" si="187">M829/50</f>
        <v>0.04</v>
      </c>
    </row>
    <row r="830" spans="1:37" x14ac:dyDescent="0.25">
      <c r="A830" s="45">
        <v>304</v>
      </c>
      <c r="B830" s="45" t="s">
        <v>359</v>
      </c>
      <c r="C830" s="45" t="str">
        <f>CONCATENATE(B830,A830)</f>
        <v>Isla San Lorenzo304</v>
      </c>
      <c r="D830" s="45">
        <v>28.579319999999999</v>
      </c>
      <c r="E830" s="45">
        <v>-112.76599</v>
      </c>
      <c r="F830" s="46">
        <v>2</v>
      </c>
      <c r="G830" s="47">
        <v>42682</v>
      </c>
      <c r="H830" s="48">
        <v>0.54166666666666663</v>
      </c>
      <c r="I830" s="45">
        <v>6</v>
      </c>
      <c r="J830" s="45">
        <v>24</v>
      </c>
      <c r="K830" s="39" t="s">
        <v>443</v>
      </c>
      <c r="L830" s="39" t="s">
        <v>444</v>
      </c>
      <c r="M830" s="39">
        <v>2</v>
      </c>
      <c r="AI830" s="40">
        <f>VLOOKUP(K830,spp!A:E,5,FALSE)</f>
        <v>33.238461538461536</v>
      </c>
      <c r="AJ830" s="40">
        <f t="shared" si="186"/>
        <v>66.476923076923072</v>
      </c>
      <c r="AK830" s="42">
        <f t="shared" si="187"/>
        <v>0.04</v>
      </c>
    </row>
    <row r="831" spans="1:37" x14ac:dyDescent="0.25">
      <c r="A831" s="40">
        <v>305</v>
      </c>
      <c r="B831" s="40" t="s">
        <v>359</v>
      </c>
      <c r="C831" s="40" t="s">
        <v>366</v>
      </c>
      <c r="D831" s="40">
        <v>28.579319999999999</v>
      </c>
      <c r="E831" s="40">
        <v>-112.76599</v>
      </c>
      <c r="F831" s="40">
        <v>1</v>
      </c>
      <c r="G831" s="43">
        <v>42682</v>
      </c>
      <c r="H831" s="44">
        <v>0.53472222222222221</v>
      </c>
      <c r="I831" s="40">
        <v>9.5</v>
      </c>
      <c r="J831" s="40">
        <v>25</v>
      </c>
      <c r="K831" s="40" t="s">
        <v>18</v>
      </c>
      <c r="L831" s="40" t="s">
        <v>19</v>
      </c>
      <c r="M831" s="40">
        <f>SUM(N831:AG831)</f>
        <v>5</v>
      </c>
      <c r="T831" s="40">
        <v>1</v>
      </c>
      <c r="U831" s="40">
        <v>4</v>
      </c>
      <c r="AH831" s="41">
        <v>3.1620000000000002E-2</v>
      </c>
      <c r="AI831" s="40">
        <v>2.93</v>
      </c>
      <c r="AJ831" s="40">
        <v>1297.2507566010543</v>
      </c>
      <c r="AK831" s="40">
        <v>0.05</v>
      </c>
    </row>
    <row r="832" spans="1:37" x14ac:dyDescent="0.25">
      <c r="A832" s="40">
        <v>305</v>
      </c>
      <c r="B832" s="40" t="s">
        <v>359</v>
      </c>
      <c r="C832" s="40" t="s">
        <v>366</v>
      </c>
      <c r="D832" s="40">
        <v>28.579319999999999</v>
      </c>
      <c r="E832" s="40">
        <v>-112.76599</v>
      </c>
      <c r="F832" s="40">
        <v>1</v>
      </c>
      <c r="G832" s="43">
        <v>42682</v>
      </c>
      <c r="H832" s="44">
        <v>0.53472222222222221</v>
      </c>
      <c r="I832" s="40">
        <v>9.5</v>
      </c>
      <c r="J832" s="40">
        <v>25</v>
      </c>
      <c r="K832" s="40" t="s">
        <v>24</v>
      </c>
      <c r="L832" s="40" t="s">
        <v>25</v>
      </c>
      <c r="M832" s="40">
        <f>SUM(N832:AG832)</f>
        <v>2</v>
      </c>
      <c r="X832" s="40">
        <v>2</v>
      </c>
      <c r="AH832" s="41">
        <v>1.413E-2</v>
      </c>
      <c r="AI832" s="40">
        <v>2.9849999999999999</v>
      </c>
      <c r="AJ832" s="40">
        <v>1411.4174797919095</v>
      </c>
      <c r="AK832" s="40">
        <v>0.02</v>
      </c>
    </row>
    <row r="833" spans="1:37" x14ac:dyDescent="0.25">
      <c r="A833" s="40">
        <v>305</v>
      </c>
      <c r="B833" s="40" t="s">
        <v>359</v>
      </c>
      <c r="C833" s="40" t="s">
        <v>366</v>
      </c>
      <c r="D833" s="40">
        <v>28.579319999999999</v>
      </c>
      <c r="E833" s="40">
        <v>-112.76599</v>
      </c>
      <c r="F833" s="40">
        <v>1</v>
      </c>
      <c r="G833" s="43">
        <v>42682</v>
      </c>
      <c r="H833" s="44">
        <v>0.53472222222222221</v>
      </c>
      <c r="I833" s="40">
        <v>9.5</v>
      </c>
      <c r="J833" s="40">
        <v>25</v>
      </c>
      <c r="K833" s="40" t="s">
        <v>26</v>
      </c>
      <c r="L833" s="40" t="s">
        <v>27</v>
      </c>
      <c r="M833" s="40">
        <f>SUM(N833:AG833)</f>
        <v>17</v>
      </c>
      <c r="O833" s="40">
        <v>7</v>
      </c>
      <c r="Q833" s="40">
        <v>10</v>
      </c>
      <c r="AH833" s="41">
        <v>1.549E-2</v>
      </c>
      <c r="AI833" s="40">
        <v>2.97</v>
      </c>
      <c r="AJ833" s="40">
        <v>102.72906055424274</v>
      </c>
      <c r="AK833" s="40">
        <v>0.17</v>
      </c>
    </row>
    <row r="834" spans="1:37" x14ac:dyDescent="0.25">
      <c r="A834" s="45">
        <v>305</v>
      </c>
      <c r="B834" s="45" t="s">
        <v>359</v>
      </c>
      <c r="C834" s="45" t="str">
        <f>CONCATENATE(B834,A834)</f>
        <v>Isla San Lorenzo305</v>
      </c>
      <c r="D834" s="45">
        <v>28.579319999999999</v>
      </c>
      <c r="E834" s="45">
        <v>-112.76599</v>
      </c>
      <c r="F834" s="46">
        <v>1</v>
      </c>
      <c r="G834" s="47">
        <v>42682</v>
      </c>
      <c r="H834" s="48">
        <v>0.53472222222222221</v>
      </c>
      <c r="I834" s="45">
        <v>9.5</v>
      </c>
      <c r="J834" s="45">
        <v>25</v>
      </c>
      <c r="K834" s="39" t="s">
        <v>441</v>
      </c>
      <c r="L834" s="39" t="s">
        <v>442</v>
      </c>
      <c r="M834" s="39">
        <v>39</v>
      </c>
      <c r="AI834" s="40">
        <f>VLOOKUP(K834,spp!A:E,5,FALSE)</f>
        <v>20.71</v>
      </c>
      <c r="AJ834" s="40">
        <f>AI834*M834</f>
        <v>807.69</v>
      </c>
      <c r="AK834" s="42">
        <f t="shared" ref="AK834" si="188">M834/50</f>
        <v>0.78</v>
      </c>
    </row>
    <row r="835" spans="1:37" x14ac:dyDescent="0.25">
      <c r="A835" s="40">
        <v>306</v>
      </c>
      <c r="B835" s="40" t="s">
        <v>359</v>
      </c>
      <c r="C835" s="40" t="s">
        <v>367</v>
      </c>
      <c r="D835" s="40">
        <v>28.579319999999999</v>
      </c>
      <c r="E835" s="40">
        <v>-112.76599</v>
      </c>
      <c r="F835" s="40">
        <v>2</v>
      </c>
      <c r="G835" s="43">
        <v>42682</v>
      </c>
      <c r="H835" s="44">
        <v>0.54861111111111105</v>
      </c>
      <c r="I835" s="40">
        <v>7.5</v>
      </c>
      <c r="J835" s="40">
        <v>25</v>
      </c>
      <c r="K835" s="40" t="s">
        <v>18</v>
      </c>
      <c r="L835" s="40" t="s">
        <v>19</v>
      </c>
      <c r="M835" s="40">
        <f>SUM(N835:AG835)</f>
        <v>8</v>
      </c>
      <c r="T835" s="40">
        <v>5</v>
      </c>
      <c r="U835" s="40">
        <v>3</v>
      </c>
      <c r="AH835" s="41">
        <v>3.1620000000000002E-2</v>
      </c>
      <c r="AI835" s="40">
        <v>2.93</v>
      </c>
      <c r="AJ835" s="40">
        <v>1562.3952694660475</v>
      </c>
      <c r="AK835" s="40">
        <v>0.08</v>
      </c>
    </row>
    <row r="836" spans="1:37" x14ac:dyDescent="0.25">
      <c r="A836" s="40">
        <v>306</v>
      </c>
      <c r="B836" s="40" t="s">
        <v>359</v>
      </c>
      <c r="C836" s="40" t="s">
        <v>367</v>
      </c>
      <c r="D836" s="40">
        <v>28.579319999999999</v>
      </c>
      <c r="E836" s="40">
        <v>-112.76599</v>
      </c>
      <c r="F836" s="40">
        <v>2</v>
      </c>
      <c r="G836" s="43">
        <v>42682</v>
      </c>
      <c r="H836" s="44">
        <v>0.54861111111111105</v>
      </c>
      <c r="I836" s="40">
        <v>7.5</v>
      </c>
      <c r="J836" s="40">
        <v>25</v>
      </c>
      <c r="K836" s="40" t="s">
        <v>24</v>
      </c>
      <c r="L836" s="40" t="s">
        <v>25</v>
      </c>
      <c r="M836" s="40">
        <f>SUM(N836:AG836)</f>
        <v>1</v>
      </c>
      <c r="S836" s="40">
        <v>1</v>
      </c>
      <c r="AH836" s="41">
        <v>1.413E-2</v>
      </c>
      <c r="AI836" s="40">
        <v>2.9849999999999999</v>
      </c>
      <c r="AJ836" s="40">
        <v>35.31634216605682</v>
      </c>
      <c r="AK836" s="40">
        <v>0.01</v>
      </c>
    </row>
    <row r="837" spans="1:37" x14ac:dyDescent="0.25">
      <c r="A837" s="40">
        <v>306</v>
      </c>
      <c r="B837" s="40" t="s">
        <v>359</v>
      </c>
      <c r="C837" s="40" t="s">
        <v>367</v>
      </c>
      <c r="D837" s="40">
        <v>28.579319999999999</v>
      </c>
      <c r="E837" s="40">
        <v>-112.76599</v>
      </c>
      <c r="F837" s="40">
        <v>2</v>
      </c>
      <c r="G837" s="43">
        <v>42682</v>
      </c>
      <c r="H837" s="44">
        <v>0.54861111111111105</v>
      </c>
      <c r="I837" s="40">
        <v>7.5</v>
      </c>
      <c r="J837" s="40">
        <v>25</v>
      </c>
      <c r="K837" s="40" t="s">
        <v>26</v>
      </c>
      <c r="L837" s="40" t="s">
        <v>27</v>
      </c>
      <c r="M837" s="40">
        <f>SUM(N837:AG837)</f>
        <v>1</v>
      </c>
      <c r="Q837" s="40">
        <v>1</v>
      </c>
      <c r="AH837" s="41">
        <v>1.549E-2</v>
      </c>
      <c r="AI837" s="40">
        <v>2.97</v>
      </c>
      <c r="AJ837" s="40">
        <v>9.7233369342013578</v>
      </c>
      <c r="AK837" s="40">
        <v>0.01</v>
      </c>
    </row>
    <row r="838" spans="1:37" x14ac:dyDescent="0.25">
      <c r="A838" s="45">
        <v>306</v>
      </c>
      <c r="B838" s="45" t="s">
        <v>359</v>
      </c>
      <c r="C838" s="45" t="str">
        <f>CONCATENATE(B838,A838)</f>
        <v>Isla San Lorenzo306</v>
      </c>
      <c r="D838" s="45">
        <v>28.579319999999999</v>
      </c>
      <c r="E838" s="45">
        <v>-112.76599</v>
      </c>
      <c r="F838" s="46">
        <v>2</v>
      </c>
      <c r="G838" s="47">
        <v>42682</v>
      </c>
      <c r="H838" s="48">
        <v>0.54861111111111105</v>
      </c>
      <c r="I838" s="45">
        <v>7.5</v>
      </c>
      <c r="J838" s="45">
        <v>25</v>
      </c>
      <c r="K838" s="39" t="s">
        <v>441</v>
      </c>
      <c r="L838" s="39" t="s">
        <v>442</v>
      </c>
      <c r="M838" s="39">
        <v>36</v>
      </c>
      <c r="AI838" s="40">
        <f>VLOOKUP(K838,spp!A:E,5,FALSE)</f>
        <v>20.71</v>
      </c>
      <c r="AJ838" s="40">
        <f t="shared" ref="AJ838:AJ839" si="189">AI838*M838</f>
        <v>745.56000000000006</v>
      </c>
      <c r="AK838" s="42">
        <f t="shared" ref="AK838:AK839" si="190">M838/50</f>
        <v>0.72</v>
      </c>
    </row>
    <row r="839" spans="1:37" x14ac:dyDescent="0.25">
      <c r="A839" s="45">
        <v>306</v>
      </c>
      <c r="B839" s="45" t="s">
        <v>359</v>
      </c>
      <c r="C839" s="45" t="str">
        <f>CONCATENATE(B839,A839)</f>
        <v>Isla San Lorenzo306</v>
      </c>
      <c r="D839" s="45">
        <v>28.579319999999999</v>
      </c>
      <c r="E839" s="45">
        <v>-112.76599</v>
      </c>
      <c r="F839" s="46">
        <v>2</v>
      </c>
      <c r="G839" s="47">
        <v>42682</v>
      </c>
      <c r="H839" s="48">
        <v>0.54861111111111105</v>
      </c>
      <c r="I839" s="45">
        <v>7.5</v>
      </c>
      <c r="J839" s="45">
        <v>25</v>
      </c>
      <c r="K839" s="39" t="s">
        <v>445</v>
      </c>
      <c r="L839" s="39" t="s">
        <v>446</v>
      </c>
      <c r="M839" s="39">
        <v>1</v>
      </c>
      <c r="AI839" s="40">
        <f>VLOOKUP(K839,spp!A:E,5,FALSE)</f>
        <v>375</v>
      </c>
      <c r="AJ839" s="40">
        <f t="shared" si="189"/>
        <v>375</v>
      </c>
      <c r="AK839" s="42">
        <f t="shared" si="190"/>
        <v>0.02</v>
      </c>
    </row>
    <row r="840" spans="1:37" x14ac:dyDescent="0.25">
      <c r="A840" s="40">
        <v>307</v>
      </c>
      <c r="B840" s="40" t="s">
        <v>368</v>
      </c>
      <c r="C840" s="40" t="s">
        <v>369</v>
      </c>
      <c r="D840" s="40">
        <v>28.67108</v>
      </c>
      <c r="E840" s="40">
        <v>-112.55951</v>
      </c>
      <c r="F840" s="40">
        <v>1</v>
      </c>
      <c r="G840" s="43">
        <v>42687</v>
      </c>
      <c r="H840" s="44" t="s">
        <v>109</v>
      </c>
      <c r="I840" s="40">
        <v>10</v>
      </c>
      <c r="J840" s="40">
        <v>16</v>
      </c>
      <c r="K840" s="40" t="s">
        <v>26</v>
      </c>
      <c r="L840" s="40" t="s">
        <v>27</v>
      </c>
      <c r="M840" s="40">
        <f>SUM(N840:AG840)</f>
        <v>4</v>
      </c>
      <c r="O840" s="40">
        <v>3</v>
      </c>
      <c r="Q840" s="40">
        <v>1</v>
      </c>
      <c r="AH840" s="41">
        <v>1.549E-2</v>
      </c>
      <c r="AI840" s="40">
        <v>2.97</v>
      </c>
      <c r="AJ840" s="40">
        <v>12.078633168013853</v>
      </c>
      <c r="AK840" s="40">
        <v>0.04</v>
      </c>
    </row>
    <row r="841" spans="1:37" x14ac:dyDescent="0.25">
      <c r="A841" s="40">
        <v>307</v>
      </c>
      <c r="B841" s="40" t="s">
        <v>368</v>
      </c>
      <c r="C841" s="40" t="s">
        <v>369</v>
      </c>
      <c r="D841" s="40">
        <v>28.67108</v>
      </c>
      <c r="E841" s="40">
        <v>-112.55951</v>
      </c>
      <c r="F841" s="40">
        <v>1</v>
      </c>
      <c r="G841" s="43">
        <v>42687</v>
      </c>
      <c r="H841" s="44" t="s">
        <v>109</v>
      </c>
      <c r="I841" s="40">
        <v>10</v>
      </c>
      <c r="J841" s="40">
        <v>16</v>
      </c>
      <c r="K841" s="40" t="s">
        <v>18</v>
      </c>
      <c r="L841" s="40" t="s">
        <v>19</v>
      </c>
      <c r="M841" s="40">
        <f>SUM(N841:AG841)</f>
        <v>1</v>
      </c>
      <c r="X841" s="40">
        <v>1</v>
      </c>
      <c r="AH841" s="41">
        <v>3.1620000000000002E-2</v>
      </c>
      <c r="AI841" s="40">
        <v>2.93</v>
      </c>
      <c r="AJ841" s="40">
        <v>1293.8188673772174</v>
      </c>
      <c r="AK841" s="40">
        <v>0.01</v>
      </c>
    </row>
    <row r="842" spans="1:37" x14ac:dyDescent="0.25">
      <c r="A842" s="45">
        <v>307</v>
      </c>
      <c r="B842" s="45" t="s">
        <v>368</v>
      </c>
      <c r="C842" s="45" t="str">
        <f>CONCATENATE(B842,A842)</f>
        <v>Isla San Esteban307</v>
      </c>
      <c r="D842" s="45">
        <v>28.67108</v>
      </c>
      <c r="E842" s="45">
        <v>-112.55951</v>
      </c>
      <c r="F842" s="46">
        <v>1</v>
      </c>
      <c r="G842" s="47">
        <v>42687</v>
      </c>
      <c r="H842" s="48" t="s">
        <v>109</v>
      </c>
      <c r="I842" s="45">
        <v>10</v>
      </c>
      <c r="J842" s="45">
        <v>16</v>
      </c>
      <c r="K842" s="39" t="s">
        <v>441</v>
      </c>
      <c r="L842" s="39" t="s">
        <v>442</v>
      </c>
      <c r="M842" s="39">
        <v>1</v>
      </c>
      <c r="AI842" s="40">
        <f>VLOOKUP(K842,spp!A:E,5,FALSE)</f>
        <v>20.71</v>
      </c>
      <c r="AJ842" s="40">
        <f>AI842*M842</f>
        <v>20.71</v>
      </c>
      <c r="AK842" s="42">
        <f t="shared" ref="AK842" si="191">M842/50</f>
        <v>0.02</v>
      </c>
    </row>
    <row r="843" spans="1:37" x14ac:dyDescent="0.25">
      <c r="A843" s="40">
        <v>308</v>
      </c>
      <c r="B843" s="40" t="s">
        <v>368</v>
      </c>
      <c r="C843" s="40" t="s">
        <v>370</v>
      </c>
      <c r="D843" s="40">
        <v>28.67108</v>
      </c>
      <c r="E843" s="40">
        <v>-112.55951</v>
      </c>
      <c r="F843" s="40">
        <v>2</v>
      </c>
      <c r="G843" s="43">
        <v>42687</v>
      </c>
      <c r="H843" s="44">
        <v>0.33888888888888885</v>
      </c>
      <c r="I843" s="40">
        <v>10.7</v>
      </c>
      <c r="J843" s="40">
        <v>15</v>
      </c>
      <c r="K843" s="40" t="s">
        <v>24</v>
      </c>
      <c r="L843" s="40" t="s">
        <v>25</v>
      </c>
      <c r="M843" s="40">
        <f>SUM(N843:AG843)</f>
        <v>2</v>
      </c>
      <c r="Q843" s="40">
        <v>1</v>
      </c>
      <c r="V843" s="40">
        <v>1</v>
      </c>
      <c r="AH843" s="41">
        <v>1.413E-2</v>
      </c>
      <c r="AI843" s="40">
        <v>2.9849999999999999</v>
      </c>
      <c r="AJ843" s="40">
        <v>288.77139347716889</v>
      </c>
      <c r="AK843" s="40">
        <v>0.02</v>
      </c>
    </row>
    <row r="844" spans="1:37" x14ac:dyDescent="0.25">
      <c r="A844" s="45">
        <v>308</v>
      </c>
      <c r="B844" s="45" t="s">
        <v>368</v>
      </c>
      <c r="C844" s="45" t="str">
        <f>CONCATENATE(B844,A844)</f>
        <v>Isla San Esteban308</v>
      </c>
      <c r="D844" s="45">
        <v>28.67108</v>
      </c>
      <c r="E844" s="45">
        <v>-112.55951</v>
      </c>
      <c r="F844" s="46">
        <v>2</v>
      </c>
      <c r="G844" s="47">
        <v>42687</v>
      </c>
      <c r="H844" s="48">
        <v>0.33888888888888885</v>
      </c>
      <c r="I844" s="45">
        <v>10.7</v>
      </c>
      <c r="J844" s="45">
        <v>15</v>
      </c>
      <c r="K844" s="39" t="s">
        <v>443</v>
      </c>
      <c r="L844" s="39" t="s">
        <v>444</v>
      </c>
      <c r="M844" s="39">
        <v>1</v>
      </c>
      <c r="AI844" s="40">
        <f>VLOOKUP(K844,spp!A:E,5,FALSE)</f>
        <v>33.238461538461536</v>
      </c>
      <c r="AJ844" s="40">
        <f>AI844*M844</f>
        <v>33.238461538461536</v>
      </c>
      <c r="AK844" s="42">
        <f t="shared" ref="AK844" si="192">M844/50</f>
        <v>0.02</v>
      </c>
    </row>
    <row r="845" spans="1:37" x14ac:dyDescent="0.25">
      <c r="A845" s="40">
        <v>309</v>
      </c>
      <c r="B845" s="40" t="s">
        <v>368</v>
      </c>
      <c r="C845" s="40" t="s">
        <v>371</v>
      </c>
      <c r="D845" s="40">
        <v>28.67108</v>
      </c>
      <c r="E845" s="40">
        <v>-112.55951</v>
      </c>
      <c r="F845" s="40">
        <v>1</v>
      </c>
      <c r="G845" s="43">
        <v>42687</v>
      </c>
      <c r="H845" s="44" t="s">
        <v>117</v>
      </c>
      <c r="I845" s="40">
        <v>5.5</v>
      </c>
      <c r="J845" s="40">
        <v>15</v>
      </c>
      <c r="K845" s="40" t="s">
        <v>24</v>
      </c>
      <c r="L845" s="40" t="s">
        <v>25</v>
      </c>
      <c r="M845" s="40">
        <f>SUM(N845:AG845)</f>
        <v>1</v>
      </c>
      <c r="V845" s="40">
        <v>1</v>
      </c>
      <c r="AH845" s="41">
        <v>1.413E-2</v>
      </c>
      <c r="AI845" s="40">
        <v>2.9849999999999999</v>
      </c>
      <c r="AJ845" s="40">
        <v>279.60842483900149</v>
      </c>
      <c r="AK845" s="40">
        <v>0.01</v>
      </c>
    </row>
    <row r="846" spans="1:37" x14ac:dyDescent="0.25">
      <c r="A846" s="40">
        <v>309</v>
      </c>
      <c r="B846" s="40" t="s">
        <v>368</v>
      </c>
      <c r="C846" s="40" t="s">
        <v>371</v>
      </c>
      <c r="D846" s="40">
        <v>28.67108</v>
      </c>
      <c r="E846" s="40">
        <v>-112.55951</v>
      </c>
      <c r="F846" s="40">
        <v>1</v>
      </c>
      <c r="G846" s="43">
        <v>42687</v>
      </c>
      <c r="H846" s="44" t="s">
        <v>117</v>
      </c>
      <c r="I846" s="40">
        <v>5.5</v>
      </c>
      <c r="J846" s="40">
        <v>15</v>
      </c>
      <c r="K846" s="40" t="s">
        <v>26</v>
      </c>
      <c r="L846" s="40" t="s">
        <v>27</v>
      </c>
      <c r="M846" s="40">
        <f>SUM(N846:AG846)</f>
        <v>1</v>
      </c>
      <c r="O846" s="40">
        <v>1</v>
      </c>
      <c r="AH846" s="41">
        <v>1.549E-2</v>
      </c>
      <c r="AI846" s="40">
        <v>2.97</v>
      </c>
      <c r="AJ846" s="40">
        <v>0.7850987446041654</v>
      </c>
      <c r="AK846" s="40">
        <v>0.01</v>
      </c>
    </row>
    <row r="847" spans="1:37" x14ac:dyDescent="0.25">
      <c r="A847" s="40">
        <v>310</v>
      </c>
      <c r="B847" s="40" t="s">
        <v>368</v>
      </c>
      <c r="C847" s="40" t="s">
        <v>372</v>
      </c>
      <c r="D847" s="40">
        <v>28.67108</v>
      </c>
      <c r="E847" s="40">
        <v>-112.55951</v>
      </c>
      <c r="F847" s="40">
        <v>2</v>
      </c>
      <c r="G847" s="43">
        <v>42687</v>
      </c>
      <c r="H847" s="44">
        <v>0.32916666666666666</v>
      </c>
      <c r="I847" s="40">
        <v>8.5</v>
      </c>
      <c r="J847" s="40">
        <v>15</v>
      </c>
      <c r="K847" s="40" t="s">
        <v>24</v>
      </c>
      <c r="L847" s="40" t="s">
        <v>25</v>
      </c>
      <c r="M847" s="40">
        <f>SUM(N847:AG847)</f>
        <v>1</v>
      </c>
      <c r="X847" s="40">
        <v>1</v>
      </c>
      <c r="AH847" s="41">
        <v>1.413E-2</v>
      </c>
      <c r="AI847" s="40">
        <v>2.9849999999999999</v>
      </c>
      <c r="AJ847" s="40">
        <v>705.70873989595475</v>
      </c>
      <c r="AK847" s="40">
        <v>0.01</v>
      </c>
    </row>
    <row r="848" spans="1:37" x14ac:dyDescent="0.25">
      <c r="A848" s="40">
        <v>310</v>
      </c>
      <c r="B848" s="40" t="s">
        <v>368</v>
      </c>
      <c r="C848" s="40" t="s">
        <v>372</v>
      </c>
      <c r="D848" s="40">
        <v>28.67108</v>
      </c>
      <c r="E848" s="40">
        <v>-112.55951</v>
      </c>
      <c r="F848" s="40">
        <v>2</v>
      </c>
      <c r="G848" s="43">
        <v>42687</v>
      </c>
      <c r="H848" s="44">
        <v>0.32916666666666666</v>
      </c>
      <c r="I848" s="40">
        <v>8.5</v>
      </c>
      <c r="J848" s="40">
        <v>15</v>
      </c>
      <c r="K848" s="40" t="s">
        <v>26</v>
      </c>
      <c r="L848" s="40" t="s">
        <v>27</v>
      </c>
      <c r="M848" s="40">
        <f>SUM(N848:AG848)</f>
        <v>3</v>
      </c>
      <c r="O848" s="40">
        <v>3</v>
      </c>
      <c r="AH848" s="41">
        <v>1.549E-2</v>
      </c>
      <c r="AI848" s="40">
        <v>2.97</v>
      </c>
      <c r="AJ848" s="40">
        <v>2.3552962338124961</v>
      </c>
      <c r="AK848" s="40">
        <v>0.03</v>
      </c>
    </row>
    <row r="849" spans="1:37" x14ac:dyDescent="0.25">
      <c r="A849" s="45">
        <v>310</v>
      </c>
      <c r="B849" s="45" t="s">
        <v>368</v>
      </c>
      <c r="C849" s="45" t="str">
        <f>CONCATENATE(B849,A849)</f>
        <v>Isla San Esteban310</v>
      </c>
      <c r="D849" s="45">
        <v>28.67108</v>
      </c>
      <c r="E849" s="45">
        <v>-112.55951</v>
      </c>
      <c r="F849" s="46">
        <v>2</v>
      </c>
      <c r="G849" s="47">
        <v>42687</v>
      </c>
      <c r="H849" s="48">
        <v>0.32916666666666666</v>
      </c>
      <c r="I849" s="45">
        <v>8.5</v>
      </c>
      <c r="J849" s="45">
        <v>15</v>
      </c>
      <c r="K849" s="39" t="s">
        <v>441</v>
      </c>
      <c r="L849" s="39" t="s">
        <v>442</v>
      </c>
      <c r="M849" s="39">
        <v>1</v>
      </c>
      <c r="AI849" s="40">
        <f>VLOOKUP(K849,spp!A:E,5,FALSE)</f>
        <v>20.71</v>
      </c>
      <c r="AJ849" s="40">
        <f t="shared" ref="AJ849:AJ853" si="193">AI849*M849</f>
        <v>20.71</v>
      </c>
      <c r="AK849" s="42">
        <f t="shared" ref="AK849:AK853" si="194">M849/50</f>
        <v>0.02</v>
      </c>
    </row>
    <row r="850" spans="1:37" x14ac:dyDescent="0.25">
      <c r="A850" s="45">
        <v>311</v>
      </c>
      <c r="B850" s="45" t="s">
        <v>368</v>
      </c>
      <c r="C850" s="45" t="str">
        <f>CONCATENATE(B850,A850)</f>
        <v>Isla San Esteban311</v>
      </c>
      <c r="D850" s="45">
        <v>28.67108</v>
      </c>
      <c r="E850" s="45">
        <v>-112.55951</v>
      </c>
      <c r="F850" s="46">
        <v>1</v>
      </c>
      <c r="G850" s="47">
        <v>42687</v>
      </c>
      <c r="H850" s="48">
        <v>0.30555555555555552</v>
      </c>
      <c r="I850" s="45">
        <v>6.7</v>
      </c>
      <c r="J850" s="45">
        <v>19</v>
      </c>
      <c r="K850" s="39" t="s">
        <v>441</v>
      </c>
      <c r="L850" s="39" t="s">
        <v>442</v>
      </c>
      <c r="M850" s="39">
        <v>89</v>
      </c>
      <c r="AI850" s="40">
        <f>VLOOKUP(K850,spp!A:E,5,FALSE)</f>
        <v>20.71</v>
      </c>
      <c r="AJ850" s="40">
        <f t="shared" si="193"/>
        <v>1843.19</v>
      </c>
      <c r="AK850" s="42">
        <f t="shared" si="194"/>
        <v>1.78</v>
      </c>
    </row>
    <row r="851" spans="1:37" x14ac:dyDescent="0.25">
      <c r="A851" s="45">
        <v>311</v>
      </c>
      <c r="B851" s="45" t="s">
        <v>368</v>
      </c>
      <c r="C851" s="45" t="str">
        <f>CONCATENATE(B851,A851)</f>
        <v>Isla San Esteban311</v>
      </c>
      <c r="D851" s="45">
        <v>28.67108</v>
      </c>
      <c r="E851" s="45">
        <v>-112.55951</v>
      </c>
      <c r="F851" s="46">
        <v>1</v>
      </c>
      <c r="G851" s="47">
        <v>42687</v>
      </c>
      <c r="H851" s="48">
        <v>0.30555555555555552</v>
      </c>
      <c r="I851" s="45">
        <v>6.7</v>
      </c>
      <c r="J851" s="45">
        <v>19</v>
      </c>
      <c r="K851" s="39" t="s">
        <v>443</v>
      </c>
      <c r="L851" s="39" t="s">
        <v>444</v>
      </c>
      <c r="M851" s="39">
        <v>2</v>
      </c>
      <c r="AI851" s="40">
        <f>VLOOKUP(K851,spp!A:E,5,FALSE)</f>
        <v>33.238461538461536</v>
      </c>
      <c r="AJ851" s="40">
        <f t="shared" si="193"/>
        <v>66.476923076923072</v>
      </c>
      <c r="AK851" s="42">
        <f t="shared" si="194"/>
        <v>0.04</v>
      </c>
    </row>
    <row r="852" spans="1:37" x14ac:dyDescent="0.25">
      <c r="A852" s="45">
        <v>312</v>
      </c>
      <c r="B852" s="45" t="s">
        <v>368</v>
      </c>
      <c r="C852" s="45" t="str">
        <f>CONCATENATE(B852,A852)</f>
        <v>Isla San Esteban312</v>
      </c>
      <c r="D852" s="45">
        <v>28.67108</v>
      </c>
      <c r="E852" s="45">
        <v>-112.55951</v>
      </c>
      <c r="F852" s="46">
        <v>2</v>
      </c>
      <c r="G852" s="47">
        <v>42687</v>
      </c>
      <c r="H852" s="48">
        <v>0.3298611111111111</v>
      </c>
      <c r="I852" s="45">
        <v>9.5</v>
      </c>
      <c r="J852" s="45">
        <v>15</v>
      </c>
      <c r="K852" s="39" t="s">
        <v>441</v>
      </c>
      <c r="L852" s="39" t="s">
        <v>442</v>
      </c>
      <c r="M852" s="39">
        <v>109</v>
      </c>
      <c r="AI852" s="40">
        <f>VLOOKUP(K852,spp!A:E,5,FALSE)</f>
        <v>20.71</v>
      </c>
      <c r="AJ852" s="40">
        <f t="shared" si="193"/>
        <v>2257.39</v>
      </c>
      <c r="AK852" s="42">
        <f t="shared" si="194"/>
        <v>2.1800000000000002</v>
      </c>
    </row>
    <row r="853" spans="1:37" x14ac:dyDescent="0.25">
      <c r="A853" s="45">
        <v>312</v>
      </c>
      <c r="B853" s="45" t="s">
        <v>368</v>
      </c>
      <c r="C853" s="45" t="str">
        <f>CONCATENATE(B853,A853)</f>
        <v>Isla San Esteban312</v>
      </c>
      <c r="D853" s="45">
        <v>28.67108</v>
      </c>
      <c r="E853" s="45">
        <v>-112.55951</v>
      </c>
      <c r="F853" s="46">
        <v>2</v>
      </c>
      <c r="G853" s="47">
        <v>42687</v>
      </c>
      <c r="H853" s="48">
        <v>0.3298611111111111</v>
      </c>
      <c r="I853" s="45">
        <v>9.5</v>
      </c>
      <c r="J853" s="45">
        <v>15</v>
      </c>
      <c r="K853" s="39" t="s">
        <v>443</v>
      </c>
      <c r="L853" s="39" t="s">
        <v>444</v>
      </c>
      <c r="M853" s="39">
        <v>3</v>
      </c>
      <c r="AI853" s="40">
        <f>VLOOKUP(K853,spp!A:E,5,FALSE)</f>
        <v>33.238461538461536</v>
      </c>
      <c r="AJ853" s="40">
        <f t="shared" si="193"/>
        <v>99.715384615384608</v>
      </c>
      <c r="AK853" s="42">
        <f t="shared" si="194"/>
        <v>0.06</v>
      </c>
    </row>
    <row r="854" spans="1:37" x14ac:dyDescent="0.25">
      <c r="A854" s="40">
        <v>313</v>
      </c>
      <c r="B854" s="40" t="s">
        <v>368</v>
      </c>
      <c r="C854" s="40" t="s">
        <v>373</v>
      </c>
      <c r="D854" s="40">
        <v>28.67108</v>
      </c>
      <c r="E854" s="40">
        <v>-112.55951</v>
      </c>
      <c r="F854" s="40">
        <v>1</v>
      </c>
      <c r="G854" s="43">
        <v>42687</v>
      </c>
      <c r="H854" s="44">
        <v>0.31944444444444448</v>
      </c>
      <c r="I854" s="40">
        <v>5</v>
      </c>
      <c r="J854" s="40">
        <v>17</v>
      </c>
      <c r="K854" s="40" t="s">
        <v>26</v>
      </c>
      <c r="L854" s="40" t="s">
        <v>27</v>
      </c>
      <c r="M854" s="40">
        <f>SUM(N854:AG854)</f>
        <v>6</v>
      </c>
      <c r="O854" s="40">
        <v>2</v>
      </c>
      <c r="Q854" s="40">
        <v>4</v>
      </c>
      <c r="AH854" s="41">
        <v>1.549E-2</v>
      </c>
      <c r="AI854" s="40">
        <v>2.97</v>
      </c>
      <c r="AJ854" s="40">
        <v>40.463545226013764</v>
      </c>
      <c r="AK854" s="40">
        <v>0.06</v>
      </c>
    </row>
    <row r="855" spans="1:37" x14ac:dyDescent="0.25">
      <c r="A855" s="45">
        <v>313</v>
      </c>
      <c r="B855" s="45" t="s">
        <v>368</v>
      </c>
      <c r="C855" s="45" t="str">
        <f>CONCATENATE(B855,A855)</f>
        <v>Isla San Esteban313</v>
      </c>
      <c r="D855" s="45">
        <v>28.67108</v>
      </c>
      <c r="E855" s="45">
        <v>-112.55951</v>
      </c>
      <c r="F855" s="46">
        <v>1</v>
      </c>
      <c r="G855" s="47">
        <v>42687</v>
      </c>
      <c r="H855" s="48">
        <v>0.31944444444444448</v>
      </c>
      <c r="I855" s="45">
        <v>5</v>
      </c>
      <c r="J855" s="45">
        <v>17</v>
      </c>
      <c r="K855" s="39" t="s">
        <v>441</v>
      </c>
      <c r="L855" s="39" t="s">
        <v>442</v>
      </c>
      <c r="M855" s="39">
        <v>7</v>
      </c>
      <c r="AI855" s="40">
        <f>VLOOKUP(K855,spp!A:E,5,FALSE)</f>
        <v>20.71</v>
      </c>
      <c r="AJ855" s="40">
        <f t="shared" ref="AJ855:AJ856" si="195">AI855*M855</f>
        <v>144.97</v>
      </c>
      <c r="AK855" s="42">
        <f t="shared" ref="AK855:AK856" si="196">M855/50</f>
        <v>0.14000000000000001</v>
      </c>
    </row>
    <row r="856" spans="1:37" x14ac:dyDescent="0.25">
      <c r="A856" s="45">
        <v>314</v>
      </c>
      <c r="B856" s="45" t="s">
        <v>368</v>
      </c>
      <c r="C856" s="45" t="str">
        <f>CONCATENATE(B856,A856)</f>
        <v>Isla San Esteban314</v>
      </c>
      <c r="D856" s="45">
        <v>28.67108</v>
      </c>
      <c r="E856" s="45">
        <v>-112.55951</v>
      </c>
      <c r="F856" s="46">
        <v>2</v>
      </c>
      <c r="G856" s="47">
        <v>42687</v>
      </c>
      <c r="H856" s="48">
        <v>0.3263888888888889</v>
      </c>
      <c r="I856" s="45">
        <v>5.6</v>
      </c>
      <c r="J856" s="45">
        <v>16</v>
      </c>
      <c r="K856" s="39" t="s">
        <v>441</v>
      </c>
      <c r="L856" s="39" t="s">
        <v>442</v>
      </c>
      <c r="M856" s="39">
        <v>9</v>
      </c>
      <c r="AI856" s="40">
        <f>VLOOKUP(K856,spp!A:E,5,FALSE)</f>
        <v>20.71</v>
      </c>
      <c r="AJ856" s="40">
        <f t="shared" si="195"/>
        <v>186.39000000000001</v>
      </c>
      <c r="AK856" s="42">
        <f t="shared" si="196"/>
        <v>0.18</v>
      </c>
    </row>
    <row r="857" spans="1:37" x14ac:dyDescent="0.25">
      <c r="A857" s="40">
        <v>315</v>
      </c>
      <c r="B857" s="40" t="s">
        <v>374</v>
      </c>
      <c r="C857" s="40" t="s">
        <v>375</v>
      </c>
      <c r="D857" s="40">
        <v>29.063269999999999</v>
      </c>
      <c r="E857" s="40">
        <v>-112.50672</v>
      </c>
      <c r="F857" s="40">
        <v>1</v>
      </c>
      <c r="G857" s="43">
        <v>42686</v>
      </c>
      <c r="H857" s="44">
        <v>0.54513888888888895</v>
      </c>
      <c r="I857" s="40">
        <v>9.4</v>
      </c>
      <c r="J857" s="40">
        <v>23</v>
      </c>
      <c r="K857" s="40" t="s">
        <v>26</v>
      </c>
      <c r="L857" s="40" t="s">
        <v>27</v>
      </c>
      <c r="M857" s="40">
        <f>SUM(N857:AG857)</f>
        <v>81</v>
      </c>
      <c r="O857" s="40">
        <v>28</v>
      </c>
      <c r="Q857" s="40">
        <v>53</v>
      </c>
      <c r="AH857" s="41">
        <v>1.549E-2</v>
      </c>
      <c r="AI857" s="40">
        <v>2.97</v>
      </c>
      <c r="AJ857" s="40">
        <v>537.31962236158859</v>
      </c>
      <c r="AK857" s="40">
        <v>0.81</v>
      </c>
    </row>
    <row r="858" spans="1:37" x14ac:dyDescent="0.25">
      <c r="A858" s="40">
        <v>315</v>
      </c>
      <c r="B858" s="40" t="s">
        <v>374</v>
      </c>
      <c r="C858" s="40" t="s">
        <v>375</v>
      </c>
      <c r="D858" s="40">
        <v>29.063269999999999</v>
      </c>
      <c r="E858" s="40">
        <v>-112.50672</v>
      </c>
      <c r="F858" s="40">
        <v>1</v>
      </c>
      <c r="G858" s="43">
        <v>42686</v>
      </c>
      <c r="H858" s="44">
        <v>0.54513888888888895</v>
      </c>
      <c r="I858" s="40">
        <v>9.4</v>
      </c>
      <c r="J858" s="40">
        <v>23</v>
      </c>
      <c r="K858" s="40" t="s">
        <v>18</v>
      </c>
      <c r="L858" s="40" t="s">
        <v>19</v>
      </c>
      <c r="M858" s="40">
        <f>SUM(N858:AG858)</f>
        <v>1</v>
      </c>
      <c r="V858" s="40">
        <v>1</v>
      </c>
      <c r="AH858" s="41">
        <v>3.1620000000000002E-2</v>
      </c>
      <c r="AI858" s="40">
        <v>2.93</v>
      </c>
      <c r="AJ858" s="40">
        <v>521.442780012855</v>
      </c>
      <c r="AK858" s="40">
        <v>0.01</v>
      </c>
    </row>
    <row r="859" spans="1:37" x14ac:dyDescent="0.25">
      <c r="A859" s="40">
        <v>315</v>
      </c>
      <c r="B859" s="40" t="s">
        <v>374</v>
      </c>
      <c r="C859" s="40" t="s">
        <v>375</v>
      </c>
      <c r="D859" s="40">
        <v>29.063269999999999</v>
      </c>
      <c r="E859" s="40">
        <v>-112.50672</v>
      </c>
      <c r="F859" s="40">
        <v>1</v>
      </c>
      <c r="G859" s="43">
        <v>42686</v>
      </c>
      <c r="H859" s="44">
        <v>0.54513888888888895</v>
      </c>
      <c r="I859" s="40">
        <v>9.4</v>
      </c>
      <c r="J859" s="40">
        <v>23</v>
      </c>
      <c r="K859" s="40" t="s">
        <v>24</v>
      </c>
      <c r="L859" s="40" t="s">
        <v>25</v>
      </c>
      <c r="M859" s="40">
        <f>SUM(N859:AG859)</f>
        <v>5</v>
      </c>
      <c r="T859" s="40">
        <v>5</v>
      </c>
      <c r="AH859" s="41">
        <v>1.413E-2</v>
      </c>
      <c r="AI859" s="40">
        <v>2.9849999999999999</v>
      </c>
      <c r="AJ859" s="40">
        <v>362.72771621144591</v>
      </c>
      <c r="AK859" s="40">
        <v>0.05</v>
      </c>
    </row>
    <row r="860" spans="1:37" x14ac:dyDescent="0.25">
      <c r="A860" s="40">
        <v>315</v>
      </c>
      <c r="B860" s="40" t="s">
        <v>374</v>
      </c>
      <c r="C860" s="40" t="s">
        <v>375</v>
      </c>
      <c r="D860" s="40">
        <v>29.063269999999999</v>
      </c>
      <c r="E860" s="40">
        <v>-112.50672</v>
      </c>
      <c r="F860" s="40">
        <v>1</v>
      </c>
      <c r="G860" s="43">
        <v>42686</v>
      </c>
      <c r="H860" s="44">
        <v>0.54513888888888895</v>
      </c>
      <c r="I860" s="40">
        <v>9.4</v>
      </c>
      <c r="J860" s="40">
        <v>23</v>
      </c>
      <c r="K860" s="40" t="s">
        <v>53</v>
      </c>
      <c r="L860" s="40" t="s">
        <v>54</v>
      </c>
      <c r="M860" s="40">
        <f>SUM(N860:AG860)</f>
        <v>1</v>
      </c>
      <c r="Y860" s="40">
        <v>1</v>
      </c>
      <c r="AH860" s="41">
        <v>1.259E-2</v>
      </c>
      <c r="AI860" s="40">
        <v>3.01</v>
      </c>
      <c r="AJ860" s="40">
        <v>1191.7780889225469</v>
      </c>
      <c r="AK860" s="40">
        <v>0.01</v>
      </c>
    </row>
    <row r="861" spans="1:37" x14ac:dyDescent="0.25">
      <c r="A861" s="45">
        <v>315</v>
      </c>
      <c r="B861" s="45" t="s">
        <v>374</v>
      </c>
      <c r="C861" s="45" t="str">
        <f>CONCATENATE(B861,A861)</f>
        <v>Isla Tiburón315</v>
      </c>
      <c r="D861" s="45">
        <v>29.063269999999999</v>
      </c>
      <c r="E861" s="45">
        <v>-112.50672</v>
      </c>
      <c r="F861" s="46">
        <v>1</v>
      </c>
      <c r="G861" s="47">
        <v>42686</v>
      </c>
      <c r="H861" s="48">
        <v>0.54513888888888895</v>
      </c>
      <c r="I861" s="45">
        <v>9.4</v>
      </c>
      <c r="J861" s="45">
        <v>23</v>
      </c>
      <c r="K861" s="39" t="s">
        <v>443</v>
      </c>
      <c r="L861" s="39" t="s">
        <v>444</v>
      </c>
      <c r="M861" s="39">
        <v>5</v>
      </c>
      <c r="AI861" s="40">
        <f>VLOOKUP(K861,spp!A:E,5,FALSE)</f>
        <v>33.238461538461536</v>
      </c>
      <c r="AJ861" s="40">
        <f>AI861*M861</f>
        <v>166.19230769230768</v>
      </c>
      <c r="AK861" s="42">
        <f t="shared" ref="AK861" si="197">M861/50</f>
        <v>0.1</v>
      </c>
    </row>
    <row r="862" spans="1:37" x14ac:dyDescent="0.25">
      <c r="A862" s="40">
        <v>316</v>
      </c>
      <c r="B862" s="40" t="s">
        <v>374</v>
      </c>
      <c r="C862" s="40" t="s">
        <v>376</v>
      </c>
      <c r="D862" s="40">
        <v>29.063269999999999</v>
      </c>
      <c r="E862" s="40">
        <v>-112.50672</v>
      </c>
      <c r="F862" s="40">
        <v>2</v>
      </c>
      <c r="G862" s="43">
        <v>42686</v>
      </c>
      <c r="H862" s="44">
        <v>0.57291666666666663</v>
      </c>
      <c r="I862" s="40">
        <v>10.4</v>
      </c>
      <c r="J862" s="40">
        <v>23</v>
      </c>
      <c r="K862" s="40" t="s">
        <v>26</v>
      </c>
      <c r="L862" s="40" t="s">
        <v>27</v>
      </c>
      <c r="M862" s="40">
        <f>SUM(N862:AG862)</f>
        <v>56</v>
      </c>
      <c r="O862" s="40">
        <v>25</v>
      </c>
      <c r="Q862" s="40">
        <v>31</v>
      </c>
      <c r="AH862" s="41">
        <v>1.549E-2</v>
      </c>
      <c r="AI862" s="40">
        <v>2.97</v>
      </c>
      <c r="AJ862" s="40">
        <v>321.05091357534621</v>
      </c>
      <c r="AK862" s="40">
        <v>0.56000000000000005</v>
      </c>
    </row>
    <row r="863" spans="1:37" x14ac:dyDescent="0.25">
      <c r="A863" s="45">
        <v>316</v>
      </c>
      <c r="B863" s="45" t="s">
        <v>374</v>
      </c>
      <c r="C863" s="45" t="str">
        <f>CONCATENATE(B863,A863)</f>
        <v>Isla Tiburón316</v>
      </c>
      <c r="D863" s="45">
        <v>29.063269999999999</v>
      </c>
      <c r="E863" s="45">
        <v>-112.50672</v>
      </c>
      <c r="F863" s="46">
        <v>2</v>
      </c>
      <c r="G863" s="47">
        <v>42686</v>
      </c>
      <c r="H863" s="48">
        <v>0.57291666666666663</v>
      </c>
      <c r="I863" s="45">
        <v>10.4</v>
      </c>
      <c r="J863" s="45">
        <v>23</v>
      </c>
      <c r="K863" s="39" t="s">
        <v>441</v>
      </c>
      <c r="L863" s="39" t="s">
        <v>442</v>
      </c>
      <c r="M863" s="39">
        <v>6</v>
      </c>
      <c r="AI863" s="40">
        <f>VLOOKUP(K863,spp!A:E,5,FALSE)</f>
        <v>20.71</v>
      </c>
      <c r="AJ863" s="40">
        <f t="shared" ref="AJ863:AJ865" si="198">AI863*M863</f>
        <v>124.26</v>
      </c>
      <c r="AK863" s="42">
        <f t="shared" ref="AK863:AK865" si="199">M863/50</f>
        <v>0.12</v>
      </c>
    </row>
    <row r="864" spans="1:37" x14ac:dyDescent="0.25">
      <c r="A864" s="45">
        <v>316</v>
      </c>
      <c r="B864" s="45" t="s">
        <v>374</v>
      </c>
      <c r="C864" s="45" t="str">
        <f>CONCATENATE(B864,A864)</f>
        <v>Isla Tiburón316</v>
      </c>
      <c r="D864" s="45">
        <v>29.063269999999999</v>
      </c>
      <c r="E864" s="45">
        <v>-112.50672</v>
      </c>
      <c r="F864" s="46">
        <v>2</v>
      </c>
      <c r="G864" s="47">
        <v>42686</v>
      </c>
      <c r="H864" s="48">
        <v>0.57291666666666663</v>
      </c>
      <c r="I864" s="45">
        <v>10.4</v>
      </c>
      <c r="J864" s="45">
        <v>23</v>
      </c>
      <c r="K864" s="39" t="s">
        <v>445</v>
      </c>
      <c r="L864" s="39" t="s">
        <v>446</v>
      </c>
      <c r="M864" s="39">
        <v>2</v>
      </c>
      <c r="AI864" s="40">
        <f>VLOOKUP(K864,spp!A:E,5,FALSE)</f>
        <v>375</v>
      </c>
      <c r="AJ864" s="40">
        <f t="shared" si="198"/>
        <v>750</v>
      </c>
      <c r="AK864" s="42">
        <f t="shared" si="199"/>
        <v>0.04</v>
      </c>
    </row>
    <row r="865" spans="1:37" x14ac:dyDescent="0.25">
      <c r="A865" s="45">
        <v>316</v>
      </c>
      <c r="B865" s="45" t="s">
        <v>374</v>
      </c>
      <c r="C865" s="45" t="str">
        <f>CONCATENATE(B865,A865)</f>
        <v>Isla Tiburón316</v>
      </c>
      <c r="D865" s="45">
        <v>29.063269999999999</v>
      </c>
      <c r="E865" s="45">
        <v>-112.50672</v>
      </c>
      <c r="F865" s="46">
        <v>2</v>
      </c>
      <c r="G865" s="47">
        <v>42686</v>
      </c>
      <c r="H865" s="48">
        <v>0.57291666666666663</v>
      </c>
      <c r="I865" s="45">
        <v>10.4</v>
      </c>
      <c r="J865" s="45">
        <v>23</v>
      </c>
      <c r="K865" s="39" t="s">
        <v>443</v>
      </c>
      <c r="L865" s="39" t="s">
        <v>444</v>
      </c>
      <c r="M865" s="39">
        <v>3</v>
      </c>
      <c r="AI865" s="40">
        <f>VLOOKUP(K865,spp!A:E,5,FALSE)</f>
        <v>33.238461538461536</v>
      </c>
      <c r="AJ865" s="40">
        <f t="shared" si="198"/>
        <v>99.715384615384608</v>
      </c>
      <c r="AK865" s="42">
        <f t="shared" si="199"/>
        <v>0.06</v>
      </c>
    </row>
    <row r="866" spans="1:37" x14ac:dyDescent="0.25">
      <c r="A866" s="40">
        <v>317</v>
      </c>
      <c r="B866" s="40" t="s">
        <v>374</v>
      </c>
      <c r="C866" s="40" t="s">
        <v>377</v>
      </c>
      <c r="D866" s="40">
        <v>29.063269999999999</v>
      </c>
      <c r="E866" s="40">
        <v>-112.50672</v>
      </c>
      <c r="F866" s="40">
        <v>1</v>
      </c>
      <c r="G866" s="43">
        <v>42686</v>
      </c>
      <c r="H866" s="44">
        <v>0.54513888888888895</v>
      </c>
      <c r="I866" s="40">
        <v>12.4</v>
      </c>
      <c r="J866" s="40">
        <v>23</v>
      </c>
      <c r="K866" s="40" t="s">
        <v>26</v>
      </c>
      <c r="L866" s="40" t="s">
        <v>27</v>
      </c>
      <c r="M866" s="40">
        <f>SUM(N866:AG866)</f>
        <v>22</v>
      </c>
      <c r="O866" s="40">
        <v>8</v>
      </c>
      <c r="Q866" s="40">
        <v>14</v>
      </c>
      <c r="AH866" s="41">
        <v>1.549E-2</v>
      </c>
      <c r="AI866" s="40">
        <v>2.97</v>
      </c>
      <c r="AJ866" s="40">
        <v>142.40750703565234</v>
      </c>
      <c r="AK866" s="40">
        <v>0.22</v>
      </c>
    </row>
    <row r="867" spans="1:37" x14ac:dyDescent="0.25">
      <c r="A867" s="40">
        <v>317</v>
      </c>
      <c r="B867" s="40" t="s">
        <v>374</v>
      </c>
      <c r="C867" s="40" t="s">
        <v>377</v>
      </c>
      <c r="D867" s="40">
        <v>29.063269999999999</v>
      </c>
      <c r="E867" s="40">
        <v>-112.50672</v>
      </c>
      <c r="F867" s="40">
        <v>1</v>
      </c>
      <c r="G867" s="43">
        <v>42686</v>
      </c>
      <c r="H867" s="44">
        <v>0.54513888888888895</v>
      </c>
      <c r="I867" s="40">
        <v>12.4</v>
      </c>
      <c r="J867" s="40">
        <v>23</v>
      </c>
      <c r="K867" s="40" t="s">
        <v>24</v>
      </c>
      <c r="L867" s="40" t="s">
        <v>25</v>
      </c>
      <c r="M867" s="40">
        <f>SUM(N867:AG867)</f>
        <v>3</v>
      </c>
      <c r="S867" s="40">
        <v>1</v>
      </c>
      <c r="V867" s="40">
        <v>2</v>
      </c>
      <c r="AH867" s="41">
        <v>1.413E-2</v>
      </c>
      <c r="AI867" s="40">
        <v>2.9849999999999999</v>
      </c>
      <c r="AJ867" s="40">
        <v>594.53319184405984</v>
      </c>
      <c r="AK867" s="40">
        <v>0.03</v>
      </c>
    </row>
    <row r="868" spans="1:37" x14ac:dyDescent="0.25">
      <c r="A868" s="45">
        <v>317</v>
      </c>
      <c r="B868" s="45" t="s">
        <v>374</v>
      </c>
      <c r="C868" s="45" t="str">
        <f>CONCATENATE(B868,A868)</f>
        <v>Isla Tiburón317</v>
      </c>
      <c r="D868" s="45">
        <v>29.063269999999999</v>
      </c>
      <c r="E868" s="45">
        <v>-112.50672</v>
      </c>
      <c r="F868" s="46">
        <v>1</v>
      </c>
      <c r="G868" s="47">
        <v>42686</v>
      </c>
      <c r="H868" s="48">
        <v>0.54513888888888895</v>
      </c>
      <c r="I868" s="45">
        <v>12.4</v>
      </c>
      <c r="J868" s="45">
        <v>23</v>
      </c>
      <c r="K868" s="39" t="s">
        <v>441</v>
      </c>
      <c r="L868" s="39" t="s">
        <v>442</v>
      </c>
      <c r="M868" s="39">
        <v>6</v>
      </c>
      <c r="AI868" s="40">
        <f>VLOOKUP(K868,spp!A:E,5,FALSE)</f>
        <v>20.71</v>
      </c>
      <c r="AJ868" s="40">
        <f t="shared" ref="AJ868:AJ869" si="200">AI868*M868</f>
        <v>124.26</v>
      </c>
      <c r="AK868" s="42">
        <f t="shared" ref="AK868:AK869" si="201">M868/50</f>
        <v>0.12</v>
      </c>
    </row>
    <row r="869" spans="1:37" x14ac:dyDescent="0.25">
      <c r="A869" s="45">
        <v>317</v>
      </c>
      <c r="B869" s="45" t="s">
        <v>374</v>
      </c>
      <c r="C869" s="45" t="str">
        <f>CONCATENATE(B869,A869)</f>
        <v>Isla Tiburón317</v>
      </c>
      <c r="D869" s="45">
        <v>29.063269999999999</v>
      </c>
      <c r="E869" s="45">
        <v>-112.50672</v>
      </c>
      <c r="F869" s="46">
        <v>1</v>
      </c>
      <c r="G869" s="47">
        <v>42686</v>
      </c>
      <c r="H869" s="48">
        <v>0.54513888888888895</v>
      </c>
      <c r="I869" s="45">
        <v>12.4</v>
      </c>
      <c r="J869" s="45">
        <v>23</v>
      </c>
      <c r="K869" s="39" t="s">
        <v>445</v>
      </c>
      <c r="L869" s="39" t="s">
        <v>446</v>
      </c>
      <c r="M869" s="39">
        <v>1</v>
      </c>
      <c r="AI869" s="40">
        <f>VLOOKUP(K869,spp!A:E,5,FALSE)</f>
        <v>375</v>
      </c>
      <c r="AJ869" s="40">
        <f t="shared" si="200"/>
        <v>375</v>
      </c>
      <c r="AK869" s="42">
        <f t="shared" si="201"/>
        <v>0.02</v>
      </c>
    </row>
    <row r="870" spans="1:37" x14ac:dyDescent="0.25">
      <c r="A870" s="40">
        <v>318</v>
      </c>
      <c r="B870" s="40" t="s">
        <v>374</v>
      </c>
      <c r="C870" s="40" t="s">
        <v>378</v>
      </c>
      <c r="D870" s="40">
        <v>29.063269999999999</v>
      </c>
      <c r="E870" s="40">
        <v>-112.50672</v>
      </c>
      <c r="F870" s="40">
        <v>2</v>
      </c>
      <c r="G870" s="43">
        <v>42686</v>
      </c>
      <c r="H870" s="44">
        <v>0.55555555555555558</v>
      </c>
      <c r="I870" s="40">
        <v>11.3</v>
      </c>
      <c r="J870" s="40">
        <v>23</v>
      </c>
      <c r="K870" s="40" t="s">
        <v>26</v>
      </c>
      <c r="L870" s="40" t="s">
        <v>27</v>
      </c>
      <c r="M870" s="40">
        <f>SUM(N870:AG870)</f>
        <v>13</v>
      </c>
      <c r="O870" s="40">
        <v>6</v>
      </c>
      <c r="Q870" s="40">
        <v>7</v>
      </c>
      <c r="AH870" s="41">
        <v>1.549E-2</v>
      </c>
      <c r="AI870" s="40">
        <v>2.97</v>
      </c>
      <c r="AJ870" s="40">
        <v>72.773951007034498</v>
      </c>
      <c r="AK870" s="40">
        <v>0.13</v>
      </c>
    </row>
    <row r="871" spans="1:37" x14ac:dyDescent="0.25">
      <c r="A871" s="40">
        <v>318</v>
      </c>
      <c r="B871" s="40" t="s">
        <v>374</v>
      </c>
      <c r="C871" s="40" t="s">
        <v>378</v>
      </c>
      <c r="D871" s="40">
        <v>29.063269999999999</v>
      </c>
      <c r="E871" s="40">
        <v>-112.50672</v>
      </c>
      <c r="F871" s="40">
        <v>2</v>
      </c>
      <c r="G871" s="43">
        <v>42686</v>
      </c>
      <c r="H871" s="44">
        <v>0.55555555555555558</v>
      </c>
      <c r="I871" s="40">
        <v>11.3</v>
      </c>
      <c r="J871" s="40">
        <v>23</v>
      </c>
      <c r="K871" s="40" t="s">
        <v>24</v>
      </c>
      <c r="L871" s="40" t="s">
        <v>25</v>
      </c>
      <c r="M871" s="40">
        <f>SUM(N871:AG871)</f>
        <v>1</v>
      </c>
      <c r="U871" s="40">
        <v>1</v>
      </c>
      <c r="AH871" s="41">
        <v>1.413E-2</v>
      </c>
      <c r="AI871" s="40">
        <v>2.9849999999999999</v>
      </c>
      <c r="AJ871" s="40">
        <v>153.6055750122033</v>
      </c>
      <c r="AK871" s="40">
        <v>0.01</v>
      </c>
    </row>
    <row r="872" spans="1:37" x14ac:dyDescent="0.25">
      <c r="A872" s="40">
        <v>318</v>
      </c>
      <c r="B872" s="40" t="s">
        <v>374</v>
      </c>
      <c r="C872" s="40" t="s">
        <v>378</v>
      </c>
      <c r="D872" s="40">
        <v>29.063269999999999</v>
      </c>
      <c r="E872" s="40">
        <v>-112.50672</v>
      </c>
      <c r="F872" s="40">
        <v>2</v>
      </c>
      <c r="G872" s="43">
        <v>42686</v>
      </c>
      <c r="H872" s="44">
        <v>0.55555555555555558</v>
      </c>
      <c r="I872" s="40">
        <v>11.3</v>
      </c>
      <c r="J872" s="40">
        <v>23</v>
      </c>
      <c r="K872" s="40" t="s">
        <v>18</v>
      </c>
      <c r="L872" s="40" t="s">
        <v>19</v>
      </c>
      <c r="M872" s="40">
        <f>SUM(N872:AG872)</f>
        <v>4</v>
      </c>
      <c r="T872" s="40">
        <v>3</v>
      </c>
      <c r="U872" s="40">
        <v>1</v>
      </c>
      <c r="AH872" s="41">
        <v>3.1620000000000002E-2</v>
      </c>
      <c r="AI872" s="40">
        <v>2.93</v>
      </c>
      <c r="AJ872" s="40">
        <v>705.7261728071943</v>
      </c>
      <c r="AK872" s="40">
        <v>0.04</v>
      </c>
    </row>
    <row r="873" spans="1:37" x14ac:dyDescent="0.25">
      <c r="A873" s="45">
        <v>318</v>
      </c>
      <c r="B873" s="45" t="s">
        <v>374</v>
      </c>
      <c r="C873" s="45" t="str">
        <f>CONCATENATE(B873,A873)</f>
        <v>Isla Tiburón318</v>
      </c>
      <c r="D873" s="45">
        <v>29.063269999999999</v>
      </c>
      <c r="E873" s="45">
        <v>-112.50672</v>
      </c>
      <c r="F873" s="46">
        <v>2</v>
      </c>
      <c r="G873" s="47">
        <v>42686</v>
      </c>
      <c r="H873" s="48">
        <v>0.55555555555555558</v>
      </c>
      <c r="I873" s="45">
        <v>11.3</v>
      </c>
      <c r="J873" s="45">
        <v>23</v>
      </c>
      <c r="K873" s="39" t="s">
        <v>441</v>
      </c>
      <c r="L873" s="39" t="s">
        <v>442</v>
      </c>
      <c r="M873" s="39">
        <v>14</v>
      </c>
      <c r="AI873" s="40">
        <f>VLOOKUP(K873,spp!A:E,5,FALSE)</f>
        <v>20.71</v>
      </c>
      <c r="AJ873" s="40">
        <f>AI873*M873</f>
        <v>289.94</v>
      </c>
      <c r="AK873" s="42">
        <f t="shared" ref="AK873" si="202">M873/50</f>
        <v>0.28000000000000003</v>
      </c>
    </row>
    <row r="874" spans="1:37" x14ac:dyDescent="0.25">
      <c r="A874" s="40">
        <v>319</v>
      </c>
      <c r="B874" s="40" t="s">
        <v>379</v>
      </c>
      <c r="C874" s="40" t="s">
        <v>380</v>
      </c>
      <c r="D874" s="40">
        <v>29.266349999999999</v>
      </c>
      <c r="E874" s="40">
        <v>-112.46409</v>
      </c>
      <c r="F874" s="40">
        <v>1</v>
      </c>
      <c r="G874" s="43">
        <v>42686</v>
      </c>
      <c r="H874" s="44" t="s">
        <v>217</v>
      </c>
      <c r="I874" s="40">
        <v>9.6999999999999993</v>
      </c>
      <c r="J874" s="40">
        <v>20</v>
      </c>
      <c r="K874" s="40" t="s">
        <v>26</v>
      </c>
      <c r="L874" s="40" t="s">
        <v>27</v>
      </c>
      <c r="M874" s="40">
        <f>SUM(N874:AG874)</f>
        <v>27</v>
      </c>
      <c r="O874" s="40">
        <v>16</v>
      </c>
      <c r="Q874" s="40">
        <v>11</v>
      </c>
      <c r="AH874" s="41">
        <v>1.549E-2</v>
      </c>
      <c r="AI874" s="40">
        <v>2.97</v>
      </c>
      <c r="AJ874" s="40">
        <v>119.51828618988158</v>
      </c>
      <c r="AK874" s="40">
        <v>0.27</v>
      </c>
    </row>
    <row r="875" spans="1:37" x14ac:dyDescent="0.25">
      <c r="A875" s="40">
        <v>319</v>
      </c>
      <c r="B875" s="40" t="s">
        <v>379</v>
      </c>
      <c r="C875" s="40" t="s">
        <v>380</v>
      </c>
      <c r="D875" s="40">
        <v>29.266349999999999</v>
      </c>
      <c r="E875" s="40">
        <v>-112.46409</v>
      </c>
      <c r="F875" s="40">
        <v>1</v>
      </c>
      <c r="G875" s="43">
        <v>42686</v>
      </c>
      <c r="H875" s="44" t="s">
        <v>217</v>
      </c>
      <c r="I875" s="40">
        <v>9.6999999999999993</v>
      </c>
      <c r="J875" s="40">
        <v>20</v>
      </c>
      <c r="K875" s="40" t="s">
        <v>24</v>
      </c>
      <c r="L875" s="40" t="s">
        <v>25</v>
      </c>
      <c r="M875" s="40">
        <f>SUM(N875:AG875)</f>
        <v>1</v>
      </c>
      <c r="Q875" s="40">
        <v>1</v>
      </c>
      <c r="AH875" s="41">
        <v>1.413E-2</v>
      </c>
      <c r="AI875" s="40">
        <v>2.9849999999999999</v>
      </c>
      <c r="AJ875" s="40">
        <v>9.1629686381673956</v>
      </c>
      <c r="AK875" s="40">
        <v>0.01</v>
      </c>
    </row>
    <row r="876" spans="1:37" x14ac:dyDescent="0.25">
      <c r="A876" s="40">
        <v>319</v>
      </c>
      <c r="B876" s="40" t="s">
        <v>379</v>
      </c>
      <c r="C876" s="40" t="s">
        <v>380</v>
      </c>
      <c r="D876" s="40">
        <v>29.266349999999999</v>
      </c>
      <c r="E876" s="40">
        <v>-112.46409</v>
      </c>
      <c r="F876" s="40">
        <v>1</v>
      </c>
      <c r="G876" s="43">
        <v>42686</v>
      </c>
      <c r="H876" s="44" t="s">
        <v>217</v>
      </c>
      <c r="I876" s="40">
        <v>9.6999999999999993</v>
      </c>
      <c r="J876" s="40">
        <v>20</v>
      </c>
      <c r="K876" s="40" t="s">
        <v>53</v>
      </c>
      <c r="L876" s="40" t="s">
        <v>54</v>
      </c>
      <c r="M876" s="40">
        <f>SUM(N876:AG876)</f>
        <v>23</v>
      </c>
      <c r="O876" s="40">
        <v>1</v>
      </c>
      <c r="Q876" s="40">
        <v>22</v>
      </c>
      <c r="AH876" s="41">
        <v>1.259E-2</v>
      </c>
      <c r="AI876" s="40">
        <v>3.01</v>
      </c>
      <c r="AJ876" s="40">
        <v>190.29647440281335</v>
      </c>
      <c r="AK876" s="40">
        <v>0.23</v>
      </c>
    </row>
    <row r="877" spans="1:37" x14ac:dyDescent="0.25">
      <c r="A877" s="45">
        <v>319</v>
      </c>
      <c r="B877" s="45" t="s">
        <v>379</v>
      </c>
      <c r="C877" s="45" t="str">
        <f>CONCATENATE(B877,A877)</f>
        <v>Isla Patos319</v>
      </c>
      <c r="D877" s="45">
        <v>29.266349999999999</v>
      </c>
      <c r="E877" s="45">
        <v>-112.46409</v>
      </c>
      <c r="F877" s="46">
        <v>1</v>
      </c>
      <c r="G877" s="47">
        <v>42686</v>
      </c>
      <c r="H877" s="48" t="s">
        <v>217</v>
      </c>
      <c r="I877" s="45">
        <v>9.6999999999999993</v>
      </c>
      <c r="J877" s="45">
        <v>20</v>
      </c>
      <c r="K877" s="39" t="s">
        <v>443</v>
      </c>
      <c r="L877" s="39" t="s">
        <v>444</v>
      </c>
      <c r="M877" s="39">
        <v>4</v>
      </c>
      <c r="AI877" s="40">
        <f>VLOOKUP(K877,spp!A:E,5,FALSE)</f>
        <v>33.238461538461536</v>
      </c>
      <c r="AJ877" s="40">
        <f>AI877*M877</f>
        <v>132.95384615384614</v>
      </c>
      <c r="AK877" s="42">
        <f t="shared" ref="AK877" si="203">M877/50</f>
        <v>0.08</v>
      </c>
    </row>
    <row r="878" spans="1:37" x14ac:dyDescent="0.25">
      <c r="A878" s="40">
        <v>320</v>
      </c>
      <c r="B878" s="40" t="s">
        <v>379</v>
      </c>
      <c r="C878" s="40" t="s">
        <v>381</v>
      </c>
      <c r="D878" s="40">
        <v>29.266349999999999</v>
      </c>
      <c r="E878" s="40">
        <v>-112.46409</v>
      </c>
      <c r="F878" s="40">
        <v>2</v>
      </c>
      <c r="G878" s="43">
        <v>42686</v>
      </c>
      <c r="H878" s="44" t="s">
        <v>185</v>
      </c>
      <c r="I878" s="40">
        <v>10</v>
      </c>
      <c r="J878" s="40">
        <v>18</v>
      </c>
      <c r="K878" s="40" t="s">
        <v>26</v>
      </c>
      <c r="L878" s="40" t="s">
        <v>27</v>
      </c>
      <c r="M878" s="40">
        <f>SUM(N878:AG878)</f>
        <v>2</v>
      </c>
      <c r="O878" s="40">
        <v>2</v>
      </c>
      <c r="AH878" s="41">
        <v>1.549E-2</v>
      </c>
      <c r="AI878" s="40">
        <v>2.97</v>
      </c>
      <c r="AJ878" s="40">
        <v>1.5701974892083308</v>
      </c>
      <c r="AK878" s="40">
        <v>0.02</v>
      </c>
    </row>
    <row r="879" spans="1:37" x14ac:dyDescent="0.25">
      <c r="A879" s="45">
        <v>320</v>
      </c>
      <c r="B879" s="45" t="s">
        <v>379</v>
      </c>
      <c r="C879" s="45" t="str">
        <f>CONCATENATE(B879,A879)</f>
        <v>Isla Patos320</v>
      </c>
      <c r="D879" s="45">
        <v>29.266349999999999</v>
      </c>
      <c r="E879" s="45">
        <v>-112.46409</v>
      </c>
      <c r="F879" s="46">
        <v>2</v>
      </c>
      <c r="G879" s="47">
        <v>42686</v>
      </c>
      <c r="H879" s="48" t="s">
        <v>185</v>
      </c>
      <c r="I879" s="45">
        <v>10</v>
      </c>
      <c r="J879" s="45">
        <v>18</v>
      </c>
      <c r="K879" s="39" t="s">
        <v>443</v>
      </c>
      <c r="L879" s="39" t="s">
        <v>444</v>
      </c>
      <c r="M879" s="39">
        <v>10</v>
      </c>
      <c r="AI879" s="40">
        <f>VLOOKUP(K879,spp!A:E,5,FALSE)</f>
        <v>33.238461538461536</v>
      </c>
      <c r="AJ879" s="40">
        <f>AI879*M879</f>
        <v>332.38461538461536</v>
      </c>
      <c r="AK879" s="42">
        <f t="shared" ref="AK879" si="204">M879/50</f>
        <v>0.2</v>
      </c>
    </row>
    <row r="880" spans="1:37" x14ac:dyDescent="0.25">
      <c r="A880" s="40">
        <v>321</v>
      </c>
      <c r="B880" s="40" t="s">
        <v>379</v>
      </c>
      <c r="C880" s="40" t="s">
        <v>382</v>
      </c>
      <c r="D880" s="40">
        <v>29.266349999999999</v>
      </c>
      <c r="E880" s="40">
        <v>-112.46409</v>
      </c>
      <c r="F880" s="40">
        <v>1</v>
      </c>
      <c r="G880" s="43">
        <v>42686</v>
      </c>
      <c r="H880" s="44">
        <v>0.33333333333333331</v>
      </c>
      <c r="I880" s="40">
        <v>8.6</v>
      </c>
      <c r="J880" s="40">
        <v>20</v>
      </c>
      <c r="K880" s="40" t="s">
        <v>26</v>
      </c>
      <c r="L880" s="40" t="s">
        <v>27</v>
      </c>
      <c r="M880" s="40">
        <f>SUM(N880:AG880)</f>
        <v>3</v>
      </c>
      <c r="O880" s="40">
        <v>3</v>
      </c>
      <c r="AH880" s="41">
        <v>1.549E-2</v>
      </c>
      <c r="AI880" s="40">
        <v>2.97</v>
      </c>
      <c r="AJ880" s="40">
        <v>2.3552962338124961</v>
      </c>
      <c r="AK880" s="40">
        <v>0.03</v>
      </c>
    </row>
    <row r="881" spans="1:37" x14ac:dyDescent="0.25">
      <c r="A881" s="45">
        <v>321</v>
      </c>
      <c r="B881" s="45" t="s">
        <v>379</v>
      </c>
      <c r="C881" s="45" t="str">
        <f>CONCATENATE(B881,A881)</f>
        <v>Isla Patos321</v>
      </c>
      <c r="D881" s="45">
        <v>29.266349999999999</v>
      </c>
      <c r="E881" s="45">
        <v>-112.46409</v>
      </c>
      <c r="F881" s="46">
        <v>1</v>
      </c>
      <c r="G881" s="47">
        <v>42686</v>
      </c>
      <c r="H881" s="48">
        <v>0.33333333333333331</v>
      </c>
      <c r="I881" s="45">
        <v>8.6</v>
      </c>
      <c r="J881" s="45">
        <v>20</v>
      </c>
      <c r="K881" s="39" t="s">
        <v>441</v>
      </c>
      <c r="L881" s="39" t="s">
        <v>442</v>
      </c>
      <c r="M881" s="39">
        <v>2</v>
      </c>
      <c r="AI881" s="40">
        <f>VLOOKUP(K881,spp!A:E,5,FALSE)</f>
        <v>20.71</v>
      </c>
      <c r="AJ881" s="40">
        <f t="shared" ref="AJ881:AJ882" si="205">AI881*M881</f>
        <v>41.42</v>
      </c>
      <c r="AK881" s="42">
        <f t="shared" ref="AK881:AK882" si="206">M881/50</f>
        <v>0.04</v>
      </c>
    </row>
    <row r="882" spans="1:37" x14ac:dyDescent="0.25">
      <c r="A882" s="45">
        <v>321</v>
      </c>
      <c r="B882" s="45" t="s">
        <v>379</v>
      </c>
      <c r="C882" s="45" t="str">
        <f>CONCATENATE(B882,A882)</f>
        <v>Isla Patos321</v>
      </c>
      <c r="D882" s="45">
        <v>29.266349999999999</v>
      </c>
      <c r="E882" s="45">
        <v>-112.46409</v>
      </c>
      <c r="F882" s="46">
        <v>1</v>
      </c>
      <c r="G882" s="47">
        <v>42686</v>
      </c>
      <c r="H882" s="48">
        <v>0.33333333333333331</v>
      </c>
      <c r="I882" s="45">
        <v>8.6</v>
      </c>
      <c r="J882" s="45">
        <v>20</v>
      </c>
      <c r="K882" s="39" t="s">
        <v>443</v>
      </c>
      <c r="L882" s="39" t="s">
        <v>444</v>
      </c>
      <c r="M882" s="39">
        <v>12</v>
      </c>
      <c r="AI882" s="40">
        <f>VLOOKUP(K882,spp!A:E,5,FALSE)</f>
        <v>33.238461538461536</v>
      </c>
      <c r="AJ882" s="40">
        <f t="shared" si="205"/>
        <v>398.86153846153843</v>
      </c>
      <c r="AK882" s="42">
        <f t="shared" si="206"/>
        <v>0.24</v>
      </c>
    </row>
    <row r="883" spans="1:37" x14ac:dyDescent="0.25">
      <c r="A883" s="40">
        <v>322</v>
      </c>
      <c r="B883" s="40" t="s">
        <v>379</v>
      </c>
      <c r="C883" s="40" t="s">
        <v>383</v>
      </c>
      <c r="D883" s="40">
        <v>29.266349999999999</v>
      </c>
      <c r="E883" s="40">
        <v>-112.46409</v>
      </c>
      <c r="F883" s="40">
        <v>2</v>
      </c>
      <c r="G883" s="43">
        <v>42686</v>
      </c>
      <c r="H883" s="44">
        <v>0.34722222222222227</v>
      </c>
      <c r="I883" s="40">
        <v>10.6</v>
      </c>
      <c r="J883" s="40">
        <v>19</v>
      </c>
      <c r="K883" s="40" t="s">
        <v>26</v>
      </c>
      <c r="L883" s="40" t="s">
        <v>27</v>
      </c>
      <c r="M883" s="40">
        <f>SUM(N883:AG883)</f>
        <v>2</v>
      </c>
      <c r="O883" s="40">
        <v>1</v>
      </c>
      <c r="Q883" s="40">
        <v>1</v>
      </c>
      <c r="AH883" s="41">
        <v>1.549E-2</v>
      </c>
      <c r="AI883" s="40">
        <v>2.97</v>
      </c>
      <c r="AJ883" s="40">
        <v>10.508435678805522</v>
      </c>
      <c r="AK883" s="40">
        <v>0.02</v>
      </c>
    </row>
    <row r="884" spans="1:37" x14ac:dyDescent="0.25">
      <c r="A884" s="40">
        <v>322</v>
      </c>
      <c r="B884" s="40" t="s">
        <v>379</v>
      </c>
      <c r="C884" s="40" t="s">
        <v>383</v>
      </c>
      <c r="D884" s="40">
        <v>29.266349999999999</v>
      </c>
      <c r="E884" s="40">
        <v>-112.46409</v>
      </c>
      <c r="F884" s="40">
        <v>2</v>
      </c>
      <c r="G884" s="43">
        <v>42686</v>
      </c>
      <c r="H884" s="44">
        <v>0.34722222222222227</v>
      </c>
      <c r="I884" s="40">
        <v>10.6</v>
      </c>
      <c r="J884" s="40">
        <v>19</v>
      </c>
      <c r="K884" s="40" t="s">
        <v>53</v>
      </c>
      <c r="L884" s="40" t="s">
        <v>54</v>
      </c>
      <c r="M884" s="40">
        <f>SUM(N884:AG884)</f>
        <v>1</v>
      </c>
      <c r="Q884" s="40">
        <v>1</v>
      </c>
      <c r="AH884" s="41">
        <v>1.259E-2</v>
      </c>
      <c r="AI884" s="40">
        <v>3.01</v>
      </c>
      <c r="AJ884" s="40">
        <v>8.6192597678280265</v>
      </c>
      <c r="AK884" s="40">
        <v>0.01</v>
      </c>
    </row>
    <row r="885" spans="1:37" x14ac:dyDescent="0.25">
      <c r="A885" s="45">
        <v>322</v>
      </c>
      <c r="B885" s="45" t="s">
        <v>379</v>
      </c>
      <c r="C885" s="45" t="str">
        <f>CONCATENATE(B885,A885)</f>
        <v>Isla Patos322</v>
      </c>
      <c r="D885" s="45">
        <v>29.266349999999999</v>
      </c>
      <c r="E885" s="45">
        <v>-112.46409</v>
      </c>
      <c r="F885" s="46">
        <v>2</v>
      </c>
      <c r="G885" s="47">
        <v>42686</v>
      </c>
      <c r="H885" s="48">
        <v>0.34722222222222227</v>
      </c>
      <c r="I885" s="45">
        <v>10.6</v>
      </c>
      <c r="J885" s="45">
        <v>19</v>
      </c>
      <c r="K885" s="39" t="s">
        <v>443</v>
      </c>
      <c r="L885" s="39" t="s">
        <v>444</v>
      </c>
      <c r="M885" s="39">
        <v>8</v>
      </c>
      <c r="AI885" s="40">
        <f>VLOOKUP(K885,spp!A:E,5,FALSE)</f>
        <v>33.238461538461536</v>
      </c>
      <c r="AJ885" s="40">
        <f>AI885*M885</f>
        <v>265.90769230769229</v>
      </c>
      <c r="AK885" s="42">
        <f t="shared" ref="AK885" si="207">M885/50</f>
        <v>0.16</v>
      </c>
    </row>
    <row r="886" spans="1:37" x14ac:dyDescent="0.25">
      <c r="A886" s="40">
        <v>323</v>
      </c>
      <c r="B886" s="40" t="s">
        <v>379</v>
      </c>
      <c r="C886" s="40" t="s">
        <v>384</v>
      </c>
      <c r="D886" s="40">
        <v>29.266349999999999</v>
      </c>
      <c r="E886" s="40">
        <v>-112.46409</v>
      </c>
      <c r="F886" s="40">
        <v>1</v>
      </c>
      <c r="G886" s="43">
        <v>42686</v>
      </c>
      <c r="H886" s="44">
        <v>0.31597222222222221</v>
      </c>
      <c r="I886" s="40">
        <v>5.7</v>
      </c>
      <c r="J886" s="40">
        <v>23</v>
      </c>
      <c r="K886" s="40" t="s">
        <v>26</v>
      </c>
      <c r="L886" s="40" t="s">
        <v>27</v>
      </c>
      <c r="M886" s="40">
        <f>SUM(N886:AG886)</f>
        <v>41</v>
      </c>
      <c r="O886" s="40">
        <v>40</v>
      </c>
      <c r="Q886" s="40">
        <v>1</v>
      </c>
      <c r="AH886" s="41">
        <v>1.549E-2</v>
      </c>
      <c r="AI886" s="40">
        <v>2.97</v>
      </c>
      <c r="AJ886" s="40">
        <v>41.127286718367976</v>
      </c>
      <c r="AK886" s="40">
        <v>0.41</v>
      </c>
    </row>
    <row r="887" spans="1:37" x14ac:dyDescent="0.25">
      <c r="A887" s="40">
        <v>323</v>
      </c>
      <c r="B887" s="40" t="s">
        <v>379</v>
      </c>
      <c r="C887" s="40" t="s">
        <v>384</v>
      </c>
      <c r="D887" s="40">
        <v>29.266349999999999</v>
      </c>
      <c r="E887" s="40">
        <v>-112.46409</v>
      </c>
      <c r="F887" s="40">
        <v>1</v>
      </c>
      <c r="G887" s="43">
        <v>42686</v>
      </c>
      <c r="H887" s="44">
        <v>0.31597222222222221</v>
      </c>
      <c r="I887" s="40">
        <v>5.7</v>
      </c>
      <c r="J887" s="40">
        <v>23</v>
      </c>
      <c r="K887" s="40" t="s">
        <v>24</v>
      </c>
      <c r="L887" s="40" t="s">
        <v>25</v>
      </c>
      <c r="M887" s="40">
        <f>SUM(N887:AG887)</f>
        <v>3</v>
      </c>
      <c r="T887" s="40">
        <v>3</v>
      </c>
      <c r="AH887" s="41">
        <v>1.413E-2</v>
      </c>
      <c r="AI887" s="40">
        <v>2.9849999999999999</v>
      </c>
      <c r="AJ887" s="40">
        <v>217.63662972686757</v>
      </c>
      <c r="AK887" s="40">
        <v>0.03</v>
      </c>
    </row>
    <row r="888" spans="1:37" x14ac:dyDescent="0.25">
      <c r="A888" s="40">
        <v>323</v>
      </c>
      <c r="B888" s="40" t="s">
        <v>379</v>
      </c>
      <c r="C888" s="40" t="s">
        <v>384</v>
      </c>
      <c r="D888" s="40">
        <v>29.266349999999999</v>
      </c>
      <c r="E888" s="40">
        <v>-112.46409</v>
      </c>
      <c r="F888" s="40">
        <v>1</v>
      </c>
      <c r="G888" s="43">
        <v>42686</v>
      </c>
      <c r="H888" s="44">
        <v>0.31597222222222221</v>
      </c>
      <c r="I888" s="40">
        <v>5.7</v>
      </c>
      <c r="J888" s="40">
        <v>23</v>
      </c>
      <c r="K888" s="40" t="s">
        <v>18</v>
      </c>
      <c r="L888" s="40" t="s">
        <v>19</v>
      </c>
      <c r="M888" s="40">
        <f>SUM(N888:AG888)</f>
        <v>1</v>
      </c>
      <c r="X888" s="40">
        <v>1</v>
      </c>
      <c r="AH888" s="41">
        <v>3.1620000000000002E-2</v>
      </c>
      <c r="AI888" s="40">
        <v>2.93</v>
      </c>
      <c r="AJ888" s="40">
        <v>1293.8188673772174</v>
      </c>
      <c r="AK888" s="40">
        <v>0.01</v>
      </c>
    </row>
    <row r="889" spans="1:37" x14ac:dyDescent="0.25">
      <c r="A889" s="45">
        <v>323</v>
      </c>
      <c r="B889" s="45" t="s">
        <v>379</v>
      </c>
      <c r="C889" s="45" t="str">
        <f>CONCATENATE(B889,A889)</f>
        <v>Isla Patos323</v>
      </c>
      <c r="D889" s="45">
        <v>29.266349999999999</v>
      </c>
      <c r="E889" s="45">
        <v>-112.46409</v>
      </c>
      <c r="F889" s="46">
        <v>1</v>
      </c>
      <c r="G889" s="47">
        <v>42686</v>
      </c>
      <c r="H889" s="48">
        <v>0.31597222222222221</v>
      </c>
      <c r="I889" s="45">
        <v>5.7</v>
      </c>
      <c r="J889" s="45">
        <v>23</v>
      </c>
      <c r="K889" s="39" t="s">
        <v>443</v>
      </c>
      <c r="L889" s="39" t="s">
        <v>444</v>
      </c>
      <c r="M889" s="39">
        <v>5</v>
      </c>
      <c r="AI889" s="40">
        <f>VLOOKUP(K889,spp!A:E,5,FALSE)</f>
        <v>33.238461538461536</v>
      </c>
      <c r="AJ889" s="40">
        <f>AI889*M889</f>
        <v>166.19230769230768</v>
      </c>
      <c r="AK889" s="42">
        <f t="shared" ref="AK889" si="208">M889/50</f>
        <v>0.1</v>
      </c>
    </row>
    <row r="890" spans="1:37" x14ac:dyDescent="0.25">
      <c r="A890" s="40">
        <v>324</v>
      </c>
      <c r="B890" s="40" t="s">
        <v>379</v>
      </c>
      <c r="C890" s="40" t="s">
        <v>385</v>
      </c>
      <c r="D890" s="40">
        <v>29.266349999999999</v>
      </c>
      <c r="E890" s="40">
        <v>-112.46409</v>
      </c>
      <c r="F890" s="40">
        <v>2</v>
      </c>
      <c r="G890" s="43">
        <v>42686</v>
      </c>
      <c r="H890" s="44">
        <v>0.33333333333333331</v>
      </c>
      <c r="I890" s="40">
        <v>1.6</v>
      </c>
      <c r="J890" s="40">
        <v>23</v>
      </c>
      <c r="K890" s="40" t="s">
        <v>26</v>
      </c>
      <c r="L890" s="40" t="s">
        <v>27</v>
      </c>
      <c r="M890" s="40">
        <f>SUM(N890:AG890)</f>
        <v>7</v>
      </c>
      <c r="O890" s="40">
        <v>7</v>
      </c>
      <c r="AH890" s="41">
        <v>1.549E-2</v>
      </c>
      <c r="AI890" s="40">
        <v>2.97</v>
      </c>
      <c r="AJ890" s="40">
        <v>5.4956912122291577</v>
      </c>
      <c r="AK890" s="40">
        <v>7.0000000000000007E-2</v>
      </c>
    </row>
    <row r="891" spans="1:37" x14ac:dyDescent="0.25">
      <c r="A891" s="40">
        <v>324</v>
      </c>
      <c r="B891" s="40" t="s">
        <v>379</v>
      </c>
      <c r="C891" s="40" t="s">
        <v>385</v>
      </c>
      <c r="D891" s="40">
        <v>29.266349999999999</v>
      </c>
      <c r="E891" s="40">
        <v>-112.46409</v>
      </c>
      <c r="F891" s="40">
        <v>2</v>
      </c>
      <c r="G891" s="43">
        <v>42686</v>
      </c>
      <c r="H891" s="44">
        <v>0.33333333333333331</v>
      </c>
      <c r="I891" s="40">
        <v>1.6</v>
      </c>
      <c r="J891" s="40">
        <v>23</v>
      </c>
      <c r="K891" s="40" t="s">
        <v>24</v>
      </c>
      <c r="L891" s="40" t="s">
        <v>25</v>
      </c>
      <c r="M891" s="40">
        <f>SUM(N891:AG891)</f>
        <v>4</v>
      </c>
      <c r="V891" s="40">
        <v>4</v>
      </c>
      <c r="AH891" s="41">
        <v>1.413E-2</v>
      </c>
      <c r="AI891" s="40">
        <v>2.9849999999999999</v>
      </c>
      <c r="AJ891" s="40">
        <v>1118.4336993560059</v>
      </c>
      <c r="AK891" s="40">
        <v>0.04</v>
      </c>
    </row>
    <row r="892" spans="1:37" x14ac:dyDescent="0.25">
      <c r="A892" s="45">
        <v>324</v>
      </c>
      <c r="B892" s="45" t="s">
        <v>379</v>
      </c>
      <c r="C892" s="45" t="str">
        <f>CONCATENATE(B892,A892)</f>
        <v>Isla Patos324</v>
      </c>
      <c r="D892" s="45">
        <v>29.266349999999999</v>
      </c>
      <c r="E892" s="45">
        <v>-112.46409</v>
      </c>
      <c r="F892" s="46">
        <v>2</v>
      </c>
      <c r="G892" s="47">
        <v>42686</v>
      </c>
      <c r="H892" s="48">
        <v>0.33333333333333331</v>
      </c>
      <c r="I892" s="45">
        <v>1.6</v>
      </c>
      <c r="J892" s="45">
        <v>23</v>
      </c>
      <c r="K892" s="39" t="s">
        <v>443</v>
      </c>
      <c r="L892" s="39" t="s">
        <v>444</v>
      </c>
      <c r="M892" s="39">
        <v>11</v>
      </c>
      <c r="AI892" s="40">
        <f>VLOOKUP(K892,spp!A:E,5,FALSE)</f>
        <v>33.238461538461536</v>
      </c>
      <c r="AJ892" s="40">
        <f>AI892*M892</f>
        <v>365.62307692307689</v>
      </c>
      <c r="AK892" s="42">
        <f t="shared" ref="AK892" si="209">M892/50</f>
        <v>0.22</v>
      </c>
    </row>
    <row r="893" spans="1:37" x14ac:dyDescent="0.25">
      <c r="A893" s="40">
        <v>325</v>
      </c>
      <c r="B893" s="40" t="s">
        <v>379</v>
      </c>
      <c r="C893" s="40" t="s">
        <v>386</v>
      </c>
      <c r="D893" s="40">
        <v>29.266349999999999</v>
      </c>
      <c r="E893" s="40">
        <v>-112.46409</v>
      </c>
      <c r="F893" s="40">
        <v>1</v>
      </c>
      <c r="G893" s="43">
        <v>42686</v>
      </c>
      <c r="H893" s="44" t="s">
        <v>112</v>
      </c>
      <c r="I893" s="40">
        <v>6</v>
      </c>
      <c r="J893" s="40">
        <v>24</v>
      </c>
      <c r="K893" s="40" t="s">
        <v>26</v>
      </c>
      <c r="L893" s="40" t="s">
        <v>27</v>
      </c>
      <c r="M893" s="40">
        <f>SUM(N893:AG893)</f>
        <v>4</v>
      </c>
      <c r="O893" s="40">
        <v>4</v>
      </c>
      <c r="AH893" s="41">
        <v>1.549E-2</v>
      </c>
      <c r="AI893" s="40">
        <v>2.97</v>
      </c>
      <c r="AJ893" s="40">
        <v>3.1403949784166616</v>
      </c>
      <c r="AK893" s="40">
        <v>0.04</v>
      </c>
    </row>
    <row r="894" spans="1:37" x14ac:dyDescent="0.25">
      <c r="A894" s="40">
        <v>325</v>
      </c>
      <c r="B894" s="40" t="s">
        <v>379</v>
      </c>
      <c r="C894" s="40" t="s">
        <v>386</v>
      </c>
      <c r="D894" s="40">
        <v>29.266349999999999</v>
      </c>
      <c r="E894" s="40">
        <v>-112.46409</v>
      </c>
      <c r="F894" s="40">
        <v>1</v>
      </c>
      <c r="G894" s="43">
        <v>42686</v>
      </c>
      <c r="H894" s="44" t="s">
        <v>112</v>
      </c>
      <c r="I894" s="40">
        <v>6</v>
      </c>
      <c r="J894" s="40">
        <v>24</v>
      </c>
      <c r="K894" s="40" t="s">
        <v>24</v>
      </c>
      <c r="L894" s="40" t="s">
        <v>25</v>
      </c>
      <c r="M894" s="40">
        <f>SUM(N894:AG894)</f>
        <v>6</v>
      </c>
      <c r="U894" s="40">
        <v>4</v>
      </c>
      <c r="V894" s="40">
        <v>2</v>
      </c>
      <c r="AH894" s="41">
        <v>1.413E-2</v>
      </c>
      <c r="AI894" s="40">
        <v>2.9849999999999999</v>
      </c>
      <c r="AJ894" s="40">
        <v>1173.6391497268162</v>
      </c>
      <c r="AK894" s="40">
        <v>0.06</v>
      </c>
    </row>
    <row r="895" spans="1:37" x14ac:dyDescent="0.25">
      <c r="A895" s="45">
        <v>325</v>
      </c>
      <c r="B895" s="45" t="s">
        <v>379</v>
      </c>
      <c r="C895" s="45" t="str">
        <f>CONCATENATE(B895,A895)</f>
        <v>Isla Patos325</v>
      </c>
      <c r="D895" s="45">
        <v>29.266349999999999</v>
      </c>
      <c r="E895" s="45">
        <v>-112.46409</v>
      </c>
      <c r="F895" s="46">
        <v>1</v>
      </c>
      <c r="G895" s="47">
        <v>42686</v>
      </c>
      <c r="H895" s="48" t="s">
        <v>112</v>
      </c>
      <c r="I895" s="51">
        <v>6</v>
      </c>
      <c r="J895" s="45">
        <v>24</v>
      </c>
      <c r="K895" s="39" t="s">
        <v>441</v>
      </c>
      <c r="L895" s="39" t="s">
        <v>442</v>
      </c>
      <c r="M895" s="39">
        <v>5</v>
      </c>
      <c r="AI895" s="40">
        <f>VLOOKUP(K895,spp!A:E,5,FALSE)</f>
        <v>20.71</v>
      </c>
      <c r="AJ895" s="40">
        <f>AI895*M895</f>
        <v>103.55000000000001</v>
      </c>
      <c r="AK895" s="42">
        <f t="shared" ref="AK895" si="210">M895/50</f>
        <v>0.1</v>
      </c>
    </row>
    <row r="896" spans="1:37" x14ac:dyDescent="0.25">
      <c r="A896" s="40">
        <v>326</v>
      </c>
      <c r="B896" s="40" t="s">
        <v>379</v>
      </c>
      <c r="C896" s="40" t="s">
        <v>387</v>
      </c>
      <c r="D896" s="40">
        <v>29.266349999999999</v>
      </c>
      <c r="E896" s="40">
        <v>-112.46409</v>
      </c>
      <c r="F896" s="40">
        <v>2</v>
      </c>
      <c r="G896" s="43">
        <v>42686</v>
      </c>
      <c r="H896" s="44" t="s">
        <v>109</v>
      </c>
      <c r="I896" s="40">
        <v>5.8</v>
      </c>
      <c r="J896" s="40">
        <v>24</v>
      </c>
      <c r="K896" s="40" t="s">
        <v>24</v>
      </c>
      <c r="L896" s="40" t="s">
        <v>25</v>
      </c>
      <c r="M896" s="40">
        <f>SUM(N896:AG896)</f>
        <v>6</v>
      </c>
      <c r="S896" s="40">
        <v>1</v>
      </c>
      <c r="U896" s="40">
        <v>3</v>
      </c>
      <c r="V896" s="40">
        <v>2</v>
      </c>
      <c r="AH896" s="41">
        <v>1.413E-2</v>
      </c>
      <c r="AI896" s="40">
        <v>2.9849999999999999</v>
      </c>
      <c r="AJ896" s="40">
        <v>1055.3499168806698</v>
      </c>
      <c r="AK896" s="40">
        <v>0.06</v>
      </c>
    </row>
    <row r="897" spans="1:37" x14ac:dyDescent="0.25">
      <c r="A897" s="40">
        <v>326</v>
      </c>
      <c r="B897" s="40" t="s">
        <v>379</v>
      </c>
      <c r="C897" s="40" t="s">
        <v>387</v>
      </c>
      <c r="D897" s="40">
        <v>29.266349999999999</v>
      </c>
      <c r="E897" s="40">
        <v>-112.46409</v>
      </c>
      <c r="F897" s="40">
        <v>2</v>
      </c>
      <c r="G897" s="43">
        <v>42686</v>
      </c>
      <c r="H897" s="44" t="s">
        <v>109</v>
      </c>
      <c r="I897" s="40">
        <v>5.8</v>
      </c>
      <c r="J897" s="40">
        <v>24</v>
      </c>
      <c r="K897" s="40" t="s">
        <v>26</v>
      </c>
      <c r="L897" s="40" t="s">
        <v>27</v>
      </c>
      <c r="M897" s="40">
        <f>SUM(N897:AG897)</f>
        <v>1</v>
      </c>
      <c r="Q897" s="40">
        <v>1</v>
      </c>
      <c r="AH897" s="41">
        <v>1.549E-2</v>
      </c>
      <c r="AI897" s="40">
        <v>2.97</v>
      </c>
      <c r="AJ897" s="40">
        <v>9.7233369342013578</v>
      </c>
      <c r="AK897" s="40">
        <v>0.01</v>
      </c>
    </row>
    <row r="898" spans="1:37" x14ac:dyDescent="0.25">
      <c r="A898" s="40">
        <v>327</v>
      </c>
      <c r="B898" s="40" t="s">
        <v>388</v>
      </c>
      <c r="C898" s="40" t="s">
        <v>389</v>
      </c>
      <c r="D898" s="40">
        <v>29.554919999999999</v>
      </c>
      <c r="E898" s="40">
        <v>-113.55855</v>
      </c>
      <c r="F898" s="40">
        <v>1</v>
      </c>
      <c r="G898" s="43">
        <v>42683</v>
      </c>
      <c r="H898" s="44">
        <v>0.33333333333333331</v>
      </c>
      <c r="I898" s="40">
        <v>4</v>
      </c>
      <c r="J898" s="40">
        <v>25</v>
      </c>
      <c r="K898" s="40" t="s">
        <v>26</v>
      </c>
      <c r="L898" s="40" t="s">
        <v>27</v>
      </c>
      <c r="M898" s="40">
        <f>SUM(N898:AG898)</f>
        <v>183</v>
      </c>
      <c r="O898" s="40">
        <v>53</v>
      </c>
      <c r="Q898" s="40">
        <v>130</v>
      </c>
      <c r="AH898" s="41">
        <v>1.549E-2</v>
      </c>
      <c r="AI898" s="40">
        <v>2.97</v>
      </c>
      <c r="AJ898" s="40">
        <v>1305.6440349101972</v>
      </c>
      <c r="AK898" s="40">
        <v>1.83</v>
      </c>
    </row>
    <row r="899" spans="1:37" x14ac:dyDescent="0.25">
      <c r="A899" s="45">
        <v>327</v>
      </c>
      <c r="B899" s="45" t="s">
        <v>388</v>
      </c>
      <c r="C899" s="45" t="str">
        <f>CONCATENATE(B899,A899)</f>
        <v>Isla Ángel de la Guarda327</v>
      </c>
      <c r="D899" s="52">
        <v>29.554919999999999</v>
      </c>
      <c r="E899" s="52">
        <v>-113.55855</v>
      </c>
      <c r="F899" s="46">
        <v>1</v>
      </c>
      <c r="G899" s="47">
        <v>42683</v>
      </c>
      <c r="H899" s="48">
        <v>0.33333333333333331</v>
      </c>
      <c r="I899" s="45">
        <v>4</v>
      </c>
      <c r="J899" s="45">
        <v>25</v>
      </c>
      <c r="K899" s="39" t="s">
        <v>441</v>
      </c>
      <c r="L899" s="39" t="s">
        <v>442</v>
      </c>
      <c r="M899" s="39">
        <v>4</v>
      </c>
      <c r="AI899" s="40">
        <f>VLOOKUP(K899,spp!A:E,5,FALSE)</f>
        <v>20.71</v>
      </c>
      <c r="AJ899" s="40">
        <f t="shared" ref="AJ899:AJ900" si="211">AI899*M899</f>
        <v>82.84</v>
      </c>
      <c r="AK899" s="42">
        <f t="shared" ref="AK899:AK900" si="212">M899/50</f>
        <v>0.08</v>
      </c>
    </row>
    <row r="900" spans="1:37" x14ac:dyDescent="0.25">
      <c r="A900" s="45">
        <v>327</v>
      </c>
      <c r="B900" s="45" t="s">
        <v>388</v>
      </c>
      <c r="C900" s="45" t="str">
        <f>CONCATENATE(B900,A900)</f>
        <v>Isla Ángel de la Guarda327</v>
      </c>
      <c r="D900" s="52">
        <v>29.554919999999999</v>
      </c>
      <c r="E900" s="52">
        <v>-113.55855</v>
      </c>
      <c r="F900" s="46">
        <v>1</v>
      </c>
      <c r="G900" s="47">
        <v>42683</v>
      </c>
      <c r="H900" s="48">
        <v>0.33333333333333331</v>
      </c>
      <c r="I900" s="45">
        <v>4</v>
      </c>
      <c r="J900" s="45">
        <v>25</v>
      </c>
      <c r="K900" s="39" t="s">
        <v>445</v>
      </c>
      <c r="L900" s="39" t="s">
        <v>446</v>
      </c>
      <c r="M900" s="39">
        <v>1</v>
      </c>
      <c r="AI900" s="40">
        <f>VLOOKUP(K900,spp!A:E,5,FALSE)</f>
        <v>375</v>
      </c>
      <c r="AJ900" s="40">
        <f t="shared" si="211"/>
        <v>375</v>
      </c>
      <c r="AK900" s="42">
        <f t="shared" si="212"/>
        <v>0.02</v>
      </c>
    </row>
    <row r="901" spans="1:37" x14ac:dyDescent="0.25">
      <c r="A901" s="40">
        <v>328</v>
      </c>
      <c r="B901" s="40" t="s">
        <v>388</v>
      </c>
      <c r="C901" s="40" t="s">
        <v>390</v>
      </c>
      <c r="D901" s="40">
        <v>29.554919999999999</v>
      </c>
      <c r="E901" s="40">
        <v>-113.55855</v>
      </c>
      <c r="F901" s="40">
        <v>2</v>
      </c>
      <c r="G901" s="43">
        <v>42683</v>
      </c>
      <c r="H901" s="44">
        <v>0.35000000000000003</v>
      </c>
      <c r="I901" s="40">
        <v>5.7</v>
      </c>
      <c r="J901" s="40">
        <v>25</v>
      </c>
      <c r="K901" s="40" t="s">
        <v>18</v>
      </c>
      <c r="L901" s="40" t="s">
        <v>19</v>
      </c>
      <c r="M901" s="40">
        <f>SUM(N901:AG901)</f>
        <v>2</v>
      </c>
      <c r="T901" s="40">
        <v>2</v>
      </c>
      <c r="AH901" s="41">
        <v>3.1620000000000002E-2</v>
      </c>
      <c r="AI901" s="40">
        <v>2.93</v>
      </c>
      <c r="AJ901" s="40">
        <v>277.39162447776783</v>
      </c>
      <c r="AK901" s="40">
        <v>0.02</v>
      </c>
    </row>
    <row r="902" spans="1:37" x14ac:dyDescent="0.25">
      <c r="A902" s="40">
        <v>328</v>
      </c>
      <c r="B902" s="40" t="s">
        <v>388</v>
      </c>
      <c r="C902" s="40" t="s">
        <v>390</v>
      </c>
      <c r="D902" s="40">
        <v>29.554919999999999</v>
      </c>
      <c r="E902" s="40">
        <v>-113.55855</v>
      </c>
      <c r="F902" s="40">
        <v>2</v>
      </c>
      <c r="G902" s="43">
        <v>42683</v>
      </c>
      <c r="H902" s="44">
        <v>0.35000000000000003</v>
      </c>
      <c r="I902" s="40">
        <v>5.7</v>
      </c>
      <c r="J902" s="40">
        <v>25</v>
      </c>
      <c r="K902" s="40" t="s">
        <v>24</v>
      </c>
      <c r="L902" s="40" t="s">
        <v>25</v>
      </c>
      <c r="M902" s="40">
        <f>SUM(N902:AG902)</f>
        <v>50</v>
      </c>
      <c r="T902" s="40">
        <v>22</v>
      </c>
      <c r="V902" s="40">
        <v>26</v>
      </c>
      <c r="Y902" s="40">
        <v>2</v>
      </c>
      <c r="AH902" s="41">
        <v>1.413E-2</v>
      </c>
      <c r="AI902" s="40">
        <v>2.9849999999999999</v>
      </c>
      <c r="AJ902" s="40">
        <v>11298.089473517401</v>
      </c>
      <c r="AK902" s="40">
        <v>0.5</v>
      </c>
    </row>
    <row r="903" spans="1:37" x14ac:dyDescent="0.25">
      <c r="A903" s="40">
        <v>328</v>
      </c>
      <c r="B903" s="40" t="s">
        <v>388</v>
      </c>
      <c r="C903" s="40" t="s">
        <v>390</v>
      </c>
      <c r="D903" s="40">
        <v>29.554919999999999</v>
      </c>
      <c r="E903" s="40">
        <v>-113.55855</v>
      </c>
      <c r="F903" s="40">
        <v>2</v>
      </c>
      <c r="G903" s="43">
        <v>42683</v>
      </c>
      <c r="H903" s="44">
        <v>0.35000000000000003</v>
      </c>
      <c r="I903" s="40">
        <v>5.7</v>
      </c>
      <c r="J903" s="40">
        <v>25</v>
      </c>
      <c r="K903" s="40" t="s">
        <v>26</v>
      </c>
      <c r="L903" s="40" t="s">
        <v>27</v>
      </c>
      <c r="M903" s="40">
        <f>SUM(N903:AG903)</f>
        <v>123</v>
      </c>
      <c r="O903" s="40">
        <v>42</v>
      </c>
      <c r="Q903" s="40">
        <v>81</v>
      </c>
      <c r="AH903" s="41">
        <v>1.549E-2</v>
      </c>
      <c r="AI903" s="40">
        <v>2.97</v>
      </c>
      <c r="AJ903" s="40">
        <v>820.56443894368488</v>
      </c>
      <c r="AK903" s="40">
        <v>1.23</v>
      </c>
    </row>
    <row r="904" spans="1:37" x14ac:dyDescent="0.25">
      <c r="A904" s="45">
        <v>328</v>
      </c>
      <c r="B904" s="45" t="s">
        <v>388</v>
      </c>
      <c r="C904" s="45" t="str">
        <f>CONCATENATE(B904,A904)</f>
        <v>Isla Ángel de la Guarda328</v>
      </c>
      <c r="D904" s="52">
        <v>29.554919999999999</v>
      </c>
      <c r="E904" s="52">
        <v>-113.55855</v>
      </c>
      <c r="F904" s="46">
        <v>2</v>
      </c>
      <c r="G904" s="47">
        <v>42683</v>
      </c>
      <c r="H904" s="48">
        <v>0.35000000000000003</v>
      </c>
      <c r="I904" s="45">
        <v>5.7</v>
      </c>
      <c r="J904" s="45">
        <v>25</v>
      </c>
      <c r="K904" s="39" t="s">
        <v>441</v>
      </c>
      <c r="L904" s="39" t="s">
        <v>442</v>
      </c>
      <c r="M904" s="45">
        <v>3</v>
      </c>
      <c r="AI904" s="40">
        <f>VLOOKUP(K904,spp!A:E,5,FALSE)</f>
        <v>20.71</v>
      </c>
      <c r="AJ904" s="40">
        <f>AI904*M904</f>
        <v>62.13</v>
      </c>
      <c r="AK904" s="42">
        <f t="shared" ref="AK904" si="213">M904/50</f>
        <v>0.06</v>
      </c>
    </row>
    <row r="905" spans="1:37" x14ac:dyDescent="0.25">
      <c r="A905" s="40">
        <v>329</v>
      </c>
      <c r="B905" s="40" t="s">
        <v>388</v>
      </c>
      <c r="C905" s="40" t="s">
        <v>391</v>
      </c>
      <c r="D905" s="40">
        <v>29.554919999999999</v>
      </c>
      <c r="E905" s="40">
        <v>-113.55855</v>
      </c>
      <c r="F905" s="40">
        <v>1</v>
      </c>
      <c r="G905" s="43">
        <v>42683</v>
      </c>
      <c r="H905" s="44">
        <v>0.47291666666666665</v>
      </c>
      <c r="I905" s="40">
        <v>17.8</v>
      </c>
      <c r="J905" s="40">
        <v>25</v>
      </c>
      <c r="K905" s="40" t="s">
        <v>26</v>
      </c>
      <c r="L905" s="40" t="s">
        <v>27</v>
      </c>
      <c r="M905" s="40">
        <f>SUM(N905:AG905)</f>
        <v>39</v>
      </c>
      <c r="Q905" s="40">
        <v>39</v>
      </c>
      <c r="AH905" s="41">
        <v>1.549E-2</v>
      </c>
      <c r="AI905" s="40">
        <v>2.97</v>
      </c>
      <c r="AJ905" s="40">
        <v>379.21014043385293</v>
      </c>
      <c r="AK905" s="40">
        <v>0.39</v>
      </c>
    </row>
    <row r="906" spans="1:37" x14ac:dyDescent="0.25">
      <c r="A906" s="45">
        <v>329</v>
      </c>
      <c r="B906" s="45" t="s">
        <v>388</v>
      </c>
      <c r="C906" s="45" t="str">
        <f>CONCATENATE(B906,A906)</f>
        <v>Isla Ángel de la Guarda329</v>
      </c>
      <c r="D906" s="52">
        <v>29.554919999999999</v>
      </c>
      <c r="E906" s="52">
        <v>-113.55855</v>
      </c>
      <c r="F906" s="46">
        <v>1</v>
      </c>
      <c r="G906" s="47">
        <v>42683</v>
      </c>
      <c r="H906" s="48">
        <v>0.47291666666666665</v>
      </c>
      <c r="I906" s="45">
        <v>17.8</v>
      </c>
      <c r="J906" s="45">
        <v>25</v>
      </c>
      <c r="K906" s="39" t="s">
        <v>441</v>
      </c>
      <c r="L906" s="39" t="s">
        <v>442</v>
      </c>
      <c r="M906" s="45">
        <v>7</v>
      </c>
      <c r="AI906" s="40">
        <f>VLOOKUP(K906,spp!A:E,5,FALSE)</f>
        <v>20.71</v>
      </c>
      <c r="AJ906" s="40">
        <f>AI906*M906</f>
        <v>144.97</v>
      </c>
      <c r="AK906" s="42">
        <f t="shared" ref="AK906" si="214">M906/50</f>
        <v>0.14000000000000001</v>
      </c>
    </row>
    <row r="907" spans="1:37" x14ac:dyDescent="0.25">
      <c r="A907" s="40">
        <v>330</v>
      </c>
      <c r="B907" s="40" t="s">
        <v>388</v>
      </c>
      <c r="C907" s="40" t="s">
        <v>392</v>
      </c>
      <c r="D907" s="40">
        <v>29.554919999999999</v>
      </c>
      <c r="E907" s="40">
        <v>-113.55855</v>
      </c>
      <c r="F907" s="40">
        <v>2</v>
      </c>
      <c r="G907" s="43">
        <v>42683</v>
      </c>
      <c r="H907" s="44">
        <v>0.4861111111111111</v>
      </c>
      <c r="I907" s="40">
        <v>18</v>
      </c>
      <c r="J907" s="40">
        <v>25</v>
      </c>
      <c r="K907" s="40" t="s">
        <v>26</v>
      </c>
      <c r="L907" s="40" t="s">
        <v>27</v>
      </c>
      <c r="M907" s="40">
        <f>SUM(N907:AG907)</f>
        <v>8</v>
      </c>
      <c r="O907" s="40">
        <v>5</v>
      </c>
      <c r="Q907" s="40">
        <v>3</v>
      </c>
      <c r="AH907" s="41">
        <v>1.549E-2</v>
      </c>
      <c r="AI907" s="40">
        <v>2.97</v>
      </c>
      <c r="AJ907" s="40">
        <v>33.095504525624904</v>
      </c>
      <c r="AK907" s="40">
        <v>0.08</v>
      </c>
    </row>
    <row r="908" spans="1:37" x14ac:dyDescent="0.25">
      <c r="A908" s="45">
        <v>330</v>
      </c>
      <c r="B908" s="45" t="s">
        <v>388</v>
      </c>
      <c r="C908" s="45" t="str">
        <f>CONCATENATE(B908,A908)</f>
        <v>Isla Ángel de la Guarda330</v>
      </c>
      <c r="D908" s="52">
        <v>29.554919999999999</v>
      </c>
      <c r="E908" s="52">
        <v>-113.55855</v>
      </c>
      <c r="F908" s="46">
        <v>2</v>
      </c>
      <c r="G908" s="47">
        <v>42683</v>
      </c>
      <c r="H908" s="48">
        <v>0.4861111111111111</v>
      </c>
      <c r="I908" s="45">
        <v>18</v>
      </c>
      <c r="J908" s="45">
        <v>25</v>
      </c>
      <c r="K908" s="39" t="s">
        <v>441</v>
      </c>
      <c r="L908" s="39" t="s">
        <v>442</v>
      </c>
      <c r="M908" s="45">
        <v>4</v>
      </c>
      <c r="AI908" s="40">
        <f>VLOOKUP(K908,spp!A:E,5,FALSE)</f>
        <v>20.71</v>
      </c>
      <c r="AJ908" s="40">
        <f>AI908*M908</f>
        <v>82.84</v>
      </c>
      <c r="AK908" s="42">
        <f t="shared" ref="AK908" si="215">M908/50</f>
        <v>0.08</v>
      </c>
    </row>
    <row r="909" spans="1:37" x14ac:dyDescent="0.25">
      <c r="A909" s="40">
        <v>331</v>
      </c>
      <c r="B909" s="40" t="s">
        <v>388</v>
      </c>
      <c r="C909" s="40" t="s">
        <v>393</v>
      </c>
      <c r="D909" s="40">
        <v>29.554919999999999</v>
      </c>
      <c r="E909" s="40">
        <v>-113.55855</v>
      </c>
      <c r="F909" s="40">
        <v>1</v>
      </c>
      <c r="G909" s="43">
        <v>42683</v>
      </c>
      <c r="H909" s="44" t="s">
        <v>394</v>
      </c>
      <c r="I909" s="40">
        <v>17.600000000000001</v>
      </c>
      <c r="J909" s="40">
        <v>25</v>
      </c>
      <c r="K909" s="40" t="s">
        <v>18</v>
      </c>
      <c r="L909" s="40" t="s">
        <v>19</v>
      </c>
      <c r="M909" s="40">
        <f>SUM(N909:AG909)</f>
        <v>5</v>
      </c>
      <c r="T909" s="40">
        <v>5</v>
      </c>
      <c r="AH909" s="41">
        <v>3.1620000000000002E-2</v>
      </c>
      <c r="AI909" s="40">
        <v>2.93</v>
      </c>
      <c r="AJ909" s="40">
        <v>693.47906119441961</v>
      </c>
      <c r="AK909" s="40">
        <v>0.05</v>
      </c>
    </row>
    <row r="910" spans="1:37" x14ac:dyDescent="0.25">
      <c r="A910" s="40">
        <v>331</v>
      </c>
      <c r="B910" s="40" t="s">
        <v>388</v>
      </c>
      <c r="C910" s="40" t="s">
        <v>393</v>
      </c>
      <c r="D910" s="40">
        <v>29.554919999999999</v>
      </c>
      <c r="E910" s="40">
        <v>-113.55855</v>
      </c>
      <c r="F910" s="40">
        <v>1</v>
      </c>
      <c r="G910" s="43">
        <v>42683</v>
      </c>
      <c r="H910" s="44" t="s">
        <v>394</v>
      </c>
      <c r="I910" s="40">
        <v>17.600000000000001</v>
      </c>
      <c r="J910" s="40">
        <v>25</v>
      </c>
      <c r="K910" s="40" t="s">
        <v>24</v>
      </c>
      <c r="L910" s="40" t="s">
        <v>25</v>
      </c>
      <c r="M910" s="40">
        <f>SUM(N910:AG910)</f>
        <v>14</v>
      </c>
      <c r="T910" s="40">
        <v>4</v>
      </c>
      <c r="V910" s="40">
        <v>3</v>
      </c>
      <c r="X910" s="40">
        <v>4</v>
      </c>
      <c r="Y910" s="40">
        <v>2</v>
      </c>
      <c r="AA910" s="40">
        <v>1</v>
      </c>
      <c r="AH910" s="41">
        <v>1.413E-2</v>
      </c>
      <c r="AI910" s="40">
        <v>2.9849999999999999</v>
      </c>
      <c r="AJ910" s="40">
        <v>10029.035337627873</v>
      </c>
      <c r="AK910" s="40">
        <v>0.14000000000000001</v>
      </c>
    </row>
    <row r="911" spans="1:37" x14ac:dyDescent="0.25">
      <c r="A911" s="40">
        <v>331</v>
      </c>
      <c r="B911" s="40" t="s">
        <v>388</v>
      </c>
      <c r="C911" s="40" t="s">
        <v>393</v>
      </c>
      <c r="D911" s="40">
        <v>29.554919999999999</v>
      </c>
      <c r="E911" s="40">
        <v>-113.55855</v>
      </c>
      <c r="F911" s="40">
        <v>1</v>
      </c>
      <c r="G911" s="43">
        <v>42683</v>
      </c>
      <c r="H911" s="44" t="s">
        <v>394</v>
      </c>
      <c r="I911" s="40">
        <v>17.600000000000001</v>
      </c>
      <c r="J911" s="40">
        <v>25</v>
      </c>
      <c r="K911" s="40" t="s">
        <v>26</v>
      </c>
      <c r="L911" s="40" t="s">
        <v>27</v>
      </c>
      <c r="M911" s="40">
        <f>SUM(N911:AG911)</f>
        <v>13</v>
      </c>
      <c r="Q911" s="40">
        <v>13</v>
      </c>
      <c r="AH911" s="41">
        <v>1.549E-2</v>
      </c>
      <c r="AI911" s="40">
        <v>2.97</v>
      </c>
      <c r="AJ911" s="40">
        <v>126.40338014461766</v>
      </c>
      <c r="AK911" s="40">
        <v>0.13</v>
      </c>
    </row>
    <row r="912" spans="1:37" x14ac:dyDescent="0.25">
      <c r="A912" s="45">
        <v>331</v>
      </c>
      <c r="B912" s="45" t="s">
        <v>388</v>
      </c>
      <c r="C912" s="45" t="str">
        <f>CONCATENATE(B912,A912)</f>
        <v>Isla Ángel de la Guarda331</v>
      </c>
      <c r="D912" s="52">
        <v>29.554919999999999</v>
      </c>
      <c r="E912" s="52">
        <v>-113.55855</v>
      </c>
      <c r="F912" s="46">
        <v>1</v>
      </c>
      <c r="G912" s="47">
        <v>42683</v>
      </c>
      <c r="H912" s="48" t="s">
        <v>394</v>
      </c>
      <c r="I912" s="45">
        <v>17.600000000000001</v>
      </c>
      <c r="J912" s="45">
        <v>25</v>
      </c>
      <c r="K912" s="39" t="s">
        <v>443</v>
      </c>
      <c r="L912" s="39" t="s">
        <v>444</v>
      </c>
      <c r="M912" s="39">
        <v>1</v>
      </c>
      <c r="AI912" s="40">
        <f>VLOOKUP(K912,spp!A:E,5,FALSE)</f>
        <v>33.238461538461536</v>
      </c>
      <c r="AJ912" s="40">
        <f>AI912*M912</f>
        <v>33.238461538461536</v>
      </c>
      <c r="AK912" s="42">
        <f t="shared" ref="AK912" si="216">M912/50</f>
        <v>0.02</v>
      </c>
    </row>
    <row r="913" spans="1:37" x14ac:dyDescent="0.25">
      <c r="A913" s="40">
        <v>332</v>
      </c>
      <c r="B913" s="40" t="s">
        <v>388</v>
      </c>
      <c r="C913" s="40" t="s">
        <v>395</v>
      </c>
      <c r="D913" s="40">
        <v>29.554919999999999</v>
      </c>
      <c r="E913" s="40">
        <v>-113.55855</v>
      </c>
      <c r="F913" s="40">
        <v>2</v>
      </c>
      <c r="G913" s="43">
        <v>42683</v>
      </c>
      <c r="H913" s="44" t="s">
        <v>219</v>
      </c>
      <c r="I913" s="40">
        <v>15.6</v>
      </c>
      <c r="J913" s="40">
        <v>25</v>
      </c>
      <c r="K913" s="40" t="s">
        <v>18</v>
      </c>
      <c r="L913" s="40" t="s">
        <v>19</v>
      </c>
      <c r="M913" s="40">
        <f>SUM(N913:AG913)</f>
        <v>3</v>
      </c>
      <c r="V913" s="40">
        <v>3</v>
      </c>
      <c r="AH913" s="41">
        <v>3.1620000000000002E-2</v>
      </c>
      <c r="AI913" s="40">
        <v>2.93</v>
      </c>
      <c r="AJ913" s="40">
        <v>1564.3283400385649</v>
      </c>
      <c r="AK913" s="40">
        <v>0.03</v>
      </c>
    </row>
    <row r="914" spans="1:37" x14ac:dyDescent="0.25">
      <c r="A914" s="40">
        <v>332</v>
      </c>
      <c r="B914" s="40" t="s">
        <v>388</v>
      </c>
      <c r="C914" s="40" t="s">
        <v>395</v>
      </c>
      <c r="D914" s="40">
        <v>29.554919999999999</v>
      </c>
      <c r="E914" s="40">
        <v>-113.55855</v>
      </c>
      <c r="F914" s="40">
        <v>2</v>
      </c>
      <c r="G914" s="43">
        <v>42683</v>
      </c>
      <c r="H914" s="44" t="s">
        <v>219</v>
      </c>
      <c r="I914" s="40">
        <v>15.6</v>
      </c>
      <c r="J914" s="40">
        <v>25</v>
      </c>
      <c r="K914" s="40" t="s">
        <v>24</v>
      </c>
      <c r="L914" s="40" t="s">
        <v>25</v>
      </c>
      <c r="M914" s="40">
        <f>SUM(N914:AG914)</f>
        <v>29</v>
      </c>
      <c r="T914" s="40">
        <v>5</v>
      </c>
      <c r="V914" s="40">
        <v>15</v>
      </c>
      <c r="X914" s="40">
        <v>4</v>
      </c>
      <c r="Z914" s="40">
        <v>3</v>
      </c>
      <c r="AA914" s="40">
        <v>2</v>
      </c>
      <c r="AH914" s="41">
        <v>1.413E-2</v>
      </c>
      <c r="AI914" s="40">
        <v>2.9849999999999999</v>
      </c>
      <c r="AJ914" s="40">
        <v>21310.73008871061</v>
      </c>
      <c r="AK914" s="40">
        <v>0.28999999999999998</v>
      </c>
    </row>
    <row r="915" spans="1:37" x14ac:dyDescent="0.25">
      <c r="A915" s="40">
        <v>332</v>
      </c>
      <c r="B915" s="40" t="s">
        <v>388</v>
      </c>
      <c r="C915" s="40" t="s">
        <v>395</v>
      </c>
      <c r="D915" s="40">
        <v>29.554919999999999</v>
      </c>
      <c r="E915" s="40">
        <v>-113.55855</v>
      </c>
      <c r="F915" s="40">
        <v>2</v>
      </c>
      <c r="G915" s="43">
        <v>42683</v>
      </c>
      <c r="H915" s="44" t="s">
        <v>219</v>
      </c>
      <c r="I915" s="40">
        <v>15.6</v>
      </c>
      <c r="J915" s="40">
        <v>25</v>
      </c>
      <c r="K915" s="40" t="s">
        <v>26</v>
      </c>
      <c r="L915" s="40" t="s">
        <v>27</v>
      </c>
      <c r="M915" s="40">
        <f>SUM(N915:AG915)</f>
        <v>31</v>
      </c>
      <c r="Q915" s="40">
        <v>31</v>
      </c>
      <c r="AH915" s="41">
        <v>1.549E-2</v>
      </c>
      <c r="AI915" s="40">
        <v>2.97</v>
      </c>
      <c r="AJ915" s="40">
        <v>301.42344496024208</v>
      </c>
      <c r="AK915" s="40">
        <v>0.31</v>
      </c>
    </row>
    <row r="916" spans="1:37" x14ac:dyDescent="0.25">
      <c r="A916" s="45">
        <v>332</v>
      </c>
      <c r="B916" s="45" t="s">
        <v>388</v>
      </c>
      <c r="C916" s="45" t="str">
        <f>CONCATENATE(B916,A916)</f>
        <v>Isla Ángel de la Guarda332</v>
      </c>
      <c r="D916" s="52">
        <v>29.554919999999999</v>
      </c>
      <c r="E916" s="52">
        <v>-113.55855</v>
      </c>
      <c r="F916" s="46">
        <v>2</v>
      </c>
      <c r="G916" s="47">
        <v>42683</v>
      </c>
      <c r="H916" s="48" t="s">
        <v>219</v>
      </c>
      <c r="I916" s="45">
        <v>15.6</v>
      </c>
      <c r="J916" s="45">
        <v>25</v>
      </c>
      <c r="K916" s="39" t="s">
        <v>443</v>
      </c>
      <c r="L916" s="39" t="s">
        <v>444</v>
      </c>
      <c r="M916" s="39">
        <v>5</v>
      </c>
      <c r="AI916" s="40">
        <f>VLOOKUP(K916,spp!A:E,5,FALSE)</f>
        <v>33.238461538461536</v>
      </c>
      <c r="AJ916" s="40">
        <f>AI916*M916</f>
        <v>166.19230769230768</v>
      </c>
      <c r="AK916" s="42">
        <f t="shared" ref="AK916" si="217">M916/50</f>
        <v>0.1</v>
      </c>
    </row>
    <row r="917" spans="1:37" x14ac:dyDescent="0.25">
      <c r="A917" s="40">
        <v>333</v>
      </c>
      <c r="B917" s="40" t="s">
        <v>388</v>
      </c>
      <c r="C917" s="40" t="s">
        <v>396</v>
      </c>
      <c r="D917" s="40">
        <v>29.554919999999999</v>
      </c>
      <c r="E917" s="40">
        <v>-113.55855</v>
      </c>
      <c r="F917" s="40">
        <v>1</v>
      </c>
      <c r="G917" s="43">
        <v>42683</v>
      </c>
      <c r="H917" s="44" t="s">
        <v>397</v>
      </c>
      <c r="I917" s="40">
        <v>12.6</v>
      </c>
      <c r="J917" s="40">
        <v>25</v>
      </c>
      <c r="K917" s="40" t="s">
        <v>18</v>
      </c>
      <c r="L917" s="40" t="s">
        <v>19</v>
      </c>
      <c r="M917" s="40">
        <f t="shared" ref="M917:M925" si="218">SUM(N917:AG917)</f>
        <v>1</v>
      </c>
      <c r="V917" s="40">
        <v>1</v>
      </c>
      <c r="AH917" s="41">
        <v>3.1620000000000002E-2</v>
      </c>
      <c r="AI917" s="40">
        <v>2.93</v>
      </c>
      <c r="AJ917" s="40">
        <v>521.442780012855</v>
      </c>
      <c r="AK917" s="40">
        <v>0.01</v>
      </c>
    </row>
    <row r="918" spans="1:37" x14ac:dyDescent="0.25">
      <c r="A918" s="40">
        <v>333</v>
      </c>
      <c r="B918" s="40" t="s">
        <v>388</v>
      </c>
      <c r="C918" s="40" t="s">
        <v>396</v>
      </c>
      <c r="D918" s="40">
        <v>29.554919999999999</v>
      </c>
      <c r="E918" s="40">
        <v>-113.55855</v>
      </c>
      <c r="F918" s="40">
        <v>1</v>
      </c>
      <c r="G918" s="43">
        <v>42683</v>
      </c>
      <c r="H918" s="44" t="s">
        <v>397</v>
      </c>
      <c r="I918" s="40">
        <v>12.6</v>
      </c>
      <c r="J918" s="40">
        <v>25</v>
      </c>
      <c r="K918" s="40" t="s">
        <v>24</v>
      </c>
      <c r="L918" s="40" t="s">
        <v>25</v>
      </c>
      <c r="M918" s="40">
        <f t="shared" si="218"/>
        <v>14</v>
      </c>
      <c r="T918" s="40">
        <v>10</v>
      </c>
      <c r="V918" s="40">
        <v>4</v>
      </c>
      <c r="AH918" s="41">
        <v>1.413E-2</v>
      </c>
      <c r="AI918" s="40">
        <v>2.9849999999999999</v>
      </c>
      <c r="AJ918" s="40">
        <v>1843.8891317788978</v>
      </c>
      <c r="AK918" s="40">
        <v>0.14000000000000001</v>
      </c>
    </row>
    <row r="919" spans="1:37" x14ac:dyDescent="0.25">
      <c r="A919" s="40">
        <v>333</v>
      </c>
      <c r="B919" s="40" t="s">
        <v>388</v>
      </c>
      <c r="C919" s="40" t="s">
        <v>396</v>
      </c>
      <c r="D919" s="40">
        <v>29.554919999999999</v>
      </c>
      <c r="E919" s="40">
        <v>-113.55855</v>
      </c>
      <c r="F919" s="40">
        <v>1</v>
      </c>
      <c r="G919" s="43">
        <v>42683</v>
      </c>
      <c r="H919" s="44" t="s">
        <v>397</v>
      </c>
      <c r="I919" s="40">
        <v>12.6</v>
      </c>
      <c r="J919" s="40">
        <v>25</v>
      </c>
      <c r="K919" s="40" t="s">
        <v>26</v>
      </c>
      <c r="L919" s="40" t="s">
        <v>27</v>
      </c>
      <c r="M919" s="40">
        <f t="shared" si="218"/>
        <v>23</v>
      </c>
      <c r="Q919" s="40">
        <v>23</v>
      </c>
      <c r="AH919" s="41">
        <v>1.549E-2</v>
      </c>
      <c r="AI919" s="40">
        <v>2.97</v>
      </c>
      <c r="AJ919" s="40">
        <v>223.63674948663123</v>
      </c>
      <c r="AK919" s="40">
        <v>0.23</v>
      </c>
    </row>
    <row r="920" spans="1:37" x14ac:dyDescent="0.25">
      <c r="A920" s="40">
        <v>334</v>
      </c>
      <c r="B920" s="40" t="s">
        <v>388</v>
      </c>
      <c r="C920" s="40" t="s">
        <v>398</v>
      </c>
      <c r="D920" s="40">
        <v>29.554919999999999</v>
      </c>
      <c r="E920" s="40">
        <v>-113.55855</v>
      </c>
      <c r="F920" s="40">
        <v>2</v>
      </c>
      <c r="G920" s="43">
        <v>42683</v>
      </c>
      <c r="H920" s="44" t="s">
        <v>399</v>
      </c>
      <c r="I920" s="40">
        <v>12.5</v>
      </c>
      <c r="J920" s="40">
        <v>25</v>
      </c>
      <c r="K920" s="40" t="s">
        <v>18</v>
      </c>
      <c r="L920" s="40" t="s">
        <v>19</v>
      </c>
      <c r="M920" s="40">
        <f t="shared" si="218"/>
        <v>1</v>
      </c>
      <c r="V920" s="40">
        <v>1</v>
      </c>
      <c r="AH920" s="41">
        <v>3.1620000000000002E-2</v>
      </c>
      <c r="AI920" s="40">
        <v>2.93</v>
      </c>
      <c r="AJ920" s="40">
        <v>521.442780012855</v>
      </c>
      <c r="AK920" s="40">
        <v>0.01</v>
      </c>
    </row>
    <row r="921" spans="1:37" x14ac:dyDescent="0.25">
      <c r="A921" s="40">
        <v>334</v>
      </c>
      <c r="B921" s="40" t="s">
        <v>388</v>
      </c>
      <c r="C921" s="40" t="s">
        <v>398</v>
      </c>
      <c r="D921" s="40">
        <v>29.554919999999999</v>
      </c>
      <c r="E921" s="40">
        <v>-113.55855</v>
      </c>
      <c r="F921" s="40">
        <v>2</v>
      </c>
      <c r="G921" s="43">
        <v>42683</v>
      </c>
      <c r="H921" s="44" t="s">
        <v>399</v>
      </c>
      <c r="I921" s="40">
        <v>12.5</v>
      </c>
      <c r="J921" s="40">
        <v>25</v>
      </c>
      <c r="K921" s="40" t="s">
        <v>24</v>
      </c>
      <c r="L921" s="40" t="s">
        <v>25</v>
      </c>
      <c r="M921" s="40">
        <f t="shared" si="218"/>
        <v>15</v>
      </c>
      <c r="T921" s="40">
        <v>6</v>
      </c>
      <c r="V921" s="40">
        <v>5</v>
      </c>
      <c r="X921" s="40">
        <v>3</v>
      </c>
      <c r="Y921" s="40">
        <v>1</v>
      </c>
      <c r="AH921" s="41">
        <v>1.413E-2</v>
      </c>
      <c r="AI921" s="40">
        <v>2.9849999999999999</v>
      </c>
      <c r="AJ921" s="40">
        <v>5166.5758415231066</v>
      </c>
      <c r="AK921" s="40">
        <v>0.15</v>
      </c>
    </row>
    <row r="922" spans="1:37" x14ac:dyDescent="0.25">
      <c r="A922" s="40">
        <v>334</v>
      </c>
      <c r="B922" s="40" t="s">
        <v>388</v>
      </c>
      <c r="C922" s="40" t="s">
        <v>398</v>
      </c>
      <c r="D922" s="40">
        <v>29.554919999999999</v>
      </c>
      <c r="E922" s="40">
        <v>-113.55855</v>
      </c>
      <c r="F922" s="40">
        <v>2</v>
      </c>
      <c r="G922" s="43">
        <v>42683</v>
      </c>
      <c r="H922" s="44" t="s">
        <v>399</v>
      </c>
      <c r="I922" s="40">
        <v>12.5</v>
      </c>
      <c r="J922" s="40">
        <v>25</v>
      </c>
      <c r="K922" s="40" t="s">
        <v>26</v>
      </c>
      <c r="L922" s="40" t="s">
        <v>27</v>
      </c>
      <c r="M922" s="40">
        <f t="shared" si="218"/>
        <v>36</v>
      </c>
      <c r="Q922" s="40">
        <v>36</v>
      </c>
      <c r="AH922" s="41">
        <v>1.549E-2</v>
      </c>
      <c r="AI922" s="40">
        <v>2.97</v>
      </c>
      <c r="AJ922" s="40">
        <v>350.04012963124887</v>
      </c>
      <c r="AK922" s="40">
        <v>0.36</v>
      </c>
    </row>
    <row r="923" spans="1:37" x14ac:dyDescent="0.25">
      <c r="A923" s="40">
        <v>335</v>
      </c>
      <c r="B923" s="40" t="s">
        <v>388</v>
      </c>
      <c r="C923" s="40" t="s">
        <v>400</v>
      </c>
      <c r="D923" s="40">
        <v>29.554919999999999</v>
      </c>
      <c r="E923" s="40">
        <v>-113.55855</v>
      </c>
      <c r="F923" s="40">
        <v>1</v>
      </c>
      <c r="G923" s="43">
        <v>42683</v>
      </c>
      <c r="H923" s="44">
        <v>0.47569444444444442</v>
      </c>
      <c r="I923" s="40">
        <v>8.5</v>
      </c>
      <c r="J923" s="40">
        <v>25</v>
      </c>
      <c r="K923" s="40" t="s">
        <v>18</v>
      </c>
      <c r="L923" s="40" t="s">
        <v>19</v>
      </c>
      <c r="M923" s="40">
        <f t="shared" si="218"/>
        <v>1</v>
      </c>
      <c r="T923" s="40">
        <v>1</v>
      </c>
      <c r="AH923" s="41">
        <v>3.1620000000000002E-2</v>
      </c>
      <c r="AI923" s="40">
        <v>2.93</v>
      </c>
      <c r="AJ923" s="40">
        <v>138.69581223888392</v>
      </c>
      <c r="AK923" s="40">
        <v>0.01</v>
      </c>
    </row>
    <row r="924" spans="1:37" x14ac:dyDescent="0.25">
      <c r="A924" s="40">
        <v>335</v>
      </c>
      <c r="B924" s="40" t="s">
        <v>388</v>
      </c>
      <c r="C924" s="40" t="s">
        <v>400</v>
      </c>
      <c r="D924" s="40">
        <v>29.554919999999999</v>
      </c>
      <c r="E924" s="40">
        <v>-113.55855</v>
      </c>
      <c r="F924" s="40">
        <v>1</v>
      </c>
      <c r="G924" s="43">
        <v>42683</v>
      </c>
      <c r="H924" s="44">
        <v>0.47569444444444442</v>
      </c>
      <c r="I924" s="40">
        <v>8.5</v>
      </c>
      <c r="J924" s="40">
        <v>25</v>
      </c>
      <c r="K924" s="40" t="s">
        <v>24</v>
      </c>
      <c r="L924" s="40" t="s">
        <v>25</v>
      </c>
      <c r="M924" s="40">
        <f t="shared" si="218"/>
        <v>12</v>
      </c>
      <c r="T924" s="40">
        <v>11</v>
      </c>
      <c r="X924" s="40">
        <v>1</v>
      </c>
      <c r="AH924" s="41">
        <v>1.413E-2</v>
      </c>
      <c r="AI924" s="40">
        <v>2.9849999999999999</v>
      </c>
      <c r="AJ924" s="40">
        <v>1503.7097155611359</v>
      </c>
      <c r="AK924" s="40">
        <v>0.12</v>
      </c>
    </row>
    <row r="925" spans="1:37" x14ac:dyDescent="0.25">
      <c r="A925" s="40">
        <v>335</v>
      </c>
      <c r="B925" s="40" t="s">
        <v>388</v>
      </c>
      <c r="C925" s="40" t="s">
        <v>400</v>
      </c>
      <c r="D925" s="40">
        <v>29.554919999999999</v>
      </c>
      <c r="E925" s="40">
        <v>-113.55855</v>
      </c>
      <c r="F925" s="40">
        <v>1</v>
      </c>
      <c r="G925" s="43">
        <v>42683</v>
      </c>
      <c r="H925" s="44">
        <v>0.47569444444444442</v>
      </c>
      <c r="I925" s="40">
        <v>8.5</v>
      </c>
      <c r="J925" s="40">
        <v>25</v>
      </c>
      <c r="K925" s="40" t="s">
        <v>26</v>
      </c>
      <c r="L925" s="40" t="s">
        <v>27</v>
      </c>
      <c r="M925" s="40">
        <f t="shared" si="218"/>
        <v>40</v>
      </c>
      <c r="Q925" s="40">
        <v>40</v>
      </c>
      <c r="AH925" s="41">
        <v>1.549E-2</v>
      </c>
      <c r="AI925" s="40">
        <v>2.97</v>
      </c>
      <c r="AJ925" s="40">
        <v>388.9334773680543</v>
      </c>
      <c r="AK925" s="40">
        <v>0.4</v>
      </c>
    </row>
    <row r="926" spans="1:37" x14ac:dyDescent="0.25">
      <c r="A926" s="45">
        <v>335</v>
      </c>
      <c r="B926" s="45" t="s">
        <v>388</v>
      </c>
      <c r="C926" s="45" t="str">
        <f>CONCATENATE(B926,A926)</f>
        <v>Isla Ángel de la Guarda335</v>
      </c>
      <c r="D926" s="52">
        <v>29.554919999999999</v>
      </c>
      <c r="E926" s="52">
        <v>-113.55855</v>
      </c>
      <c r="F926" s="46">
        <v>1</v>
      </c>
      <c r="G926" s="47">
        <v>42683</v>
      </c>
      <c r="H926" s="48">
        <v>0.47569444444444442</v>
      </c>
      <c r="I926" s="45">
        <v>8.5</v>
      </c>
      <c r="J926" s="45">
        <v>25</v>
      </c>
      <c r="K926" s="39" t="s">
        <v>445</v>
      </c>
      <c r="L926" s="39" t="s">
        <v>446</v>
      </c>
      <c r="M926" s="39">
        <v>1</v>
      </c>
      <c r="AI926" s="40">
        <f>VLOOKUP(K926,spp!A:E,5,FALSE)</f>
        <v>375</v>
      </c>
      <c r="AJ926" s="40">
        <f>AI926*M926</f>
        <v>375</v>
      </c>
      <c r="AK926" s="42">
        <f t="shared" ref="AK926" si="219">M926/50</f>
        <v>0.02</v>
      </c>
    </row>
    <row r="927" spans="1:37" x14ac:dyDescent="0.25">
      <c r="A927" s="40">
        <v>336</v>
      </c>
      <c r="B927" s="40" t="s">
        <v>388</v>
      </c>
      <c r="C927" s="40" t="s">
        <v>401</v>
      </c>
      <c r="D927" s="40">
        <v>29.554919999999999</v>
      </c>
      <c r="E927" s="40">
        <v>-113.55855</v>
      </c>
      <c r="F927" s="40">
        <v>2</v>
      </c>
      <c r="G927" s="43">
        <v>42683</v>
      </c>
      <c r="H927" s="44">
        <v>0.4861111111111111</v>
      </c>
      <c r="I927" s="40">
        <v>10.4</v>
      </c>
      <c r="J927" s="40">
        <v>25</v>
      </c>
      <c r="K927" s="40" t="s">
        <v>18</v>
      </c>
      <c r="L927" s="40" t="s">
        <v>19</v>
      </c>
      <c r="M927" s="40">
        <f>SUM(N927:AG927)</f>
        <v>2</v>
      </c>
      <c r="T927" s="40">
        <v>1</v>
      </c>
      <c r="V927" s="40">
        <v>1</v>
      </c>
      <c r="AH927" s="41">
        <v>3.1620000000000002E-2</v>
      </c>
      <c r="AI927" s="40">
        <v>2.93</v>
      </c>
      <c r="AJ927" s="40">
        <v>660.13859225173894</v>
      </c>
      <c r="AK927" s="40">
        <v>0.02</v>
      </c>
    </row>
    <row r="928" spans="1:37" x14ac:dyDescent="0.25">
      <c r="A928" s="40">
        <v>336</v>
      </c>
      <c r="B928" s="40" t="s">
        <v>388</v>
      </c>
      <c r="C928" s="40" t="s">
        <v>401</v>
      </c>
      <c r="D928" s="40">
        <v>29.554919999999999</v>
      </c>
      <c r="E928" s="40">
        <v>-113.55855</v>
      </c>
      <c r="F928" s="40">
        <v>2</v>
      </c>
      <c r="G928" s="43">
        <v>42683</v>
      </c>
      <c r="H928" s="44">
        <v>0.4861111111111111</v>
      </c>
      <c r="I928" s="40">
        <v>10.4</v>
      </c>
      <c r="J928" s="40">
        <v>25</v>
      </c>
      <c r="K928" s="40" t="s">
        <v>24</v>
      </c>
      <c r="L928" s="40" t="s">
        <v>25</v>
      </c>
      <c r="M928" s="40">
        <f>SUM(N928:AG928)</f>
        <v>9</v>
      </c>
      <c r="S928" s="40">
        <v>4</v>
      </c>
      <c r="T928" s="40">
        <v>5</v>
      </c>
      <c r="AH928" s="41">
        <v>1.413E-2</v>
      </c>
      <c r="AI928" s="40">
        <v>2.9849999999999999</v>
      </c>
      <c r="AJ928" s="40">
        <v>503.99308487567316</v>
      </c>
      <c r="AK928" s="40">
        <v>0.09</v>
      </c>
    </row>
    <row r="929" spans="1:37" x14ac:dyDescent="0.25">
      <c r="A929" s="40">
        <v>336</v>
      </c>
      <c r="B929" s="40" t="s">
        <v>388</v>
      </c>
      <c r="C929" s="40" t="s">
        <v>401</v>
      </c>
      <c r="D929" s="40">
        <v>29.554919999999999</v>
      </c>
      <c r="E929" s="40">
        <v>-113.55855</v>
      </c>
      <c r="F929" s="40">
        <v>2</v>
      </c>
      <c r="G929" s="43">
        <v>42683</v>
      </c>
      <c r="H929" s="44">
        <v>0.4861111111111111</v>
      </c>
      <c r="I929" s="40">
        <v>10.4</v>
      </c>
      <c r="J929" s="40">
        <v>25</v>
      </c>
      <c r="K929" s="40" t="s">
        <v>26</v>
      </c>
      <c r="L929" s="40" t="s">
        <v>27</v>
      </c>
      <c r="M929" s="40">
        <f>SUM(N929:AG929)</f>
        <v>68</v>
      </c>
      <c r="O929" s="40">
        <v>21</v>
      </c>
      <c r="Q929" s="40">
        <v>47</v>
      </c>
      <c r="AH929" s="41">
        <v>1.549E-2</v>
      </c>
      <c r="AI929" s="40">
        <v>2.97</v>
      </c>
      <c r="AJ929" s="40">
        <v>473.48390954415129</v>
      </c>
      <c r="AK929" s="40">
        <v>0.68</v>
      </c>
    </row>
    <row r="930" spans="1:37" x14ac:dyDescent="0.25">
      <c r="A930" s="45">
        <v>336</v>
      </c>
      <c r="B930" s="45" t="s">
        <v>388</v>
      </c>
      <c r="C930" s="45" t="str">
        <f>CONCATENATE(B930,A930)</f>
        <v>Isla Ángel de la Guarda336</v>
      </c>
      <c r="D930" s="52">
        <v>29.554919999999999</v>
      </c>
      <c r="E930" s="52">
        <v>-113.55855</v>
      </c>
      <c r="F930" s="46">
        <v>2</v>
      </c>
      <c r="G930" s="47">
        <v>42683</v>
      </c>
      <c r="H930" s="48">
        <v>0.4861111111111111</v>
      </c>
      <c r="I930" s="45">
        <v>10.4</v>
      </c>
      <c r="J930" s="45">
        <v>25</v>
      </c>
      <c r="K930" s="39" t="s">
        <v>443</v>
      </c>
      <c r="L930" s="39" t="s">
        <v>444</v>
      </c>
      <c r="M930" s="45">
        <v>1</v>
      </c>
      <c r="AI930" s="40">
        <f>VLOOKUP(K930,spp!A:E,5,FALSE)</f>
        <v>33.238461538461536</v>
      </c>
      <c r="AJ930" s="40">
        <f>AI930*M930</f>
        <v>33.238461538461536</v>
      </c>
      <c r="AK930" s="42">
        <f t="shared" ref="AK930" si="220">M930/50</f>
        <v>0.02</v>
      </c>
    </row>
    <row r="931" spans="1:37" x14ac:dyDescent="0.25">
      <c r="A931" s="40">
        <v>337</v>
      </c>
      <c r="B931" s="40" t="s">
        <v>388</v>
      </c>
      <c r="C931" s="40" t="s">
        <v>402</v>
      </c>
      <c r="D931" s="40">
        <v>29.554919999999999</v>
      </c>
      <c r="E931" s="40">
        <v>-113.55855</v>
      </c>
      <c r="F931" s="40">
        <v>1</v>
      </c>
      <c r="G931" s="43">
        <v>42683</v>
      </c>
      <c r="H931" s="44">
        <v>0.33333333333333331</v>
      </c>
      <c r="I931" s="40">
        <v>11.2</v>
      </c>
      <c r="J931" s="40">
        <v>25</v>
      </c>
      <c r="K931" s="40" t="s">
        <v>26</v>
      </c>
      <c r="L931" s="40" t="s">
        <v>27</v>
      </c>
      <c r="M931" s="40">
        <f t="shared" ref="M931:M953" si="221">SUM(N931:AG931)</f>
        <v>6</v>
      </c>
      <c r="N931" s="40">
        <v>2</v>
      </c>
      <c r="Q931" s="40">
        <v>4</v>
      </c>
      <c r="AH931" s="41">
        <v>1.549E-2</v>
      </c>
      <c r="AI931" s="40">
        <v>2.97</v>
      </c>
      <c r="AJ931" s="40">
        <v>38.953451844230912</v>
      </c>
      <c r="AK931" s="40">
        <v>0.06</v>
      </c>
    </row>
    <row r="932" spans="1:37" x14ac:dyDescent="0.25">
      <c r="A932" s="40">
        <v>337</v>
      </c>
      <c r="B932" s="40" t="s">
        <v>388</v>
      </c>
      <c r="C932" s="40" t="s">
        <v>402</v>
      </c>
      <c r="D932" s="40">
        <v>29.554919999999999</v>
      </c>
      <c r="E932" s="40">
        <v>-113.55855</v>
      </c>
      <c r="F932" s="40">
        <v>1</v>
      </c>
      <c r="G932" s="43">
        <v>42683</v>
      </c>
      <c r="H932" s="44">
        <v>0.33333333333333331</v>
      </c>
      <c r="I932" s="40">
        <v>11.2</v>
      </c>
      <c r="J932" s="40">
        <v>25</v>
      </c>
      <c r="K932" s="40" t="s">
        <v>18</v>
      </c>
      <c r="L932" s="40" t="s">
        <v>19</v>
      </c>
      <c r="M932" s="40">
        <f t="shared" si="221"/>
        <v>1</v>
      </c>
      <c r="U932" s="40">
        <v>1</v>
      </c>
      <c r="AH932" s="41">
        <v>3.1620000000000002E-2</v>
      </c>
      <c r="AI932" s="40">
        <v>2.93</v>
      </c>
      <c r="AJ932" s="40">
        <v>289.63873609054258</v>
      </c>
      <c r="AK932" s="40">
        <v>0.01</v>
      </c>
    </row>
    <row r="933" spans="1:37" x14ac:dyDescent="0.25">
      <c r="A933" s="40">
        <v>337</v>
      </c>
      <c r="B933" s="40" t="s">
        <v>388</v>
      </c>
      <c r="C933" s="40" t="s">
        <v>402</v>
      </c>
      <c r="D933" s="40">
        <v>29.554919999999999</v>
      </c>
      <c r="E933" s="40">
        <v>-113.55855</v>
      </c>
      <c r="F933" s="40">
        <v>1</v>
      </c>
      <c r="G933" s="43">
        <v>42683</v>
      </c>
      <c r="H933" s="44">
        <v>0.33333333333333331</v>
      </c>
      <c r="I933" s="40">
        <v>11.2</v>
      </c>
      <c r="J933" s="40">
        <v>25</v>
      </c>
      <c r="K933" s="40" t="s">
        <v>24</v>
      </c>
      <c r="L933" s="40" t="s">
        <v>25</v>
      </c>
      <c r="M933" s="40">
        <f t="shared" si="221"/>
        <v>2</v>
      </c>
      <c r="T933" s="40">
        <v>1</v>
      </c>
      <c r="V933" s="40">
        <v>1</v>
      </c>
      <c r="AH933" s="41">
        <v>1.413E-2</v>
      </c>
      <c r="AI933" s="40">
        <v>2.9849999999999999</v>
      </c>
      <c r="AJ933" s="40">
        <v>352.15396808129066</v>
      </c>
      <c r="AK933" s="40">
        <v>0.02</v>
      </c>
    </row>
    <row r="934" spans="1:37" x14ac:dyDescent="0.25">
      <c r="A934" s="40">
        <v>337</v>
      </c>
      <c r="B934" s="40" t="s">
        <v>388</v>
      </c>
      <c r="C934" s="40" t="s">
        <v>402</v>
      </c>
      <c r="D934" s="40">
        <v>29.554919999999999</v>
      </c>
      <c r="E934" s="40">
        <v>-113.55855</v>
      </c>
      <c r="F934" s="40">
        <v>1</v>
      </c>
      <c r="G934" s="43">
        <v>42683</v>
      </c>
      <c r="H934" s="44">
        <v>0.33333333333333331</v>
      </c>
      <c r="I934" s="40">
        <v>11.2</v>
      </c>
      <c r="J934" s="40">
        <v>25</v>
      </c>
      <c r="K934" s="40" t="s">
        <v>20</v>
      </c>
      <c r="L934" s="40" t="s">
        <v>21</v>
      </c>
      <c r="M934" s="40">
        <f t="shared" si="221"/>
        <v>3</v>
      </c>
      <c r="V934" s="40">
        <v>3</v>
      </c>
      <c r="AH934" s="41">
        <v>1.549E-2</v>
      </c>
      <c r="AI934" s="40">
        <v>2.97</v>
      </c>
      <c r="AJ934" s="40">
        <v>874.96518587282378</v>
      </c>
      <c r="AK934" s="40">
        <v>0.03</v>
      </c>
    </row>
    <row r="935" spans="1:37" x14ac:dyDescent="0.25">
      <c r="A935" s="40">
        <v>338</v>
      </c>
      <c r="B935" s="40" t="s">
        <v>388</v>
      </c>
      <c r="C935" s="40" t="s">
        <v>403</v>
      </c>
      <c r="D935" s="40">
        <v>29.554919999999999</v>
      </c>
      <c r="E935" s="40">
        <v>-113.55855</v>
      </c>
      <c r="F935" s="40">
        <v>2</v>
      </c>
      <c r="G935" s="43">
        <v>42683</v>
      </c>
      <c r="H935" s="44">
        <v>0.34722222222222227</v>
      </c>
      <c r="I935" s="40">
        <v>11.3</v>
      </c>
      <c r="J935" s="40">
        <v>25</v>
      </c>
      <c r="K935" s="40" t="s">
        <v>24</v>
      </c>
      <c r="L935" s="40" t="s">
        <v>25</v>
      </c>
      <c r="M935" s="40">
        <f t="shared" si="221"/>
        <v>1</v>
      </c>
      <c r="U935" s="40">
        <v>1</v>
      </c>
      <c r="AH935" s="41">
        <v>1.413E-2</v>
      </c>
      <c r="AI935" s="40">
        <v>2.9849999999999999</v>
      </c>
      <c r="AJ935" s="40">
        <v>153.6055750122033</v>
      </c>
      <c r="AK935" s="40">
        <v>0.01</v>
      </c>
    </row>
    <row r="936" spans="1:37" x14ac:dyDescent="0.25">
      <c r="A936" s="40">
        <v>338</v>
      </c>
      <c r="B936" s="40" t="s">
        <v>388</v>
      </c>
      <c r="C936" s="40" t="s">
        <v>403</v>
      </c>
      <c r="D936" s="40">
        <v>29.554919999999999</v>
      </c>
      <c r="E936" s="40">
        <v>-113.55855</v>
      </c>
      <c r="F936" s="40">
        <v>2</v>
      </c>
      <c r="G936" s="43">
        <v>42683</v>
      </c>
      <c r="H936" s="44">
        <v>0.34722222222222227</v>
      </c>
      <c r="I936" s="40">
        <v>11.3</v>
      </c>
      <c r="J936" s="40">
        <v>25</v>
      </c>
      <c r="K936" s="40" t="s">
        <v>26</v>
      </c>
      <c r="L936" s="40" t="s">
        <v>27</v>
      </c>
      <c r="M936" s="40">
        <f t="shared" si="221"/>
        <v>4</v>
      </c>
      <c r="Q936" s="40">
        <v>4</v>
      </c>
      <c r="AH936" s="41">
        <v>1.549E-2</v>
      </c>
      <c r="AI936" s="40">
        <v>2.97</v>
      </c>
      <c r="AJ936" s="40">
        <v>38.893347736805431</v>
      </c>
      <c r="AK936" s="40">
        <v>0.04</v>
      </c>
    </row>
    <row r="937" spans="1:37" x14ac:dyDescent="0.25">
      <c r="A937" s="40">
        <v>339</v>
      </c>
      <c r="B937" s="40" t="s">
        <v>388</v>
      </c>
      <c r="C937" s="40" t="s">
        <v>404</v>
      </c>
      <c r="D937" s="40">
        <v>29.554919999999999</v>
      </c>
      <c r="E937" s="40">
        <v>-113.55855</v>
      </c>
      <c r="F937" s="40">
        <v>1</v>
      </c>
      <c r="G937" s="43">
        <v>42683</v>
      </c>
      <c r="H937" s="44">
        <v>0.3430555555555555</v>
      </c>
      <c r="I937" s="40">
        <v>11.4</v>
      </c>
      <c r="J937" s="40">
        <v>25</v>
      </c>
      <c r="K937" s="40" t="s">
        <v>18</v>
      </c>
      <c r="L937" s="40" t="s">
        <v>19</v>
      </c>
      <c r="M937" s="40">
        <f t="shared" si="221"/>
        <v>2</v>
      </c>
      <c r="T937" s="40">
        <v>1</v>
      </c>
      <c r="X937" s="40">
        <v>1</v>
      </c>
      <c r="AH937" s="41">
        <v>3.1620000000000002E-2</v>
      </c>
      <c r="AI937" s="40">
        <v>2.93</v>
      </c>
      <c r="AJ937" s="40">
        <v>1432.5146796161014</v>
      </c>
      <c r="AK937" s="40">
        <v>0.02</v>
      </c>
    </row>
    <row r="938" spans="1:37" x14ac:dyDescent="0.25">
      <c r="A938" s="40">
        <v>339</v>
      </c>
      <c r="B938" s="40" t="s">
        <v>388</v>
      </c>
      <c r="C938" s="40" t="s">
        <v>404</v>
      </c>
      <c r="D938" s="40">
        <v>29.554919999999999</v>
      </c>
      <c r="E938" s="40">
        <v>-113.55855</v>
      </c>
      <c r="F938" s="40">
        <v>1</v>
      </c>
      <c r="G938" s="43">
        <v>42683</v>
      </c>
      <c r="H938" s="44">
        <v>0.3430555555555555</v>
      </c>
      <c r="I938" s="40">
        <v>11.4</v>
      </c>
      <c r="J938" s="40">
        <v>25</v>
      </c>
      <c r="K938" s="40" t="s">
        <v>24</v>
      </c>
      <c r="L938" s="40" t="s">
        <v>25</v>
      </c>
      <c r="M938" s="40">
        <f t="shared" si="221"/>
        <v>8</v>
      </c>
      <c r="T938" s="40">
        <v>3</v>
      </c>
      <c r="V938" s="40">
        <v>1</v>
      </c>
      <c r="X938" s="40">
        <v>1</v>
      </c>
      <c r="Y938" s="40">
        <v>2</v>
      </c>
      <c r="Z938" s="40">
        <v>1</v>
      </c>
      <c r="AH938" s="41">
        <v>1.413E-2</v>
      </c>
      <c r="AI938" s="40">
        <v>2.9849999999999999</v>
      </c>
      <c r="AJ938" s="40">
        <v>5848.9529814883335</v>
      </c>
      <c r="AK938" s="40">
        <v>0.08</v>
      </c>
    </row>
    <row r="939" spans="1:37" x14ac:dyDescent="0.25">
      <c r="A939" s="40">
        <v>339</v>
      </c>
      <c r="B939" s="40" t="s">
        <v>388</v>
      </c>
      <c r="C939" s="40" t="s">
        <v>404</v>
      </c>
      <c r="D939" s="40">
        <v>29.554919999999999</v>
      </c>
      <c r="E939" s="40">
        <v>-113.55855</v>
      </c>
      <c r="F939" s="40">
        <v>1</v>
      </c>
      <c r="G939" s="43">
        <v>42683</v>
      </c>
      <c r="H939" s="44">
        <v>0.3430555555555555</v>
      </c>
      <c r="I939" s="40">
        <v>11.4</v>
      </c>
      <c r="J939" s="40">
        <v>25</v>
      </c>
      <c r="K939" s="40" t="s">
        <v>26</v>
      </c>
      <c r="L939" s="40" t="s">
        <v>27</v>
      </c>
      <c r="M939" s="40">
        <f t="shared" si="221"/>
        <v>31</v>
      </c>
      <c r="Q939" s="40">
        <v>29</v>
      </c>
      <c r="T939" s="40">
        <v>2</v>
      </c>
      <c r="AH939" s="41">
        <v>1.549E-2</v>
      </c>
      <c r="AI939" s="40">
        <v>2.97</v>
      </c>
      <c r="AJ939" s="40">
        <v>434.34850794997453</v>
      </c>
      <c r="AK939" s="40">
        <v>0.31</v>
      </c>
    </row>
    <row r="940" spans="1:37" x14ac:dyDescent="0.25">
      <c r="A940" s="40">
        <v>340</v>
      </c>
      <c r="B940" s="40" t="s">
        <v>388</v>
      </c>
      <c r="C940" s="40" t="s">
        <v>405</v>
      </c>
      <c r="D940" s="40">
        <v>29.554919999999999</v>
      </c>
      <c r="E940" s="40">
        <v>-113.55855</v>
      </c>
      <c r="F940" s="40">
        <v>2</v>
      </c>
      <c r="G940" s="43">
        <v>42683</v>
      </c>
      <c r="H940" s="44">
        <v>0.35069444444444442</v>
      </c>
      <c r="I940" s="40">
        <v>10.9</v>
      </c>
      <c r="J940" s="40">
        <v>25</v>
      </c>
      <c r="K940" s="40" t="s">
        <v>18</v>
      </c>
      <c r="L940" s="40" t="s">
        <v>19</v>
      </c>
      <c r="M940" s="40">
        <f t="shared" si="221"/>
        <v>2</v>
      </c>
      <c r="V940" s="40">
        <v>1</v>
      </c>
      <c r="X940" s="40">
        <v>1</v>
      </c>
      <c r="AH940" s="41">
        <v>3.1620000000000002E-2</v>
      </c>
      <c r="AI940" s="40">
        <v>2.93</v>
      </c>
      <c r="AJ940" s="40">
        <v>1815.2616473900725</v>
      </c>
      <c r="AK940" s="40">
        <v>0.02</v>
      </c>
    </row>
    <row r="941" spans="1:37" x14ac:dyDescent="0.25">
      <c r="A941" s="40">
        <v>340</v>
      </c>
      <c r="B941" s="40" t="s">
        <v>388</v>
      </c>
      <c r="C941" s="40" t="s">
        <v>405</v>
      </c>
      <c r="D941" s="40">
        <v>29.554919999999999</v>
      </c>
      <c r="E941" s="40">
        <v>-113.55855</v>
      </c>
      <c r="F941" s="40">
        <v>2</v>
      </c>
      <c r="G941" s="43">
        <v>42683</v>
      </c>
      <c r="H941" s="44">
        <v>0.35069444444444442</v>
      </c>
      <c r="I941" s="40">
        <v>10.9</v>
      </c>
      <c r="J941" s="40">
        <v>25</v>
      </c>
      <c r="K941" s="40" t="s">
        <v>20</v>
      </c>
      <c r="L941" s="40" t="s">
        <v>21</v>
      </c>
      <c r="M941" s="40">
        <f t="shared" si="221"/>
        <v>1</v>
      </c>
      <c r="Y941" s="40">
        <v>1</v>
      </c>
      <c r="AH941" s="41">
        <v>1.549E-2</v>
      </c>
      <c r="AI941" s="40">
        <v>2.97</v>
      </c>
      <c r="AJ941" s="40">
        <v>1259.1938203669458</v>
      </c>
      <c r="AK941" s="40">
        <v>0.01</v>
      </c>
    </row>
    <row r="942" spans="1:37" x14ac:dyDescent="0.25">
      <c r="A942" s="40">
        <v>340</v>
      </c>
      <c r="B942" s="40" t="s">
        <v>388</v>
      </c>
      <c r="C942" s="40" t="s">
        <v>405</v>
      </c>
      <c r="D942" s="40">
        <v>29.554919999999999</v>
      </c>
      <c r="E942" s="40">
        <v>-113.55855</v>
      </c>
      <c r="F942" s="40">
        <v>2</v>
      </c>
      <c r="G942" s="43">
        <v>42683</v>
      </c>
      <c r="H942" s="44">
        <v>0.35069444444444442</v>
      </c>
      <c r="I942" s="40">
        <v>10.9</v>
      </c>
      <c r="J942" s="40">
        <v>25</v>
      </c>
      <c r="K942" s="40" t="s">
        <v>24</v>
      </c>
      <c r="L942" s="40" t="s">
        <v>25</v>
      </c>
      <c r="M942" s="40">
        <f t="shared" si="221"/>
        <v>8</v>
      </c>
      <c r="T942" s="40">
        <v>3</v>
      </c>
      <c r="V942" s="40">
        <v>3</v>
      </c>
      <c r="X942" s="40">
        <v>1</v>
      </c>
      <c r="Y942" s="40">
        <v>1</v>
      </c>
      <c r="AH942" s="41">
        <v>1.413E-2</v>
      </c>
      <c r="AI942" s="40">
        <v>2.9849999999999999</v>
      </c>
      <c r="AJ942" s="40">
        <v>2978.3048823263262</v>
      </c>
      <c r="AK942" s="40">
        <v>0.08</v>
      </c>
    </row>
    <row r="943" spans="1:37" x14ac:dyDescent="0.25">
      <c r="A943" s="40">
        <v>340</v>
      </c>
      <c r="B943" s="40" t="s">
        <v>388</v>
      </c>
      <c r="C943" s="40" t="s">
        <v>405</v>
      </c>
      <c r="D943" s="40">
        <v>29.554919999999999</v>
      </c>
      <c r="E943" s="40">
        <v>-113.55855</v>
      </c>
      <c r="F943" s="40">
        <v>2</v>
      </c>
      <c r="G943" s="43">
        <v>42683</v>
      </c>
      <c r="H943" s="44">
        <v>0.35069444444444442</v>
      </c>
      <c r="I943" s="40">
        <v>10.9</v>
      </c>
      <c r="J943" s="40">
        <v>25</v>
      </c>
      <c r="K943" s="40" t="s">
        <v>26</v>
      </c>
      <c r="L943" s="40" t="s">
        <v>27</v>
      </c>
      <c r="M943" s="40">
        <f t="shared" si="221"/>
        <v>32</v>
      </c>
      <c r="Q943" s="40">
        <v>30</v>
      </c>
      <c r="T943" s="40">
        <v>2</v>
      </c>
      <c r="AH943" s="41">
        <v>1.549E-2</v>
      </c>
      <c r="AI943" s="40">
        <v>2.97</v>
      </c>
      <c r="AJ943" s="40">
        <v>444.07184488417579</v>
      </c>
      <c r="AK943" s="40">
        <v>0.32</v>
      </c>
    </row>
    <row r="944" spans="1:37" x14ac:dyDescent="0.25">
      <c r="A944" s="40">
        <v>341</v>
      </c>
      <c r="B944" s="40" t="s">
        <v>388</v>
      </c>
      <c r="C944" s="40" t="s">
        <v>406</v>
      </c>
      <c r="D944" s="40">
        <v>29.554919999999999</v>
      </c>
      <c r="E944" s="40">
        <v>-113.55855</v>
      </c>
      <c r="F944" s="40">
        <v>1</v>
      </c>
      <c r="G944" s="43">
        <v>42683</v>
      </c>
      <c r="H944" s="44">
        <v>0.4826388888888889</v>
      </c>
      <c r="I944" s="40">
        <v>14.9</v>
      </c>
      <c r="J944" s="40">
        <v>25</v>
      </c>
      <c r="K944" s="40" t="s">
        <v>18</v>
      </c>
      <c r="L944" s="40" t="s">
        <v>19</v>
      </c>
      <c r="M944" s="40">
        <f t="shared" si="221"/>
        <v>1</v>
      </c>
      <c r="V944" s="40">
        <v>1</v>
      </c>
      <c r="AH944" s="41">
        <v>3.1620000000000002E-2</v>
      </c>
      <c r="AI944" s="40">
        <v>2.93</v>
      </c>
      <c r="AJ944" s="40">
        <v>521.442780012855</v>
      </c>
      <c r="AK944" s="40">
        <v>0.01</v>
      </c>
    </row>
    <row r="945" spans="1:37" x14ac:dyDescent="0.25">
      <c r="A945" s="40">
        <v>341</v>
      </c>
      <c r="B945" s="40" t="s">
        <v>388</v>
      </c>
      <c r="C945" s="40" t="s">
        <v>406</v>
      </c>
      <c r="D945" s="40">
        <v>29.554919999999999</v>
      </c>
      <c r="E945" s="40">
        <v>-113.55855</v>
      </c>
      <c r="F945" s="40">
        <v>1</v>
      </c>
      <c r="G945" s="43">
        <v>42683</v>
      </c>
      <c r="H945" s="44">
        <v>0.4826388888888889</v>
      </c>
      <c r="I945" s="40">
        <v>14.9</v>
      </c>
      <c r="J945" s="40">
        <v>25</v>
      </c>
      <c r="K945" s="40" t="s">
        <v>20</v>
      </c>
      <c r="L945" s="40" t="s">
        <v>21</v>
      </c>
      <c r="M945" s="40">
        <f t="shared" si="221"/>
        <v>3</v>
      </c>
      <c r="V945" s="40">
        <v>1</v>
      </c>
      <c r="X945" s="40">
        <v>2</v>
      </c>
      <c r="AH945" s="41">
        <v>1.549E-2</v>
      </c>
      <c r="AI945" s="40">
        <v>2.97</v>
      </c>
      <c r="AJ945" s="40">
        <v>1757.0486218619194</v>
      </c>
      <c r="AK945" s="40">
        <v>0.03</v>
      </c>
    </row>
    <row r="946" spans="1:37" x14ac:dyDescent="0.25">
      <c r="A946" s="40">
        <v>341</v>
      </c>
      <c r="B946" s="40" t="s">
        <v>388</v>
      </c>
      <c r="C946" s="40" t="s">
        <v>406</v>
      </c>
      <c r="D946" s="40">
        <v>29.554919999999999</v>
      </c>
      <c r="E946" s="40">
        <v>-113.55855</v>
      </c>
      <c r="F946" s="40">
        <v>1</v>
      </c>
      <c r="G946" s="43">
        <v>42683</v>
      </c>
      <c r="H946" s="44">
        <v>0.4826388888888889</v>
      </c>
      <c r="I946" s="40">
        <v>14.9</v>
      </c>
      <c r="J946" s="40">
        <v>25</v>
      </c>
      <c r="K946" s="40" t="s">
        <v>24</v>
      </c>
      <c r="L946" s="40" t="s">
        <v>25</v>
      </c>
      <c r="M946" s="40">
        <f t="shared" si="221"/>
        <v>10</v>
      </c>
      <c r="T946" s="40">
        <v>9</v>
      </c>
      <c r="V946" s="40">
        <v>1</v>
      </c>
      <c r="AH946" s="41">
        <v>1.413E-2</v>
      </c>
      <c r="AI946" s="40">
        <v>2.9849999999999999</v>
      </c>
      <c r="AJ946" s="40">
        <v>932.51831401960419</v>
      </c>
      <c r="AK946" s="40">
        <v>0.1</v>
      </c>
    </row>
    <row r="947" spans="1:37" x14ac:dyDescent="0.25">
      <c r="A947" s="40">
        <v>341</v>
      </c>
      <c r="B947" s="40" t="s">
        <v>388</v>
      </c>
      <c r="C947" s="40" t="s">
        <v>406</v>
      </c>
      <c r="D947" s="40">
        <v>29.554919999999999</v>
      </c>
      <c r="E947" s="40">
        <v>-113.55855</v>
      </c>
      <c r="F947" s="40">
        <v>1</v>
      </c>
      <c r="G947" s="43">
        <v>42683</v>
      </c>
      <c r="H947" s="44">
        <v>0.4826388888888889</v>
      </c>
      <c r="I947" s="40">
        <v>14.9</v>
      </c>
      <c r="J947" s="40">
        <v>25</v>
      </c>
      <c r="K947" s="40" t="s">
        <v>26</v>
      </c>
      <c r="L947" s="40" t="s">
        <v>27</v>
      </c>
      <c r="M947" s="40">
        <f t="shared" si="221"/>
        <v>6</v>
      </c>
      <c r="Q947" s="40">
        <v>6</v>
      </c>
      <c r="AH947" s="41">
        <v>1.549E-2</v>
      </c>
      <c r="AI947" s="40">
        <v>2.97</v>
      </c>
      <c r="AJ947" s="40">
        <v>58.34002160520815</v>
      </c>
      <c r="AK947" s="40">
        <v>0.06</v>
      </c>
    </row>
    <row r="948" spans="1:37" x14ac:dyDescent="0.25">
      <c r="A948" s="40">
        <v>342</v>
      </c>
      <c r="B948" s="40" t="s">
        <v>388</v>
      </c>
      <c r="C948" s="40" t="s">
        <v>407</v>
      </c>
      <c r="D948" s="40">
        <v>29.554919999999999</v>
      </c>
      <c r="E948" s="40">
        <v>-113.55855</v>
      </c>
      <c r="F948" s="40">
        <v>2</v>
      </c>
      <c r="G948" s="43">
        <v>42683</v>
      </c>
      <c r="H948" s="44">
        <v>0.4909722222222222</v>
      </c>
      <c r="I948" s="40">
        <v>14</v>
      </c>
      <c r="J948" s="40">
        <v>25</v>
      </c>
      <c r="K948" s="40" t="s">
        <v>18</v>
      </c>
      <c r="L948" s="40" t="s">
        <v>19</v>
      </c>
      <c r="M948" s="40">
        <f t="shared" si="221"/>
        <v>4</v>
      </c>
      <c r="V948" s="40">
        <v>3</v>
      </c>
      <c r="X948" s="40">
        <v>1</v>
      </c>
      <c r="AH948" s="41">
        <v>3.1620000000000002E-2</v>
      </c>
      <c r="AI948" s="40">
        <v>2.93</v>
      </c>
      <c r="AJ948" s="40">
        <v>2858.1472074157823</v>
      </c>
      <c r="AK948" s="40">
        <v>0.04</v>
      </c>
    </row>
    <row r="949" spans="1:37" x14ac:dyDescent="0.25">
      <c r="A949" s="40">
        <v>342</v>
      </c>
      <c r="B949" s="40" t="s">
        <v>388</v>
      </c>
      <c r="C949" s="40" t="s">
        <v>407</v>
      </c>
      <c r="D949" s="40">
        <v>29.554919999999999</v>
      </c>
      <c r="E949" s="40">
        <v>-113.55855</v>
      </c>
      <c r="F949" s="40">
        <v>2</v>
      </c>
      <c r="G949" s="43">
        <v>42683</v>
      </c>
      <c r="H949" s="44">
        <v>0.4909722222222222</v>
      </c>
      <c r="I949" s="40">
        <v>14</v>
      </c>
      <c r="J949" s="40">
        <v>25</v>
      </c>
      <c r="K949" s="40" t="s">
        <v>20</v>
      </c>
      <c r="L949" s="40" t="s">
        <v>21</v>
      </c>
      <c r="M949" s="40">
        <f t="shared" si="221"/>
        <v>6</v>
      </c>
      <c r="X949" s="40">
        <v>4</v>
      </c>
      <c r="Y949" s="40">
        <v>2</v>
      </c>
      <c r="AH949" s="41">
        <v>1.549E-2</v>
      </c>
      <c r="AI949" s="40">
        <v>2.97</v>
      </c>
      <c r="AJ949" s="40">
        <v>5449.1747605425153</v>
      </c>
      <c r="AK949" s="40">
        <v>0.06</v>
      </c>
    </row>
    <row r="950" spans="1:37" x14ac:dyDescent="0.25">
      <c r="A950" s="40">
        <v>342</v>
      </c>
      <c r="B950" s="40" t="s">
        <v>388</v>
      </c>
      <c r="C950" s="40" t="s">
        <v>407</v>
      </c>
      <c r="D950" s="40">
        <v>29.554919999999999</v>
      </c>
      <c r="E950" s="40">
        <v>-113.55855</v>
      </c>
      <c r="F950" s="40">
        <v>2</v>
      </c>
      <c r="G950" s="43">
        <v>42683</v>
      </c>
      <c r="H950" s="44">
        <v>0.4909722222222222</v>
      </c>
      <c r="I950" s="40">
        <v>14</v>
      </c>
      <c r="J950" s="40">
        <v>25</v>
      </c>
      <c r="K950" s="40" t="s">
        <v>24</v>
      </c>
      <c r="L950" s="40" t="s">
        <v>25</v>
      </c>
      <c r="M950" s="40">
        <f t="shared" si="221"/>
        <v>3</v>
      </c>
      <c r="T950" s="40">
        <v>2</v>
      </c>
      <c r="V950" s="40">
        <v>1</v>
      </c>
      <c r="AH950" s="41">
        <v>1.413E-2</v>
      </c>
      <c r="AI950" s="40">
        <v>2.9849999999999999</v>
      </c>
      <c r="AJ950" s="40">
        <v>424.69951132357983</v>
      </c>
      <c r="AK950" s="40">
        <v>0.03</v>
      </c>
    </row>
    <row r="951" spans="1:37" x14ac:dyDescent="0.25">
      <c r="A951" s="40">
        <v>342</v>
      </c>
      <c r="B951" s="40" t="s">
        <v>388</v>
      </c>
      <c r="C951" s="40" t="s">
        <v>407</v>
      </c>
      <c r="D951" s="40">
        <v>29.554919999999999</v>
      </c>
      <c r="E951" s="40">
        <v>-113.55855</v>
      </c>
      <c r="F951" s="40">
        <v>2</v>
      </c>
      <c r="G951" s="43">
        <v>42683</v>
      </c>
      <c r="H951" s="44">
        <v>0.4909722222222222</v>
      </c>
      <c r="I951" s="40">
        <v>14</v>
      </c>
      <c r="J951" s="40">
        <v>25</v>
      </c>
      <c r="K951" s="40" t="s">
        <v>26</v>
      </c>
      <c r="L951" s="40" t="s">
        <v>27</v>
      </c>
      <c r="M951" s="40">
        <f t="shared" si="221"/>
        <v>6</v>
      </c>
      <c r="Q951" s="40">
        <v>5</v>
      </c>
      <c r="T951" s="40">
        <v>1</v>
      </c>
      <c r="AH951" s="41">
        <v>1.549E-2</v>
      </c>
      <c r="AI951" s="40">
        <v>2.97</v>
      </c>
      <c r="AJ951" s="40">
        <v>124.80255310007433</v>
      </c>
      <c r="AK951" s="40">
        <v>0.06</v>
      </c>
    </row>
    <row r="952" spans="1:37" x14ac:dyDescent="0.25">
      <c r="A952" s="40">
        <v>343</v>
      </c>
      <c r="B952" s="40" t="s">
        <v>408</v>
      </c>
      <c r="C952" s="40" t="s">
        <v>409</v>
      </c>
      <c r="D952" s="40">
        <v>29.805520000000001</v>
      </c>
      <c r="E952" s="40">
        <v>-114.37281</v>
      </c>
      <c r="F952" s="40">
        <v>1</v>
      </c>
      <c r="G952" s="43">
        <v>42684</v>
      </c>
      <c r="H952" s="44" t="s">
        <v>217</v>
      </c>
      <c r="I952" s="40">
        <v>5.7</v>
      </c>
      <c r="J952" s="40">
        <v>25</v>
      </c>
      <c r="K952" s="40" t="s">
        <v>26</v>
      </c>
      <c r="L952" s="40" t="s">
        <v>27</v>
      </c>
      <c r="M952" s="40">
        <f t="shared" si="221"/>
        <v>29</v>
      </c>
      <c r="Q952" s="40">
        <v>29</v>
      </c>
      <c r="AH952" s="41">
        <v>1.549E-2</v>
      </c>
      <c r="AI952" s="40">
        <v>2.97</v>
      </c>
      <c r="AJ952" s="40">
        <v>281.9767710918394</v>
      </c>
      <c r="AK952" s="40">
        <v>0.28999999999999998</v>
      </c>
    </row>
    <row r="953" spans="1:37" x14ac:dyDescent="0.25">
      <c r="A953" s="40">
        <v>343</v>
      </c>
      <c r="B953" s="40" t="s">
        <v>408</v>
      </c>
      <c r="C953" s="40" t="s">
        <v>409</v>
      </c>
      <c r="D953" s="40">
        <v>29.805520000000001</v>
      </c>
      <c r="E953" s="40">
        <v>-114.37281</v>
      </c>
      <c r="F953" s="40">
        <v>1</v>
      </c>
      <c r="G953" s="43">
        <v>42684</v>
      </c>
      <c r="H953" s="44" t="s">
        <v>217</v>
      </c>
      <c r="I953" s="40">
        <v>5.7</v>
      </c>
      <c r="J953" s="40">
        <v>25</v>
      </c>
      <c r="K953" s="40" t="s">
        <v>24</v>
      </c>
      <c r="L953" s="40" t="s">
        <v>25</v>
      </c>
      <c r="M953" s="40">
        <f t="shared" si="221"/>
        <v>2</v>
      </c>
      <c r="X953" s="40">
        <v>1</v>
      </c>
      <c r="Y953" s="40">
        <v>1</v>
      </c>
      <c r="AH953" s="41">
        <v>1.413E-2</v>
      </c>
      <c r="AI953" s="40">
        <v>2.9849999999999999</v>
      </c>
      <c r="AJ953" s="40">
        <v>1921.842978082454</v>
      </c>
      <c r="AK953" s="40">
        <v>0.02</v>
      </c>
    </row>
    <row r="954" spans="1:37" x14ac:dyDescent="0.25">
      <c r="A954" s="45">
        <v>343</v>
      </c>
      <c r="B954" s="45" t="s">
        <v>408</v>
      </c>
      <c r="C954" s="45" t="str">
        <f>CONCATENATE(B954,A954)</f>
        <v>Bahía San Luis Gonzaga343</v>
      </c>
      <c r="D954" s="45">
        <v>29.805520000000001</v>
      </c>
      <c r="E954" s="45">
        <v>-114.37281</v>
      </c>
      <c r="F954" s="46">
        <v>1</v>
      </c>
      <c r="G954" s="47">
        <v>42684</v>
      </c>
      <c r="H954" s="48" t="s">
        <v>217</v>
      </c>
      <c r="I954" s="45">
        <v>5.7</v>
      </c>
      <c r="J954" s="45">
        <v>25</v>
      </c>
      <c r="K954" s="39" t="s">
        <v>443</v>
      </c>
      <c r="L954" s="39" t="s">
        <v>444</v>
      </c>
      <c r="M954" s="45">
        <v>1</v>
      </c>
      <c r="AI954" s="40">
        <f>VLOOKUP(K954,spp!A:E,5,FALSE)</f>
        <v>33.238461538461536</v>
      </c>
      <c r="AJ954" s="40">
        <f>AI954*M954</f>
        <v>33.238461538461536</v>
      </c>
      <c r="AK954" s="42">
        <f t="shared" ref="AK954" si="222">M954/50</f>
        <v>0.02</v>
      </c>
    </row>
    <row r="955" spans="1:37" x14ac:dyDescent="0.25">
      <c r="A955" s="40">
        <v>344</v>
      </c>
      <c r="B955" s="40" t="s">
        <v>408</v>
      </c>
      <c r="C955" s="40" t="s">
        <v>410</v>
      </c>
      <c r="D955" s="40">
        <v>29.805520000000001</v>
      </c>
      <c r="E955" s="40">
        <v>-114.37281</v>
      </c>
      <c r="F955" s="40">
        <v>2</v>
      </c>
      <c r="G955" s="43">
        <v>42684</v>
      </c>
      <c r="H955" s="44" t="s">
        <v>219</v>
      </c>
      <c r="I955" s="40">
        <v>9.8000000000000007</v>
      </c>
      <c r="J955" s="40">
        <v>25</v>
      </c>
      <c r="K955" s="40" t="s">
        <v>24</v>
      </c>
      <c r="L955" s="40" t="s">
        <v>25</v>
      </c>
      <c r="M955" s="40">
        <f>SUM(N955:AG955)</f>
        <v>7</v>
      </c>
      <c r="V955" s="40">
        <v>2</v>
      </c>
      <c r="X955" s="40">
        <v>1</v>
      </c>
      <c r="Y955" s="40">
        <v>4</v>
      </c>
      <c r="AH955" s="41">
        <v>1.413E-2</v>
      </c>
      <c r="AI955" s="40">
        <v>2.9849999999999999</v>
      </c>
      <c r="AJ955" s="40">
        <v>6129.462542319955</v>
      </c>
      <c r="AK955" s="40">
        <v>7.0000000000000007E-2</v>
      </c>
    </row>
    <row r="956" spans="1:37" x14ac:dyDescent="0.25">
      <c r="A956" s="40">
        <v>344</v>
      </c>
      <c r="B956" s="40" t="s">
        <v>408</v>
      </c>
      <c r="C956" s="40" t="s">
        <v>410</v>
      </c>
      <c r="D956" s="40">
        <v>29.805520000000001</v>
      </c>
      <c r="E956" s="40">
        <v>-114.37281</v>
      </c>
      <c r="F956" s="40">
        <v>2</v>
      </c>
      <c r="G956" s="43">
        <v>42684</v>
      </c>
      <c r="H956" s="44" t="s">
        <v>219</v>
      </c>
      <c r="I956" s="40">
        <v>9.8000000000000007</v>
      </c>
      <c r="J956" s="40">
        <v>25</v>
      </c>
      <c r="K956" s="40" t="s">
        <v>26</v>
      </c>
      <c r="L956" s="40" t="s">
        <v>27</v>
      </c>
      <c r="M956" s="40">
        <f>SUM(N956:AG956)</f>
        <v>20</v>
      </c>
      <c r="Q956" s="40">
        <v>20</v>
      </c>
      <c r="AH956" s="41">
        <v>1.549E-2</v>
      </c>
      <c r="AI956" s="40">
        <v>2.97</v>
      </c>
      <c r="AJ956" s="40">
        <v>194.46673868402715</v>
      </c>
      <c r="AK956" s="40">
        <v>0.2</v>
      </c>
    </row>
    <row r="957" spans="1:37" x14ac:dyDescent="0.25">
      <c r="A957" s="40">
        <v>344</v>
      </c>
      <c r="B957" s="40" t="s">
        <v>408</v>
      </c>
      <c r="C957" s="40" t="s">
        <v>410</v>
      </c>
      <c r="D957" s="40">
        <v>29.805520000000001</v>
      </c>
      <c r="E957" s="40">
        <v>-114.37281</v>
      </c>
      <c r="F957" s="40">
        <v>2</v>
      </c>
      <c r="G957" s="43">
        <v>42684</v>
      </c>
      <c r="H957" s="44" t="s">
        <v>219</v>
      </c>
      <c r="I957" s="40">
        <v>9.8000000000000007</v>
      </c>
      <c r="J957" s="40">
        <v>25</v>
      </c>
      <c r="K957" s="40" t="s">
        <v>18</v>
      </c>
      <c r="L957" s="40" t="s">
        <v>19</v>
      </c>
      <c r="M957" s="40">
        <f>SUM(N957:AG957)</f>
        <v>1</v>
      </c>
      <c r="X957" s="40">
        <v>1</v>
      </c>
      <c r="AH957" s="41">
        <v>3.1620000000000002E-2</v>
      </c>
      <c r="AI957" s="40">
        <v>2.93</v>
      </c>
      <c r="AJ957" s="40">
        <v>1293.8188673772174</v>
      </c>
      <c r="AK957" s="40">
        <v>0.01</v>
      </c>
    </row>
    <row r="958" spans="1:37" x14ac:dyDescent="0.25">
      <c r="A958" s="45">
        <v>344</v>
      </c>
      <c r="B958" s="45" t="s">
        <v>408</v>
      </c>
      <c r="C958" s="45" t="str">
        <f>CONCATENATE(B958,A958)</f>
        <v>Bahía San Luis Gonzaga344</v>
      </c>
      <c r="D958" s="45">
        <v>29.805520000000001</v>
      </c>
      <c r="E958" s="45">
        <v>-114.37281</v>
      </c>
      <c r="F958" s="46">
        <v>2</v>
      </c>
      <c r="G958" s="47">
        <v>42684</v>
      </c>
      <c r="H958" s="48" t="s">
        <v>219</v>
      </c>
      <c r="I958" s="45">
        <v>9.8000000000000007</v>
      </c>
      <c r="J958" s="45">
        <v>25</v>
      </c>
      <c r="K958" s="39" t="s">
        <v>443</v>
      </c>
      <c r="L958" s="39" t="s">
        <v>444</v>
      </c>
      <c r="M958" s="45">
        <v>2</v>
      </c>
      <c r="AI958" s="40">
        <f>VLOOKUP(K958,spp!A:E,5,FALSE)</f>
        <v>33.238461538461536</v>
      </c>
      <c r="AJ958" s="40">
        <f>AI958*M958</f>
        <v>66.476923076923072</v>
      </c>
      <c r="AK958" s="42">
        <f t="shared" ref="AK958" si="223">M958/50</f>
        <v>0.04</v>
      </c>
    </row>
    <row r="959" spans="1:37" x14ac:dyDescent="0.25">
      <c r="A959" s="40">
        <v>345</v>
      </c>
      <c r="B959" s="40" t="s">
        <v>408</v>
      </c>
      <c r="C959" s="40" t="s">
        <v>411</v>
      </c>
      <c r="D959" s="40">
        <v>29.805520000000001</v>
      </c>
      <c r="E959" s="40">
        <v>-114.37281</v>
      </c>
      <c r="F959" s="40">
        <v>1</v>
      </c>
      <c r="G959" s="43">
        <v>42684</v>
      </c>
      <c r="H959" s="44">
        <v>0.3298611111111111</v>
      </c>
      <c r="I959" s="40">
        <v>10</v>
      </c>
      <c r="J959" s="40">
        <v>26</v>
      </c>
      <c r="K959" s="40" t="s">
        <v>24</v>
      </c>
      <c r="L959" s="40" t="s">
        <v>25</v>
      </c>
      <c r="M959" s="40">
        <f>SUM(N959:AG959)</f>
        <v>11</v>
      </c>
      <c r="S959" s="40">
        <v>1</v>
      </c>
      <c r="V959" s="40">
        <v>3</v>
      </c>
      <c r="X959" s="40">
        <v>7</v>
      </c>
      <c r="AH959" s="41">
        <v>1.413E-2</v>
      </c>
      <c r="AI959" s="40">
        <v>2.9849999999999999</v>
      </c>
      <c r="AJ959" s="40">
        <v>5814.1027959547446</v>
      </c>
      <c r="AK959" s="40">
        <v>0.11</v>
      </c>
    </row>
    <row r="960" spans="1:37" x14ac:dyDescent="0.25">
      <c r="A960" s="40">
        <v>345</v>
      </c>
      <c r="B960" s="40" t="s">
        <v>408</v>
      </c>
      <c r="C960" s="40" t="s">
        <v>411</v>
      </c>
      <c r="D960" s="40">
        <v>29.805520000000001</v>
      </c>
      <c r="E960" s="40">
        <v>-114.37281</v>
      </c>
      <c r="F960" s="40">
        <v>1</v>
      </c>
      <c r="G960" s="43">
        <v>42684</v>
      </c>
      <c r="H960" s="44">
        <v>0.3298611111111111</v>
      </c>
      <c r="I960" s="40">
        <v>10</v>
      </c>
      <c r="J960" s="40">
        <v>26</v>
      </c>
      <c r="K960" s="40" t="s">
        <v>26</v>
      </c>
      <c r="L960" s="40" t="s">
        <v>27</v>
      </c>
      <c r="M960" s="40">
        <f>SUM(N960:AG960)</f>
        <v>19</v>
      </c>
      <c r="Q960" s="40">
        <v>19</v>
      </c>
      <c r="AH960" s="41">
        <v>1.549E-2</v>
      </c>
      <c r="AI960" s="40">
        <v>2.97</v>
      </c>
      <c r="AJ960" s="40">
        <v>184.74340174982581</v>
      </c>
      <c r="AK960" s="40">
        <v>0.19</v>
      </c>
    </row>
    <row r="961" spans="1:37" x14ac:dyDescent="0.25">
      <c r="A961" s="40">
        <v>345</v>
      </c>
      <c r="B961" s="40" t="s">
        <v>408</v>
      </c>
      <c r="C961" s="40" t="s">
        <v>411</v>
      </c>
      <c r="D961" s="40">
        <v>29.805520000000001</v>
      </c>
      <c r="E961" s="40">
        <v>-114.37281</v>
      </c>
      <c r="F961" s="40">
        <v>1</v>
      </c>
      <c r="G961" s="43">
        <v>42684</v>
      </c>
      <c r="H961" s="44">
        <v>0.3298611111111111</v>
      </c>
      <c r="I961" s="40">
        <v>10</v>
      </c>
      <c r="J961" s="40">
        <v>26</v>
      </c>
      <c r="K961" s="40" t="s">
        <v>18</v>
      </c>
      <c r="L961" s="40" t="s">
        <v>19</v>
      </c>
      <c r="M961" s="40">
        <f>SUM(N961:AG961)</f>
        <v>1</v>
      </c>
      <c r="V961" s="40">
        <v>1</v>
      </c>
      <c r="AH961" s="41">
        <v>3.1620000000000002E-2</v>
      </c>
      <c r="AI961" s="40">
        <v>2.93</v>
      </c>
      <c r="AJ961" s="40">
        <v>521.442780012855</v>
      </c>
      <c r="AK961" s="40">
        <v>0.01</v>
      </c>
    </row>
    <row r="962" spans="1:37" x14ac:dyDescent="0.25">
      <c r="A962" s="45">
        <v>345</v>
      </c>
      <c r="B962" s="45" t="s">
        <v>408</v>
      </c>
      <c r="C962" s="45" t="str">
        <f>CONCATENATE(B962,A962)</f>
        <v>Bahía San Luis Gonzaga345</v>
      </c>
      <c r="D962" s="45">
        <v>29.805520000000001</v>
      </c>
      <c r="E962" s="45">
        <v>-114.37281</v>
      </c>
      <c r="F962" s="46">
        <v>1</v>
      </c>
      <c r="G962" s="47">
        <v>42684</v>
      </c>
      <c r="H962" s="48">
        <v>0.3298611111111111</v>
      </c>
      <c r="I962" s="45">
        <v>10</v>
      </c>
      <c r="J962" s="45">
        <v>26</v>
      </c>
      <c r="K962" s="39" t="s">
        <v>443</v>
      </c>
      <c r="L962" s="39" t="s">
        <v>444</v>
      </c>
      <c r="M962" s="45">
        <v>2</v>
      </c>
      <c r="AI962" s="40">
        <f>VLOOKUP(K962,spp!A:E,5,FALSE)</f>
        <v>33.238461538461536</v>
      </c>
      <c r="AJ962" s="40">
        <f>AI962*M962</f>
        <v>66.476923076923072</v>
      </c>
      <c r="AK962" s="42">
        <f t="shared" ref="AK962" si="224">M962/50</f>
        <v>0.04</v>
      </c>
    </row>
    <row r="963" spans="1:37" x14ac:dyDescent="0.25">
      <c r="A963" s="40">
        <v>346</v>
      </c>
      <c r="B963" s="40" t="s">
        <v>408</v>
      </c>
      <c r="C963" s="40" t="s">
        <v>412</v>
      </c>
      <c r="D963" s="40">
        <v>29.805520000000001</v>
      </c>
      <c r="E963" s="40">
        <v>-114.37281</v>
      </c>
      <c r="F963" s="40">
        <v>2</v>
      </c>
      <c r="G963" s="43">
        <v>42684</v>
      </c>
      <c r="H963" s="44">
        <v>0.33680555555555558</v>
      </c>
      <c r="I963" s="40">
        <v>10</v>
      </c>
      <c r="J963" s="40">
        <v>26</v>
      </c>
      <c r="K963" s="40" t="s">
        <v>24</v>
      </c>
      <c r="L963" s="40" t="s">
        <v>25</v>
      </c>
      <c r="M963" s="40">
        <f>SUM(N963:AG963)</f>
        <v>3</v>
      </c>
      <c r="S963" s="40">
        <v>1</v>
      </c>
      <c r="X963" s="40">
        <v>1</v>
      </c>
      <c r="Y963" s="40">
        <v>1</v>
      </c>
      <c r="AH963" s="41">
        <v>1.413E-2</v>
      </c>
      <c r="AI963" s="40">
        <v>2.9849999999999999</v>
      </c>
      <c r="AJ963" s="40">
        <v>1957.159320248511</v>
      </c>
      <c r="AK963" s="40">
        <v>0.03</v>
      </c>
    </row>
    <row r="964" spans="1:37" x14ac:dyDescent="0.25">
      <c r="A964" s="40">
        <v>346</v>
      </c>
      <c r="B964" s="40" t="s">
        <v>408</v>
      </c>
      <c r="C964" s="40" t="s">
        <v>412</v>
      </c>
      <c r="D964" s="40">
        <v>29.805520000000001</v>
      </c>
      <c r="E964" s="40">
        <v>-114.37281</v>
      </c>
      <c r="F964" s="40">
        <v>2</v>
      </c>
      <c r="G964" s="43">
        <v>42684</v>
      </c>
      <c r="H964" s="44">
        <v>0.33680555555555558</v>
      </c>
      <c r="I964" s="40">
        <v>10</v>
      </c>
      <c r="J964" s="40">
        <v>26</v>
      </c>
      <c r="K964" s="40" t="s">
        <v>26</v>
      </c>
      <c r="L964" s="40" t="s">
        <v>27</v>
      </c>
      <c r="M964" s="40">
        <f>SUM(N964:AG964)</f>
        <v>15</v>
      </c>
      <c r="Q964" s="40">
        <v>15</v>
      </c>
      <c r="AH964" s="41">
        <v>1.549E-2</v>
      </c>
      <c r="AI964" s="40">
        <v>2.97</v>
      </c>
      <c r="AJ964" s="40">
        <v>145.85005401302035</v>
      </c>
      <c r="AK964" s="40">
        <v>0.15</v>
      </c>
    </row>
    <row r="965" spans="1:37" x14ac:dyDescent="0.25">
      <c r="A965" s="45">
        <v>346</v>
      </c>
      <c r="B965" s="45" t="s">
        <v>408</v>
      </c>
      <c r="C965" s="45" t="str">
        <f>CONCATENATE(B965,A965)</f>
        <v>Bahía San Luis Gonzaga346</v>
      </c>
      <c r="D965" s="45">
        <v>29.805520000000001</v>
      </c>
      <c r="E965" s="45">
        <v>-114.37281</v>
      </c>
      <c r="F965" s="46">
        <v>2</v>
      </c>
      <c r="G965" s="47">
        <v>42684</v>
      </c>
      <c r="H965" s="48">
        <v>0.33680555555555558</v>
      </c>
      <c r="I965" s="45">
        <v>10</v>
      </c>
      <c r="J965" s="45">
        <v>26</v>
      </c>
      <c r="K965" s="39" t="s">
        <v>443</v>
      </c>
      <c r="L965" s="39" t="s">
        <v>444</v>
      </c>
      <c r="M965" s="45">
        <v>1</v>
      </c>
      <c r="AI965" s="40">
        <f>VLOOKUP(K965,spp!A:E,5,FALSE)</f>
        <v>33.238461538461536</v>
      </c>
      <c r="AJ965" s="40">
        <f>AI965*M965</f>
        <v>33.238461538461536</v>
      </c>
      <c r="AK965" s="42">
        <f t="shared" ref="AK965" si="225">M965/50</f>
        <v>0.02</v>
      </c>
    </row>
    <row r="966" spans="1:37" x14ac:dyDescent="0.25">
      <c r="A966" s="40">
        <v>347</v>
      </c>
      <c r="B966" s="40" t="s">
        <v>408</v>
      </c>
      <c r="C966" s="40" t="s">
        <v>413</v>
      </c>
      <c r="D966" s="40">
        <v>29.805520000000001</v>
      </c>
      <c r="E966" s="40">
        <v>-114.37281</v>
      </c>
      <c r="F966" s="40">
        <v>1</v>
      </c>
      <c r="G966" s="43">
        <v>42684</v>
      </c>
      <c r="H966" s="44">
        <v>0.3298611111111111</v>
      </c>
      <c r="I966" s="40">
        <v>9.9</v>
      </c>
      <c r="J966" s="40">
        <v>25</v>
      </c>
      <c r="K966" s="40" t="s">
        <v>24</v>
      </c>
      <c r="L966" s="40" t="s">
        <v>25</v>
      </c>
      <c r="M966" s="40">
        <f>SUM(N966:AG966)</f>
        <v>1</v>
      </c>
      <c r="O966" s="40">
        <v>1</v>
      </c>
      <c r="AH966" s="41">
        <v>1.413E-2</v>
      </c>
      <c r="AI966" s="40">
        <v>2.9849999999999999</v>
      </c>
      <c r="AJ966" s="40">
        <v>0.73050887406044762</v>
      </c>
      <c r="AK966" s="40">
        <v>0.01</v>
      </c>
    </row>
    <row r="967" spans="1:37" x14ac:dyDescent="0.25">
      <c r="A967" s="40">
        <v>347</v>
      </c>
      <c r="B967" s="40" t="s">
        <v>408</v>
      </c>
      <c r="C967" s="40" t="s">
        <v>413</v>
      </c>
      <c r="D967" s="40">
        <v>29.805520000000001</v>
      </c>
      <c r="E967" s="40">
        <v>-114.37281</v>
      </c>
      <c r="F967" s="40">
        <v>1</v>
      </c>
      <c r="G967" s="43">
        <v>42684</v>
      </c>
      <c r="H967" s="44">
        <v>0.3298611111111111</v>
      </c>
      <c r="I967" s="40">
        <v>9.9</v>
      </c>
      <c r="J967" s="40">
        <v>25</v>
      </c>
      <c r="K967" s="40" t="s">
        <v>26</v>
      </c>
      <c r="L967" s="40" t="s">
        <v>27</v>
      </c>
      <c r="M967" s="40">
        <f>SUM(N967:AG967)</f>
        <v>5</v>
      </c>
      <c r="O967" s="40">
        <v>1</v>
      </c>
      <c r="Q967" s="40">
        <v>4</v>
      </c>
      <c r="AH967" s="41">
        <v>1.549E-2</v>
      </c>
      <c r="AI967" s="40">
        <v>2.97</v>
      </c>
      <c r="AJ967" s="40">
        <v>39.678446481409594</v>
      </c>
      <c r="AK967" s="40">
        <v>0.05</v>
      </c>
    </row>
    <row r="968" spans="1:37" x14ac:dyDescent="0.25">
      <c r="A968" s="45">
        <v>347</v>
      </c>
      <c r="B968" s="45" t="s">
        <v>408</v>
      </c>
      <c r="C968" s="45" t="str">
        <f>CONCATENATE(B968,A968)</f>
        <v>Bahía San Luis Gonzaga347</v>
      </c>
      <c r="D968" s="45">
        <v>29.805520000000001</v>
      </c>
      <c r="E968" s="45">
        <v>-114.37281</v>
      </c>
      <c r="F968" s="46">
        <v>1</v>
      </c>
      <c r="G968" s="47">
        <v>42684</v>
      </c>
      <c r="H968" s="48">
        <v>0.3298611111111111</v>
      </c>
      <c r="I968" s="45">
        <v>9.9</v>
      </c>
      <c r="J968" s="45">
        <v>25</v>
      </c>
      <c r="K968" s="39" t="s">
        <v>445</v>
      </c>
      <c r="L968" s="39" t="s">
        <v>446</v>
      </c>
      <c r="M968" s="39">
        <v>2</v>
      </c>
      <c r="AI968" s="40">
        <f>VLOOKUP(K968,spp!A:E,5,FALSE)</f>
        <v>375</v>
      </c>
      <c r="AJ968" s="40">
        <f t="shared" ref="AJ968:AJ969" si="226">AI968*M968</f>
        <v>750</v>
      </c>
      <c r="AK968" s="42">
        <f t="shared" ref="AK968:AK969" si="227">M968/50</f>
        <v>0.04</v>
      </c>
    </row>
    <row r="969" spans="1:37" x14ac:dyDescent="0.25">
      <c r="A969" s="45">
        <v>348</v>
      </c>
      <c r="B969" s="45" t="s">
        <v>408</v>
      </c>
      <c r="C969" s="45" t="str">
        <f>CONCATENATE(B969,A969)</f>
        <v>Bahía San Luis Gonzaga348</v>
      </c>
      <c r="D969" s="45">
        <v>29.805520000000001</v>
      </c>
      <c r="E969" s="45">
        <v>-114.37281</v>
      </c>
      <c r="F969" s="46">
        <v>2</v>
      </c>
      <c r="G969" s="47">
        <v>42684</v>
      </c>
      <c r="H969" s="48">
        <v>0.34375</v>
      </c>
      <c r="I969" s="45">
        <v>10.4</v>
      </c>
      <c r="J969" s="45">
        <v>25</v>
      </c>
      <c r="K969" s="39" t="s">
        <v>445</v>
      </c>
      <c r="L969" s="39" t="s">
        <v>446</v>
      </c>
      <c r="M969" s="39">
        <v>3</v>
      </c>
      <c r="AI969" s="40">
        <f>VLOOKUP(K969,spp!A:E,5,FALSE)</f>
        <v>375</v>
      </c>
      <c r="AJ969" s="40">
        <f t="shared" si="226"/>
        <v>1125</v>
      </c>
      <c r="AK969" s="42">
        <f t="shared" si="227"/>
        <v>0.06</v>
      </c>
    </row>
    <row r="970" spans="1:37" x14ac:dyDescent="0.25">
      <c r="A970" s="40">
        <v>350</v>
      </c>
      <c r="B970" s="40" t="s">
        <v>408</v>
      </c>
      <c r="C970" s="40" t="s">
        <v>414</v>
      </c>
      <c r="D970" s="40">
        <v>29.805520000000001</v>
      </c>
      <c r="E970" s="40">
        <v>-114.37281</v>
      </c>
      <c r="F970" s="40">
        <v>2</v>
      </c>
      <c r="G970" s="43">
        <v>42684</v>
      </c>
      <c r="H970" s="44">
        <v>0.33333333333333331</v>
      </c>
      <c r="I970" s="40">
        <v>7.5</v>
      </c>
      <c r="J970" s="40">
        <v>26</v>
      </c>
      <c r="K970" s="40" t="s">
        <v>24</v>
      </c>
      <c r="L970" s="40" t="s">
        <v>25</v>
      </c>
      <c r="M970" s="40">
        <f>SUM(N970:AG970)</f>
        <v>2</v>
      </c>
      <c r="S970" s="40">
        <v>1</v>
      </c>
      <c r="V970" s="40">
        <v>1</v>
      </c>
      <c r="AH970" s="41">
        <v>1.413E-2</v>
      </c>
      <c r="AI970" s="40">
        <v>2.9849999999999999</v>
      </c>
      <c r="AJ970" s="40">
        <v>314.9247670050583</v>
      </c>
      <c r="AK970" s="40">
        <v>0.02</v>
      </c>
    </row>
    <row r="971" spans="1:37" x14ac:dyDescent="0.25">
      <c r="A971" s="40">
        <v>350</v>
      </c>
      <c r="B971" s="40" t="s">
        <v>408</v>
      </c>
      <c r="C971" s="40" t="s">
        <v>414</v>
      </c>
      <c r="D971" s="40">
        <v>29.805520000000001</v>
      </c>
      <c r="E971" s="40">
        <v>-114.37281</v>
      </c>
      <c r="F971" s="40">
        <v>2</v>
      </c>
      <c r="G971" s="43">
        <v>42684</v>
      </c>
      <c r="H971" s="44">
        <v>0.33333333333333331</v>
      </c>
      <c r="I971" s="40">
        <v>7.5</v>
      </c>
      <c r="J971" s="40">
        <v>26</v>
      </c>
      <c r="K971" s="40" t="s">
        <v>26</v>
      </c>
      <c r="L971" s="40" t="s">
        <v>27</v>
      </c>
      <c r="M971" s="40">
        <f>SUM(N971:AG971)</f>
        <v>5</v>
      </c>
      <c r="O971" s="40">
        <v>1</v>
      </c>
      <c r="Q971" s="40">
        <v>4</v>
      </c>
      <c r="AH971" s="41">
        <v>1.549E-2</v>
      </c>
      <c r="AI971" s="40">
        <v>2.97</v>
      </c>
      <c r="AJ971" s="40">
        <v>39.678446481409594</v>
      </c>
      <c r="AK971" s="40">
        <v>0.05</v>
      </c>
    </row>
    <row r="972" spans="1:37" x14ac:dyDescent="0.25">
      <c r="A972" s="45">
        <v>350</v>
      </c>
      <c r="B972" s="45" t="s">
        <v>408</v>
      </c>
      <c r="C972" s="45" t="str">
        <f>CONCATENATE(B972,A972)</f>
        <v>Bahía San Luis Gonzaga350</v>
      </c>
      <c r="D972" s="45">
        <v>29.805520000000001</v>
      </c>
      <c r="E972" s="45">
        <v>-114.37281</v>
      </c>
      <c r="F972" s="46">
        <v>2</v>
      </c>
      <c r="G972" s="47">
        <v>42684</v>
      </c>
      <c r="H972" s="48">
        <v>0.33333333333333331</v>
      </c>
      <c r="I972" s="45">
        <v>7.5</v>
      </c>
      <c r="J972" s="45">
        <v>26</v>
      </c>
      <c r="K972" s="39" t="s">
        <v>441</v>
      </c>
      <c r="L972" s="39" t="s">
        <v>442</v>
      </c>
      <c r="M972" s="39">
        <v>4</v>
      </c>
      <c r="AI972" s="40">
        <f>VLOOKUP(K972,spp!A:E,5,FALSE)</f>
        <v>20.71</v>
      </c>
      <c r="AJ972" s="40">
        <f>AI972*M972</f>
        <v>82.84</v>
      </c>
      <c r="AK972" s="42">
        <f t="shared" ref="AK972" si="228">M972/50</f>
        <v>0.08</v>
      </c>
    </row>
    <row r="973" spans="1:37" x14ac:dyDescent="0.25">
      <c r="A973" s="40">
        <v>351</v>
      </c>
      <c r="B973" s="40" t="s">
        <v>415</v>
      </c>
      <c r="C973" s="40" t="s">
        <v>416</v>
      </c>
      <c r="D973" s="40">
        <v>29.90258</v>
      </c>
      <c r="E973" s="40">
        <v>-112.7291</v>
      </c>
      <c r="F973" s="40">
        <v>1</v>
      </c>
      <c r="G973" s="43">
        <v>42685</v>
      </c>
      <c r="H973" s="44">
        <v>0.63888888888888895</v>
      </c>
      <c r="I973" s="40">
        <v>5.9</v>
      </c>
      <c r="J973" s="40">
        <v>23</v>
      </c>
      <c r="K973" s="40" t="s">
        <v>24</v>
      </c>
      <c r="L973" s="40" t="s">
        <v>25</v>
      </c>
      <c r="M973" s="40">
        <f t="shared" ref="M973:M978" si="229">SUM(N973:AG973)</f>
        <v>1</v>
      </c>
      <c r="U973" s="40">
        <v>1</v>
      </c>
      <c r="AH973" s="41">
        <v>1.413E-2</v>
      </c>
      <c r="AI973" s="40">
        <v>2.9849999999999999</v>
      </c>
      <c r="AJ973" s="40">
        <v>153.6055750122033</v>
      </c>
      <c r="AK973" s="40">
        <v>0.01</v>
      </c>
    </row>
    <row r="974" spans="1:37" x14ac:dyDescent="0.25">
      <c r="A974" s="40">
        <v>353</v>
      </c>
      <c r="B974" s="40" t="s">
        <v>415</v>
      </c>
      <c r="C974" s="40" t="s">
        <v>417</v>
      </c>
      <c r="D974" s="40">
        <v>29.90258</v>
      </c>
      <c r="E974" s="40">
        <v>-112.7291</v>
      </c>
      <c r="F974" s="40">
        <v>1</v>
      </c>
      <c r="G974" s="43">
        <v>42685</v>
      </c>
      <c r="H974" s="44">
        <v>0.63888888888888895</v>
      </c>
      <c r="I974" s="40">
        <v>4.3</v>
      </c>
      <c r="J974" s="40">
        <v>22</v>
      </c>
      <c r="K974" s="40" t="s">
        <v>26</v>
      </c>
      <c r="L974" s="40" t="s">
        <v>27</v>
      </c>
      <c r="M974" s="40">
        <f t="shared" si="229"/>
        <v>1</v>
      </c>
      <c r="O974" s="40">
        <v>1</v>
      </c>
      <c r="AH974" s="41">
        <v>1.549E-2</v>
      </c>
      <c r="AI974" s="40">
        <v>2.97</v>
      </c>
      <c r="AJ974" s="40">
        <v>0.7850987446041654</v>
      </c>
      <c r="AK974" s="40">
        <v>0.01</v>
      </c>
    </row>
    <row r="975" spans="1:37" x14ac:dyDescent="0.25">
      <c r="A975" s="40">
        <v>354</v>
      </c>
      <c r="B975" s="40" t="s">
        <v>415</v>
      </c>
      <c r="C975" s="40" t="s">
        <v>418</v>
      </c>
      <c r="D975" s="40">
        <v>29.90258</v>
      </c>
      <c r="E975" s="40">
        <v>-112.7291</v>
      </c>
      <c r="F975" s="40">
        <v>2</v>
      </c>
      <c r="G975" s="43">
        <v>42685</v>
      </c>
      <c r="H975" s="44">
        <v>0.64930555555555558</v>
      </c>
      <c r="I975" s="40">
        <v>4.4000000000000004</v>
      </c>
      <c r="J975" s="40">
        <v>22</v>
      </c>
      <c r="K975" s="40" t="s">
        <v>24</v>
      </c>
      <c r="L975" s="40" t="s">
        <v>25</v>
      </c>
      <c r="M975" s="40">
        <f t="shared" si="229"/>
        <v>1</v>
      </c>
      <c r="T975" s="40">
        <v>1</v>
      </c>
      <c r="AH975" s="41">
        <v>1.413E-2</v>
      </c>
      <c r="AI975" s="40">
        <v>2.9849999999999999</v>
      </c>
      <c r="AJ975" s="40">
        <v>72.545543242289185</v>
      </c>
      <c r="AK975" s="40">
        <v>0.01</v>
      </c>
    </row>
    <row r="976" spans="1:37" x14ac:dyDescent="0.25">
      <c r="A976" s="40">
        <v>354</v>
      </c>
      <c r="B976" s="40" t="s">
        <v>415</v>
      </c>
      <c r="C976" s="40" t="s">
        <v>418</v>
      </c>
      <c r="D976" s="40">
        <v>29.90258</v>
      </c>
      <c r="E976" s="40">
        <v>-112.7291</v>
      </c>
      <c r="F976" s="40">
        <v>2</v>
      </c>
      <c r="G976" s="43">
        <v>42685</v>
      </c>
      <c r="H976" s="44">
        <v>0.64930555555555558</v>
      </c>
      <c r="I976" s="40">
        <v>4.4000000000000004</v>
      </c>
      <c r="J976" s="40">
        <v>22</v>
      </c>
      <c r="K976" s="40" t="s">
        <v>26</v>
      </c>
      <c r="L976" s="40" t="s">
        <v>27</v>
      </c>
      <c r="M976" s="40">
        <f t="shared" si="229"/>
        <v>2</v>
      </c>
      <c r="Q976" s="40">
        <v>2</v>
      </c>
      <c r="AH976" s="41">
        <v>1.549E-2</v>
      </c>
      <c r="AI976" s="40">
        <v>2.97</v>
      </c>
      <c r="AJ976" s="40">
        <v>19.446673868402716</v>
      </c>
      <c r="AK976" s="40">
        <v>0.02</v>
      </c>
    </row>
    <row r="977" spans="1:37" x14ac:dyDescent="0.25">
      <c r="A977" s="40">
        <v>355</v>
      </c>
      <c r="B977" s="40" t="s">
        <v>415</v>
      </c>
      <c r="C977" s="40" t="s">
        <v>419</v>
      </c>
      <c r="D977" s="40">
        <v>29.90258</v>
      </c>
      <c r="E977" s="40">
        <v>-112.7291</v>
      </c>
      <c r="F977" s="40">
        <v>1</v>
      </c>
      <c r="G977" s="43">
        <v>42685</v>
      </c>
      <c r="H977" s="44">
        <v>0.64583333333333337</v>
      </c>
      <c r="I977" s="40">
        <v>5.2</v>
      </c>
      <c r="J977" s="40">
        <v>21</v>
      </c>
      <c r="K977" s="40" t="s">
        <v>26</v>
      </c>
      <c r="L977" s="40" t="s">
        <v>27</v>
      </c>
      <c r="M977" s="40">
        <f t="shared" si="229"/>
        <v>3</v>
      </c>
      <c r="O977" s="40">
        <v>3</v>
      </c>
      <c r="AH977" s="41">
        <v>1.549E-2</v>
      </c>
      <c r="AI977" s="40">
        <v>2.97</v>
      </c>
      <c r="AJ977" s="40">
        <v>2.3552962338124961</v>
      </c>
      <c r="AK977" s="40">
        <v>0.03</v>
      </c>
    </row>
    <row r="978" spans="1:37" x14ac:dyDescent="0.25">
      <c r="A978" s="40">
        <v>356</v>
      </c>
      <c r="B978" s="40" t="s">
        <v>415</v>
      </c>
      <c r="C978" s="40" t="s">
        <v>420</v>
      </c>
      <c r="D978" s="40">
        <v>29.90258</v>
      </c>
      <c r="E978" s="40">
        <v>-112.7291</v>
      </c>
      <c r="F978" s="40">
        <v>2</v>
      </c>
      <c r="G978" s="43">
        <v>42685</v>
      </c>
      <c r="H978" s="44">
        <v>0.64861111111111114</v>
      </c>
      <c r="I978" s="40">
        <v>2.2000000000000002</v>
      </c>
      <c r="J978" s="40">
        <v>21</v>
      </c>
      <c r="K978" s="40" t="s">
        <v>24</v>
      </c>
      <c r="L978" s="40" t="s">
        <v>25</v>
      </c>
      <c r="M978" s="40">
        <f t="shared" si="229"/>
        <v>2</v>
      </c>
      <c r="Q978" s="40">
        <v>1</v>
      </c>
      <c r="T978" s="40">
        <v>1</v>
      </c>
      <c r="AH978" s="41">
        <v>1.413E-2</v>
      </c>
      <c r="AI978" s="40">
        <v>2.9849999999999999</v>
      </c>
      <c r="AJ978" s="40">
        <v>81.708511880456584</v>
      </c>
      <c r="AK978" s="40">
        <v>0.02</v>
      </c>
    </row>
    <row r="979" spans="1:37" x14ac:dyDescent="0.25">
      <c r="A979" s="45">
        <v>356</v>
      </c>
      <c r="B979" s="45" t="s">
        <v>415</v>
      </c>
      <c r="C979" s="45" t="str">
        <f>CONCATENATE(B979,A979)</f>
        <v>Puerto Libertad356</v>
      </c>
      <c r="D979" s="45">
        <v>29.90258</v>
      </c>
      <c r="E979" s="45">
        <v>-112.7291</v>
      </c>
      <c r="F979" s="46">
        <v>2</v>
      </c>
      <c r="G979" s="47">
        <v>42685</v>
      </c>
      <c r="H979" s="48">
        <v>0.64861111111111114</v>
      </c>
      <c r="I979" s="45">
        <v>2.2000000000000002</v>
      </c>
      <c r="J979" s="45">
        <v>21</v>
      </c>
      <c r="K979" s="39" t="s">
        <v>443</v>
      </c>
      <c r="L979" s="39" t="s">
        <v>444</v>
      </c>
      <c r="M979" s="45">
        <v>1</v>
      </c>
      <c r="AI979" s="40">
        <f>VLOOKUP(K979,spp!A:E,5,FALSE)</f>
        <v>33.238461538461536</v>
      </c>
      <c r="AJ979" s="40">
        <f>AI979*M979</f>
        <v>33.238461538461536</v>
      </c>
      <c r="AK979" s="42">
        <f t="shared" ref="AK979" si="230">M979/50</f>
        <v>0.02</v>
      </c>
    </row>
    <row r="980" spans="1:37" x14ac:dyDescent="0.25">
      <c r="A980" s="40">
        <v>357</v>
      </c>
      <c r="B980" s="40" t="s">
        <v>415</v>
      </c>
      <c r="C980" s="40" t="s">
        <v>421</v>
      </c>
      <c r="D980" s="40">
        <v>29.90258</v>
      </c>
      <c r="E980" s="40">
        <v>-112.7291</v>
      </c>
      <c r="F980" s="40">
        <v>1</v>
      </c>
      <c r="G980" s="43">
        <v>42685</v>
      </c>
      <c r="H980" s="44">
        <v>0.65833333333333333</v>
      </c>
      <c r="I980" s="40">
        <v>5.0999999999999996</v>
      </c>
      <c r="J980" s="40">
        <v>21</v>
      </c>
      <c r="K980" s="40" t="s">
        <v>24</v>
      </c>
      <c r="L980" s="40" t="s">
        <v>25</v>
      </c>
      <c r="M980" s="40">
        <f>SUM(N980:AG980)</f>
        <v>1</v>
      </c>
      <c r="Q980" s="40">
        <v>1</v>
      </c>
      <c r="AH980" s="41">
        <v>1.413E-2</v>
      </c>
      <c r="AI980" s="40">
        <v>2.9849999999999999</v>
      </c>
      <c r="AJ980" s="40">
        <v>9.1629686381673956</v>
      </c>
      <c r="AK980" s="40">
        <v>0.01</v>
      </c>
    </row>
    <row r="981" spans="1:37" x14ac:dyDescent="0.25">
      <c r="A981" s="40">
        <v>357</v>
      </c>
      <c r="B981" s="40" t="s">
        <v>415</v>
      </c>
      <c r="C981" s="40" t="s">
        <v>421</v>
      </c>
      <c r="D981" s="40">
        <v>29.90258</v>
      </c>
      <c r="E981" s="40">
        <v>-112.7291</v>
      </c>
      <c r="F981" s="40">
        <v>1</v>
      </c>
      <c r="G981" s="43">
        <v>42685</v>
      </c>
      <c r="H981" s="44">
        <v>0.65833333333333333</v>
      </c>
      <c r="I981" s="40">
        <v>5.0999999999999996</v>
      </c>
      <c r="J981" s="40">
        <v>21</v>
      </c>
      <c r="K981" s="40" t="s">
        <v>26</v>
      </c>
      <c r="L981" s="40" t="s">
        <v>27</v>
      </c>
      <c r="M981" s="40">
        <f>SUM(N981:AG981)</f>
        <v>1</v>
      </c>
      <c r="Q981" s="40">
        <v>1</v>
      </c>
      <c r="AH981" s="41">
        <v>1.549E-2</v>
      </c>
      <c r="AI981" s="40">
        <v>2.97</v>
      </c>
      <c r="AJ981" s="40">
        <v>9.7233369342013578</v>
      </c>
      <c r="AK981" s="40">
        <v>0.01</v>
      </c>
    </row>
    <row r="982" spans="1:37" x14ac:dyDescent="0.25">
      <c r="A982" s="40">
        <v>358</v>
      </c>
      <c r="B982" s="40" t="s">
        <v>415</v>
      </c>
      <c r="C982" s="40" t="s">
        <v>422</v>
      </c>
      <c r="D982" s="40">
        <v>29.90258</v>
      </c>
      <c r="E982" s="40">
        <v>-112.7291</v>
      </c>
      <c r="F982" s="40">
        <v>2</v>
      </c>
      <c r="G982" s="43">
        <v>42685</v>
      </c>
      <c r="H982" s="44">
        <v>0.66527777777777775</v>
      </c>
      <c r="I982" s="40">
        <v>4.5</v>
      </c>
      <c r="J982" s="40">
        <v>21</v>
      </c>
      <c r="K982" s="40" t="s">
        <v>26</v>
      </c>
      <c r="L982" s="40" t="s">
        <v>27</v>
      </c>
      <c r="M982" s="40">
        <f>SUM(N982:AG982)</f>
        <v>4</v>
      </c>
      <c r="O982" s="40">
        <v>4</v>
      </c>
      <c r="AH982" s="41">
        <v>1.549E-2</v>
      </c>
      <c r="AI982" s="40">
        <v>2.97</v>
      </c>
      <c r="AJ982" s="40">
        <v>3.1403949784166616</v>
      </c>
      <c r="AK982" s="40">
        <v>0.04</v>
      </c>
    </row>
    <row r="983" spans="1:37" x14ac:dyDescent="0.25">
      <c r="A983" s="45">
        <v>358</v>
      </c>
      <c r="B983" s="45" t="s">
        <v>415</v>
      </c>
      <c r="C983" s="45" t="str">
        <f>CONCATENATE(B983,A983)</f>
        <v>Puerto Libertad358</v>
      </c>
      <c r="D983" s="45">
        <v>29.90258</v>
      </c>
      <c r="E983" s="45">
        <v>-112.7291</v>
      </c>
      <c r="F983" s="46">
        <v>2</v>
      </c>
      <c r="G983" s="47">
        <v>42685</v>
      </c>
      <c r="H983" s="48">
        <v>0.66527777777777775</v>
      </c>
      <c r="I983" s="45">
        <v>4.5</v>
      </c>
      <c r="J983" s="45">
        <v>21</v>
      </c>
      <c r="K983" s="39" t="s">
        <v>443</v>
      </c>
      <c r="L983" s="39" t="s">
        <v>444</v>
      </c>
      <c r="M983" s="45">
        <v>1</v>
      </c>
      <c r="AI983" s="40">
        <f>VLOOKUP(K983,spp!A:E,5,FALSE)</f>
        <v>33.238461538461536</v>
      </c>
      <c r="AJ983" s="40">
        <f>AI983*M983</f>
        <v>33.238461538461536</v>
      </c>
      <c r="AK983" s="42">
        <f t="shared" ref="AK983" si="231">M983/50</f>
        <v>0.02</v>
      </c>
    </row>
    <row r="984" spans="1:37" x14ac:dyDescent="0.25">
      <c r="A984" s="40">
        <v>359</v>
      </c>
      <c r="B984" s="40" t="s">
        <v>423</v>
      </c>
      <c r="C984" s="40" t="s">
        <v>424</v>
      </c>
      <c r="D984" s="40">
        <v>30.256969999999999</v>
      </c>
      <c r="E984" s="40">
        <v>-112.85314</v>
      </c>
      <c r="F984" s="40">
        <v>1</v>
      </c>
      <c r="G984" s="43">
        <v>42685</v>
      </c>
      <c r="H984" s="44">
        <v>0.32291666666666669</v>
      </c>
      <c r="I984" s="40">
        <v>5</v>
      </c>
      <c r="J984" s="40">
        <v>22</v>
      </c>
      <c r="K984" s="40" t="s">
        <v>20</v>
      </c>
      <c r="L984" s="40" t="s">
        <v>21</v>
      </c>
      <c r="M984" s="40">
        <f>SUM(N984:AG984)</f>
        <v>1</v>
      </c>
      <c r="T984" s="40">
        <v>1</v>
      </c>
      <c r="AH984" s="41">
        <v>1.549E-2</v>
      </c>
      <c r="AI984" s="40">
        <v>2.97</v>
      </c>
      <c r="AJ984" s="40">
        <v>76.185868429067554</v>
      </c>
      <c r="AK984" s="40">
        <v>0.01</v>
      </c>
    </row>
    <row r="985" spans="1:37" x14ac:dyDescent="0.25">
      <c r="A985" s="40">
        <v>359</v>
      </c>
      <c r="B985" s="40" t="s">
        <v>423</v>
      </c>
      <c r="C985" s="40" t="s">
        <v>424</v>
      </c>
      <c r="D985" s="40">
        <v>30.256969999999999</v>
      </c>
      <c r="E985" s="40">
        <v>-112.85314</v>
      </c>
      <c r="F985" s="40">
        <v>1</v>
      </c>
      <c r="G985" s="43">
        <v>42685</v>
      </c>
      <c r="H985" s="44">
        <v>0.32291666666666669</v>
      </c>
      <c r="I985" s="40">
        <v>5</v>
      </c>
      <c r="J985" s="40">
        <v>22</v>
      </c>
      <c r="K985" s="40" t="s">
        <v>26</v>
      </c>
      <c r="L985" s="40" t="s">
        <v>27</v>
      </c>
      <c r="M985" s="40">
        <f>SUM(N985:AG985)</f>
        <v>9</v>
      </c>
      <c r="O985" s="40">
        <v>7</v>
      </c>
      <c r="Q985" s="40">
        <v>2</v>
      </c>
      <c r="AH985" s="41">
        <v>1.549E-2</v>
      </c>
      <c r="AI985" s="40">
        <v>2.97</v>
      </c>
      <c r="AJ985" s="40">
        <v>24.942365080631873</v>
      </c>
      <c r="AK985" s="40">
        <v>0.09</v>
      </c>
    </row>
    <row r="986" spans="1:37" x14ac:dyDescent="0.25">
      <c r="A986" s="45">
        <v>359</v>
      </c>
      <c r="B986" s="45" t="s">
        <v>423</v>
      </c>
      <c r="C986" s="45" t="str">
        <f>CONCATENATE(B986,A986)</f>
        <v>Puerto Lobos359</v>
      </c>
      <c r="D986" s="45">
        <v>30.256969999999999</v>
      </c>
      <c r="E986" s="45">
        <v>-112.85314</v>
      </c>
      <c r="F986" s="46">
        <v>1</v>
      </c>
      <c r="G986" s="47">
        <v>42685</v>
      </c>
      <c r="H986" s="48">
        <v>0.32291666666666669</v>
      </c>
      <c r="I986" s="45">
        <v>5</v>
      </c>
      <c r="J986" s="45">
        <v>22</v>
      </c>
      <c r="K986" s="39" t="s">
        <v>443</v>
      </c>
      <c r="L986" s="39" t="s">
        <v>444</v>
      </c>
      <c r="M986" s="45">
        <v>2</v>
      </c>
      <c r="AI986" s="40">
        <f>VLOOKUP(K986,spp!A:E,5,FALSE)</f>
        <v>33.238461538461536</v>
      </c>
      <c r="AJ986" s="40">
        <f>AI986*M986</f>
        <v>66.476923076923072</v>
      </c>
      <c r="AK986" s="42">
        <f t="shared" ref="AK986" si="232">M986/50</f>
        <v>0.04</v>
      </c>
    </row>
    <row r="987" spans="1:37" x14ac:dyDescent="0.25">
      <c r="A987" s="40">
        <v>360</v>
      </c>
      <c r="B987" s="40" t="s">
        <v>423</v>
      </c>
      <c r="C987" s="40" t="s">
        <v>425</v>
      </c>
      <c r="D987" s="40">
        <v>30.256969999999999</v>
      </c>
      <c r="E987" s="40">
        <v>-112.85314</v>
      </c>
      <c r="F987" s="40">
        <v>2</v>
      </c>
      <c r="G987" s="43">
        <v>42685</v>
      </c>
      <c r="H987" s="44">
        <v>0.3298611111111111</v>
      </c>
      <c r="I987" s="40">
        <v>2.2000000000000002</v>
      </c>
      <c r="J987" s="40">
        <v>22</v>
      </c>
      <c r="K987" s="40" t="s">
        <v>26</v>
      </c>
      <c r="L987" s="40" t="s">
        <v>27</v>
      </c>
      <c r="M987" s="40">
        <f>SUM(N987:AG987)</f>
        <v>18</v>
      </c>
      <c r="O987" s="40">
        <v>3</v>
      </c>
      <c r="Q987" s="40">
        <v>15</v>
      </c>
      <c r="AH987" s="41">
        <v>1.549E-2</v>
      </c>
      <c r="AI987" s="40">
        <v>2.97</v>
      </c>
      <c r="AJ987" s="40">
        <v>148.20535024683286</v>
      </c>
      <c r="AK987" s="40">
        <v>0.18</v>
      </c>
    </row>
    <row r="988" spans="1:37" x14ac:dyDescent="0.25">
      <c r="A988" s="40">
        <v>361</v>
      </c>
      <c r="B988" s="40" t="s">
        <v>423</v>
      </c>
      <c r="C988" s="40" t="s">
        <v>426</v>
      </c>
      <c r="D988" s="40">
        <v>30.256969999999999</v>
      </c>
      <c r="E988" s="40">
        <v>-112.85314</v>
      </c>
      <c r="F988" s="40">
        <v>1</v>
      </c>
      <c r="G988" s="43">
        <v>42685</v>
      </c>
      <c r="H988" s="44">
        <v>0.33819444444444446</v>
      </c>
      <c r="I988" s="40">
        <v>1.1000000000000001</v>
      </c>
      <c r="J988" s="40">
        <v>22</v>
      </c>
      <c r="K988" s="40" t="s">
        <v>26</v>
      </c>
      <c r="L988" s="40" t="s">
        <v>27</v>
      </c>
      <c r="M988" s="40">
        <f>SUM(N988:AG988)</f>
        <v>15</v>
      </c>
      <c r="Q988" s="40">
        <v>15</v>
      </c>
      <c r="AH988" s="41">
        <v>1.549E-2</v>
      </c>
      <c r="AI988" s="40">
        <v>2.97</v>
      </c>
      <c r="AJ988" s="40">
        <v>145.85005401302035</v>
      </c>
      <c r="AK988" s="40">
        <v>0.15</v>
      </c>
    </row>
    <row r="989" spans="1:37" x14ac:dyDescent="0.25">
      <c r="A989" s="40">
        <v>361</v>
      </c>
      <c r="B989" s="40" t="s">
        <v>423</v>
      </c>
      <c r="C989" s="40" t="s">
        <v>426</v>
      </c>
      <c r="D989" s="40">
        <v>30.256969999999999</v>
      </c>
      <c r="E989" s="40">
        <v>-112.85314</v>
      </c>
      <c r="F989" s="40">
        <v>1</v>
      </c>
      <c r="G989" s="43">
        <v>42685</v>
      </c>
      <c r="H989" s="44">
        <v>0.33819444444444446</v>
      </c>
      <c r="I989" s="40">
        <v>1.1000000000000001</v>
      </c>
      <c r="J989" s="40">
        <v>22</v>
      </c>
      <c r="K989" s="40" t="s">
        <v>20</v>
      </c>
      <c r="L989" s="40" t="s">
        <v>21</v>
      </c>
      <c r="M989" s="40">
        <f>SUM(N989:AG989)</f>
        <v>1</v>
      </c>
      <c r="V989" s="40">
        <v>1</v>
      </c>
      <c r="AH989" s="41">
        <v>1.549E-2</v>
      </c>
      <c r="AI989" s="40">
        <v>2.97</v>
      </c>
      <c r="AJ989" s="40">
        <v>291.65506195760793</v>
      </c>
      <c r="AK989" s="40">
        <v>0.01</v>
      </c>
    </row>
    <row r="990" spans="1:37" x14ac:dyDescent="0.25">
      <c r="A990" s="45">
        <v>361</v>
      </c>
      <c r="B990" s="45" t="s">
        <v>423</v>
      </c>
      <c r="C990" s="45" t="str">
        <f>CONCATENATE(B990,A990)</f>
        <v>Puerto Lobos361</v>
      </c>
      <c r="D990" s="45">
        <v>30.256969999999999</v>
      </c>
      <c r="E990" s="45">
        <v>-112.85314</v>
      </c>
      <c r="F990" s="46">
        <v>1</v>
      </c>
      <c r="G990" s="47">
        <v>42685</v>
      </c>
      <c r="H990" s="48">
        <v>0.33819444444444446</v>
      </c>
      <c r="I990" s="45">
        <v>1.1000000000000001</v>
      </c>
      <c r="J990" s="45">
        <v>22</v>
      </c>
      <c r="K990" s="39" t="s">
        <v>441</v>
      </c>
      <c r="L990" s="39" t="s">
        <v>442</v>
      </c>
      <c r="M990" s="39">
        <v>2</v>
      </c>
      <c r="AI990" s="40">
        <f>VLOOKUP(K990,spp!A:E,5,FALSE)</f>
        <v>20.71</v>
      </c>
      <c r="AJ990" s="40">
        <f t="shared" ref="AJ990:AJ991" si="233">AI990*M990</f>
        <v>41.42</v>
      </c>
      <c r="AK990" s="42">
        <f t="shared" ref="AK990:AK991" si="234">M990/50</f>
        <v>0.04</v>
      </c>
    </row>
    <row r="991" spans="1:37" x14ac:dyDescent="0.25">
      <c r="A991" s="45">
        <v>361</v>
      </c>
      <c r="B991" s="45" t="s">
        <v>423</v>
      </c>
      <c r="C991" s="45" t="str">
        <f>CONCATENATE(B991,A991)</f>
        <v>Puerto Lobos361</v>
      </c>
      <c r="D991" s="45">
        <v>30.256969999999999</v>
      </c>
      <c r="E991" s="45">
        <v>-112.85314</v>
      </c>
      <c r="F991" s="46">
        <v>1</v>
      </c>
      <c r="G991" s="47">
        <v>42685</v>
      </c>
      <c r="H991" s="48">
        <v>0.33819444444444446</v>
      </c>
      <c r="I991" s="45">
        <v>1.1000000000000001</v>
      </c>
      <c r="J991" s="45">
        <v>22</v>
      </c>
      <c r="K991" s="39" t="s">
        <v>443</v>
      </c>
      <c r="L991" s="39" t="s">
        <v>444</v>
      </c>
      <c r="M991" s="39">
        <v>1</v>
      </c>
      <c r="AI991" s="40">
        <f>VLOOKUP(K991,spp!A:E,5,FALSE)</f>
        <v>33.238461538461536</v>
      </c>
      <c r="AJ991" s="40">
        <f t="shared" si="233"/>
        <v>33.238461538461536</v>
      </c>
      <c r="AK991" s="42">
        <f t="shared" si="234"/>
        <v>0.02</v>
      </c>
    </row>
    <row r="992" spans="1:37" x14ac:dyDescent="0.25">
      <c r="A992" s="40">
        <v>362</v>
      </c>
      <c r="B992" s="40" t="s">
        <v>423</v>
      </c>
      <c r="C992" s="40" t="s">
        <v>427</v>
      </c>
      <c r="D992" s="40">
        <v>30.256969999999999</v>
      </c>
      <c r="E992" s="40">
        <v>-112.85314</v>
      </c>
      <c r="F992" s="40">
        <v>2</v>
      </c>
      <c r="G992" s="43">
        <v>42685</v>
      </c>
      <c r="H992" s="44">
        <v>0.34236111111111112</v>
      </c>
      <c r="I992" s="40">
        <v>1.7</v>
      </c>
      <c r="J992" s="40">
        <v>22</v>
      </c>
      <c r="K992" s="40" t="s">
        <v>26</v>
      </c>
      <c r="L992" s="40" t="s">
        <v>27</v>
      </c>
      <c r="M992" s="40">
        <f>SUM(N992:AG992)</f>
        <v>20</v>
      </c>
      <c r="O992" s="40">
        <v>2</v>
      </c>
      <c r="Q992" s="40">
        <v>18</v>
      </c>
      <c r="AH992" s="41">
        <v>1.549E-2</v>
      </c>
      <c r="AI992" s="40">
        <v>2.97</v>
      </c>
      <c r="AJ992" s="40">
        <v>176.59026230483278</v>
      </c>
      <c r="AK992" s="40">
        <v>0.2</v>
      </c>
    </row>
    <row r="993" spans="1:37" x14ac:dyDescent="0.25">
      <c r="A993" s="45">
        <v>362</v>
      </c>
      <c r="B993" s="45" t="s">
        <v>423</v>
      </c>
      <c r="C993" s="45" t="str">
        <f>CONCATENATE(B993,A993)</f>
        <v>Puerto Lobos362</v>
      </c>
      <c r="D993" s="45">
        <v>30.256969999999999</v>
      </c>
      <c r="E993" s="45">
        <v>-112.85314</v>
      </c>
      <c r="F993" s="46">
        <v>2</v>
      </c>
      <c r="G993" s="47">
        <v>42685</v>
      </c>
      <c r="H993" s="48">
        <v>0.34236111111111112</v>
      </c>
      <c r="I993" s="45">
        <v>1.7</v>
      </c>
      <c r="J993" s="45">
        <v>22</v>
      </c>
      <c r="K993" s="39" t="s">
        <v>443</v>
      </c>
      <c r="L993" s="39" t="s">
        <v>444</v>
      </c>
      <c r="M993" s="39">
        <v>3</v>
      </c>
      <c r="AI993" s="40">
        <f>VLOOKUP(K993,spp!A:E,5,FALSE)</f>
        <v>33.238461538461536</v>
      </c>
      <c r="AJ993" s="40">
        <f>AI993*M993</f>
        <v>99.715384615384608</v>
      </c>
      <c r="AK993" s="42">
        <f t="shared" ref="AK993" si="235">M993/50</f>
        <v>0.06</v>
      </c>
    </row>
    <row r="994" spans="1:37" x14ac:dyDescent="0.25">
      <c r="A994" s="40">
        <v>363</v>
      </c>
      <c r="B994" s="40" t="s">
        <v>423</v>
      </c>
      <c r="C994" s="40" t="s">
        <v>428</v>
      </c>
      <c r="D994" s="40">
        <v>30.256969999999999</v>
      </c>
      <c r="E994" s="40">
        <v>-112.85314</v>
      </c>
      <c r="F994" s="40">
        <v>1</v>
      </c>
      <c r="G994" s="43">
        <v>42685</v>
      </c>
      <c r="H994" s="44">
        <v>0.3263888888888889</v>
      </c>
      <c r="I994" s="40">
        <v>6.7</v>
      </c>
      <c r="J994" s="40">
        <v>23</v>
      </c>
      <c r="K994" s="40" t="s">
        <v>24</v>
      </c>
      <c r="L994" s="40" t="s">
        <v>25</v>
      </c>
      <c r="M994" s="40">
        <f>SUM(N994:AG994)</f>
        <v>1</v>
      </c>
      <c r="V994" s="40">
        <v>1</v>
      </c>
      <c r="AH994" s="41">
        <v>1.413E-2</v>
      </c>
      <c r="AI994" s="40">
        <v>2.9849999999999999</v>
      </c>
      <c r="AJ994" s="40">
        <v>279.60842483900149</v>
      </c>
      <c r="AK994" s="40">
        <v>0.01</v>
      </c>
    </row>
    <row r="995" spans="1:37" x14ac:dyDescent="0.25">
      <c r="A995" s="45">
        <v>363</v>
      </c>
      <c r="B995" s="45" t="s">
        <v>423</v>
      </c>
      <c r="C995" s="45" t="str">
        <f>CONCATENATE(B995,A995)</f>
        <v>Puerto Lobos363</v>
      </c>
      <c r="D995" s="45">
        <v>30.256969999999999</v>
      </c>
      <c r="E995" s="45">
        <v>-112.85314</v>
      </c>
      <c r="F995" s="46">
        <v>1</v>
      </c>
      <c r="G995" s="47">
        <v>42685</v>
      </c>
      <c r="H995" s="48">
        <v>0.3263888888888889</v>
      </c>
      <c r="I995" s="45">
        <v>6.7</v>
      </c>
      <c r="J995" s="45">
        <v>23</v>
      </c>
      <c r="K995" s="39" t="s">
        <v>445</v>
      </c>
      <c r="L995" s="39" t="s">
        <v>446</v>
      </c>
      <c r="M995" s="39">
        <v>1</v>
      </c>
      <c r="AI995" s="40">
        <f>VLOOKUP(K995,spp!A:E,5,FALSE)</f>
        <v>375</v>
      </c>
      <c r="AJ995" s="40">
        <f t="shared" ref="AJ995:AJ997" si="236">AI995*M995</f>
        <v>375</v>
      </c>
      <c r="AK995" s="42">
        <f t="shared" ref="AK995:AK997" si="237">M995/50</f>
        <v>0.02</v>
      </c>
    </row>
    <row r="996" spans="1:37" x14ac:dyDescent="0.25">
      <c r="A996" s="45">
        <v>363</v>
      </c>
      <c r="B996" s="45" t="s">
        <v>423</v>
      </c>
      <c r="C996" s="45" t="str">
        <f>CONCATENATE(B996,A996)</f>
        <v>Puerto Lobos363</v>
      </c>
      <c r="D996" s="45">
        <v>30.256969999999999</v>
      </c>
      <c r="E996" s="45">
        <v>-112.85314</v>
      </c>
      <c r="F996" s="46">
        <v>1</v>
      </c>
      <c r="G996" s="47">
        <v>42685</v>
      </c>
      <c r="H996" s="48">
        <v>0.3263888888888889</v>
      </c>
      <c r="I996" s="45">
        <v>6.7</v>
      </c>
      <c r="J996" s="45">
        <v>23</v>
      </c>
      <c r="K996" s="39" t="s">
        <v>443</v>
      </c>
      <c r="L996" s="39" t="s">
        <v>444</v>
      </c>
      <c r="M996" s="39">
        <v>2</v>
      </c>
      <c r="AI996" s="40">
        <f>VLOOKUP(K996,spp!A:E,5,FALSE)</f>
        <v>33.238461538461536</v>
      </c>
      <c r="AJ996" s="40">
        <f t="shared" si="236"/>
        <v>66.476923076923072</v>
      </c>
      <c r="AK996" s="42">
        <f t="shared" si="237"/>
        <v>0.04</v>
      </c>
    </row>
    <row r="997" spans="1:37" x14ac:dyDescent="0.25">
      <c r="A997" s="45">
        <v>364</v>
      </c>
      <c r="B997" s="45" t="s">
        <v>423</v>
      </c>
      <c r="C997" s="45" t="str">
        <f>CONCATENATE(B997,A997)</f>
        <v>Puerto Lobos364</v>
      </c>
      <c r="D997" s="45">
        <v>30.256969999999999</v>
      </c>
      <c r="E997" s="45">
        <v>-112.85314</v>
      </c>
      <c r="F997" s="46">
        <v>2</v>
      </c>
      <c r="G997" s="47">
        <v>42685</v>
      </c>
      <c r="H997" s="48">
        <v>0.33333333333333331</v>
      </c>
      <c r="I997" s="45">
        <v>5.9</v>
      </c>
      <c r="J997" s="45">
        <v>23</v>
      </c>
      <c r="K997" s="39" t="s">
        <v>443</v>
      </c>
      <c r="L997" s="39" t="s">
        <v>444</v>
      </c>
      <c r="M997" s="39">
        <v>4</v>
      </c>
      <c r="AI997" s="40">
        <f>VLOOKUP(K997,spp!A:E,5,FALSE)</f>
        <v>33.238461538461536</v>
      </c>
      <c r="AJ997" s="40">
        <f t="shared" si="236"/>
        <v>132.95384615384614</v>
      </c>
      <c r="AK997" s="42">
        <f t="shared" si="237"/>
        <v>0.08</v>
      </c>
    </row>
    <row r="998" spans="1:37" x14ac:dyDescent="0.25">
      <c r="A998" s="40">
        <v>365</v>
      </c>
      <c r="B998" s="40" t="s">
        <v>423</v>
      </c>
      <c r="C998" s="40" t="s">
        <v>429</v>
      </c>
      <c r="D998" s="40">
        <v>30.256969999999999</v>
      </c>
      <c r="E998" s="40">
        <v>-112.85314</v>
      </c>
      <c r="F998" s="40">
        <v>1</v>
      </c>
      <c r="G998" s="43">
        <v>42685</v>
      </c>
      <c r="H998" s="44">
        <v>0.3263888888888889</v>
      </c>
      <c r="I998" s="40">
        <v>6.4</v>
      </c>
      <c r="J998" s="40">
        <v>23</v>
      </c>
      <c r="K998" s="40" t="s">
        <v>24</v>
      </c>
      <c r="L998" s="40" t="s">
        <v>25</v>
      </c>
      <c r="M998" s="40">
        <f>SUM(N998:AG998)</f>
        <v>1</v>
      </c>
      <c r="V998" s="40">
        <v>1</v>
      </c>
      <c r="AH998" s="41">
        <v>1.413E-2</v>
      </c>
      <c r="AI998" s="40">
        <v>2.9849999999999999</v>
      </c>
      <c r="AJ998" s="40">
        <v>279.60842483900149</v>
      </c>
      <c r="AK998" s="40">
        <v>0.01</v>
      </c>
    </row>
    <row r="999" spans="1:37" x14ac:dyDescent="0.25">
      <c r="A999" s="45">
        <v>365</v>
      </c>
      <c r="B999" s="45" t="s">
        <v>423</v>
      </c>
      <c r="C999" s="45" t="str">
        <f>CONCATENATE(B999,A999)</f>
        <v>Puerto Lobos365</v>
      </c>
      <c r="D999" s="45">
        <v>30.256969999999999</v>
      </c>
      <c r="E999" s="45">
        <v>-112.85314</v>
      </c>
      <c r="F999" s="46">
        <v>1</v>
      </c>
      <c r="G999" s="47">
        <v>42685</v>
      </c>
      <c r="H999" s="48">
        <v>0.3263888888888889</v>
      </c>
      <c r="I999" s="45">
        <v>6.4</v>
      </c>
      <c r="J999" s="45">
        <v>23</v>
      </c>
      <c r="K999" s="39" t="s">
        <v>441</v>
      </c>
      <c r="L999" s="39" t="s">
        <v>442</v>
      </c>
      <c r="M999" s="39">
        <v>3</v>
      </c>
      <c r="AI999" s="40">
        <f>VLOOKUP(K999,spp!A:E,5,FALSE)</f>
        <v>20.71</v>
      </c>
      <c r="AJ999" s="40">
        <f>AI999*M999</f>
        <v>62.13</v>
      </c>
      <c r="AK999" s="42">
        <f t="shared" ref="AK999" si="238">M999/50</f>
        <v>0.06</v>
      </c>
    </row>
    <row r="1000" spans="1:37" x14ac:dyDescent="0.25">
      <c r="A1000" s="40">
        <v>366</v>
      </c>
      <c r="B1000" s="40" t="s">
        <v>423</v>
      </c>
      <c r="C1000" s="40" t="s">
        <v>430</v>
      </c>
      <c r="D1000" s="40">
        <v>30.256969999999999</v>
      </c>
      <c r="E1000" s="40">
        <v>-112.85314</v>
      </c>
      <c r="F1000" s="40">
        <v>2</v>
      </c>
      <c r="G1000" s="43">
        <v>42685</v>
      </c>
      <c r="H1000" s="44">
        <v>0.33333333333333331</v>
      </c>
      <c r="I1000" s="40">
        <v>6.7</v>
      </c>
      <c r="J1000" s="40">
        <v>23</v>
      </c>
      <c r="K1000" s="40" t="s">
        <v>24</v>
      </c>
      <c r="L1000" s="40" t="s">
        <v>25</v>
      </c>
      <c r="M1000" s="40">
        <f>SUM(N1000:AG1000)</f>
        <v>1</v>
      </c>
      <c r="V1000" s="40">
        <v>1</v>
      </c>
      <c r="AH1000" s="41">
        <v>1.413E-2</v>
      </c>
      <c r="AI1000" s="40">
        <v>2.9849999999999999</v>
      </c>
      <c r="AJ1000" s="40">
        <v>279.60842483900149</v>
      </c>
      <c r="AK1000" s="40">
        <v>0.01</v>
      </c>
    </row>
    <row r="1001" spans="1:37" x14ac:dyDescent="0.25">
      <c r="A1001" s="45">
        <v>366</v>
      </c>
      <c r="B1001" s="45" t="s">
        <v>423</v>
      </c>
      <c r="C1001" s="45" t="str">
        <f>CONCATENATE(B1001,A1001)</f>
        <v>Puerto Lobos366</v>
      </c>
      <c r="D1001" s="45">
        <v>30.256969999999999</v>
      </c>
      <c r="E1001" s="45">
        <v>-112.85314</v>
      </c>
      <c r="F1001" s="46">
        <v>2</v>
      </c>
      <c r="G1001" s="47">
        <v>42685</v>
      </c>
      <c r="H1001" s="48">
        <v>0.33333333333333331</v>
      </c>
      <c r="I1001" s="45">
        <v>6.7</v>
      </c>
      <c r="J1001" s="45">
        <v>23</v>
      </c>
      <c r="K1001" s="39" t="s">
        <v>441</v>
      </c>
      <c r="L1001" s="39" t="s">
        <v>442</v>
      </c>
      <c r="M1001" s="39">
        <v>1</v>
      </c>
      <c r="AI1001" s="40">
        <f>VLOOKUP(K1001,spp!A:E,5,FALSE)</f>
        <v>20.71</v>
      </c>
      <c r="AJ1001" s="40">
        <f t="shared" ref="AJ1001:AJ1002" si="239">AI1001*M1001</f>
        <v>20.71</v>
      </c>
      <c r="AK1001" s="42">
        <f t="shared" ref="AK1001:AK1002" si="240">M1001/50</f>
        <v>0.02</v>
      </c>
    </row>
    <row r="1002" spans="1:37" x14ac:dyDescent="0.25">
      <c r="A1002" s="45">
        <v>366</v>
      </c>
      <c r="B1002" s="45" t="s">
        <v>423</v>
      </c>
      <c r="C1002" s="45" t="str">
        <f>CONCATENATE(B1002,A1002)</f>
        <v>Puerto Lobos366</v>
      </c>
      <c r="D1002" s="45">
        <v>30.256969999999999</v>
      </c>
      <c r="E1002" s="45">
        <v>-112.85314</v>
      </c>
      <c r="F1002" s="46">
        <v>2</v>
      </c>
      <c r="G1002" s="47">
        <v>42685</v>
      </c>
      <c r="H1002" s="48">
        <v>0.33333333333333331</v>
      </c>
      <c r="I1002" s="45">
        <v>6.7</v>
      </c>
      <c r="J1002" s="45">
        <v>23</v>
      </c>
      <c r="K1002" s="39" t="s">
        <v>445</v>
      </c>
      <c r="L1002" s="39" t="s">
        <v>446</v>
      </c>
      <c r="M1002" s="39">
        <v>2</v>
      </c>
      <c r="AI1002" s="40">
        <f>VLOOKUP(K1002,spp!A:E,5,FALSE)</f>
        <v>375</v>
      </c>
      <c r="AJ1002" s="40">
        <f t="shared" si="239"/>
        <v>750</v>
      </c>
      <c r="AK1002" s="42">
        <f t="shared" si="240"/>
        <v>0.04</v>
      </c>
    </row>
  </sheetData>
  <autoFilter ref="A2:AL1002"/>
  <sortState ref="A3:AL1002">
    <sortCondition ref="A3:A1002"/>
    <sortCondition sortBy="cellColor" ref="L3:L1002" dxfId="0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spp</vt:lpstr>
      <vt:lpstr>Hoja1</vt:lpstr>
      <vt:lpstr>Peces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RAM</dc:creator>
  <cp:lastModifiedBy>GINA RAM</cp:lastModifiedBy>
  <dcterms:created xsi:type="dcterms:W3CDTF">2017-07-25T15:44:58Z</dcterms:created>
  <dcterms:modified xsi:type="dcterms:W3CDTF">2017-07-26T03:30:53Z</dcterms:modified>
</cp:coreProperties>
</file>