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oma\Documents\2024-2025\Data Management\Q2\Prep\labexam\"/>
    </mc:Choice>
  </mc:AlternateContent>
  <xr:revisionPtr revIDLastSave="0" documentId="13_ncr:1_{4499FEB5-601D-4B43-91C7-EE9580909275}" xr6:coauthVersionLast="47" xr6:coauthVersionMax="47" xr10:uidLastSave="{00000000-0000-0000-0000-000000000000}"/>
  <bookViews>
    <workbookView xWindow="19095" yWindow="0" windowWidth="19410" windowHeight="20985" activeTab="5" xr2:uid="{00000000-000D-0000-FFFF-FFFF00000000}"/>
  </bookViews>
  <sheets>
    <sheet name="Games" sheetId="3" r:id="rId1"/>
    <sheet name="Referees" sheetId="5" r:id="rId2"/>
    <sheet name="Teams" sheetId="7" r:id="rId3"/>
    <sheet name="Stadium" sheetId="8" r:id="rId4"/>
    <sheet name="Match" sheetId="10" r:id="rId5"/>
    <sheet name="Match Referees" sheetId="11" r:id="rId6"/>
  </sheets>
  <externalReferences>
    <externalReference r:id="rId7"/>
  </externalReferences>
  <definedNames>
    <definedName name="_xlnm._FilterDatabase" localSheetId="5" hidden="1">'Match Referees'!$A$1:$G$31</definedName>
    <definedName name="Team">'[1]Team Setup'!$B$5:$B$36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10" l="1"/>
  <c r="C4" i="10"/>
  <c r="C5" i="10"/>
  <c r="C6" i="10"/>
  <c r="C7" i="10"/>
  <c r="C8" i="10"/>
  <c r="W2" i="11"/>
  <c r="A12" i="11"/>
  <c r="A16" i="11"/>
  <c r="A17" i="11"/>
  <c r="A20" i="11"/>
  <c r="A2" i="11"/>
  <c r="D2" i="11" s="1"/>
  <c r="A3" i="10"/>
  <c r="A4" i="10"/>
  <c r="A5" i="10"/>
  <c r="A6" i="10"/>
  <c r="A7" i="10"/>
  <c r="A8" i="10"/>
  <c r="A2" i="10"/>
  <c r="M3" i="11"/>
  <c r="A3" i="11" s="1"/>
  <c r="D3" i="11" s="1"/>
  <c r="M4" i="11"/>
  <c r="A4" i="11" s="1"/>
  <c r="D4" i="11" s="1"/>
  <c r="M5" i="11"/>
  <c r="A5" i="11" s="1"/>
  <c r="D5" i="11" s="1"/>
  <c r="M6" i="11"/>
  <c r="A6" i="11" s="1"/>
  <c r="M7" i="11"/>
  <c r="A7" i="11" s="1"/>
  <c r="M8" i="11"/>
  <c r="M9" i="11"/>
  <c r="M10" i="11"/>
  <c r="M11" i="11"/>
  <c r="A11" i="11" s="1"/>
  <c r="M12" i="11"/>
  <c r="M13" i="11"/>
  <c r="A13" i="11" s="1"/>
  <c r="M14" i="11"/>
  <c r="A14" i="11" s="1"/>
  <c r="M15" i="11"/>
  <c r="A15" i="11" s="1"/>
  <c r="M16" i="11"/>
  <c r="M17" i="11"/>
  <c r="M18" i="11"/>
  <c r="A18" i="11" s="1"/>
  <c r="M19" i="11"/>
  <c r="A19" i="11" s="1"/>
  <c r="M20" i="11"/>
  <c r="M21" i="11"/>
  <c r="A21" i="11" s="1"/>
  <c r="M22" i="11"/>
  <c r="A22" i="11" s="1"/>
  <c r="M23" i="11"/>
  <c r="A23" i="11" s="1"/>
  <c r="M24" i="11"/>
  <c r="A24" i="11" s="1"/>
  <c r="M25" i="11"/>
  <c r="A25" i="11" s="1"/>
  <c r="M26" i="11"/>
  <c r="A26" i="11" s="1"/>
  <c r="M27" i="11"/>
  <c r="A27" i="11" s="1"/>
  <c r="M28" i="11"/>
  <c r="A28" i="11" s="1"/>
  <c r="M29" i="11"/>
  <c r="A29" i="11" s="1"/>
  <c r="M30" i="11"/>
  <c r="A30" i="11" s="1"/>
  <c r="M31" i="11"/>
  <c r="A31" i="11" s="1"/>
  <c r="M2" i="11"/>
  <c r="N3" i="11"/>
  <c r="N4" i="11"/>
  <c r="N5" i="11"/>
  <c r="N6" i="11"/>
  <c r="N7" i="11"/>
  <c r="N8" i="11"/>
  <c r="A8" i="11" s="1"/>
  <c r="N9" i="11"/>
  <c r="A9" i="11" s="1"/>
  <c r="N10" i="11"/>
  <c r="N11" i="11"/>
  <c r="N12" i="11"/>
  <c r="N13" i="11"/>
  <c r="N14" i="11"/>
  <c r="N15" i="11"/>
  <c r="N16" i="11"/>
  <c r="N17" i="11"/>
  <c r="N18" i="11"/>
  <c r="N19" i="11"/>
  <c r="N20" i="11"/>
  <c r="N21" i="11"/>
  <c r="N22" i="11"/>
  <c r="N23" i="11"/>
  <c r="N24" i="11"/>
  <c r="N25" i="11"/>
  <c r="N26" i="11"/>
  <c r="N27" i="11"/>
  <c r="N28" i="11"/>
  <c r="N29" i="11"/>
  <c r="N30" i="11"/>
  <c r="N31" i="11"/>
  <c r="N2" i="11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2" i="11"/>
  <c r="C2" i="10"/>
  <c r="F3" i="10"/>
  <c r="F4" i="10"/>
  <c r="F5" i="10"/>
  <c r="F6" i="10"/>
  <c r="F7" i="10"/>
  <c r="F8" i="10"/>
  <c r="F2" i="10"/>
  <c r="E3" i="10"/>
  <c r="E4" i="10"/>
  <c r="E5" i="10"/>
  <c r="E6" i="10"/>
  <c r="E7" i="10"/>
  <c r="E8" i="10"/>
  <c r="E2" i="10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2" i="7"/>
  <c r="D3" i="10"/>
  <c r="D4" i="10"/>
  <c r="D5" i="10"/>
  <c r="D6" i="10"/>
  <c r="D7" i="10"/>
  <c r="D8" i="10"/>
  <c r="D2" i="10"/>
  <c r="D7" i="11" l="1"/>
  <c r="D30" i="11"/>
  <c r="D6" i="11"/>
  <c r="D29" i="11"/>
  <c r="D26" i="11"/>
  <c r="D31" i="11"/>
  <c r="D25" i="11"/>
  <c r="D22" i="11"/>
  <c r="D19" i="11"/>
  <c r="D28" i="11"/>
  <c r="D24" i="11"/>
  <c r="D21" i="11"/>
  <c r="D18" i="11"/>
  <c r="D20" i="11"/>
  <c r="D17" i="11"/>
  <c r="D16" i="11"/>
  <c r="D12" i="11"/>
  <c r="D14" i="11"/>
  <c r="D13" i="11"/>
  <c r="D23" i="11"/>
  <c r="D9" i="11"/>
  <c r="D11" i="11"/>
  <c r="D27" i="11"/>
  <c r="D15" i="11"/>
  <c r="D8" i="11"/>
  <c r="A10" i="11"/>
  <c r="D10" i="11" s="1"/>
</calcChain>
</file>

<file path=xl/sharedStrings.xml><?xml version="1.0" encoding="utf-8"?>
<sst xmlns="http://schemas.openxmlformats.org/spreadsheetml/2006/main" count="896" uniqueCount="204">
  <si>
    <t>Club Brugge</t>
  </si>
  <si>
    <t>Jan Breydel</t>
  </si>
  <si>
    <t>Belgium</t>
  </si>
  <si>
    <t>Paris Saint-Germain</t>
  </si>
  <si>
    <t>Parc des Princes</t>
  </si>
  <si>
    <t>France</t>
  </si>
  <si>
    <t>Real Madrid</t>
  </si>
  <si>
    <t>Santiago Bernabeu</t>
  </si>
  <si>
    <t>Spain</t>
  </si>
  <si>
    <t>Galatasaray</t>
  </si>
  <si>
    <t>Türk Telekom Arena</t>
  </si>
  <si>
    <t>Turkey</t>
  </si>
  <si>
    <t>Tottenham Hotspur</t>
  </si>
  <si>
    <t>White Hart Lane</t>
  </si>
  <si>
    <t>England</t>
  </si>
  <si>
    <t>Crvena Zvezda</t>
  </si>
  <si>
    <t>Rajko Mitić Stadium</t>
  </si>
  <si>
    <t>Serbia</t>
  </si>
  <si>
    <t>Bayern Munich</t>
  </si>
  <si>
    <t>Allianz Arena</t>
  </si>
  <si>
    <t>Germany</t>
  </si>
  <si>
    <t>Olympiakos</t>
  </si>
  <si>
    <t>Stadion Karaiskakis</t>
  </si>
  <si>
    <t>Greece</t>
  </si>
  <si>
    <t>Manchester City</t>
  </si>
  <si>
    <t>City of Manchester</t>
  </si>
  <si>
    <t>Shakhtar Donetsk</t>
  </si>
  <si>
    <t>Donbass Arena</t>
  </si>
  <si>
    <t>Ukraine</t>
  </si>
  <si>
    <t>Dinamo Zagreb</t>
  </si>
  <si>
    <t>Stadion Maksimir</t>
  </si>
  <si>
    <t>Croatia</t>
  </si>
  <si>
    <t>Atalanta</t>
  </si>
  <si>
    <t xml:space="preserve">Stadion Atleti Azzurri </t>
  </si>
  <si>
    <t>Italy</t>
  </si>
  <si>
    <t>Atletico Madrid</t>
  </si>
  <si>
    <t>Vicente Calderon</t>
  </si>
  <si>
    <t>Lokomotiv Moscow</t>
  </si>
  <si>
    <t>RZD Arena</t>
  </si>
  <si>
    <t>Russia</t>
  </si>
  <si>
    <t>Juventus</t>
  </si>
  <si>
    <t>Juventus Stadium</t>
  </si>
  <si>
    <t>Bayer Leverkusen</t>
  </si>
  <si>
    <t>BayArena</t>
  </si>
  <si>
    <t>Napoli</t>
  </si>
  <si>
    <t>San Paolo</t>
  </si>
  <si>
    <t>Liverpool</t>
  </si>
  <si>
    <t>Anfield</t>
  </si>
  <si>
    <t>Genk</t>
  </si>
  <si>
    <t>Luminus Arena</t>
  </si>
  <si>
    <t>RB Salzburg</t>
  </si>
  <si>
    <t>Red Bull Arena</t>
  </si>
  <si>
    <t>Austria</t>
  </si>
  <si>
    <t>Borussia Dortmund</t>
  </si>
  <si>
    <t>Signal Iduna Park</t>
  </si>
  <si>
    <t>Barcelona</t>
  </si>
  <si>
    <t>Nou Camp</t>
  </si>
  <si>
    <t>Internazionale</t>
  </si>
  <si>
    <t>San Siro Stadium</t>
  </si>
  <si>
    <t>Slavia Praha</t>
  </si>
  <si>
    <t>Synot Tip Arena</t>
  </si>
  <si>
    <t>Czech</t>
  </si>
  <si>
    <t>Benfica</t>
  </si>
  <si>
    <t>Estádio da Luz</t>
  </si>
  <si>
    <t>Portugal</t>
  </si>
  <si>
    <t>Lyon</t>
  </si>
  <si>
    <t>Groupama Stadium</t>
  </si>
  <si>
    <t>Zenit St. Petersburg</t>
  </si>
  <si>
    <t>Gazprom Arena</t>
  </si>
  <si>
    <t>RB Leipzig</t>
  </si>
  <si>
    <t>Red Bull Arena Leipzig</t>
  </si>
  <si>
    <t>Ajax</t>
  </si>
  <si>
    <t>Amsterdam Arena</t>
  </si>
  <si>
    <t>Netherland</t>
  </si>
  <si>
    <t>Valencia</t>
  </si>
  <si>
    <t>Mestalla</t>
  </si>
  <si>
    <t>Lille</t>
  </si>
  <si>
    <t>Stadion Pierre-Mauroy</t>
  </si>
  <si>
    <t>Chelsea</t>
  </si>
  <si>
    <t>Stamford Bridge</t>
  </si>
  <si>
    <t>Team</t>
  </si>
  <si>
    <t>Brugge</t>
  </si>
  <si>
    <t>Madrid</t>
  </si>
  <si>
    <t>Donetsk</t>
  </si>
  <si>
    <t>Zagreb</t>
  </si>
  <si>
    <t>Leverkusen</t>
  </si>
  <si>
    <t>Salzburg</t>
  </si>
  <si>
    <t>Dortmund</t>
  </si>
  <si>
    <t>Leipzig</t>
  </si>
  <si>
    <t>Parijs</t>
  </si>
  <si>
    <t>Istanbul</t>
  </si>
  <si>
    <t>London</t>
  </si>
  <si>
    <t>Belgrado</t>
  </si>
  <si>
    <t>Munchen</t>
  </si>
  <si>
    <t>Athene</t>
  </si>
  <si>
    <t>Manchester</t>
  </si>
  <si>
    <t>Bergamo</t>
  </si>
  <si>
    <t>Moskou</t>
  </si>
  <si>
    <t>Turijn</t>
  </si>
  <si>
    <t>Napels</t>
  </si>
  <si>
    <t>Gent</t>
  </si>
  <si>
    <t>Milaan</t>
  </si>
  <si>
    <t>Praag</t>
  </si>
  <si>
    <t>Lissabon</t>
  </si>
  <si>
    <t>St Petersburg</t>
  </si>
  <si>
    <t>Amsterdam</t>
  </si>
  <si>
    <t>Rijsel</t>
  </si>
  <si>
    <t>2 - 0</t>
  </si>
  <si>
    <t>6 - 2</t>
  </si>
  <si>
    <t>1 - 1</t>
  </si>
  <si>
    <t>0 - 0</t>
  </si>
  <si>
    <t>0 - 1</t>
  </si>
  <si>
    <t>2 - 2</t>
  </si>
  <si>
    <t>Ovidiu Alin Hategan</t>
  </si>
  <si>
    <t>Romania</t>
  </si>
  <si>
    <t>Benoit Bastien</t>
  </si>
  <si>
    <t>Felix Brych</t>
  </si>
  <si>
    <t>Cuneyt Cakir</t>
  </si>
  <si>
    <t>William Collum</t>
  </si>
  <si>
    <t>Scotland</t>
  </si>
  <si>
    <t>Artur Dias Soares</t>
  </si>
  <si>
    <t>Andreas Ekberg</t>
  </si>
  <si>
    <t>Sweden</t>
  </si>
  <si>
    <t>Bartosz Frankowski</t>
  </si>
  <si>
    <t>Poland</t>
  </si>
  <si>
    <t>Stephanie Frappart</t>
  </si>
  <si>
    <t>Jesus Gil Manzano</t>
  </si>
  <si>
    <t>Serdar Gozubukuk</t>
  </si>
  <si>
    <t>Netherlands</t>
  </si>
  <si>
    <t>Orel Grinfeld</t>
  </si>
  <si>
    <t>Israel</t>
  </si>
  <si>
    <t>Marco Guida</t>
  </si>
  <si>
    <t>Srdjan Jovanovic</t>
  </si>
  <si>
    <t>Matej Jug</t>
  </si>
  <si>
    <t>Slovenia</t>
  </si>
  <si>
    <t>Georgi Kabakov</t>
  </si>
  <si>
    <t>Bulgaria</t>
  </si>
  <si>
    <t>Sergey Karasev</t>
  </si>
  <si>
    <t>Istvan Kovacs</t>
  </si>
  <si>
    <t>Pavel Kralovec</t>
  </si>
  <si>
    <t>Czech Republic</t>
  </si>
  <si>
    <t>Ivan Kruzliak</t>
  </si>
  <si>
    <t>Slovakia</t>
  </si>
  <si>
    <t>Bjorn Kuipers</t>
  </si>
  <si>
    <t>Aleksei Kulbakov</t>
  </si>
  <si>
    <t>Belarus</t>
  </si>
  <si>
    <t>Francois Letexier</t>
  </si>
  <si>
    <t>Bobby Madden</t>
  </si>
  <si>
    <t>Danny Makkelie</t>
  </si>
  <si>
    <t>Szymon Marciniak</t>
  </si>
  <si>
    <t>Davide Massa</t>
  </si>
  <si>
    <t>Antonio Miguel Mateu Lahoz</t>
  </si>
  <si>
    <t>Halil Meler</t>
  </si>
  <si>
    <t>Michael Oliver</t>
  </si>
  <si>
    <t>Northumberland</t>
  </si>
  <si>
    <t>Daniele Orsato</t>
  </si>
  <si>
    <t>Ali Palabiyik</t>
  </si>
  <si>
    <t>Pawel Raczkowski</t>
  </si>
  <si>
    <t>Sandro Scharer</t>
  </si>
  <si>
    <t>Switzerland</t>
  </si>
  <si>
    <t>Tasos Sidiropoulos</t>
  </si>
  <si>
    <t>Daniel Siebert</t>
  </si>
  <si>
    <t>Damir Skomina</t>
  </si>
  <si>
    <t>Tobias Stieler</t>
  </si>
  <si>
    <t>Anthony Taylor</t>
  </si>
  <si>
    <t>Cheshire</t>
  </si>
  <si>
    <t>Andris Treimanis</t>
  </si>
  <si>
    <t>Latvia</t>
  </si>
  <si>
    <t>Clement Turpin</t>
  </si>
  <si>
    <t>Slavko Vincic</t>
  </si>
  <si>
    <t>Felix Zwayer</t>
  </si>
  <si>
    <t>Carlos del Cerro Grande</t>
  </si>
  <si>
    <t xml:space="preserve">Date </t>
  </si>
  <si>
    <t xml:space="preserve"> Time </t>
  </si>
  <si>
    <t xml:space="preserve"> Home Team </t>
  </si>
  <si>
    <t xml:space="preserve"> Away Team </t>
  </si>
  <si>
    <t xml:space="preserve"> Result </t>
  </si>
  <si>
    <t xml:space="preserve"> Stadium </t>
  </si>
  <si>
    <t xml:space="preserve"> Referee </t>
  </si>
  <si>
    <t xml:space="preserve"> Referee Role</t>
  </si>
  <si>
    <t>Stadiun</t>
  </si>
  <si>
    <t>City</t>
  </si>
  <si>
    <t>Country</t>
  </si>
  <si>
    <t>Maximum number of spectators</t>
  </si>
  <si>
    <t>Name</t>
  </si>
  <si>
    <t>Gender</t>
  </si>
  <si>
    <t>Head Referee</t>
  </si>
  <si>
    <t>Assistant</t>
  </si>
  <si>
    <t>RefereeID</t>
  </si>
  <si>
    <t>TeamID</t>
  </si>
  <si>
    <t>Stadium</t>
  </si>
  <si>
    <t>StadiumID</t>
  </si>
  <si>
    <t>Stadium related info</t>
  </si>
  <si>
    <t>HomeTeamID</t>
  </si>
  <si>
    <t>GuestTeamID</t>
  </si>
  <si>
    <t>DateTime</t>
  </si>
  <si>
    <t>DATETIME</t>
  </si>
  <si>
    <t>MatchID</t>
  </si>
  <si>
    <t>CONCAT</t>
  </si>
  <si>
    <t>DATETIME CONCAT</t>
  </si>
  <si>
    <t xml:space="preserve">  2323xxc</t>
  </si>
  <si>
    <t>M</t>
  </si>
  <si>
    <t>F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</si>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</sst>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h:mm;@"/>
    <numFmt numFmtId="165" formatCode="ddd\,\ dd\-mmm\-yy\ "/>
    <numFmt numFmtId="166" formatCode="mm/dd/yyyy\ hh:mm"/>
    <numFmt numFmtId="172" formatCode="yyyy\-mm\-dd\ 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165" fontId="0" fillId="0" borderId="0" xfId="0" applyNumberFormat="1"/>
    <xf numFmtId="0" fontId="1" fillId="0" borderId="0" xfId="0" applyFont="1"/>
    <xf numFmtId="3" fontId="0" fillId="0" borderId="0" xfId="0" applyNumberFormat="1"/>
    <xf numFmtId="20" fontId="0" fillId="0" borderId="0" xfId="0" applyNumberFormat="1"/>
    <xf numFmtId="17" fontId="0" fillId="0" borderId="0" xfId="0" applyNumberFormat="1"/>
    <xf numFmtId="16" fontId="0" fillId="0" borderId="0" xfId="0" applyNumberForma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5" xfId="0" applyBorder="1" applyAlignment="1">
      <alignment horizontal="center"/>
    </xf>
    <xf numFmtId="22" fontId="0" fillId="0" borderId="0" xfId="0" applyNumberFormat="1"/>
    <xf numFmtId="166" fontId="0" fillId="0" borderId="4" xfId="0" applyNumberFormat="1" applyBorder="1"/>
    <xf numFmtId="166" fontId="0" fillId="0" borderId="6" xfId="0" applyNumberFormat="1" applyBorder="1"/>
    <xf numFmtId="0" fontId="0" fillId="0" borderId="7" xfId="0" applyBorder="1" applyAlignment="1">
      <alignment horizontal="center"/>
    </xf>
    <xf numFmtId="0" fontId="0" fillId="0" borderId="0" xfId="0" applyBorder="1"/>
    <xf numFmtId="0" fontId="1" fillId="0" borderId="0" xfId="0" applyFont="1" applyBorder="1"/>
    <xf numFmtId="172" fontId="0" fillId="0" borderId="0" xfId="0" applyNumberFormat="1"/>
    <xf numFmtId="0" fontId="0" fillId="0" borderId="5" xfId="0" applyNumberFormat="1" applyBorder="1" applyAlignment="1">
      <alignment horizontal="center"/>
    </xf>
    <xf numFmtId="0" fontId="0" fillId="0" borderId="8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rederik.waeyaert/Downloads/UEFA%20Champions%20League%202019-2020%20V1.6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eam Setup"/>
      <sheetName val="Group Stages"/>
      <sheetName val="Knock Out Phase"/>
      <sheetName val="Team Info"/>
      <sheetName val="Team History"/>
      <sheetName val="Dummy Table"/>
      <sheetName val="Copyright"/>
      <sheetName val="Copyright-2"/>
    </sheetNames>
    <sheetDataSet>
      <sheetData sheetId="0">
        <row r="5">
          <cell r="B5" t="str">
            <v>Club Brugge</v>
          </cell>
        </row>
        <row r="6">
          <cell r="B6" t="str">
            <v>Paris Saint-Germain</v>
          </cell>
        </row>
        <row r="7">
          <cell r="B7" t="str">
            <v>Real Madrid</v>
          </cell>
        </row>
        <row r="8">
          <cell r="B8" t="str">
            <v>Galatasaray</v>
          </cell>
        </row>
        <row r="9">
          <cell r="B9" t="str">
            <v>Tottenham Hotspur</v>
          </cell>
        </row>
        <row r="10">
          <cell r="B10" t="str">
            <v>Crvena Zvezda</v>
          </cell>
        </row>
        <row r="11">
          <cell r="B11" t="str">
            <v>Bayern Munich</v>
          </cell>
        </row>
        <row r="12">
          <cell r="B12" t="str">
            <v>Olympiakos</v>
          </cell>
        </row>
        <row r="13">
          <cell r="B13" t="str">
            <v>Manchester City</v>
          </cell>
        </row>
        <row r="14">
          <cell r="B14" t="str">
            <v>Shakhtar Donetsk</v>
          </cell>
        </row>
        <row r="15">
          <cell r="B15" t="str">
            <v>Dinamo Zagreb</v>
          </cell>
        </row>
        <row r="16">
          <cell r="B16" t="str">
            <v>Atalanta</v>
          </cell>
        </row>
        <row r="17">
          <cell r="B17" t="str">
            <v>Atletico Madrid</v>
          </cell>
        </row>
        <row r="18">
          <cell r="B18" t="str">
            <v>Lokomotiv Moscow</v>
          </cell>
        </row>
        <row r="19">
          <cell r="B19" t="str">
            <v>Juventus</v>
          </cell>
        </row>
        <row r="20">
          <cell r="B20" t="str">
            <v>Bayer Leverkusen</v>
          </cell>
        </row>
        <row r="21">
          <cell r="B21" t="str">
            <v>Napoli</v>
          </cell>
        </row>
        <row r="22">
          <cell r="B22" t="str">
            <v>Liverpool</v>
          </cell>
        </row>
        <row r="23">
          <cell r="B23" t="str">
            <v>Genk</v>
          </cell>
        </row>
        <row r="24">
          <cell r="B24" t="str">
            <v>RB Salzburg</v>
          </cell>
        </row>
        <row r="25">
          <cell r="B25" t="str">
            <v>Borussia Dortmund</v>
          </cell>
        </row>
        <row r="26">
          <cell r="B26" t="str">
            <v>Barcelona</v>
          </cell>
        </row>
        <row r="27">
          <cell r="B27" t="str">
            <v>Internazionale</v>
          </cell>
        </row>
        <row r="28">
          <cell r="B28" t="str">
            <v>Slavia Praha</v>
          </cell>
        </row>
        <row r="29">
          <cell r="B29" t="str">
            <v>Benfica</v>
          </cell>
        </row>
        <row r="30">
          <cell r="B30" t="str">
            <v>Lyon</v>
          </cell>
        </row>
        <row r="31">
          <cell r="B31" t="str">
            <v>Zenit St. Petersburg</v>
          </cell>
        </row>
        <row r="32">
          <cell r="B32" t="str">
            <v>RB Leipzig</v>
          </cell>
        </row>
        <row r="33">
          <cell r="B33" t="str">
            <v>Ajax</v>
          </cell>
        </row>
        <row r="34">
          <cell r="B34" t="str">
            <v>Valencia</v>
          </cell>
        </row>
        <row r="35">
          <cell r="B35" t="str">
            <v>Lille</v>
          </cell>
        </row>
        <row r="36">
          <cell r="B36" t="str">
            <v>Chelsea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6"/>
  <sheetViews>
    <sheetView zoomScale="115" zoomScaleNormal="115" workbookViewId="0">
      <selection activeCell="A2" sqref="A2:A31"/>
    </sheetView>
  </sheetViews>
  <sheetFormatPr defaultRowHeight="15" x14ac:dyDescent="0.25"/>
  <cols>
    <col min="1" max="1" width="20.28515625" bestFit="1" customWidth="1"/>
    <col min="2" max="2" width="20.28515625" customWidth="1"/>
    <col min="3" max="4" width="18.7109375" bestFit="1" customWidth="1"/>
    <col min="5" max="5" width="9.28515625" style="1" bestFit="1" customWidth="1"/>
    <col min="6" max="6" width="21.42578125" bestFit="1" customWidth="1"/>
    <col min="7" max="7" width="18.140625" bestFit="1" customWidth="1"/>
    <col min="8" max="8" width="19.7109375" bestFit="1" customWidth="1"/>
  </cols>
  <sheetData>
    <row r="1" spans="1:16" x14ac:dyDescent="0.25">
      <c r="A1" s="4" t="s">
        <v>172</v>
      </c>
      <c r="B1" s="4" t="s">
        <v>173</v>
      </c>
      <c r="C1" s="4" t="s">
        <v>174</v>
      </c>
      <c r="D1" s="4" t="s">
        <v>175</v>
      </c>
      <c r="E1" s="4" t="s">
        <v>176</v>
      </c>
      <c r="F1" s="4" t="s">
        <v>177</v>
      </c>
      <c r="G1" s="4" t="s">
        <v>178</v>
      </c>
      <c r="H1" s="4" t="s">
        <v>179</v>
      </c>
    </row>
    <row r="2" spans="1:16" x14ac:dyDescent="0.25">
      <c r="A2" s="3">
        <v>43725</v>
      </c>
      <c r="B2" s="2">
        <v>0.875</v>
      </c>
      <c r="C2" t="s">
        <v>44</v>
      </c>
      <c r="D2" t="s">
        <v>46</v>
      </c>
      <c r="E2" s="1" t="s">
        <v>107</v>
      </c>
      <c r="F2" t="s">
        <v>45</v>
      </c>
      <c r="G2" t="s">
        <v>121</v>
      </c>
      <c r="H2" t="s">
        <v>186</v>
      </c>
    </row>
    <row r="3" spans="1:16" x14ac:dyDescent="0.25">
      <c r="A3" s="3">
        <v>43725</v>
      </c>
      <c r="B3" s="2">
        <v>0.875</v>
      </c>
      <c r="C3" t="s">
        <v>44</v>
      </c>
      <c r="D3" t="s">
        <v>46</v>
      </c>
      <c r="E3" s="1" t="s">
        <v>107</v>
      </c>
      <c r="F3" t="s">
        <v>45</v>
      </c>
      <c r="G3" t="s">
        <v>123</v>
      </c>
      <c r="H3" t="s">
        <v>187</v>
      </c>
    </row>
    <row r="4" spans="1:16" x14ac:dyDescent="0.25">
      <c r="A4" s="3">
        <v>43725</v>
      </c>
      <c r="B4" s="2">
        <v>0.875</v>
      </c>
      <c r="C4" t="s">
        <v>44</v>
      </c>
      <c r="D4" t="s">
        <v>46</v>
      </c>
      <c r="E4" s="1" t="s">
        <v>107</v>
      </c>
      <c r="F4" t="s">
        <v>45</v>
      </c>
      <c r="G4" t="s">
        <v>125</v>
      </c>
      <c r="H4" t="s">
        <v>187</v>
      </c>
    </row>
    <row r="5" spans="1:16" x14ac:dyDescent="0.25">
      <c r="A5" s="3">
        <v>43725</v>
      </c>
      <c r="B5" s="2">
        <v>0.875</v>
      </c>
      <c r="C5" t="s">
        <v>44</v>
      </c>
      <c r="D5" t="s">
        <v>46</v>
      </c>
      <c r="E5" s="1" t="s">
        <v>107</v>
      </c>
      <c r="F5" t="s">
        <v>45</v>
      </c>
      <c r="G5" t="s">
        <v>126</v>
      </c>
      <c r="H5" t="s">
        <v>187</v>
      </c>
    </row>
    <row r="6" spans="1:16" x14ac:dyDescent="0.25">
      <c r="A6" s="3">
        <v>43725</v>
      </c>
      <c r="B6" s="2">
        <v>0.875</v>
      </c>
      <c r="C6" t="s">
        <v>50</v>
      </c>
      <c r="D6" t="s">
        <v>48</v>
      </c>
      <c r="E6" s="1" t="s">
        <v>108</v>
      </c>
      <c r="F6" t="s">
        <v>51</v>
      </c>
      <c r="G6" t="s">
        <v>133</v>
      </c>
      <c r="H6" t="s">
        <v>186</v>
      </c>
    </row>
    <row r="7" spans="1:16" x14ac:dyDescent="0.25">
      <c r="A7" s="3">
        <v>43725</v>
      </c>
      <c r="B7" s="2">
        <v>0.875</v>
      </c>
      <c r="C7" t="s">
        <v>50</v>
      </c>
      <c r="D7" t="s">
        <v>48</v>
      </c>
      <c r="E7" s="1" t="s">
        <v>108</v>
      </c>
      <c r="F7" t="s">
        <v>51</v>
      </c>
      <c r="G7" t="s">
        <v>135</v>
      </c>
      <c r="H7" t="s">
        <v>187</v>
      </c>
    </row>
    <row r="8" spans="1:16" x14ac:dyDescent="0.25">
      <c r="A8" s="3">
        <v>43725</v>
      </c>
      <c r="B8" s="2">
        <v>0.875</v>
      </c>
      <c r="C8" t="s">
        <v>50</v>
      </c>
      <c r="D8" t="s">
        <v>48</v>
      </c>
      <c r="E8" s="1" t="s">
        <v>108</v>
      </c>
      <c r="F8" t="s">
        <v>51</v>
      </c>
      <c r="G8" t="s">
        <v>137</v>
      </c>
      <c r="H8" t="s">
        <v>187</v>
      </c>
    </row>
    <row r="9" spans="1:16" x14ac:dyDescent="0.25">
      <c r="A9" s="3">
        <v>43725</v>
      </c>
      <c r="B9" s="2">
        <v>0.875</v>
      </c>
      <c r="C9" t="s">
        <v>50</v>
      </c>
      <c r="D9" t="s">
        <v>48</v>
      </c>
      <c r="E9" s="1" t="s">
        <v>108</v>
      </c>
      <c r="F9" t="s">
        <v>51</v>
      </c>
      <c r="G9" t="s">
        <v>138</v>
      </c>
      <c r="H9" t="s">
        <v>187</v>
      </c>
    </row>
    <row r="10" spans="1:16" x14ac:dyDescent="0.25">
      <c r="A10" s="3">
        <v>43725</v>
      </c>
      <c r="B10" s="2">
        <v>0.875</v>
      </c>
      <c r="C10" t="s">
        <v>57</v>
      </c>
      <c r="D10" t="s">
        <v>59</v>
      </c>
      <c r="E10" s="1" t="s">
        <v>109</v>
      </c>
      <c r="F10" t="s">
        <v>58</v>
      </c>
      <c r="G10" t="s">
        <v>155</v>
      </c>
      <c r="H10" t="s">
        <v>186</v>
      </c>
    </row>
    <row r="11" spans="1:16" x14ac:dyDescent="0.25">
      <c r="A11" s="3">
        <v>43725</v>
      </c>
      <c r="B11" s="2">
        <v>0.875</v>
      </c>
      <c r="C11" t="s">
        <v>57</v>
      </c>
      <c r="D11" t="s">
        <v>59</v>
      </c>
      <c r="E11" s="1" t="s">
        <v>109</v>
      </c>
      <c r="F11" t="s">
        <v>58</v>
      </c>
      <c r="G11" t="s">
        <v>131</v>
      </c>
      <c r="H11" t="s">
        <v>187</v>
      </c>
    </row>
    <row r="12" spans="1:16" x14ac:dyDescent="0.25">
      <c r="A12" s="3">
        <v>43725</v>
      </c>
      <c r="B12" s="2">
        <v>0.875</v>
      </c>
      <c r="C12" t="s">
        <v>57</v>
      </c>
      <c r="D12" t="s">
        <v>59</v>
      </c>
      <c r="E12" s="1" t="s">
        <v>109</v>
      </c>
      <c r="F12" t="s">
        <v>58</v>
      </c>
      <c r="G12" t="s">
        <v>148</v>
      </c>
      <c r="H12" t="s">
        <v>187</v>
      </c>
    </row>
    <row r="13" spans="1:16" x14ac:dyDescent="0.25">
      <c r="A13" s="3">
        <v>43725</v>
      </c>
      <c r="B13" s="2">
        <v>0.875</v>
      </c>
      <c r="C13" t="s">
        <v>57</v>
      </c>
      <c r="D13" t="s">
        <v>59</v>
      </c>
      <c r="E13" s="1" t="s">
        <v>109</v>
      </c>
      <c r="F13" t="s">
        <v>58</v>
      </c>
      <c r="G13" t="s">
        <v>150</v>
      </c>
      <c r="H13" t="s">
        <v>187</v>
      </c>
    </row>
    <row r="14" spans="1:16" x14ac:dyDescent="0.25">
      <c r="A14" s="3">
        <v>43725</v>
      </c>
      <c r="B14" s="2">
        <v>0.875</v>
      </c>
      <c r="C14" t="s">
        <v>53</v>
      </c>
      <c r="D14" t="s">
        <v>55</v>
      </c>
      <c r="E14" s="1" t="s">
        <v>110</v>
      </c>
      <c r="F14" t="s">
        <v>54</v>
      </c>
      <c r="G14" t="s">
        <v>116</v>
      </c>
      <c r="H14" t="s">
        <v>186</v>
      </c>
    </row>
    <row r="15" spans="1:16" x14ac:dyDescent="0.25">
      <c r="A15" s="3">
        <v>43725</v>
      </c>
      <c r="B15" s="2">
        <v>0.875</v>
      </c>
      <c r="C15" t="s">
        <v>53</v>
      </c>
      <c r="D15" t="s">
        <v>55</v>
      </c>
      <c r="E15" s="1" t="s">
        <v>110</v>
      </c>
      <c r="F15" t="s">
        <v>54</v>
      </c>
      <c r="G15" t="s">
        <v>163</v>
      </c>
      <c r="H15" t="s">
        <v>187</v>
      </c>
    </row>
    <row r="16" spans="1:16" x14ac:dyDescent="0.25">
      <c r="A16" s="3">
        <v>43725</v>
      </c>
      <c r="B16" s="2">
        <v>0.875</v>
      </c>
      <c r="C16" t="s">
        <v>53</v>
      </c>
      <c r="D16" t="s">
        <v>55</v>
      </c>
      <c r="E16" s="1" t="s">
        <v>110</v>
      </c>
      <c r="F16" t="s">
        <v>54</v>
      </c>
      <c r="G16" t="s">
        <v>161</v>
      </c>
      <c r="H16" t="s">
        <v>187</v>
      </c>
      <c r="P16" s="4"/>
    </row>
    <row r="17" spans="1:20" x14ac:dyDescent="0.25">
      <c r="A17" s="3">
        <v>43725</v>
      </c>
      <c r="B17" s="2">
        <v>0.875</v>
      </c>
      <c r="C17" t="s">
        <v>53</v>
      </c>
      <c r="D17" t="s">
        <v>55</v>
      </c>
      <c r="E17" s="1" t="s">
        <v>110</v>
      </c>
      <c r="F17" t="s">
        <v>54</v>
      </c>
      <c r="G17" t="s">
        <v>170</v>
      </c>
      <c r="H17" t="s">
        <v>187</v>
      </c>
      <c r="Q17" s="6"/>
      <c r="T17" s="7"/>
    </row>
    <row r="18" spans="1:20" x14ac:dyDescent="0.25">
      <c r="A18" s="3">
        <v>43725</v>
      </c>
      <c r="B18" s="2">
        <v>0.875</v>
      </c>
      <c r="C18" t="s">
        <v>53</v>
      </c>
      <c r="D18" t="s">
        <v>55</v>
      </c>
      <c r="E18" s="1" t="s">
        <v>110</v>
      </c>
      <c r="F18" t="s">
        <v>54</v>
      </c>
      <c r="G18" t="s">
        <v>164</v>
      </c>
      <c r="H18" t="s">
        <v>187</v>
      </c>
      <c r="Q18" s="6"/>
      <c r="T18" s="7"/>
    </row>
    <row r="19" spans="1:20" x14ac:dyDescent="0.25">
      <c r="A19" s="3">
        <v>43739</v>
      </c>
      <c r="B19" s="2">
        <v>0.79166666666666663</v>
      </c>
      <c r="C19" t="s">
        <v>6</v>
      </c>
      <c r="D19" t="s">
        <v>0</v>
      </c>
      <c r="E19" s="1" t="s">
        <v>112</v>
      </c>
      <c r="F19" t="s">
        <v>7</v>
      </c>
      <c r="G19" t="s">
        <v>117</v>
      </c>
      <c r="H19" t="s">
        <v>186</v>
      </c>
      <c r="Q19" s="6"/>
      <c r="T19" s="7"/>
    </row>
    <row r="20" spans="1:20" x14ac:dyDescent="0.25">
      <c r="A20" s="3">
        <v>43739</v>
      </c>
      <c r="B20" s="2">
        <v>0.79166666666666663</v>
      </c>
      <c r="C20" t="s">
        <v>6</v>
      </c>
      <c r="D20" t="s">
        <v>0</v>
      </c>
      <c r="E20" s="1" t="s">
        <v>112</v>
      </c>
      <c r="F20" t="s">
        <v>7</v>
      </c>
      <c r="G20" t="s">
        <v>152</v>
      </c>
      <c r="H20" t="s">
        <v>187</v>
      </c>
      <c r="Q20" s="6"/>
      <c r="T20" s="7"/>
    </row>
    <row r="21" spans="1:20" x14ac:dyDescent="0.25">
      <c r="A21" s="3">
        <v>43739</v>
      </c>
      <c r="B21" s="2">
        <v>0.79166666666666663</v>
      </c>
      <c r="C21" t="s">
        <v>6</v>
      </c>
      <c r="D21" t="s">
        <v>0</v>
      </c>
      <c r="E21" s="1" t="s">
        <v>112</v>
      </c>
      <c r="F21" t="s">
        <v>7</v>
      </c>
      <c r="G21" t="s">
        <v>156</v>
      </c>
      <c r="H21" t="s">
        <v>187</v>
      </c>
      <c r="Q21" s="6"/>
      <c r="T21" s="8"/>
    </row>
    <row r="22" spans="1:20" x14ac:dyDescent="0.25">
      <c r="A22" s="3">
        <v>43739</v>
      </c>
      <c r="B22" s="2">
        <v>0.79166666666666663</v>
      </c>
      <c r="C22" t="s">
        <v>6</v>
      </c>
      <c r="D22" t="s">
        <v>0</v>
      </c>
      <c r="E22" s="1" t="s">
        <v>112</v>
      </c>
      <c r="F22" t="s">
        <v>7</v>
      </c>
      <c r="G22" t="s">
        <v>127</v>
      </c>
      <c r="H22" t="s">
        <v>187</v>
      </c>
      <c r="Q22" s="6"/>
      <c r="T22" s="8"/>
    </row>
    <row r="23" spans="1:20" x14ac:dyDescent="0.25">
      <c r="A23" s="3">
        <v>43739</v>
      </c>
      <c r="B23" s="2">
        <v>0.79166666666666663</v>
      </c>
      <c r="C23" t="s">
        <v>9</v>
      </c>
      <c r="D23" t="s">
        <v>3</v>
      </c>
      <c r="E23" s="1" t="s">
        <v>111</v>
      </c>
      <c r="F23" t="s">
        <v>10</v>
      </c>
      <c r="G23" t="s">
        <v>143</v>
      </c>
      <c r="H23" t="s">
        <v>186</v>
      </c>
      <c r="O23" t="s">
        <v>200</v>
      </c>
      <c r="Q23" s="6"/>
      <c r="T23" s="8"/>
    </row>
    <row r="24" spans="1:20" x14ac:dyDescent="0.25">
      <c r="A24" s="3">
        <v>43739</v>
      </c>
      <c r="B24" s="2">
        <v>0.79166666666666663</v>
      </c>
      <c r="C24" t="s">
        <v>9</v>
      </c>
      <c r="D24" t="s">
        <v>3</v>
      </c>
      <c r="E24" s="1" t="s">
        <v>111</v>
      </c>
      <c r="F24" t="s">
        <v>10</v>
      </c>
      <c r="G24" t="s">
        <v>148</v>
      </c>
      <c r="H24" t="s">
        <v>187</v>
      </c>
      <c r="Q24" s="6"/>
      <c r="T24" s="8"/>
    </row>
    <row r="25" spans="1:20" x14ac:dyDescent="0.25">
      <c r="A25" s="3">
        <v>43739</v>
      </c>
      <c r="B25" s="2">
        <v>0.79166666666666663</v>
      </c>
      <c r="C25" t="s">
        <v>9</v>
      </c>
      <c r="D25" t="s">
        <v>3</v>
      </c>
      <c r="E25" s="1" t="s">
        <v>111</v>
      </c>
      <c r="F25" t="s">
        <v>10</v>
      </c>
      <c r="G25" t="s">
        <v>137</v>
      </c>
      <c r="H25" t="s">
        <v>187</v>
      </c>
      <c r="Q25" s="6"/>
      <c r="T25" s="8"/>
    </row>
    <row r="26" spans="1:20" x14ac:dyDescent="0.25">
      <c r="A26" s="3">
        <v>43739</v>
      </c>
      <c r="B26" s="2">
        <v>0.79166666666666663</v>
      </c>
      <c r="C26" t="s">
        <v>9</v>
      </c>
      <c r="D26" t="s">
        <v>3</v>
      </c>
      <c r="E26" s="1" t="s">
        <v>111</v>
      </c>
      <c r="F26" t="s">
        <v>10</v>
      </c>
      <c r="G26" t="s">
        <v>139</v>
      </c>
      <c r="H26" t="s">
        <v>187</v>
      </c>
      <c r="Q26" s="6"/>
      <c r="T26" s="8"/>
    </row>
    <row r="27" spans="1:20" x14ac:dyDescent="0.25">
      <c r="A27" s="3">
        <v>44475</v>
      </c>
      <c r="B27" s="2">
        <v>0.79166666666666696</v>
      </c>
      <c r="C27" t="s">
        <v>67</v>
      </c>
      <c r="D27" t="s">
        <v>62</v>
      </c>
      <c r="F27" t="s">
        <v>68</v>
      </c>
      <c r="G27" t="s">
        <v>120</v>
      </c>
      <c r="H27" t="s">
        <v>186</v>
      </c>
      <c r="Q27" s="6"/>
      <c r="T27" s="8"/>
    </row>
    <row r="28" spans="1:20" x14ac:dyDescent="0.25">
      <c r="A28" s="3">
        <v>44475</v>
      </c>
      <c r="B28" s="2">
        <v>0.79166666666666696</v>
      </c>
      <c r="C28" t="s">
        <v>67</v>
      </c>
      <c r="D28" t="s">
        <v>62</v>
      </c>
      <c r="F28" t="s">
        <v>68</v>
      </c>
      <c r="G28" t="s">
        <v>129</v>
      </c>
      <c r="H28" t="s">
        <v>187</v>
      </c>
      <c r="Q28" s="6"/>
      <c r="T28" s="8"/>
    </row>
    <row r="29" spans="1:20" x14ac:dyDescent="0.25">
      <c r="A29" s="3">
        <v>44475</v>
      </c>
      <c r="B29" s="2">
        <v>0.79166666666666696</v>
      </c>
      <c r="C29" t="s">
        <v>67</v>
      </c>
      <c r="D29" t="s">
        <v>62</v>
      </c>
      <c r="F29" t="s">
        <v>68</v>
      </c>
      <c r="G29" t="s">
        <v>132</v>
      </c>
      <c r="H29" t="s">
        <v>187</v>
      </c>
      <c r="Q29" s="6"/>
    </row>
    <row r="30" spans="1:20" x14ac:dyDescent="0.25">
      <c r="A30" s="3">
        <v>44475</v>
      </c>
      <c r="B30" s="2">
        <v>0.79166666666666696</v>
      </c>
      <c r="C30" t="s">
        <v>67</v>
      </c>
      <c r="D30" t="s">
        <v>62</v>
      </c>
      <c r="F30" t="s">
        <v>68</v>
      </c>
      <c r="G30" t="s">
        <v>141</v>
      </c>
      <c r="H30" t="s">
        <v>187</v>
      </c>
      <c r="Q30" s="6"/>
    </row>
    <row r="31" spans="1:20" x14ac:dyDescent="0.25">
      <c r="A31" s="3">
        <v>44475</v>
      </c>
      <c r="B31" s="2">
        <v>0.79166666666666696</v>
      </c>
      <c r="C31" t="s">
        <v>67</v>
      </c>
      <c r="D31" t="s">
        <v>62</v>
      </c>
      <c r="F31" t="s">
        <v>68</v>
      </c>
      <c r="G31" t="s">
        <v>144</v>
      </c>
      <c r="H31" t="s">
        <v>187</v>
      </c>
      <c r="Q31" s="6"/>
    </row>
    <row r="32" spans="1:20" x14ac:dyDescent="0.25">
      <c r="Q32" s="6"/>
    </row>
    <row r="33" spans="17:20" x14ac:dyDescent="0.25">
      <c r="Q33" s="6"/>
    </row>
    <row r="34" spans="17:20" x14ac:dyDescent="0.25">
      <c r="Q34" s="6"/>
      <c r="T34" s="8"/>
    </row>
    <row r="35" spans="17:20" x14ac:dyDescent="0.25">
      <c r="Q35" s="6"/>
      <c r="T35" s="8"/>
    </row>
    <row r="36" spans="17:20" x14ac:dyDescent="0.25">
      <c r="Q36" s="6"/>
      <c r="T36" s="8"/>
    </row>
    <row r="37" spans="17:20" x14ac:dyDescent="0.25">
      <c r="Q37" s="6"/>
      <c r="T37" s="8"/>
    </row>
    <row r="38" spans="17:20" x14ac:dyDescent="0.25">
      <c r="Q38" s="6"/>
    </row>
    <row r="39" spans="17:20" x14ac:dyDescent="0.25">
      <c r="Q39" s="6"/>
    </row>
    <row r="40" spans="17:20" x14ac:dyDescent="0.25">
      <c r="Q40" s="6"/>
    </row>
    <row r="41" spans="17:20" x14ac:dyDescent="0.25">
      <c r="Q41" s="6"/>
    </row>
    <row r="42" spans="17:20" x14ac:dyDescent="0.25">
      <c r="Q42" s="6"/>
    </row>
    <row r="43" spans="17:20" x14ac:dyDescent="0.25">
      <c r="Q43" s="6"/>
    </row>
    <row r="44" spans="17:20" x14ac:dyDescent="0.25">
      <c r="Q44" s="6"/>
    </row>
    <row r="45" spans="17:20" x14ac:dyDescent="0.25">
      <c r="Q45" s="6"/>
    </row>
    <row r="46" spans="17:20" x14ac:dyDescent="0.25">
      <c r="Q46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45"/>
  <sheetViews>
    <sheetView zoomScale="115" zoomScaleNormal="115" workbookViewId="0">
      <selection activeCell="B2" sqref="B2:E45"/>
    </sheetView>
  </sheetViews>
  <sheetFormatPr defaultRowHeight="15" x14ac:dyDescent="0.25"/>
  <cols>
    <col min="1" max="1" width="16.42578125" customWidth="1"/>
    <col min="2" max="2" width="16" bestFit="1" customWidth="1"/>
    <col min="3" max="3" width="26.85546875" bestFit="1" customWidth="1"/>
    <col min="4" max="4" width="16" bestFit="1" customWidth="1"/>
  </cols>
  <sheetData>
    <row r="1" spans="1:5" s="4" customFormat="1" x14ac:dyDescent="0.25">
      <c r="A1" s="30" t="s">
        <v>184</v>
      </c>
      <c r="B1" s="9" t="s">
        <v>188</v>
      </c>
      <c r="C1" s="10" t="s">
        <v>184</v>
      </c>
      <c r="D1" s="10" t="s">
        <v>182</v>
      </c>
      <c r="E1" s="11" t="s">
        <v>185</v>
      </c>
    </row>
    <row r="2" spans="1:5" x14ac:dyDescent="0.25">
      <c r="A2" s="29" t="s">
        <v>113</v>
      </c>
      <c r="B2" s="15">
        <v>1</v>
      </c>
      <c r="C2" s="29" t="s">
        <v>113</v>
      </c>
      <c r="D2" s="29" t="s">
        <v>114</v>
      </c>
      <c r="E2" s="16" t="s">
        <v>201</v>
      </c>
    </row>
    <row r="3" spans="1:5" x14ac:dyDescent="0.25">
      <c r="A3" s="29" t="s">
        <v>115</v>
      </c>
      <c r="B3" s="15">
        <v>2</v>
      </c>
      <c r="C3" s="29" t="s">
        <v>115</v>
      </c>
      <c r="D3" s="29" t="s">
        <v>5</v>
      </c>
      <c r="E3" s="16" t="s">
        <v>201</v>
      </c>
    </row>
    <row r="4" spans="1:5" x14ac:dyDescent="0.25">
      <c r="A4" s="29" t="s">
        <v>116</v>
      </c>
      <c r="B4" s="15">
        <v>3</v>
      </c>
      <c r="C4" s="29" t="s">
        <v>116</v>
      </c>
      <c r="D4" s="29" t="s">
        <v>20</v>
      </c>
      <c r="E4" s="16" t="s">
        <v>201</v>
      </c>
    </row>
    <row r="5" spans="1:5" x14ac:dyDescent="0.25">
      <c r="A5" s="29" t="s">
        <v>117</v>
      </c>
      <c r="B5" s="15">
        <v>4</v>
      </c>
      <c r="C5" s="29" t="s">
        <v>117</v>
      </c>
      <c r="D5" s="29" t="s">
        <v>11</v>
      </c>
      <c r="E5" s="16" t="s">
        <v>201</v>
      </c>
    </row>
    <row r="6" spans="1:5" x14ac:dyDescent="0.25">
      <c r="A6" s="29" t="s">
        <v>118</v>
      </c>
      <c r="B6" s="15">
        <v>5</v>
      </c>
      <c r="C6" s="29" t="s">
        <v>118</v>
      </c>
      <c r="D6" s="29" t="s">
        <v>119</v>
      </c>
      <c r="E6" s="16" t="s">
        <v>201</v>
      </c>
    </row>
    <row r="7" spans="1:5" x14ac:dyDescent="0.25">
      <c r="A7" s="29" t="s">
        <v>120</v>
      </c>
      <c r="B7" s="15">
        <v>6</v>
      </c>
      <c r="C7" s="29" t="s">
        <v>120</v>
      </c>
      <c r="D7" s="29" t="s">
        <v>64</v>
      </c>
      <c r="E7" s="16" t="s">
        <v>201</v>
      </c>
    </row>
    <row r="8" spans="1:5" x14ac:dyDescent="0.25">
      <c r="A8" s="29" t="s">
        <v>121</v>
      </c>
      <c r="B8" s="15">
        <v>7</v>
      </c>
      <c r="C8" s="29" t="s">
        <v>121</v>
      </c>
      <c r="D8" s="29" t="s">
        <v>122</v>
      </c>
      <c r="E8" s="16" t="s">
        <v>201</v>
      </c>
    </row>
    <row r="9" spans="1:5" x14ac:dyDescent="0.25">
      <c r="A9" s="29" t="s">
        <v>123</v>
      </c>
      <c r="B9" s="15">
        <v>8</v>
      </c>
      <c r="C9" s="29" t="s">
        <v>123</v>
      </c>
      <c r="D9" s="29" t="s">
        <v>124</v>
      </c>
      <c r="E9" s="16" t="s">
        <v>201</v>
      </c>
    </row>
    <row r="10" spans="1:5" x14ac:dyDescent="0.25">
      <c r="A10" s="29" t="s">
        <v>125</v>
      </c>
      <c r="B10" s="15">
        <v>9</v>
      </c>
      <c r="C10" s="29" t="s">
        <v>125</v>
      </c>
      <c r="D10" s="29" t="s">
        <v>5</v>
      </c>
      <c r="E10" s="16" t="s">
        <v>202</v>
      </c>
    </row>
    <row r="11" spans="1:5" x14ac:dyDescent="0.25">
      <c r="A11" s="29" t="s">
        <v>126</v>
      </c>
      <c r="B11" s="15">
        <v>10</v>
      </c>
      <c r="C11" s="29" t="s">
        <v>126</v>
      </c>
      <c r="D11" s="29" t="s">
        <v>8</v>
      </c>
      <c r="E11" s="16" t="s">
        <v>201</v>
      </c>
    </row>
    <row r="12" spans="1:5" x14ac:dyDescent="0.25">
      <c r="A12" s="29" t="s">
        <v>127</v>
      </c>
      <c r="B12" s="15">
        <v>11</v>
      </c>
      <c r="C12" s="29" t="s">
        <v>127</v>
      </c>
      <c r="D12" s="29" t="s">
        <v>128</v>
      </c>
      <c r="E12" s="16" t="s">
        <v>201</v>
      </c>
    </row>
    <row r="13" spans="1:5" x14ac:dyDescent="0.25">
      <c r="A13" s="29" t="s">
        <v>129</v>
      </c>
      <c r="B13" s="15">
        <v>12</v>
      </c>
      <c r="C13" s="29" t="s">
        <v>129</v>
      </c>
      <c r="D13" s="29" t="s">
        <v>130</v>
      </c>
      <c r="E13" s="16" t="s">
        <v>201</v>
      </c>
    </row>
    <row r="14" spans="1:5" x14ac:dyDescent="0.25">
      <c r="A14" s="29" t="s">
        <v>131</v>
      </c>
      <c r="B14" s="15">
        <v>13</v>
      </c>
      <c r="C14" s="29" t="s">
        <v>131</v>
      </c>
      <c r="D14" s="29" t="s">
        <v>34</v>
      </c>
      <c r="E14" s="16" t="s">
        <v>201</v>
      </c>
    </row>
    <row r="15" spans="1:5" x14ac:dyDescent="0.25">
      <c r="A15" s="29" t="s">
        <v>132</v>
      </c>
      <c r="B15" s="15">
        <v>14</v>
      </c>
      <c r="C15" s="29" t="s">
        <v>132</v>
      </c>
      <c r="D15" s="29" t="s">
        <v>17</v>
      </c>
      <c r="E15" s="16" t="s">
        <v>201</v>
      </c>
    </row>
    <row r="16" spans="1:5" x14ac:dyDescent="0.25">
      <c r="A16" s="29" t="s">
        <v>133</v>
      </c>
      <c r="B16" s="15">
        <v>15</v>
      </c>
      <c r="C16" s="29" t="s">
        <v>133</v>
      </c>
      <c r="D16" s="29" t="s">
        <v>134</v>
      </c>
      <c r="E16" s="16" t="s">
        <v>201</v>
      </c>
    </row>
    <row r="17" spans="1:5" x14ac:dyDescent="0.25">
      <c r="A17" s="29" t="s">
        <v>135</v>
      </c>
      <c r="B17" s="15">
        <v>16</v>
      </c>
      <c r="C17" s="29" t="s">
        <v>135</v>
      </c>
      <c r="D17" s="29" t="s">
        <v>136</v>
      </c>
      <c r="E17" s="16" t="s">
        <v>201</v>
      </c>
    </row>
    <row r="18" spans="1:5" x14ac:dyDescent="0.25">
      <c r="A18" s="29" t="s">
        <v>137</v>
      </c>
      <c r="B18" s="15">
        <v>17</v>
      </c>
      <c r="C18" s="29" t="s">
        <v>137</v>
      </c>
      <c r="D18" s="29" t="s">
        <v>39</v>
      </c>
      <c r="E18" s="16" t="s">
        <v>201</v>
      </c>
    </row>
    <row r="19" spans="1:5" x14ac:dyDescent="0.25">
      <c r="A19" s="29" t="s">
        <v>138</v>
      </c>
      <c r="B19" s="15">
        <v>18</v>
      </c>
      <c r="C19" s="29" t="s">
        <v>138</v>
      </c>
      <c r="D19" s="29" t="s">
        <v>114</v>
      </c>
      <c r="E19" s="16" t="s">
        <v>201</v>
      </c>
    </row>
    <row r="20" spans="1:5" x14ac:dyDescent="0.25">
      <c r="A20" s="29" t="s">
        <v>139</v>
      </c>
      <c r="B20" s="15">
        <v>19</v>
      </c>
      <c r="C20" s="29" t="s">
        <v>139</v>
      </c>
      <c r="D20" s="29" t="s">
        <v>140</v>
      </c>
      <c r="E20" s="16" t="s">
        <v>201</v>
      </c>
    </row>
    <row r="21" spans="1:5" x14ac:dyDescent="0.25">
      <c r="A21" s="29" t="s">
        <v>141</v>
      </c>
      <c r="B21" s="15">
        <v>20</v>
      </c>
      <c r="C21" s="29" t="s">
        <v>141</v>
      </c>
      <c r="D21" s="29" t="s">
        <v>142</v>
      </c>
      <c r="E21" s="16" t="s">
        <v>201</v>
      </c>
    </row>
    <row r="22" spans="1:5" x14ac:dyDescent="0.25">
      <c r="A22" s="29" t="s">
        <v>143</v>
      </c>
      <c r="B22" s="15">
        <v>21</v>
      </c>
      <c r="C22" s="29" t="s">
        <v>143</v>
      </c>
      <c r="D22" s="29" t="s">
        <v>128</v>
      </c>
      <c r="E22" s="16" t="s">
        <v>201</v>
      </c>
    </row>
    <row r="23" spans="1:5" x14ac:dyDescent="0.25">
      <c r="A23" s="29" t="s">
        <v>144</v>
      </c>
      <c r="B23" s="15">
        <v>22</v>
      </c>
      <c r="C23" s="29" t="s">
        <v>144</v>
      </c>
      <c r="D23" s="29" t="s">
        <v>145</v>
      </c>
      <c r="E23" s="16" t="s">
        <v>201</v>
      </c>
    </row>
    <row r="24" spans="1:5" x14ac:dyDescent="0.25">
      <c r="A24" s="29" t="s">
        <v>146</v>
      </c>
      <c r="B24" s="15">
        <v>23</v>
      </c>
      <c r="C24" s="29" t="s">
        <v>146</v>
      </c>
      <c r="D24" s="29" t="s">
        <v>5</v>
      </c>
      <c r="E24" s="16" t="s">
        <v>201</v>
      </c>
    </row>
    <row r="25" spans="1:5" x14ac:dyDescent="0.25">
      <c r="A25" s="29" t="s">
        <v>147</v>
      </c>
      <c r="B25" s="15">
        <v>24</v>
      </c>
      <c r="C25" s="29" t="s">
        <v>147</v>
      </c>
      <c r="D25" s="29" t="s">
        <v>119</v>
      </c>
      <c r="E25" s="16" t="s">
        <v>201</v>
      </c>
    </row>
    <row r="26" spans="1:5" x14ac:dyDescent="0.25">
      <c r="A26" s="29" t="s">
        <v>148</v>
      </c>
      <c r="B26" s="15">
        <v>25</v>
      </c>
      <c r="C26" s="29" t="s">
        <v>148</v>
      </c>
      <c r="D26" s="29" t="s">
        <v>128</v>
      </c>
      <c r="E26" s="16" t="s">
        <v>201</v>
      </c>
    </row>
    <row r="27" spans="1:5" x14ac:dyDescent="0.25">
      <c r="A27" s="29" t="s">
        <v>149</v>
      </c>
      <c r="B27" s="15">
        <v>26</v>
      </c>
      <c r="C27" s="29" t="s">
        <v>149</v>
      </c>
      <c r="D27" s="29" t="s">
        <v>124</v>
      </c>
      <c r="E27" s="16" t="s">
        <v>201</v>
      </c>
    </row>
    <row r="28" spans="1:5" x14ac:dyDescent="0.25">
      <c r="A28" s="29" t="s">
        <v>150</v>
      </c>
      <c r="B28" s="15">
        <v>27</v>
      </c>
      <c r="C28" s="29" t="s">
        <v>150</v>
      </c>
      <c r="D28" s="29" t="s">
        <v>34</v>
      </c>
      <c r="E28" s="16" t="s">
        <v>201</v>
      </c>
    </row>
    <row r="29" spans="1:5" x14ac:dyDescent="0.25">
      <c r="A29" s="29" t="s">
        <v>151</v>
      </c>
      <c r="B29" s="15">
        <v>28</v>
      </c>
      <c r="C29" s="29" t="s">
        <v>151</v>
      </c>
      <c r="D29" s="29" t="s">
        <v>8</v>
      </c>
      <c r="E29" s="16" t="s">
        <v>201</v>
      </c>
    </row>
    <row r="30" spans="1:5" x14ac:dyDescent="0.25">
      <c r="A30" s="29" t="s">
        <v>152</v>
      </c>
      <c r="B30" s="15">
        <v>29</v>
      </c>
      <c r="C30" s="29" t="s">
        <v>152</v>
      </c>
      <c r="D30" s="29" t="s">
        <v>11</v>
      </c>
      <c r="E30" s="16" t="s">
        <v>201</v>
      </c>
    </row>
    <row r="31" spans="1:5" x14ac:dyDescent="0.25">
      <c r="A31" s="29" t="s">
        <v>153</v>
      </c>
      <c r="B31" s="15">
        <v>30</v>
      </c>
      <c r="C31" s="29" t="s">
        <v>153</v>
      </c>
      <c r="D31" s="29" t="s">
        <v>154</v>
      </c>
      <c r="E31" s="16" t="s">
        <v>201</v>
      </c>
    </row>
    <row r="32" spans="1:5" x14ac:dyDescent="0.25">
      <c r="A32" s="29" t="s">
        <v>155</v>
      </c>
      <c r="B32" s="15">
        <v>31</v>
      </c>
      <c r="C32" s="29" t="s">
        <v>155</v>
      </c>
      <c r="D32" s="29" t="s">
        <v>34</v>
      </c>
      <c r="E32" s="16" t="s">
        <v>201</v>
      </c>
    </row>
    <row r="33" spans="1:5" x14ac:dyDescent="0.25">
      <c r="A33" s="29" t="s">
        <v>156</v>
      </c>
      <c r="B33" s="15">
        <v>32</v>
      </c>
      <c r="C33" s="29" t="s">
        <v>156</v>
      </c>
      <c r="D33" s="29" t="s">
        <v>11</v>
      </c>
      <c r="E33" s="16" t="s">
        <v>201</v>
      </c>
    </row>
    <row r="34" spans="1:5" x14ac:dyDescent="0.25">
      <c r="A34" s="29" t="s">
        <v>157</v>
      </c>
      <c r="B34" s="15">
        <v>33</v>
      </c>
      <c r="C34" s="29" t="s">
        <v>157</v>
      </c>
      <c r="D34" s="29" t="s">
        <v>124</v>
      </c>
      <c r="E34" s="16" t="s">
        <v>201</v>
      </c>
    </row>
    <row r="35" spans="1:5" x14ac:dyDescent="0.25">
      <c r="A35" s="29" t="s">
        <v>158</v>
      </c>
      <c r="B35" s="15">
        <v>34</v>
      </c>
      <c r="C35" s="29" t="s">
        <v>158</v>
      </c>
      <c r="D35" s="29" t="s">
        <v>159</v>
      </c>
      <c r="E35" s="16" t="s">
        <v>201</v>
      </c>
    </row>
    <row r="36" spans="1:5" x14ac:dyDescent="0.25">
      <c r="A36" s="29" t="s">
        <v>160</v>
      </c>
      <c r="B36" s="15">
        <v>35</v>
      </c>
      <c r="C36" s="29" t="s">
        <v>160</v>
      </c>
      <c r="D36" s="29" t="s">
        <v>23</v>
      </c>
      <c r="E36" s="16" t="s">
        <v>201</v>
      </c>
    </row>
    <row r="37" spans="1:5" x14ac:dyDescent="0.25">
      <c r="A37" s="29" t="s">
        <v>161</v>
      </c>
      <c r="B37" s="15">
        <v>36</v>
      </c>
      <c r="C37" s="29" t="s">
        <v>161</v>
      </c>
      <c r="D37" s="29" t="s">
        <v>20</v>
      </c>
      <c r="E37" s="16" t="s">
        <v>201</v>
      </c>
    </row>
    <row r="38" spans="1:5" x14ac:dyDescent="0.25">
      <c r="A38" s="29" t="s">
        <v>162</v>
      </c>
      <c r="B38" s="15">
        <v>37</v>
      </c>
      <c r="C38" s="29" t="s">
        <v>162</v>
      </c>
      <c r="D38" s="29" t="s">
        <v>134</v>
      </c>
      <c r="E38" s="16" t="s">
        <v>201</v>
      </c>
    </row>
    <row r="39" spans="1:5" x14ac:dyDescent="0.25">
      <c r="A39" s="29" t="s">
        <v>163</v>
      </c>
      <c r="B39" s="15">
        <v>38</v>
      </c>
      <c r="C39" s="29" t="s">
        <v>163</v>
      </c>
      <c r="D39" s="29" t="s">
        <v>20</v>
      </c>
      <c r="E39" s="16" t="s">
        <v>201</v>
      </c>
    </row>
    <row r="40" spans="1:5" x14ac:dyDescent="0.25">
      <c r="A40" s="29" t="s">
        <v>164</v>
      </c>
      <c r="B40" s="15">
        <v>39</v>
      </c>
      <c r="C40" s="29" t="s">
        <v>164</v>
      </c>
      <c r="D40" s="29" t="s">
        <v>165</v>
      </c>
      <c r="E40" s="16" t="s">
        <v>201</v>
      </c>
    </row>
    <row r="41" spans="1:5" x14ac:dyDescent="0.25">
      <c r="A41" s="29" t="s">
        <v>166</v>
      </c>
      <c r="B41" s="15">
        <v>40</v>
      </c>
      <c r="C41" s="29" t="s">
        <v>166</v>
      </c>
      <c r="D41" s="29" t="s">
        <v>167</v>
      </c>
      <c r="E41" s="16" t="s">
        <v>201</v>
      </c>
    </row>
    <row r="42" spans="1:5" x14ac:dyDescent="0.25">
      <c r="A42" s="29" t="s">
        <v>168</v>
      </c>
      <c r="B42" s="15">
        <v>41</v>
      </c>
      <c r="C42" s="29" t="s">
        <v>168</v>
      </c>
      <c r="D42" s="29" t="s">
        <v>5</v>
      </c>
      <c r="E42" s="16" t="s">
        <v>201</v>
      </c>
    </row>
    <row r="43" spans="1:5" x14ac:dyDescent="0.25">
      <c r="A43" s="29" t="s">
        <v>169</v>
      </c>
      <c r="B43" s="15">
        <v>42</v>
      </c>
      <c r="C43" s="29" t="s">
        <v>169</v>
      </c>
      <c r="D43" s="29" t="s">
        <v>134</v>
      </c>
      <c r="E43" s="16" t="s">
        <v>201</v>
      </c>
    </row>
    <row r="44" spans="1:5" x14ac:dyDescent="0.25">
      <c r="A44" s="29" t="s">
        <v>170</v>
      </c>
      <c r="B44" s="15">
        <v>43</v>
      </c>
      <c r="C44" s="29" t="s">
        <v>170</v>
      </c>
      <c r="D44" s="29" t="s">
        <v>20</v>
      </c>
      <c r="E44" s="16" t="s">
        <v>201</v>
      </c>
    </row>
    <row r="45" spans="1:5" ht="15.75" thickBot="1" x14ac:dyDescent="0.3">
      <c r="A45" s="29" t="s">
        <v>171</v>
      </c>
      <c r="B45" s="17">
        <v>44</v>
      </c>
      <c r="C45" s="14" t="s">
        <v>171</v>
      </c>
      <c r="D45" s="14" t="s">
        <v>8</v>
      </c>
      <c r="E45" s="18" t="s">
        <v>201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33"/>
  <sheetViews>
    <sheetView zoomScale="115" zoomScaleNormal="115" workbookViewId="0">
      <selection activeCell="B2" sqref="B2:D33"/>
    </sheetView>
  </sheetViews>
  <sheetFormatPr defaultRowHeight="15" x14ac:dyDescent="0.25"/>
  <cols>
    <col min="1" max="1" width="18.7109375" bestFit="1" customWidth="1"/>
    <col min="2" max="2" width="21.42578125" bestFit="1" customWidth="1"/>
    <col min="3" max="3" width="18.7109375" bestFit="1" customWidth="1"/>
    <col min="4" max="4" width="21.42578125" bestFit="1" customWidth="1"/>
    <col min="5" max="5" width="30" bestFit="1" customWidth="1"/>
    <col min="11" max="11" width="19.42578125" bestFit="1" customWidth="1"/>
  </cols>
  <sheetData>
    <row r="1" spans="1:14" x14ac:dyDescent="0.25">
      <c r="A1" s="4" t="s">
        <v>80</v>
      </c>
      <c r="B1" s="9" t="s">
        <v>189</v>
      </c>
      <c r="C1" s="10" t="s">
        <v>80</v>
      </c>
      <c r="D1" s="11" t="s">
        <v>191</v>
      </c>
      <c r="H1" s="11" t="s">
        <v>190</v>
      </c>
      <c r="K1" t="s">
        <v>192</v>
      </c>
      <c r="L1" s="4" t="s">
        <v>181</v>
      </c>
      <c r="M1" s="4" t="s">
        <v>182</v>
      </c>
      <c r="N1" s="4" t="s">
        <v>183</v>
      </c>
    </row>
    <row r="2" spans="1:14" x14ac:dyDescent="0.25">
      <c r="A2" t="s">
        <v>0</v>
      </c>
      <c r="B2" s="15">
        <v>1</v>
      </c>
      <c r="C2" s="29" t="s">
        <v>0</v>
      </c>
      <c r="D2" s="16">
        <f>VLOOKUP(H2,Stadium!$A$1:$B$33,2,FALSE)</f>
        <v>1</v>
      </c>
      <c r="H2" s="16" t="s">
        <v>1</v>
      </c>
      <c r="L2" t="s">
        <v>81</v>
      </c>
      <c r="M2" t="s">
        <v>2</v>
      </c>
      <c r="N2" s="5">
        <v>26500</v>
      </c>
    </row>
    <row r="3" spans="1:14" x14ac:dyDescent="0.25">
      <c r="A3" t="s">
        <v>3</v>
      </c>
      <c r="B3" s="15">
        <v>2</v>
      </c>
      <c r="C3" s="29" t="s">
        <v>3</v>
      </c>
      <c r="D3" s="16">
        <f>VLOOKUP(H3,Stadium!$A$1:$B$33,2,FALSE)</f>
        <v>2</v>
      </c>
      <c r="H3" s="16" t="s">
        <v>4</v>
      </c>
      <c r="L3" t="s">
        <v>89</v>
      </c>
      <c r="M3" t="s">
        <v>5</v>
      </c>
      <c r="N3" s="5">
        <v>94000</v>
      </c>
    </row>
    <row r="4" spans="1:14" x14ac:dyDescent="0.25">
      <c r="A4" t="s">
        <v>6</v>
      </c>
      <c r="B4" s="15">
        <v>3</v>
      </c>
      <c r="C4" s="29" t="s">
        <v>6</v>
      </c>
      <c r="D4" s="16">
        <f>VLOOKUP(H4,Stadium!$A$1:$B$33,2,FALSE)</f>
        <v>3</v>
      </c>
      <c r="H4" s="16" t="s">
        <v>7</v>
      </c>
      <c r="L4" t="s">
        <v>82</v>
      </c>
      <c r="M4" t="s">
        <v>8</v>
      </c>
      <c r="N4" s="5">
        <v>126000</v>
      </c>
    </row>
    <row r="5" spans="1:14" x14ac:dyDescent="0.25">
      <c r="A5" t="s">
        <v>9</v>
      </c>
      <c r="B5" s="15">
        <v>4</v>
      </c>
      <c r="C5" s="29" t="s">
        <v>9</v>
      </c>
      <c r="D5" s="16">
        <f>VLOOKUP(H5,Stadium!$A$1:$B$33,2,FALSE)</f>
        <v>4</v>
      </c>
      <c r="H5" s="16" t="s">
        <v>10</v>
      </c>
      <c r="L5" t="s">
        <v>90</v>
      </c>
      <c r="M5" t="s">
        <v>11</v>
      </c>
      <c r="N5" s="5">
        <v>22500</v>
      </c>
    </row>
    <row r="6" spans="1:14" x14ac:dyDescent="0.25">
      <c r="A6" t="s">
        <v>12</v>
      </c>
      <c r="B6" s="15">
        <v>5</v>
      </c>
      <c r="C6" s="29" t="s">
        <v>12</v>
      </c>
      <c r="D6" s="16">
        <f>VLOOKUP(H6,Stadium!$A$1:$B$33,2,FALSE)</f>
        <v>5</v>
      </c>
      <c r="H6" s="16" t="s">
        <v>13</v>
      </c>
      <c r="L6" t="s">
        <v>91</v>
      </c>
      <c r="M6" t="s">
        <v>14</v>
      </c>
      <c r="N6" s="5">
        <v>78000</v>
      </c>
    </row>
    <row r="7" spans="1:14" x14ac:dyDescent="0.25">
      <c r="A7" t="s">
        <v>15</v>
      </c>
      <c r="B7" s="15">
        <v>6</v>
      </c>
      <c r="C7" s="29" t="s">
        <v>15</v>
      </c>
      <c r="D7" s="16">
        <f>VLOOKUP(H7,Stadium!$A$1:$B$33,2,FALSE)</f>
        <v>6</v>
      </c>
      <c r="H7" s="16" t="s">
        <v>16</v>
      </c>
      <c r="L7" t="s">
        <v>92</v>
      </c>
      <c r="M7" t="s">
        <v>17</v>
      </c>
      <c r="N7" s="5">
        <v>22750</v>
      </c>
    </row>
    <row r="8" spans="1:14" x14ac:dyDescent="0.25">
      <c r="A8" t="s">
        <v>18</v>
      </c>
      <c r="B8" s="15">
        <v>7</v>
      </c>
      <c r="C8" s="29" t="s">
        <v>18</v>
      </c>
      <c r="D8" s="16">
        <f>VLOOKUP(H8,Stadium!$A$1:$B$33,2,FALSE)</f>
        <v>7</v>
      </c>
      <c r="H8" s="16" t="s">
        <v>19</v>
      </c>
      <c r="L8" t="s">
        <v>93</v>
      </c>
      <c r="M8" t="s">
        <v>20</v>
      </c>
      <c r="N8" s="5">
        <v>112000</v>
      </c>
    </row>
    <row r="9" spans="1:14" x14ac:dyDescent="0.25">
      <c r="A9" t="s">
        <v>21</v>
      </c>
      <c r="B9" s="15">
        <v>8</v>
      </c>
      <c r="C9" s="29" t="s">
        <v>21</v>
      </c>
      <c r="D9" s="16">
        <f>VLOOKUP(H9,Stadium!$A$1:$B$33,2,FALSE)</f>
        <v>8</v>
      </c>
      <c r="H9" s="16" t="s">
        <v>22</v>
      </c>
      <c r="L9" t="s">
        <v>94</v>
      </c>
      <c r="M9" t="s">
        <v>23</v>
      </c>
      <c r="N9" s="5">
        <v>38000</v>
      </c>
    </row>
    <row r="10" spans="1:14" x14ac:dyDescent="0.25">
      <c r="A10" t="s">
        <v>24</v>
      </c>
      <c r="B10" s="15">
        <v>9</v>
      </c>
      <c r="C10" s="29" t="s">
        <v>24</v>
      </c>
      <c r="D10" s="16">
        <f>VLOOKUP(H10,Stadium!$A$1:$B$33,2,FALSE)</f>
        <v>9</v>
      </c>
      <c r="H10" s="16" t="s">
        <v>25</v>
      </c>
      <c r="L10" t="s">
        <v>95</v>
      </c>
      <c r="M10" t="s">
        <v>14</v>
      </c>
      <c r="N10" s="5">
        <v>102000</v>
      </c>
    </row>
    <row r="11" spans="1:14" x14ac:dyDescent="0.25">
      <c r="A11" t="s">
        <v>26</v>
      </c>
      <c r="B11" s="15">
        <v>10</v>
      </c>
      <c r="C11" s="29" t="s">
        <v>26</v>
      </c>
      <c r="D11" s="16">
        <f>VLOOKUP(H11,Stadium!$A$1:$B$33,2,FALSE)</f>
        <v>10</v>
      </c>
      <c r="H11" s="16" t="s">
        <v>27</v>
      </c>
      <c r="L11" t="s">
        <v>83</v>
      </c>
      <c r="M11" t="s">
        <v>28</v>
      </c>
      <c r="N11" s="5">
        <v>71000</v>
      </c>
    </row>
    <row r="12" spans="1:14" x14ac:dyDescent="0.25">
      <c r="A12" t="s">
        <v>29</v>
      </c>
      <c r="B12" s="15">
        <v>11</v>
      </c>
      <c r="C12" s="29" t="s">
        <v>29</v>
      </c>
      <c r="D12" s="16">
        <f>VLOOKUP(H12,Stadium!$A$1:$B$33,2,FALSE)</f>
        <v>11</v>
      </c>
      <c r="H12" s="16" t="s">
        <v>30</v>
      </c>
      <c r="L12" t="s">
        <v>84</v>
      </c>
      <c r="M12" t="s">
        <v>31</v>
      </c>
      <c r="N12" s="5">
        <v>33500</v>
      </c>
    </row>
    <row r="13" spans="1:14" x14ac:dyDescent="0.25">
      <c r="A13" t="s">
        <v>32</v>
      </c>
      <c r="B13" s="15">
        <v>12</v>
      </c>
      <c r="C13" s="29" t="s">
        <v>32</v>
      </c>
      <c r="D13" s="16">
        <f>VLOOKUP(H13,Stadium!$A$1:$B$33,2,FALSE)</f>
        <v>12</v>
      </c>
      <c r="H13" s="16" t="s">
        <v>33</v>
      </c>
      <c r="L13" t="s">
        <v>96</v>
      </c>
      <c r="M13" t="s">
        <v>34</v>
      </c>
      <c r="N13" s="5">
        <v>18500</v>
      </c>
    </row>
    <row r="14" spans="1:14" x14ac:dyDescent="0.25">
      <c r="A14" t="s">
        <v>35</v>
      </c>
      <c r="B14" s="15">
        <v>13</v>
      </c>
      <c r="C14" s="29" t="s">
        <v>35</v>
      </c>
      <c r="D14" s="16">
        <f>VLOOKUP(H14,Stadium!$A$1:$B$33,2,FALSE)</f>
        <v>13</v>
      </c>
      <c r="H14" s="16" t="s">
        <v>36</v>
      </c>
      <c r="L14" t="s">
        <v>82</v>
      </c>
      <c r="M14" t="s">
        <v>8</v>
      </c>
      <c r="N14" s="5">
        <v>114000</v>
      </c>
    </row>
    <row r="15" spans="1:14" x14ac:dyDescent="0.25">
      <c r="A15" t="s">
        <v>37</v>
      </c>
      <c r="B15" s="15">
        <v>14</v>
      </c>
      <c r="C15" s="29" t="s">
        <v>37</v>
      </c>
      <c r="D15" s="16">
        <f>VLOOKUP(H15,Stadium!$A$1:$B$33,2,FALSE)</f>
        <v>14</v>
      </c>
      <c r="H15" s="16" t="s">
        <v>38</v>
      </c>
      <c r="L15" t="s">
        <v>97</v>
      </c>
      <c r="M15" t="s">
        <v>39</v>
      </c>
      <c r="N15" s="5">
        <v>33000</v>
      </c>
    </row>
    <row r="16" spans="1:14" x14ac:dyDescent="0.25">
      <c r="A16" t="s">
        <v>40</v>
      </c>
      <c r="B16" s="15">
        <v>15</v>
      </c>
      <c r="C16" s="29" t="s">
        <v>40</v>
      </c>
      <c r="D16" s="16">
        <f>VLOOKUP(H16,Stadium!$A$1:$B$33,2,FALSE)</f>
        <v>15</v>
      </c>
      <c r="H16" s="16" t="s">
        <v>41</v>
      </c>
      <c r="L16" t="s">
        <v>98</v>
      </c>
      <c r="M16" t="s">
        <v>34</v>
      </c>
      <c r="N16" s="5">
        <v>106000</v>
      </c>
    </row>
    <row r="17" spans="1:14" x14ac:dyDescent="0.25">
      <c r="A17" t="s">
        <v>42</v>
      </c>
      <c r="B17" s="15">
        <v>16</v>
      </c>
      <c r="C17" s="29" t="s">
        <v>42</v>
      </c>
      <c r="D17" s="16">
        <f>VLOOKUP(H17,Stadium!$A$1:$B$33,2,FALSE)</f>
        <v>16</v>
      </c>
      <c r="H17" s="16" t="s">
        <v>43</v>
      </c>
      <c r="L17" t="s">
        <v>85</v>
      </c>
      <c r="M17" t="s">
        <v>20</v>
      </c>
      <c r="N17" s="5">
        <v>49000</v>
      </c>
    </row>
    <row r="18" spans="1:14" x14ac:dyDescent="0.25">
      <c r="A18" t="s">
        <v>44</v>
      </c>
      <c r="B18" s="15">
        <v>17</v>
      </c>
      <c r="C18" s="29" t="s">
        <v>44</v>
      </c>
      <c r="D18" s="16">
        <f>VLOOKUP(H18,Stadium!$A$1:$B$33,2,FALSE)</f>
        <v>17</v>
      </c>
      <c r="H18" s="16" t="s">
        <v>45</v>
      </c>
      <c r="L18" t="s">
        <v>99</v>
      </c>
      <c r="M18" t="s">
        <v>34</v>
      </c>
      <c r="N18" s="5">
        <v>68000</v>
      </c>
    </row>
    <row r="19" spans="1:14" x14ac:dyDescent="0.25">
      <c r="A19" t="s">
        <v>46</v>
      </c>
      <c r="B19" s="15">
        <v>18</v>
      </c>
      <c r="C19" s="29" t="s">
        <v>46</v>
      </c>
      <c r="D19" s="16">
        <f>VLOOKUP(H19,Stadium!$A$1:$B$33,2,FALSE)</f>
        <v>18</v>
      </c>
      <c r="H19" s="16" t="s">
        <v>47</v>
      </c>
      <c r="L19" t="s">
        <v>46</v>
      </c>
      <c r="M19" t="s">
        <v>14</v>
      </c>
      <c r="N19" s="5">
        <v>91000</v>
      </c>
    </row>
    <row r="20" spans="1:14" x14ac:dyDescent="0.25">
      <c r="A20" t="s">
        <v>48</v>
      </c>
      <c r="B20" s="15">
        <v>19</v>
      </c>
      <c r="C20" s="29" t="s">
        <v>48</v>
      </c>
      <c r="D20" s="16">
        <f>VLOOKUP(H20,Stadium!$A$1:$B$33,2,FALSE)</f>
        <v>19</v>
      </c>
      <c r="H20" s="16" t="s">
        <v>49</v>
      </c>
      <c r="L20" t="s">
        <v>100</v>
      </c>
      <c r="M20" t="s">
        <v>2</v>
      </c>
      <c r="N20" s="5">
        <v>30000</v>
      </c>
    </row>
    <row r="21" spans="1:14" x14ac:dyDescent="0.25">
      <c r="A21" t="s">
        <v>50</v>
      </c>
      <c r="B21" s="15">
        <v>20</v>
      </c>
      <c r="C21" s="29" t="s">
        <v>50</v>
      </c>
      <c r="D21" s="16">
        <f>VLOOKUP(H21,Stadium!$A$1:$B$33,2,FALSE)</f>
        <v>20</v>
      </c>
      <c r="H21" s="16" t="s">
        <v>51</v>
      </c>
      <c r="L21" t="s">
        <v>86</v>
      </c>
      <c r="M21" t="s">
        <v>52</v>
      </c>
      <c r="N21" s="5">
        <v>50500</v>
      </c>
    </row>
    <row r="22" spans="1:14" x14ac:dyDescent="0.25">
      <c r="A22" t="s">
        <v>53</v>
      </c>
      <c r="B22" s="15">
        <v>21</v>
      </c>
      <c r="C22" s="29" t="s">
        <v>53</v>
      </c>
      <c r="D22" s="16">
        <f>VLOOKUP(H22,Stadium!$A$1:$B$33,2,FALSE)</f>
        <v>21</v>
      </c>
      <c r="H22" s="16" t="s">
        <v>54</v>
      </c>
      <c r="L22" t="s">
        <v>87</v>
      </c>
      <c r="M22" t="s">
        <v>20</v>
      </c>
      <c r="N22" s="5">
        <v>76000</v>
      </c>
    </row>
    <row r="23" spans="1:14" x14ac:dyDescent="0.25">
      <c r="A23" t="s">
        <v>55</v>
      </c>
      <c r="B23" s="15">
        <v>22</v>
      </c>
      <c r="C23" s="29" t="s">
        <v>55</v>
      </c>
      <c r="D23" s="16">
        <f>VLOOKUP(H23,Stadium!$A$1:$B$33,2,FALSE)</f>
        <v>22</v>
      </c>
      <c r="H23" s="16" t="s">
        <v>56</v>
      </c>
      <c r="L23" t="s">
        <v>55</v>
      </c>
      <c r="M23" t="s">
        <v>8</v>
      </c>
      <c r="N23" s="5">
        <v>114000</v>
      </c>
    </row>
    <row r="24" spans="1:14" x14ac:dyDescent="0.25">
      <c r="A24" t="s">
        <v>57</v>
      </c>
      <c r="B24" s="15">
        <v>23</v>
      </c>
      <c r="C24" s="29" t="s">
        <v>57</v>
      </c>
      <c r="D24" s="16">
        <f>VLOOKUP(H24,Stadium!$A$1:$B$33,2,FALSE)</f>
        <v>23</v>
      </c>
      <c r="H24" s="16" t="s">
        <v>58</v>
      </c>
      <c r="L24" t="s">
        <v>101</v>
      </c>
      <c r="M24" t="s">
        <v>34</v>
      </c>
      <c r="N24" s="5">
        <v>26000</v>
      </c>
    </row>
    <row r="25" spans="1:14" x14ac:dyDescent="0.25">
      <c r="A25" t="s">
        <v>59</v>
      </c>
      <c r="B25" s="15">
        <v>24</v>
      </c>
      <c r="C25" s="29" t="s">
        <v>59</v>
      </c>
      <c r="D25" s="16">
        <f>VLOOKUP(H25,Stadium!$A$1:$B$33,2,FALSE)</f>
        <v>24</v>
      </c>
      <c r="H25" s="16" t="s">
        <v>60</v>
      </c>
      <c r="L25" t="s">
        <v>102</v>
      </c>
      <c r="M25" t="s">
        <v>61</v>
      </c>
      <c r="N25" s="5">
        <v>27500</v>
      </c>
    </row>
    <row r="26" spans="1:14" x14ac:dyDescent="0.25">
      <c r="A26" t="s">
        <v>62</v>
      </c>
      <c r="B26" s="15">
        <v>25</v>
      </c>
      <c r="C26" s="29" t="s">
        <v>62</v>
      </c>
      <c r="D26" s="16">
        <f>VLOOKUP(H26,Stadium!$A$1:$B$33,2,FALSE)</f>
        <v>25</v>
      </c>
      <c r="H26" s="16" t="s">
        <v>63</v>
      </c>
      <c r="L26" t="s">
        <v>103</v>
      </c>
      <c r="M26" t="s">
        <v>64</v>
      </c>
      <c r="N26" s="5">
        <v>66000</v>
      </c>
    </row>
    <row r="27" spans="1:14" x14ac:dyDescent="0.25">
      <c r="A27" t="s">
        <v>65</v>
      </c>
      <c r="B27" s="15">
        <v>26</v>
      </c>
      <c r="C27" s="29" t="s">
        <v>65</v>
      </c>
      <c r="D27" s="16">
        <f>VLOOKUP(H27,Stadium!$A$1:$B$33,2,FALSE)</f>
        <v>26</v>
      </c>
      <c r="H27" s="16" t="s">
        <v>66</v>
      </c>
      <c r="L27" t="s">
        <v>65</v>
      </c>
      <c r="M27" t="s">
        <v>5</v>
      </c>
      <c r="N27" s="5">
        <v>69000</v>
      </c>
    </row>
    <row r="28" spans="1:14" x14ac:dyDescent="0.25">
      <c r="A28" t="s">
        <v>67</v>
      </c>
      <c r="B28" s="15">
        <v>27</v>
      </c>
      <c r="C28" s="29" t="s">
        <v>67</v>
      </c>
      <c r="D28" s="16">
        <f>VLOOKUP(H28,Stadium!$A$1:$B$33,2,FALSE)</f>
        <v>27</v>
      </c>
      <c r="H28" s="16" t="s">
        <v>68</v>
      </c>
      <c r="L28" t="s">
        <v>104</v>
      </c>
      <c r="M28" t="s">
        <v>39</v>
      </c>
      <c r="N28" s="5">
        <v>62000</v>
      </c>
    </row>
    <row r="29" spans="1:14" x14ac:dyDescent="0.25">
      <c r="A29" t="s">
        <v>69</v>
      </c>
      <c r="B29" s="15">
        <v>28</v>
      </c>
      <c r="C29" s="29" t="s">
        <v>69</v>
      </c>
      <c r="D29" s="16">
        <f>VLOOKUP(H29,Stadium!$A$1:$B$33,2,FALSE)</f>
        <v>28</v>
      </c>
      <c r="H29" s="16" t="s">
        <v>70</v>
      </c>
      <c r="L29" t="s">
        <v>88</v>
      </c>
      <c r="M29" t="s">
        <v>20</v>
      </c>
      <c r="N29" s="5">
        <v>32000</v>
      </c>
    </row>
    <row r="30" spans="1:14" x14ac:dyDescent="0.25">
      <c r="A30" t="s">
        <v>71</v>
      </c>
      <c r="B30" s="15">
        <v>29</v>
      </c>
      <c r="C30" s="29" t="s">
        <v>71</v>
      </c>
      <c r="D30" s="16">
        <f>VLOOKUP(H30,Stadium!$A$1:$B$33,2,FALSE)</f>
        <v>29</v>
      </c>
      <c r="H30" s="16" t="s">
        <v>72</v>
      </c>
      <c r="L30" t="s">
        <v>105</v>
      </c>
      <c r="M30" t="s">
        <v>73</v>
      </c>
      <c r="N30" s="5">
        <v>65500</v>
      </c>
    </row>
    <row r="31" spans="1:14" x14ac:dyDescent="0.25">
      <c r="A31" t="s">
        <v>74</v>
      </c>
      <c r="B31" s="15">
        <v>30</v>
      </c>
      <c r="C31" s="29" t="s">
        <v>74</v>
      </c>
      <c r="D31" s="16">
        <f>VLOOKUP(H31,Stadium!$A$1:$B$33,2,FALSE)</f>
        <v>30</v>
      </c>
      <c r="H31" s="16" t="s">
        <v>75</v>
      </c>
      <c r="L31" t="s">
        <v>74</v>
      </c>
      <c r="M31" t="s">
        <v>8</v>
      </c>
      <c r="N31" s="5">
        <v>46000</v>
      </c>
    </row>
    <row r="32" spans="1:14" x14ac:dyDescent="0.25">
      <c r="A32" t="s">
        <v>76</v>
      </c>
      <c r="B32" s="15">
        <v>31</v>
      </c>
      <c r="C32" s="29" t="s">
        <v>76</v>
      </c>
      <c r="D32" s="16">
        <f>VLOOKUP(H32,Stadium!$A$1:$B$33,2,FALSE)</f>
        <v>31</v>
      </c>
      <c r="H32" s="16" t="s">
        <v>77</v>
      </c>
      <c r="L32" t="s">
        <v>106</v>
      </c>
      <c r="M32" t="s">
        <v>5</v>
      </c>
      <c r="N32" s="5">
        <v>6000</v>
      </c>
    </row>
    <row r="33" spans="1:14" ht="15.75" thickBot="1" x14ac:dyDescent="0.3">
      <c r="A33" t="s">
        <v>78</v>
      </c>
      <c r="B33" s="17">
        <v>32</v>
      </c>
      <c r="C33" s="14" t="s">
        <v>78</v>
      </c>
      <c r="D33" s="18">
        <f>VLOOKUP(H33,Stadium!$A$1:$B$33,2,FALSE)</f>
        <v>32</v>
      </c>
      <c r="H33" s="18" t="s">
        <v>79</v>
      </c>
      <c r="L33" t="s">
        <v>91</v>
      </c>
      <c r="M33" t="s">
        <v>14</v>
      </c>
      <c r="N33" s="5">
        <v>75000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63F325-9DAD-4CE7-9230-B6A9A3062B89}">
  <sheetPr>
    <tabColor theme="7"/>
  </sheetPr>
  <dimension ref="A1:F33"/>
  <sheetViews>
    <sheetView workbookViewId="0">
      <selection activeCell="B2" sqref="B2:F33"/>
    </sheetView>
  </sheetViews>
  <sheetFormatPr defaultRowHeight="15" x14ac:dyDescent="0.25"/>
  <cols>
    <col min="1" max="1" width="21.42578125" bestFit="1" customWidth="1"/>
    <col min="2" max="2" width="10.140625" bestFit="1" customWidth="1"/>
    <col min="3" max="3" width="21.42578125" bestFit="1" customWidth="1"/>
    <col min="5" max="6" width="30" bestFit="1" customWidth="1"/>
  </cols>
  <sheetData>
    <row r="1" spans="1:6" x14ac:dyDescent="0.25">
      <c r="A1" s="4" t="s">
        <v>190</v>
      </c>
      <c r="B1" s="9" t="s">
        <v>191</v>
      </c>
      <c r="C1" s="10" t="s">
        <v>180</v>
      </c>
      <c r="D1" s="10" t="s">
        <v>181</v>
      </c>
      <c r="E1" s="10" t="s">
        <v>182</v>
      </c>
      <c r="F1" s="11" t="s">
        <v>183</v>
      </c>
    </row>
    <row r="2" spans="1:6" x14ac:dyDescent="0.25">
      <c r="A2" t="s">
        <v>1</v>
      </c>
      <c r="B2" s="12">
        <v>1</v>
      </c>
      <c r="C2" t="s">
        <v>1</v>
      </c>
      <c r="D2" t="s">
        <v>81</v>
      </c>
      <c r="E2" t="s">
        <v>2</v>
      </c>
      <c r="F2" s="32">
        <v>26500</v>
      </c>
    </row>
    <row r="3" spans="1:6" x14ac:dyDescent="0.25">
      <c r="A3" t="s">
        <v>4</v>
      </c>
      <c r="B3" s="12">
        <v>2</v>
      </c>
      <c r="C3" t="s">
        <v>4</v>
      </c>
      <c r="D3" t="s">
        <v>89</v>
      </c>
      <c r="E3" t="s">
        <v>5</v>
      </c>
      <c r="F3" s="32">
        <v>94000</v>
      </c>
    </row>
    <row r="4" spans="1:6" x14ac:dyDescent="0.25">
      <c r="A4" t="s">
        <v>7</v>
      </c>
      <c r="B4" s="12">
        <v>3</v>
      </c>
      <c r="C4" t="s">
        <v>7</v>
      </c>
      <c r="D4" t="s">
        <v>82</v>
      </c>
      <c r="E4" t="s">
        <v>8</v>
      </c>
      <c r="F4" s="32">
        <v>126000</v>
      </c>
    </row>
    <row r="5" spans="1:6" x14ac:dyDescent="0.25">
      <c r="A5" t="s">
        <v>10</v>
      </c>
      <c r="B5" s="12">
        <v>4</v>
      </c>
      <c r="C5" t="s">
        <v>10</v>
      </c>
      <c r="D5" t="s">
        <v>90</v>
      </c>
      <c r="E5" t="s">
        <v>11</v>
      </c>
      <c r="F5" s="32">
        <v>22500</v>
      </c>
    </row>
    <row r="6" spans="1:6" x14ac:dyDescent="0.25">
      <c r="A6" t="s">
        <v>13</v>
      </c>
      <c r="B6" s="12">
        <v>5</v>
      </c>
      <c r="C6" t="s">
        <v>13</v>
      </c>
      <c r="D6" t="s">
        <v>91</v>
      </c>
      <c r="E6" t="s">
        <v>14</v>
      </c>
      <c r="F6" s="32">
        <v>78000</v>
      </c>
    </row>
    <row r="7" spans="1:6" x14ac:dyDescent="0.25">
      <c r="A7" t="s">
        <v>16</v>
      </c>
      <c r="B7" s="12">
        <v>6</v>
      </c>
      <c r="C7" t="s">
        <v>16</v>
      </c>
      <c r="D7" t="s">
        <v>92</v>
      </c>
      <c r="E7" t="s">
        <v>17</v>
      </c>
      <c r="F7" s="32">
        <v>22750</v>
      </c>
    </row>
    <row r="8" spans="1:6" x14ac:dyDescent="0.25">
      <c r="A8" t="s">
        <v>19</v>
      </c>
      <c r="B8" s="12">
        <v>7</v>
      </c>
      <c r="C8" t="s">
        <v>19</v>
      </c>
      <c r="D8" t="s">
        <v>93</v>
      </c>
      <c r="E8" t="s">
        <v>20</v>
      </c>
      <c r="F8" s="32">
        <v>112000</v>
      </c>
    </row>
    <row r="9" spans="1:6" x14ac:dyDescent="0.25">
      <c r="A9" t="s">
        <v>22</v>
      </c>
      <c r="B9" s="12">
        <v>8</v>
      </c>
      <c r="C9" t="s">
        <v>22</v>
      </c>
      <c r="D9" t="s">
        <v>94</v>
      </c>
      <c r="E9" t="s">
        <v>23</v>
      </c>
      <c r="F9" s="32">
        <v>38000</v>
      </c>
    </row>
    <row r="10" spans="1:6" x14ac:dyDescent="0.25">
      <c r="A10" t="s">
        <v>25</v>
      </c>
      <c r="B10" s="12">
        <v>9</v>
      </c>
      <c r="C10" t="s">
        <v>25</v>
      </c>
      <c r="D10" t="s">
        <v>95</v>
      </c>
      <c r="E10" t="s">
        <v>14</v>
      </c>
      <c r="F10" s="32">
        <v>102000</v>
      </c>
    </row>
    <row r="11" spans="1:6" x14ac:dyDescent="0.25">
      <c r="A11" t="s">
        <v>27</v>
      </c>
      <c r="B11" s="12">
        <v>10</v>
      </c>
      <c r="C11" t="s">
        <v>27</v>
      </c>
      <c r="D11" t="s">
        <v>83</v>
      </c>
      <c r="E11" t="s">
        <v>28</v>
      </c>
      <c r="F11" s="32">
        <v>71000</v>
      </c>
    </row>
    <row r="12" spans="1:6" x14ac:dyDescent="0.25">
      <c r="A12" t="s">
        <v>30</v>
      </c>
      <c r="B12" s="12">
        <v>11</v>
      </c>
      <c r="C12" t="s">
        <v>30</v>
      </c>
      <c r="D12" t="s">
        <v>84</v>
      </c>
      <c r="E12" t="s">
        <v>31</v>
      </c>
      <c r="F12" s="32">
        <v>33500</v>
      </c>
    </row>
    <row r="13" spans="1:6" x14ac:dyDescent="0.25">
      <c r="A13" t="s">
        <v>33</v>
      </c>
      <c r="B13" s="12">
        <v>12</v>
      </c>
      <c r="C13" t="s">
        <v>33</v>
      </c>
      <c r="D13" t="s">
        <v>96</v>
      </c>
      <c r="E13" t="s">
        <v>34</v>
      </c>
      <c r="F13" s="32">
        <v>18500</v>
      </c>
    </row>
    <row r="14" spans="1:6" x14ac:dyDescent="0.25">
      <c r="A14" t="s">
        <v>36</v>
      </c>
      <c r="B14" s="12">
        <v>13</v>
      </c>
      <c r="C14" t="s">
        <v>36</v>
      </c>
      <c r="D14" t="s">
        <v>82</v>
      </c>
      <c r="E14" t="s">
        <v>8</v>
      </c>
      <c r="F14" s="32">
        <v>114000</v>
      </c>
    </row>
    <row r="15" spans="1:6" x14ac:dyDescent="0.25">
      <c r="A15" t="s">
        <v>38</v>
      </c>
      <c r="B15" s="12">
        <v>14</v>
      </c>
      <c r="C15" t="s">
        <v>38</v>
      </c>
      <c r="D15" t="s">
        <v>97</v>
      </c>
      <c r="E15" t="s">
        <v>39</v>
      </c>
      <c r="F15" s="32">
        <v>33000</v>
      </c>
    </row>
    <row r="16" spans="1:6" x14ac:dyDescent="0.25">
      <c r="A16" t="s">
        <v>41</v>
      </c>
      <c r="B16" s="12">
        <v>15</v>
      </c>
      <c r="C16" t="s">
        <v>41</v>
      </c>
      <c r="D16" t="s">
        <v>98</v>
      </c>
      <c r="E16" t="s">
        <v>34</v>
      </c>
      <c r="F16" s="32">
        <v>106000</v>
      </c>
    </row>
    <row r="17" spans="1:6" x14ac:dyDescent="0.25">
      <c r="A17" t="s">
        <v>43</v>
      </c>
      <c r="B17" s="12">
        <v>16</v>
      </c>
      <c r="C17" t="s">
        <v>43</v>
      </c>
      <c r="D17" t="s">
        <v>85</v>
      </c>
      <c r="E17" t="s">
        <v>20</v>
      </c>
      <c r="F17" s="32">
        <v>49000</v>
      </c>
    </row>
    <row r="18" spans="1:6" x14ac:dyDescent="0.25">
      <c r="A18" t="s">
        <v>45</v>
      </c>
      <c r="B18" s="12">
        <v>17</v>
      </c>
      <c r="C18" t="s">
        <v>45</v>
      </c>
      <c r="D18" t="s">
        <v>99</v>
      </c>
      <c r="E18" t="s">
        <v>34</v>
      </c>
      <c r="F18" s="32">
        <v>68000</v>
      </c>
    </row>
    <row r="19" spans="1:6" x14ac:dyDescent="0.25">
      <c r="A19" t="s">
        <v>47</v>
      </c>
      <c r="B19" s="12">
        <v>18</v>
      </c>
      <c r="C19" t="s">
        <v>47</v>
      </c>
      <c r="D19" t="s">
        <v>46</v>
      </c>
      <c r="E19" t="s">
        <v>14</v>
      </c>
      <c r="F19" s="32">
        <v>91000</v>
      </c>
    </row>
    <row r="20" spans="1:6" x14ac:dyDescent="0.25">
      <c r="A20" t="s">
        <v>49</v>
      </c>
      <c r="B20" s="12">
        <v>19</v>
      </c>
      <c r="C20" t="s">
        <v>49</v>
      </c>
      <c r="D20" t="s">
        <v>100</v>
      </c>
      <c r="E20" t="s">
        <v>2</v>
      </c>
      <c r="F20" s="32">
        <v>30000</v>
      </c>
    </row>
    <row r="21" spans="1:6" x14ac:dyDescent="0.25">
      <c r="A21" t="s">
        <v>51</v>
      </c>
      <c r="B21" s="12">
        <v>20</v>
      </c>
      <c r="C21" t="s">
        <v>51</v>
      </c>
      <c r="D21" t="s">
        <v>86</v>
      </c>
      <c r="E21" t="s">
        <v>52</v>
      </c>
      <c r="F21" s="32">
        <v>50500</v>
      </c>
    </row>
    <row r="22" spans="1:6" x14ac:dyDescent="0.25">
      <c r="A22" t="s">
        <v>54</v>
      </c>
      <c r="B22" s="12">
        <v>21</v>
      </c>
      <c r="C22" t="s">
        <v>54</v>
      </c>
      <c r="D22" t="s">
        <v>87</v>
      </c>
      <c r="E22" t="s">
        <v>20</v>
      </c>
      <c r="F22" s="32">
        <v>76000</v>
      </c>
    </row>
    <row r="23" spans="1:6" x14ac:dyDescent="0.25">
      <c r="A23" t="s">
        <v>56</v>
      </c>
      <c r="B23" s="12">
        <v>22</v>
      </c>
      <c r="C23" t="s">
        <v>56</v>
      </c>
      <c r="D23" t="s">
        <v>55</v>
      </c>
      <c r="E23" t="s">
        <v>8</v>
      </c>
      <c r="F23" s="32">
        <v>114000</v>
      </c>
    </row>
    <row r="24" spans="1:6" x14ac:dyDescent="0.25">
      <c r="A24" t="s">
        <v>58</v>
      </c>
      <c r="B24" s="12">
        <v>23</v>
      </c>
      <c r="C24" t="s">
        <v>58</v>
      </c>
      <c r="D24" t="s">
        <v>101</v>
      </c>
      <c r="E24" t="s">
        <v>34</v>
      </c>
      <c r="F24" s="32">
        <v>26000</v>
      </c>
    </row>
    <row r="25" spans="1:6" x14ac:dyDescent="0.25">
      <c r="A25" t="s">
        <v>60</v>
      </c>
      <c r="B25" s="12">
        <v>24</v>
      </c>
      <c r="C25" t="s">
        <v>60</v>
      </c>
      <c r="D25" t="s">
        <v>102</v>
      </c>
      <c r="E25" t="s">
        <v>61</v>
      </c>
      <c r="F25" s="32">
        <v>27500</v>
      </c>
    </row>
    <row r="26" spans="1:6" x14ac:dyDescent="0.25">
      <c r="A26" t="s">
        <v>63</v>
      </c>
      <c r="B26" s="12">
        <v>25</v>
      </c>
      <c r="C26" t="s">
        <v>63</v>
      </c>
      <c r="D26" t="s">
        <v>103</v>
      </c>
      <c r="E26" t="s">
        <v>64</v>
      </c>
      <c r="F26" s="32">
        <v>66000</v>
      </c>
    </row>
    <row r="27" spans="1:6" x14ac:dyDescent="0.25">
      <c r="A27" t="s">
        <v>66</v>
      </c>
      <c r="B27" s="12">
        <v>26</v>
      </c>
      <c r="C27" t="s">
        <v>66</v>
      </c>
      <c r="D27" t="s">
        <v>65</v>
      </c>
      <c r="E27" t="s">
        <v>5</v>
      </c>
      <c r="F27" s="32">
        <v>69000</v>
      </c>
    </row>
    <row r="28" spans="1:6" x14ac:dyDescent="0.25">
      <c r="A28" t="s">
        <v>68</v>
      </c>
      <c r="B28" s="12">
        <v>27</v>
      </c>
      <c r="C28" t="s">
        <v>68</v>
      </c>
      <c r="D28" t="s">
        <v>104</v>
      </c>
      <c r="E28" t="s">
        <v>39</v>
      </c>
      <c r="F28" s="32">
        <v>62000</v>
      </c>
    </row>
    <row r="29" spans="1:6" x14ac:dyDescent="0.25">
      <c r="A29" t="s">
        <v>70</v>
      </c>
      <c r="B29" s="12">
        <v>28</v>
      </c>
      <c r="C29" t="s">
        <v>70</v>
      </c>
      <c r="D29" t="s">
        <v>88</v>
      </c>
      <c r="E29" t="s">
        <v>20</v>
      </c>
      <c r="F29" s="32">
        <v>32000</v>
      </c>
    </row>
    <row r="30" spans="1:6" x14ac:dyDescent="0.25">
      <c r="A30" t="s">
        <v>72</v>
      </c>
      <c r="B30" s="12">
        <v>29</v>
      </c>
      <c r="C30" t="s">
        <v>72</v>
      </c>
      <c r="D30" t="s">
        <v>105</v>
      </c>
      <c r="E30" t="s">
        <v>73</v>
      </c>
      <c r="F30" s="32">
        <v>65500</v>
      </c>
    </row>
    <row r="31" spans="1:6" x14ac:dyDescent="0.25">
      <c r="A31" t="s">
        <v>75</v>
      </c>
      <c r="B31" s="12">
        <v>30</v>
      </c>
      <c r="C31" t="s">
        <v>75</v>
      </c>
      <c r="D31" t="s">
        <v>74</v>
      </c>
      <c r="E31" t="s">
        <v>8</v>
      </c>
      <c r="F31" s="32">
        <v>46000</v>
      </c>
    </row>
    <row r="32" spans="1:6" x14ac:dyDescent="0.25">
      <c r="A32" t="s">
        <v>77</v>
      </c>
      <c r="B32" s="12">
        <v>31</v>
      </c>
      <c r="C32" t="s">
        <v>77</v>
      </c>
      <c r="D32" t="s">
        <v>106</v>
      </c>
      <c r="E32" t="s">
        <v>5</v>
      </c>
      <c r="F32" s="32">
        <v>6000</v>
      </c>
    </row>
    <row r="33" spans="1:6" ht="15.75" thickBot="1" x14ac:dyDescent="0.3">
      <c r="A33" t="s">
        <v>79</v>
      </c>
      <c r="B33" s="13">
        <v>32</v>
      </c>
      <c r="C33" s="14" t="s">
        <v>79</v>
      </c>
      <c r="D33" s="14" t="s">
        <v>91</v>
      </c>
      <c r="E33" s="14" t="s">
        <v>14</v>
      </c>
      <c r="F33" s="33">
        <v>75000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81A71C-54DB-4AFE-BADE-ED9D0EB1B470}">
  <sheetPr>
    <tabColor theme="7"/>
  </sheetPr>
  <dimension ref="A1:T46"/>
  <sheetViews>
    <sheetView workbookViewId="0">
      <selection activeCell="B2" sqref="B2:G8"/>
    </sheetView>
  </sheetViews>
  <sheetFormatPr defaultRowHeight="15" x14ac:dyDescent="0.25"/>
  <cols>
    <col min="1" max="1" width="20.28515625" bestFit="1" customWidth="1"/>
    <col min="2" max="2" width="20.28515625" customWidth="1"/>
    <col min="3" max="4" width="18.7109375" bestFit="1" customWidth="1"/>
    <col min="5" max="5" width="18.7109375" style="1" bestFit="1" customWidth="1"/>
    <col min="6" max="6" width="21.42578125" bestFit="1" customWidth="1"/>
    <col min="7" max="7" width="18.140625" bestFit="1" customWidth="1"/>
    <col min="8" max="8" width="19.7109375" bestFit="1" customWidth="1"/>
    <col min="9" max="9" width="18.140625" bestFit="1" customWidth="1"/>
    <col min="10" max="10" width="13.28515625" bestFit="1" customWidth="1"/>
    <col min="11" max="11" width="15.140625" bestFit="1" customWidth="1"/>
    <col min="12" max="12" width="19" bestFit="1" customWidth="1"/>
    <col min="14" max="14" width="19" bestFit="1" customWidth="1"/>
    <col min="15" max="16" width="18.7109375" bestFit="1" customWidth="1"/>
    <col min="18" max="18" width="15.140625" bestFit="1" customWidth="1"/>
  </cols>
  <sheetData>
    <row r="1" spans="1:19" x14ac:dyDescent="0.25">
      <c r="A1" s="4" t="s">
        <v>199</v>
      </c>
      <c r="B1" s="21" t="s">
        <v>197</v>
      </c>
      <c r="C1" s="22" t="s">
        <v>195</v>
      </c>
      <c r="D1" s="22" t="s">
        <v>191</v>
      </c>
      <c r="E1" s="22" t="s">
        <v>193</v>
      </c>
      <c r="F1" s="22" t="s">
        <v>194</v>
      </c>
      <c r="G1" s="23" t="s">
        <v>176</v>
      </c>
      <c r="N1" s="19" t="s">
        <v>177</v>
      </c>
      <c r="O1" s="19" t="s">
        <v>174</v>
      </c>
      <c r="P1" s="19" t="s">
        <v>175</v>
      </c>
      <c r="R1" s="19" t="s">
        <v>172</v>
      </c>
      <c r="S1" s="19" t="s">
        <v>173</v>
      </c>
    </row>
    <row r="2" spans="1:19" x14ac:dyDescent="0.25">
      <c r="A2" t="str">
        <f>_xlfn.CONCAT(TEXT(C2,"mm/dd/yyyy hh:mm"),TEXT(D2," 0.0"))</f>
        <v>09/17/2019 21:00 17.0</v>
      </c>
      <c r="B2" s="15">
        <v>1</v>
      </c>
      <c r="C2" s="31">
        <f t="shared" ref="C2:C8" si="0">R2+S2</f>
        <v>43725.875</v>
      </c>
      <c r="D2">
        <f>VLOOKUP(N2,Stadium!$A$1:$B$33,2,FALSE)</f>
        <v>17</v>
      </c>
      <c r="E2">
        <f>VLOOKUP(O2,Teams!$A$1:$B$33,2,FALSE)</f>
        <v>17</v>
      </c>
      <c r="F2">
        <f>VLOOKUP(P2,Teams!$A$1:$B$33,2,FALSE)</f>
        <v>18</v>
      </c>
      <c r="G2" s="24" t="s">
        <v>107</v>
      </c>
      <c r="N2" t="s">
        <v>45</v>
      </c>
      <c r="O2" t="s">
        <v>44</v>
      </c>
      <c r="P2" t="s">
        <v>46</v>
      </c>
      <c r="R2" s="3">
        <v>43725</v>
      </c>
      <c r="S2" s="20">
        <v>0.875</v>
      </c>
    </row>
    <row r="3" spans="1:19" x14ac:dyDescent="0.25">
      <c r="A3" t="str">
        <f t="shared" ref="A3:A8" si="1">_xlfn.CONCAT(TEXT(C3,"mm/dd/yyyy hh:mm"),TEXT(D3," 0.0"))</f>
        <v>09/17/2019 21:00 20.0</v>
      </c>
      <c r="B3" s="15">
        <v>2</v>
      </c>
      <c r="C3" s="31">
        <f t="shared" si="0"/>
        <v>43725.875</v>
      </c>
      <c r="D3">
        <f>VLOOKUP(N3,Stadium!$A$1:$B$33,2,FALSE)</f>
        <v>20</v>
      </c>
      <c r="E3">
        <f>VLOOKUP(O3,Teams!$A$1:$B$33,2,FALSE)</f>
        <v>20</v>
      </c>
      <c r="F3">
        <f>VLOOKUP(P3,Teams!$A$1:$B$33,2,FALSE)</f>
        <v>19</v>
      </c>
      <c r="G3" s="24" t="s">
        <v>108</v>
      </c>
      <c r="N3" t="s">
        <v>51</v>
      </c>
      <c r="O3" t="s">
        <v>50</v>
      </c>
      <c r="P3" t="s">
        <v>48</v>
      </c>
      <c r="R3" s="3">
        <v>43725</v>
      </c>
      <c r="S3" s="20">
        <v>0.875</v>
      </c>
    </row>
    <row r="4" spans="1:19" x14ac:dyDescent="0.25">
      <c r="A4" t="str">
        <f t="shared" si="1"/>
        <v>09/17/2019 21:00 23.0</v>
      </c>
      <c r="B4" s="15">
        <v>3</v>
      </c>
      <c r="C4" s="31">
        <f t="shared" si="0"/>
        <v>43725.875</v>
      </c>
      <c r="D4">
        <f>VLOOKUP(N4,Stadium!$A$1:$B$33,2,FALSE)</f>
        <v>23</v>
      </c>
      <c r="E4">
        <f>VLOOKUP(O4,Teams!$A$1:$B$33,2,FALSE)</f>
        <v>23</v>
      </c>
      <c r="F4">
        <f>VLOOKUP(P4,Teams!$A$1:$B$33,2,FALSE)</f>
        <v>24</v>
      </c>
      <c r="G4" s="24" t="s">
        <v>109</v>
      </c>
      <c r="N4" t="s">
        <v>58</v>
      </c>
      <c r="O4" t="s">
        <v>57</v>
      </c>
      <c r="P4" t="s">
        <v>59</v>
      </c>
      <c r="R4" s="3">
        <v>43725</v>
      </c>
      <c r="S4" s="20">
        <v>0.875</v>
      </c>
    </row>
    <row r="5" spans="1:19" x14ac:dyDescent="0.25">
      <c r="A5" t="str">
        <f t="shared" si="1"/>
        <v>09/17/2019 21:00 21.0</v>
      </c>
      <c r="B5" s="15">
        <v>4</v>
      </c>
      <c r="C5" s="31">
        <f t="shared" si="0"/>
        <v>43725.875</v>
      </c>
      <c r="D5">
        <f>VLOOKUP(N5,Stadium!$A$1:$B$33,2,FALSE)</f>
        <v>21</v>
      </c>
      <c r="E5">
        <f>VLOOKUP(O5,Teams!$A$1:$B$33,2,FALSE)</f>
        <v>21</v>
      </c>
      <c r="F5">
        <f>VLOOKUP(P5,Teams!$A$1:$B$33,2,FALSE)</f>
        <v>22</v>
      </c>
      <c r="G5" s="24" t="s">
        <v>110</v>
      </c>
      <c r="N5" t="s">
        <v>54</v>
      </c>
      <c r="O5" t="s">
        <v>53</v>
      </c>
      <c r="P5" t="s">
        <v>55</v>
      </c>
      <c r="R5" s="3">
        <v>43725</v>
      </c>
      <c r="S5" s="20">
        <v>0.875</v>
      </c>
    </row>
    <row r="6" spans="1:19" x14ac:dyDescent="0.25">
      <c r="A6" t="str">
        <f t="shared" si="1"/>
        <v>10/01/2019 19:00 3.0</v>
      </c>
      <c r="B6" s="15">
        <v>5</v>
      </c>
      <c r="C6" s="31">
        <f t="shared" si="0"/>
        <v>43739.791666666664</v>
      </c>
      <c r="D6">
        <f>VLOOKUP(N6,Stadium!$A$1:$B$33,2,FALSE)</f>
        <v>3</v>
      </c>
      <c r="E6">
        <f>VLOOKUP(O6,Teams!$A$1:$B$33,2,FALSE)</f>
        <v>3</v>
      </c>
      <c r="F6">
        <f>VLOOKUP(P6,Teams!$A$1:$B$33,2,FALSE)</f>
        <v>1</v>
      </c>
      <c r="G6" s="24" t="s">
        <v>112</v>
      </c>
      <c r="N6" t="s">
        <v>7</v>
      </c>
      <c r="O6" t="s">
        <v>6</v>
      </c>
      <c r="P6" t="s">
        <v>0</v>
      </c>
      <c r="R6" s="3">
        <v>43739</v>
      </c>
      <c r="S6" s="20">
        <v>0.79166666666666663</v>
      </c>
    </row>
    <row r="7" spans="1:19" x14ac:dyDescent="0.25">
      <c r="A7" t="str">
        <f t="shared" si="1"/>
        <v>10/01/2019 19:00 4.0</v>
      </c>
      <c r="B7" s="15">
        <v>6</v>
      </c>
      <c r="C7" s="31">
        <f t="shared" si="0"/>
        <v>43739.791666666664</v>
      </c>
      <c r="D7">
        <f>VLOOKUP(N7,Stadium!$A$1:$B$33,2,FALSE)</f>
        <v>4</v>
      </c>
      <c r="E7">
        <f>VLOOKUP(O7,Teams!$A$1:$B$33,2,FALSE)</f>
        <v>4</v>
      </c>
      <c r="F7">
        <f>VLOOKUP(P7,Teams!$A$1:$B$33,2,FALSE)</f>
        <v>2</v>
      </c>
      <c r="G7" s="24" t="s">
        <v>111</v>
      </c>
      <c r="N7" t="s">
        <v>10</v>
      </c>
      <c r="O7" t="s">
        <v>9</v>
      </c>
      <c r="P7" t="s">
        <v>3</v>
      </c>
      <c r="R7" s="3">
        <v>43739</v>
      </c>
      <c r="S7" s="20">
        <v>0.79166666666666663</v>
      </c>
    </row>
    <row r="8" spans="1:19" ht="15.75" thickBot="1" x14ac:dyDescent="0.3">
      <c r="A8" t="str">
        <f t="shared" si="1"/>
        <v>10/06/2021 19:00 27.0</v>
      </c>
      <c r="B8" s="17">
        <v>7</v>
      </c>
      <c r="C8" s="31">
        <f t="shared" si="0"/>
        <v>44475.791666666664</v>
      </c>
      <c r="D8" s="14">
        <f>VLOOKUP(N8,Stadium!$A$1:$B$33,2,FALSE)</f>
        <v>27</v>
      </c>
      <c r="E8" s="14">
        <f>VLOOKUP(O8,Teams!$A$1:$B$33,2,FALSE)</f>
        <v>27</v>
      </c>
      <c r="F8" s="14">
        <f>VLOOKUP(P8,Teams!$A$1:$B$33,2,FALSE)</f>
        <v>25</v>
      </c>
      <c r="G8" s="18" t="s">
        <v>203</v>
      </c>
      <c r="N8" t="s">
        <v>68</v>
      </c>
      <c r="O8" t="s">
        <v>67</v>
      </c>
      <c r="P8" t="s">
        <v>62</v>
      </c>
      <c r="R8" s="3">
        <v>44475</v>
      </c>
      <c r="S8" s="20">
        <v>0.79166666666666696</v>
      </c>
    </row>
    <row r="9" spans="1:19" x14ac:dyDescent="0.25">
      <c r="E9"/>
    </row>
    <row r="10" spans="1:19" x14ac:dyDescent="0.25">
      <c r="E10"/>
    </row>
    <row r="11" spans="1:19" x14ac:dyDescent="0.25">
      <c r="E11"/>
    </row>
    <row r="12" spans="1:19" x14ac:dyDescent="0.25">
      <c r="E12"/>
    </row>
    <row r="13" spans="1:19" x14ac:dyDescent="0.25">
      <c r="E13"/>
    </row>
    <row r="14" spans="1:19" x14ac:dyDescent="0.25">
      <c r="E14"/>
    </row>
    <row r="15" spans="1:19" x14ac:dyDescent="0.25">
      <c r="E15"/>
    </row>
    <row r="16" spans="1:19" x14ac:dyDescent="0.25">
      <c r="E16"/>
      <c r="P16" s="4"/>
    </row>
    <row r="17" spans="5:20" x14ac:dyDescent="0.25">
      <c r="E17"/>
      <c r="Q17" s="6"/>
      <c r="T17" s="7"/>
    </row>
    <row r="18" spans="5:20" x14ac:dyDescent="0.25">
      <c r="E18"/>
      <c r="Q18" s="6"/>
      <c r="T18" s="7"/>
    </row>
    <row r="19" spans="5:20" x14ac:dyDescent="0.25">
      <c r="E19"/>
      <c r="Q19" s="6"/>
      <c r="T19" s="7"/>
    </row>
    <row r="20" spans="5:20" x14ac:dyDescent="0.25">
      <c r="E20"/>
      <c r="Q20" s="6"/>
      <c r="T20" s="7"/>
    </row>
    <row r="21" spans="5:20" x14ac:dyDescent="0.25">
      <c r="E21"/>
      <c r="Q21" s="6"/>
      <c r="T21" s="8"/>
    </row>
    <row r="22" spans="5:20" x14ac:dyDescent="0.25">
      <c r="E22"/>
      <c r="Q22" s="6"/>
      <c r="T22" s="8"/>
    </row>
    <row r="23" spans="5:20" x14ac:dyDescent="0.25">
      <c r="E23"/>
      <c r="Q23" s="6"/>
      <c r="T23" s="8"/>
    </row>
    <row r="24" spans="5:20" x14ac:dyDescent="0.25">
      <c r="E24"/>
      <c r="Q24" s="6"/>
      <c r="T24" s="8"/>
    </row>
    <row r="25" spans="5:20" x14ac:dyDescent="0.25">
      <c r="E25"/>
      <c r="Q25" s="6"/>
      <c r="T25" s="8"/>
    </row>
    <row r="26" spans="5:20" x14ac:dyDescent="0.25">
      <c r="E26"/>
      <c r="Q26" s="6"/>
      <c r="T26" s="8"/>
    </row>
    <row r="27" spans="5:20" x14ac:dyDescent="0.25">
      <c r="E27"/>
      <c r="Q27" s="6"/>
      <c r="T27" s="8"/>
    </row>
    <row r="28" spans="5:20" x14ac:dyDescent="0.25">
      <c r="E28"/>
      <c r="Q28" s="6"/>
      <c r="T28" s="8"/>
    </row>
    <row r="29" spans="5:20" x14ac:dyDescent="0.25">
      <c r="E29"/>
      <c r="Q29" s="6"/>
    </row>
    <row r="30" spans="5:20" x14ac:dyDescent="0.25">
      <c r="E30"/>
      <c r="Q30" s="6"/>
    </row>
    <row r="31" spans="5:20" x14ac:dyDescent="0.25">
      <c r="E31"/>
      <c r="Q31" s="6"/>
    </row>
    <row r="32" spans="5:20" x14ac:dyDescent="0.25">
      <c r="Q32" s="6"/>
    </row>
    <row r="33" spans="17:20" x14ac:dyDescent="0.25">
      <c r="Q33" s="6"/>
    </row>
    <row r="34" spans="17:20" x14ac:dyDescent="0.25">
      <c r="Q34" s="6"/>
      <c r="T34" s="8"/>
    </row>
    <row r="35" spans="17:20" x14ac:dyDescent="0.25">
      <c r="Q35" s="6"/>
      <c r="T35" s="8"/>
    </row>
    <row r="36" spans="17:20" x14ac:dyDescent="0.25">
      <c r="Q36" s="6"/>
      <c r="T36" s="8"/>
    </row>
    <row r="37" spans="17:20" x14ac:dyDescent="0.25">
      <c r="Q37" s="6"/>
      <c r="T37" s="8"/>
    </row>
    <row r="38" spans="17:20" x14ac:dyDescent="0.25">
      <c r="Q38" s="6"/>
    </row>
    <row r="39" spans="17:20" x14ac:dyDescent="0.25">
      <c r="Q39" s="6"/>
    </row>
    <row r="40" spans="17:20" x14ac:dyDescent="0.25">
      <c r="Q40" s="6"/>
    </row>
    <row r="41" spans="17:20" x14ac:dyDescent="0.25">
      <c r="Q41" s="6"/>
    </row>
    <row r="42" spans="17:20" x14ac:dyDescent="0.25">
      <c r="Q42" s="6"/>
    </row>
    <row r="43" spans="17:20" x14ac:dyDescent="0.25">
      <c r="Q43" s="6"/>
    </row>
    <row r="44" spans="17:20" x14ac:dyDescent="0.25">
      <c r="Q44" s="6"/>
    </row>
    <row r="45" spans="17:20" x14ac:dyDescent="0.25">
      <c r="Q45" s="6"/>
    </row>
    <row r="46" spans="17:20" x14ac:dyDescent="0.25">
      <c r="Q46" s="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4732E-9E27-4F34-AB6F-DB988958D627}">
  <sheetPr>
    <tabColor theme="2" tint="-0.249977111117893"/>
  </sheetPr>
  <dimension ref="A1:W31"/>
  <sheetViews>
    <sheetView tabSelected="1" workbookViewId="0">
      <selection activeCell="D36" sqref="D36"/>
    </sheetView>
  </sheetViews>
  <sheetFormatPr defaultRowHeight="15" x14ac:dyDescent="0.25"/>
  <cols>
    <col min="1" max="1" width="27.140625" bestFit="1" customWidth="1"/>
    <col min="2" max="2" width="15.85546875" bestFit="1" customWidth="1"/>
    <col min="3" max="3" width="10.140625" bestFit="1" customWidth="1"/>
    <col min="4" max="4" width="8.42578125" bestFit="1" customWidth="1"/>
    <col min="5" max="6" width="18.7109375" bestFit="1" customWidth="1"/>
    <col min="7" max="7" width="7.42578125" bestFit="1" customWidth="1"/>
    <col min="8" max="8" width="10" bestFit="1" customWidth="1"/>
    <col min="9" max="10" width="13.28515625" bestFit="1" customWidth="1"/>
    <col min="13" max="13" width="15.85546875" bestFit="1" customWidth="1"/>
    <col min="16" max="16" width="18.140625" bestFit="1" customWidth="1"/>
    <col min="17" max="17" width="19" bestFit="1" customWidth="1"/>
    <col min="19" max="19" width="15.140625" bestFit="1" customWidth="1"/>
    <col min="20" max="20" width="6.28515625" bestFit="1" customWidth="1"/>
    <col min="23" max="23" width="14.85546875" bestFit="1" customWidth="1"/>
  </cols>
  <sheetData>
    <row r="1" spans="1:23" x14ac:dyDescent="0.25">
      <c r="A1" s="19" t="s">
        <v>198</v>
      </c>
      <c r="D1" s="21" t="s">
        <v>197</v>
      </c>
      <c r="E1" s="22" t="s">
        <v>188</v>
      </c>
      <c r="F1" s="11" t="s">
        <v>179</v>
      </c>
      <c r="I1" s="10" t="s">
        <v>174</v>
      </c>
      <c r="J1" s="10" t="s">
        <v>175</v>
      </c>
      <c r="K1" s="10" t="s">
        <v>176</v>
      </c>
      <c r="M1" s="21" t="s">
        <v>196</v>
      </c>
      <c r="N1" s="22" t="s">
        <v>191</v>
      </c>
      <c r="P1" s="4" t="s">
        <v>178</v>
      </c>
      <c r="Q1" s="4" t="s">
        <v>177</v>
      </c>
      <c r="S1" s="4" t="s">
        <v>172</v>
      </c>
      <c r="T1" s="4" t="s">
        <v>173</v>
      </c>
    </row>
    <row r="2" spans="1:23" x14ac:dyDescent="0.25">
      <c r="A2" t="str">
        <f>_xlfn.CONCAT(TEXT(M2,"mm/dd/yyyy hh:mm"),TEXT(N2," 0.0"))</f>
        <v>09/17/2019 21:00 17.0</v>
      </c>
      <c r="D2" s="15">
        <f>VLOOKUP(A2,Match!$A$1:$B$8,2,FALSE)</f>
        <v>1</v>
      </c>
      <c r="E2" s="29">
        <f>VLOOKUP(P2,Referees!$A$1:$B$45,2,FALSE)</f>
        <v>7</v>
      </c>
      <c r="F2" s="16" t="s">
        <v>186</v>
      </c>
      <c r="I2" t="s">
        <v>44</v>
      </c>
      <c r="J2" t="s">
        <v>46</v>
      </c>
      <c r="K2" s="1" t="s">
        <v>107</v>
      </c>
      <c r="M2" s="26">
        <f>S2+T2</f>
        <v>43725.875</v>
      </c>
      <c r="N2">
        <f>VLOOKUP(Q2,Stadium!$A$1:$B$33,2,FALSE)</f>
        <v>17</v>
      </c>
      <c r="P2" t="s">
        <v>121</v>
      </c>
      <c r="Q2" t="s">
        <v>45</v>
      </c>
      <c r="S2" s="3">
        <v>43725</v>
      </c>
      <c r="T2" s="2">
        <v>0.875</v>
      </c>
      <c r="W2" s="25">
        <f>S2+T2</f>
        <v>43725.875</v>
      </c>
    </row>
    <row r="3" spans="1:23" x14ac:dyDescent="0.25">
      <c r="A3" t="str">
        <f>_xlfn.CONCAT(TEXT(M3,"mm/dd/yyyy hh:mm"),TEXT(N3," 0.0"))</f>
        <v>09/17/2019 21:00 17.0</v>
      </c>
      <c r="D3" s="15">
        <f>VLOOKUP(A3,Match!$A$1:$B$8,2,FALSE)</f>
        <v>1</v>
      </c>
      <c r="E3" s="29">
        <f>VLOOKUP(P3,Referees!$A$1:$B$45,2,FALSE)</f>
        <v>8</v>
      </c>
      <c r="F3" s="16" t="s">
        <v>187</v>
      </c>
      <c r="I3" t="s">
        <v>44</v>
      </c>
      <c r="J3" t="s">
        <v>46</v>
      </c>
      <c r="K3" s="1" t="s">
        <v>107</v>
      </c>
      <c r="M3" s="26">
        <f>S3+T3</f>
        <v>43725.875</v>
      </c>
      <c r="N3">
        <f>VLOOKUP(Q3,Stadium!$A$1:$B$33,2,FALSE)</f>
        <v>17</v>
      </c>
      <c r="P3" t="s">
        <v>123</v>
      </c>
      <c r="Q3" t="s">
        <v>45</v>
      </c>
      <c r="S3" s="3">
        <v>43725</v>
      </c>
      <c r="T3" s="2">
        <v>0.875</v>
      </c>
    </row>
    <row r="4" spans="1:23" x14ac:dyDescent="0.25">
      <c r="A4" t="str">
        <f>_xlfn.CONCAT(TEXT(M4,"mm/dd/yyyy hh:mm"),TEXT(N4," 0.0"))</f>
        <v>09/17/2019 21:00 17.0</v>
      </c>
      <c r="D4" s="15">
        <f>VLOOKUP(A4,Match!$A$1:$B$8,2,FALSE)</f>
        <v>1</v>
      </c>
      <c r="E4" s="29">
        <f>VLOOKUP(P4,Referees!$A$1:$B$45,2,FALSE)</f>
        <v>9</v>
      </c>
      <c r="F4" s="16" t="s">
        <v>187</v>
      </c>
      <c r="I4" t="s">
        <v>44</v>
      </c>
      <c r="J4" t="s">
        <v>46</v>
      </c>
      <c r="K4" s="1" t="s">
        <v>107</v>
      </c>
      <c r="M4" s="26">
        <f>S4+T4</f>
        <v>43725.875</v>
      </c>
      <c r="N4">
        <f>VLOOKUP(Q4,Stadium!$A$1:$B$33,2,FALSE)</f>
        <v>17</v>
      </c>
      <c r="P4" t="s">
        <v>125</v>
      </c>
      <c r="Q4" t="s">
        <v>45</v>
      </c>
      <c r="S4" s="3">
        <v>43725</v>
      </c>
      <c r="T4" s="2">
        <v>0.875</v>
      </c>
    </row>
    <row r="5" spans="1:23" x14ac:dyDescent="0.25">
      <c r="A5" t="str">
        <f>_xlfn.CONCAT(TEXT(M5,"mm/dd/yyyy hh:mm"),TEXT(N5," 0.0"))</f>
        <v>09/17/2019 21:00 17.0</v>
      </c>
      <c r="D5" s="15">
        <f>VLOOKUP(A5,Match!$A$1:$B$8,2,FALSE)</f>
        <v>1</v>
      </c>
      <c r="E5" s="29">
        <f>VLOOKUP(P5,Referees!$A$1:$B$45,2,FALSE)</f>
        <v>10</v>
      </c>
      <c r="F5" s="16" t="s">
        <v>187</v>
      </c>
      <c r="I5" t="s">
        <v>44</v>
      </c>
      <c r="J5" t="s">
        <v>46</v>
      </c>
      <c r="K5" s="1" t="s">
        <v>107</v>
      </c>
      <c r="M5" s="26">
        <f>S5+T5</f>
        <v>43725.875</v>
      </c>
      <c r="N5">
        <f>VLOOKUP(Q5,Stadium!$A$1:$B$33,2,FALSE)</f>
        <v>17</v>
      </c>
      <c r="P5" t="s">
        <v>126</v>
      </c>
      <c r="Q5" t="s">
        <v>45</v>
      </c>
      <c r="S5" s="3">
        <v>43725</v>
      </c>
      <c r="T5" s="2">
        <v>0.875</v>
      </c>
    </row>
    <row r="6" spans="1:23" x14ac:dyDescent="0.25">
      <c r="A6" t="str">
        <f>_xlfn.CONCAT(TEXT(M6,"mm/dd/yyyy hh:mm"),TEXT(N6," 0.0"))</f>
        <v>09/17/2019 21:00 20.0</v>
      </c>
      <c r="D6" s="15">
        <f>VLOOKUP(A6,Match!$A$1:$B$8,2,FALSE)</f>
        <v>2</v>
      </c>
      <c r="E6" s="29">
        <f>VLOOKUP(P6,Referees!$A$1:$B$45,2,FALSE)</f>
        <v>15</v>
      </c>
      <c r="F6" s="16" t="s">
        <v>186</v>
      </c>
      <c r="I6" t="s">
        <v>50</v>
      </c>
      <c r="J6" t="s">
        <v>48</v>
      </c>
      <c r="K6" s="1" t="s">
        <v>108</v>
      </c>
      <c r="M6" s="26">
        <f>S6+T6</f>
        <v>43725.875</v>
      </c>
      <c r="N6">
        <f>VLOOKUP(Q6,Stadium!$A$1:$B$33,2,FALSE)</f>
        <v>20</v>
      </c>
      <c r="P6" t="s">
        <v>133</v>
      </c>
      <c r="Q6" t="s">
        <v>51</v>
      </c>
      <c r="S6" s="3">
        <v>43725</v>
      </c>
      <c r="T6" s="2">
        <v>0.875</v>
      </c>
    </row>
    <row r="7" spans="1:23" x14ac:dyDescent="0.25">
      <c r="A7" t="str">
        <f>_xlfn.CONCAT(TEXT(M7,"mm/dd/yyyy hh:mm"),TEXT(N7," 0.0"))</f>
        <v>09/17/2019 21:00 20.0</v>
      </c>
      <c r="D7" s="15">
        <f>VLOOKUP(A7,Match!$A$1:$B$8,2,FALSE)</f>
        <v>2</v>
      </c>
      <c r="E7" s="29">
        <f>VLOOKUP(P7,Referees!$A$1:$B$45,2,FALSE)</f>
        <v>16</v>
      </c>
      <c r="F7" s="16" t="s">
        <v>187</v>
      </c>
      <c r="I7" t="s">
        <v>50</v>
      </c>
      <c r="J7" t="s">
        <v>48</v>
      </c>
      <c r="K7" s="1" t="s">
        <v>108</v>
      </c>
      <c r="M7" s="26">
        <f>S7+T7</f>
        <v>43725.875</v>
      </c>
      <c r="N7">
        <f>VLOOKUP(Q7,Stadium!$A$1:$B$33,2,FALSE)</f>
        <v>20</v>
      </c>
      <c r="P7" t="s">
        <v>135</v>
      </c>
      <c r="Q7" t="s">
        <v>51</v>
      </c>
      <c r="S7" s="3">
        <v>43725</v>
      </c>
      <c r="T7" s="2">
        <v>0.875</v>
      </c>
    </row>
    <row r="8" spans="1:23" x14ac:dyDescent="0.25">
      <c r="A8" t="str">
        <f>_xlfn.CONCAT(TEXT(M8,"mm/dd/yyyy hh:mm"),TEXT(N8," 0.0"))</f>
        <v>09/17/2019 21:00 20.0</v>
      </c>
      <c r="D8" s="15">
        <f>VLOOKUP(A8,Match!$A$1:$B$8,2,FALSE)</f>
        <v>2</v>
      </c>
      <c r="E8" s="29">
        <f>VLOOKUP(P8,Referees!$A$1:$B$45,2,FALSE)</f>
        <v>17</v>
      </c>
      <c r="F8" s="16" t="s">
        <v>187</v>
      </c>
      <c r="I8" t="s">
        <v>50</v>
      </c>
      <c r="J8" t="s">
        <v>48</v>
      </c>
      <c r="K8" s="1" t="s">
        <v>108</v>
      </c>
      <c r="M8" s="26">
        <f>S8+T8</f>
        <v>43725.875</v>
      </c>
      <c r="N8">
        <f>VLOOKUP(Q8,Stadium!$A$1:$B$33,2,FALSE)</f>
        <v>20</v>
      </c>
      <c r="P8" t="s">
        <v>137</v>
      </c>
      <c r="Q8" t="s">
        <v>51</v>
      </c>
      <c r="S8" s="3">
        <v>43725</v>
      </c>
      <c r="T8" s="2">
        <v>0.875</v>
      </c>
    </row>
    <row r="9" spans="1:23" x14ac:dyDescent="0.25">
      <c r="A9" t="str">
        <f>_xlfn.CONCAT(TEXT(M9,"mm/dd/yyyy hh:mm"),TEXT(N9," 0.0"))</f>
        <v>09/17/2019 21:00 20.0</v>
      </c>
      <c r="D9" s="15">
        <f>VLOOKUP(A9,Match!$A$1:$B$8,2,FALSE)</f>
        <v>2</v>
      </c>
      <c r="E9" s="29">
        <f>VLOOKUP(P9,Referees!$A$1:$B$45,2,FALSE)</f>
        <v>18</v>
      </c>
      <c r="F9" s="16" t="s">
        <v>187</v>
      </c>
      <c r="I9" t="s">
        <v>50</v>
      </c>
      <c r="J9" t="s">
        <v>48</v>
      </c>
      <c r="K9" s="1" t="s">
        <v>108</v>
      </c>
      <c r="M9" s="26">
        <f>S9+T9</f>
        <v>43725.875</v>
      </c>
      <c r="N9">
        <f>VLOOKUP(Q9,Stadium!$A$1:$B$33,2,FALSE)</f>
        <v>20</v>
      </c>
      <c r="P9" t="s">
        <v>138</v>
      </c>
      <c r="Q9" t="s">
        <v>51</v>
      </c>
      <c r="S9" s="3">
        <v>43725</v>
      </c>
      <c r="T9" s="2">
        <v>0.875</v>
      </c>
    </row>
    <row r="10" spans="1:23" x14ac:dyDescent="0.25">
      <c r="A10" t="str">
        <f>_xlfn.CONCAT(TEXT(M10,"mm/dd/yyyy hh:mm"),TEXT(N10," 0.0"))</f>
        <v>09/17/2019 21:00 23.0</v>
      </c>
      <c r="D10" s="15">
        <f>VLOOKUP(A10,Match!$A$1:$B$8,2,FALSE)</f>
        <v>3</v>
      </c>
      <c r="E10" s="29">
        <f>VLOOKUP(P10,Referees!$A$1:$B$45,2,FALSE)</f>
        <v>31</v>
      </c>
      <c r="F10" s="16" t="s">
        <v>186</v>
      </c>
      <c r="I10" t="s">
        <v>57</v>
      </c>
      <c r="J10" t="s">
        <v>59</v>
      </c>
      <c r="K10" s="1" t="s">
        <v>109</v>
      </c>
      <c r="M10" s="26">
        <f>S10+T10</f>
        <v>43725.875</v>
      </c>
      <c r="N10">
        <f>VLOOKUP(Q10,Stadium!$A$1:$B$33,2,FALSE)</f>
        <v>23</v>
      </c>
      <c r="P10" t="s">
        <v>155</v>
      </c>
      <c r="Q10" t="s">
        <v>58</v>
      </c>
      <c r="S10" s="3">
        <v>43725</v>
      </c>
      <c r="T10" s="2">
        <v>0.875</v>
      </c>
    </row>
    <row r="11" spans="1:23" x14ac:dyDescent="0.25">
      <c r="A11" t="str">
        <f>_xlfn.CONCAT(TEXT(M11,"mm/dd/yyyy hh:mm"),TEXT(N11," 0.0"))</f>
        <v>09/17/2019 21:00 23.0</v>
      </c>
      <c r="D11" s="15">
        <f>VLOOKUP(A11,Match!$A$1:$B$8,2,FALSE)</f>
        <v>3</v>
      </c>
      <c r="E11" s="29">
        <f>VLOOKUP(P11,Referees!$A$1:$B$45,2,FALSE)</f>
        <v>13</v>
      </c>
      <c r="F11" s="16" t="s">
        <v>187</v>
      </c>
      <c r="I11" t="s">
        <v>57</v>
      </c>
      <c r="J11" t="s">
        <v>59</v>
      </c>
      <c r="K11" s="1" t="s">
        <v>109</v>
      </c>
      <c r="M11" s="26">
        <f>S11+T11</f>
        <v>43725.875</v>
      </c>
      <c r="N11">
        <f>VLOOKUP(Q11,Stadium!$A$1:$B$33,2,FALSE)</f>
        <v>23</v>
      </c>
      <c r="P11" t="s">
        <v>131</v>
      </c>
      <c r="Q11" t="s">
        <v>58</v>
      </c>
      <c r="S11" s="3">
        <v>43725</v>
      </c>
      <c r="T11" s="2">
        <v>0.875</v>
      </c>
    </row>
    <row r="12" spans="1:23" x14ac:dyDescent="0.25">
      <c r="A12" t="str">
        <f>_xlfn.CONCAT(TEXT(M12,"mm/dd/yyyy hh:mm"),TEXT(N12," 0.0"))</f>
        <v>09/17/2019 21:00 23.0</v>
      </c>
      <c r="D12" s="15">
        <f>VLOOKUP(A12,Match!$A$1:$B$8,2,FALSE)</f>
        <v>3</v>
      </c>
      <c r="E12" s="29">
        <f>VLOOKUP(P12,Referees!$A$1:$B$45,2,FALSE)</f>
        <v>25</v>
      </c>
      <c r="F12" s="16" t="s">
        <v>187</v>
      </c>
      <c r="I12" t="s">
        <v>57</v>
      </c>
      <c r="J12" t="s">
        <v>59</v>
      </c>
      <c r="K12" s="1" t="s">
        <v>109</v>
      </c>
      <c r="M12" s="26">
        <f>S12+T12</f>
        <v>43725.875</v>
      </c>
      <c r="N12">
        <f>VLOOKUP(Q12,Stadium!$A$1:$B$33,2,FALSE)</f>
        <v>23</v>
      </c>
      <c r="P12" t="s">
        <v>148</v>
      </c>
      <c r="Q12" t="s">
        <v>58</v>
      </c>
      <c r="S12" s="3">
        <v>43725</v>
      </c>
      <c r="T12" s="2">
        <v>0.875</v>
      </c>
    </row>
    <row r="13" spans="1:23" x14ac:dyDescent="0.25">
      <c r="A13" t="str">
        <f>_xlfn.CONCAT(TEXT(M13,"mm/dd/yyyy hh:mm"),TEXT(N13," 0.0"))</f>
        <v>09/17/2019 21:00 23.0</v>
      </c>
      <c r="D13" s="15">
        <f>VLOOKUP(A13,Match!$A$1:$B$8,2,FALSE)</f>
        <v>3</v>
      </c>
      <c r="E13" s="29">
        <f>VLOOKUP(P13,Referees!$A$1:$B$45,2,FALSE)</f>
        <v>27</v>
      </c>
      <c r="F13" s="16" t="s">
        <v>187</v>
      </c>
      <c r="I13" t="s">
        <v>57</v>
      </c>
      <c r="J13" t="s">
        <v>59</v>
      </c>
      <c r="K13" s="1" t="s">
        <v>109</v>
      </c>
      <c r="M13" s="26">
        <f>S13+T13</f>
        <v>43725.875</v>
      </c>
      <c r="N13">
        <f>VLOOKUP(Q13,Stadium!$A$1:$B$33,2,FALSE)</f>
        <v>23</v>
      </c>
      <c r="P13" t="s">
        <v>150</v>
      </c>
      <c r="Q13" t="s">
        <v>58</v>
      </c>
      <c r="S13" s="3">
        <v>43725</v>
      </c>
      <c r="T13" s="2">
        <v>0.875</v>
      </c>
    </row>
    <row r="14" spans="1:23" x14ac:dyDescent="0.25">
      <c r="A14" t="str">
        <f>_xlfn.CONCAT(TEXT(M14,"mm/dd/yyyy hh:mm"),TEXT(N14," 0.0"))</f>
        <v>09/17/2019 21:00 21.0</v>
      </c>
      <c r="D14" s="15">
        <f>VLOOKUP(A14,Match!$A$1:$B$8,2,FALSE)</f>
        <v>4</v>
      </c>
      <c r="E14" s="29">
        <f>VLOOKUP(P14,Referees!$A$1:$B$45,2,FALSE)</f>
        <v>3</v>
      </c>
      <c r="F14" s="16" t="s">
        <v>186</v>
      </c>
      <c r="I14" t="s">
        <v>53</v>
      </c>
      <c r="J14" t="s">
        <v>55</v>
      </c>
      <c r="K14" s="1" t="s">
        <v>110</v>
      </c>
      <c r="M14" s="26">
        <f>S14+T14</f>
        <v>43725.875</v>
      </c>
      <c r="N14">
        <f>VLOOKUP(Q14,Stadium!$A$1:$B$33,2,FALSE)</f>
        <v>21</v>
      </c>
      <c r="P14" t="s">
        <v>116</v>
      </c>
      <c r="Q14" t="s">
        <v>54</v>
      </c>
      <c r="S14" s="3">
        <v>43725</v>
      </c>
      <c r="T14" s="2">
        <v>0.875</v>
      </c>
    </row>
    <row r="15" spans="1:23" x14ac:dyDescent="0.25">
      <c r="A15" t="str">
        <f>_xlfn.CONCAT(TEXT(M15,"mm/dd/yyyy hh:mm"),TEXT(N15," 0.0"))</f>
        <v>09/17/2019 21:00 21.0</v>
      </c>
      <c r="D15" s="15">
        <f>VLOOKUP(A15,Match!$A$1:$B$8,2,FALSE)</f>
        <v>4</v>
      </c>
      <c r="E15" s="29">
        <f>VLOOKUP(P15,Referees!$A$1:$B$45,2,FALSE)</f>
        <v>38</v>
      </c>
      <c r="F15" s="16" t="s">
        <v>187</v>
      </c>
      <c r="I15" t="s">
        <v>53</v>
      </c>
      <c r="J15" t="s">
        <v>55</v>
      </c>
      <c r="K15" s="1" t="s">
        <v>110</v>
      </c>
      <c r="M15" s="26">
        <f>S15+T15</f>
        <v>43725.875</v>
      </c>
      <c r="N15">
        <f>VLOOKUP(Q15,Stadium!$A$1:$B$33,2,FALSE)</f>
        <v>21</v>
      </c>
      <c r="P15" t="s">
        <v>163</v>
      </c>
      <c r="Q15" t="s">
        <v>54</v>
      </c>
      <c r="S15" s="3">
        <v>43725</v>
      </c>
      <c r="T15" s="2">
        <v>0.875</v>
      </c>
    </row>
    <row r="16" spans="1:23" x14ac:dyDescent="0.25">
      <c r="A16" t="str">
        <f>_xlfn.CONCAT(TEXT(M16,"mm/dd/yyyy hh:mm"),TEXT(N16," 0.0"))</f>
        <v>09/17/2019 21:00 21.0</v>
      </c>
      <c r="D16" s="15">
        <f>VLOOKUP(A16,Match!$A$1:$B$8,2,FALSE)</f>
        <v>4</v>
      </c>
      <c r="E16" s="29">
        <f>VLOOKUP(P16,Referees!$A$1:$B$45,2,FALSE)</f>
        <v>36</v>
      </c>
      <c r="F16" s="16" t="s">
        <v>187</v>
      </c>
      <c r="I16" t="s">
        <v>53</v>
      </c>
      <c r="J16" t="s">
        <v>55</v>
      </c>
      <c r="K16" s="1" t="s">
        <v>110</v>
      </c>
      <c r="M16" s="26">
        <f>S16+T16</f>
        <v>43725.875</v>
      </c>
      <c r="N16">
        <f>VLOOKUP(Q16,Stadium!$A$1:$B$33,2,FALSE)</f>
        <v>21</v>
      </c>
      <c r="P16" t="s">
        <v>161</v>
      </c>
      <c r="Q16" t="s">
        <v>54</v>
      </c>
      <c r="S16" s="3">
        <v>43725</v>
      </c>
      <c r="T16" s="2">
        <v>0.875</v>
      </c>
    </row>
    <row r="17" spans="1:20" x14ac:dyDescent="0.25">
      <c r="A17" t="str">
        <f>_xlfn.CONCAT(TEXT(M17,"mm/dd/yyyy hh:mm"),TEXT(N17," 0.0"))</f>
        <v>09/17/2019 21:00 21.0</v>
      </c>
      <c r="D17" s="15">
        <f>VLOOKUP(A17,Match!$A$1:$B$8,2,FALSE)</f>
        <v>4</v>
      </c>
      <c r="E17" s="29">
        <f>VLOOKUP(P17,Referees!$A$1:$B$45,2,FALSE)</f>
        <v>43</v>
      </c>
      <c r="F17" s="16" t="s">
        <v>187</v>
      </c>
      <c r="I17" t="s">
        <v>53</v>
      </c>
      <c r="J17" t="s">
        <v>55</v>
      </c>
      <c r="K17" s="1" t="s">
        <v>110</v>
      </c>
      <c r="M17" s="26">
        <f>S17+T17</f>
        <v>43725.875</v>
      </c>
      <c r="N17">
        <f>VLOOKUP(Q17,Stadium!$A$1:$B$33,2,FALSE)</f>
        <v>21</v>
      </c>
      <c r="P17" t="s">
        <v>170</v>
      </c>
      <c r="Q17" t="s">
        <v>54</v>
      </c>
      <c r="S17" s="3">
        <v>43725</v>
      </c>
      <c r="T17" s="2">
        <v>0.875</v>
      </c>
    </row>
    <row r="18" spans="1:20" x14ac:dyDescent="0.25">
      <c r="A18" t="str">
        <f>_xlfn.CONCAT(TEXT(M18,"mm/dd/yyyy hh:mm"),TEXT(N18," 0.0"))</f>
        <v>09/17/2019 21:00 21.0</v>
      </c>
      <c r="D18" s="15">
        <f>VLOOKUP(A18,Match!$A$1:$B$8,2,FALSE)</f>
        <v>4</v>
      </c>
      <c r="E18" s="29">
        <f>VLOOKUP(P18,Referees!$A$1:$B$45,2,FALSE)</f>
        <v>39</v>
      </c>
      <c r="F18" s="16" t="s">
        <v>187</v>
      </c>
      <c r="I18" t="s">
        <v>53</v>
      </c>
      <c r="J18" t="s">
        <v>55</v>
      </c>
      <c r="K18" s="1" t="s">
        <v>110</v>
      </c>
      <c r="M18" s="26">
        <f>S18+T18</f>
        <v>43725.875</v>
      </c>
      <c r="N18">
        <f>VLOOKUP(Q18,Stadium!$A$1:$B$33,2,FALSE)</f>
        <v>21</v>
      </c>
      <c r="P18" t="s">
        <v>164</v>
      </c>
      <c r="Q18" t="s">
        <v>54</v>
      </c>
      <c r="S18" s="3">
        <v>43725</v>
      </c>
      <c r="T18" s="2">
        <v>0.875</v>
      </c>
    </row>
    <row r="19" spans="1:20" x14ac:dyDescent="0.25">
      <c r="A19" t="str">
        <f>_xlfn.CONCAT(TEXT(M19,"mm/dd/yyyy hh:mm"),TEXT(N19," 0.0"))</f>
        <v>10/01/2019 19:00 3.0</v>
      </c>
      <c r="D19" s="15">
        <f>VLOOKUP(A19,Match!$A$1:$B$8,2,FALSE)</f>
        <v>5</v>
      </c>
      <c r="E19" s="29">
        <f>VLOOKUP(P19,Referees!$A$1:$B$45,2,FALSE)</f>
        <v>4</v>
      </c>
      <c r="F19" s="16" t="s">
        <v>186</v>
      </c>
      <c r="I19" t="s">
        <v>6</v>
      </c>
      <c r="J19" t="s">
        <v>0</v>
      </c>
      <c r="K19" s="1" t="s">
        <v>112</v>
      </c>
      <c r="M19" s="26">
        <f>S19+T19</f>
        <v>43739.791666666664</v>
      </c>
      <c r="N19">
        <f>VLOOKUP(Q19,Stadium!$A$1:$B$33,2,FALSE)</f>
        <v>3</v>
      </c>
      <c r="P19" t="s">
        <v>117</v>
      </c>
      <c r="Q19" t="s">
        <v>7</v>
      </c>
      <c r="S19" s="3">
        <v>43739</v>
      </c>
      <c r="T19" s="2">
        <v>0.79166666666666663</v>
      </c>
    </row>
    <row r="20" spans="1:20" x14ac:dyDescent="0.25">
      <c r="A20" t="str">
        <f>_xlfn.CONCAT(TEXT(M20,"mm/dd/yyyy hh:mm"),TEXT(N20," 0.0"))</f>
        <v>10/01/2019 19:00 3.0</v>
      </c>
      <c r="D20" s="15">
        <f>VLOOKUP(A20,Match!$A$1:$B$8,2,FALSE)</f>
        <v>5</v>
      </c>
      <c r="E20" s="29">
        <f>VLOOKUP(P20,Referees!$A$1:$B$45,2,FALSE)</f>
        <v>29</v>
      </c>
      <c r="F20" s="16" t="s">
        <v>187</v>
      </c>
      <c r="I20" t="s">
        <v>6</v>
      </c>
      <c r="J20" t="s">
        <v>0</v>
      </c>
      <c r="K20" s="1" t="s">
        <v>112</v>
      </c>
      <c r="M20" s="26">
        <f>S20+T20</f>
        <v>43739.791666666664</v>
      </c>
      <c r="N20">
        <f>VLOOKUP(Q20,Stadium!$A$1:$B$33,2,FALSE)</f>
        <v>3</v>
      </c>
      <c r="P20" t="s">
        <v>152</v>
      </c>
      <c r="Q20" t="s">
        <v>7</v>
      </c>
      <c r="S20" s="3">
        <v>43739</v>
      </c>
      <c r="T20" s="2">
        <v>0.79166666666666663</v>
      </c>
    </row>
    <row r="21" spans="1:20" x14ac:dyDescent="0.25">
      <c r="A21" t="str">
        <f>_xlfn.CONCAT(TEXT(M21,"mm/dd/yyyy hh:mm"),TEXT(N21," 0.0"))</f>
        <v>10/01/2019 19:00 3.0</v>
      </c>
      <c r="D21" s="15">
        <f>VLOOKUP(A21,Match!$A$1:$B$8,2,FALSE)</f>
        <v>5</v>
      </c>
      <c r="E21" s="29">
        <f>VLOOKUP(P21,Referees!$A$1:$B$45,2,FALSE)</f>
        <v>32</v>
      </c>
      <c r="F21" s="16" t="s">
        <v>187</v>
      </c>
      <c r="I21" t="s">
        <v>6</v>
      </c>
      <c r="J21" t="s">
        <v>0</v>
      </c>
      <c r="K21" s="1" t="s">
        <v>112</v>
      </c>
      <c r="M21" s="26">
        <f>S21+T21</f>
        <v>43739.791666666664</v>
      </c>
      <c r="N21">
        <f>VLOOKUP(Q21,Stadium!$A$1:$B$33,2,FALSE)</f>
        <v>3</v>
      </c>
      <c r="P21" t="s">
        <v>156</v>
      </c>
      <c r="Q21" t="s">
        <v>7</v>
      </c>
      <c r="S21" s="3">
        <v>43739</v>
      </c>
      <c r="T21" s="2">
        <v>0.79166666666666663</v>
      </c>
    </row>
    <row r="22" spans="1:20" x14ac:dyDescent="0.25">
      <c r="A22" t="str">
        <f>_xlfn.CONCAT(TEXT(M22,"mm/dd/yyyy hh:mm"),TEXT(N22," 0.0"))</f>
        <v>10/01/2019 19:00 3.0</v>
      </c>
      <c r="D22" s="15">
        <f>VLOOKUP(A22,Match!$A$1:$B$8,2,FALSE)</f>
        <v>5</v>
      </c>
      <c r="E22" s="29">
        <f>VLOOKUP(P22,Referees!$A$1:$B$45,2,FALSE)</f>
        <v>11</v>
      </c>
      <c r="F22" s="16" t="s">
        <v>187</v>
      </c>
      <c r="I22" t="s">
        <v>6</v>
      </c>
      <c r="J22" t="s">
        <v>0</v>
      </c>
      <c r="K22" s="1" t="s">
        <v>112</v>
      </c>
      <c r="M22" s="26">
        <f>S22+T22</f>
        <v>43739.791666666664</v>
      </c>
      <c r="N22">
        <f>VLOOKUP(Q22,Stadium!$A$1:$B$33,2,FALSE)</f>
        <v>3</v>
      </c>
      <c r="P22" t="s">
        <v>127</v>
      </c>
      <c r="Q22" t="s">
        <v>7</v>
      </c>
      <c r="S22" s="3">
        <v>43739</v>
      </c>
      <c r="T22" s="2">
        <v>0.79166666666666663</v>
      </c>
    </row>
    <row r="23" spans="1:20" x14ac:dyDescent="0.25">
      <c r="A23" t="str">
        <f>_xlfn.CONCAT(TEXT(M23,"mm/dd/yyyy hh:mm"),TEXT(N23," 0.0"))</f>
        <v>10/01/2019 19:00 4.0</v>
      </c>
      <c r="D23" s="15">
        <f>VLOOKUP(A23,Match!$A$1:$B$8,2,FALSE)</f>
        <v>6</v>
      </c>
      <c r="E23" s="29">
        <f>VLOOKUP(P23,Referees!$A$1:$B$45,2,FALSE)</f>
        <v>21</v>
      </c>
      <c r="F23" s="16" t="s">
        <v>186</v>
      </c>
      <c r="I23" t="s">
        <v>9</v>
      </c>
      <c r="J23" t="s">
        <v>3</v>
      </c>
      <c r="K23" s="1" t="s">
        <v>111</v>
      </c>
      <c r="M23" s="26">
        <f>S23+T23</f>
        <v>43739.791666666664</v>
      </c>
      <c r="N23">
        <f>VLOOKUP(Q23,Stadium!$A$1:$B$33,2,FALSE)</f>
        <v>4</v>
      </c>
      <c r="P23" t="s">
        <v>143</v>
      </c>
      <c r="Q23" t="s">
        <v>10</v>
      </c>
      <c r="S23" s="3">
        <v>43739</v>
      </c>
      <c r="T23" s="2">
        <v>0.79166666666666663</v>
      </c>
    </row>
    <row r="24" spans="1:20" x14ac:dyDescent="0.25">
      <c r="A24" t="str">
        <f>_xlfn.CONCAT(TEXT(M24,"mm/dd/yyyy hh:mm"),TEXT(N24," 0.0"))</f>
        <v>10/01/2019 19:00 4.0</v>
      </c>
      <c r="D24" s="15">
        <f>VLOOKUP(A24,Match!$A$1:$B$8,2,FALSE)</f>
        <v>6</v>
      </c>
      <c r="E24" s="29">
        <f>VLOOKUP(P24,Referees!$A$1:$B$45,2,FALSE)</f>
        <v>25</v>
      </c>
      <c r="F24" s="16" t="s">
        <v>187</v>
      </c>
      <c r="I24" t="s">
        <v>9</v>
      </c>
      <c r="J24" t="s">
        <v>3</v>
      </c>
      <c r="K24" s="1" t="s">
        <v>111</v>
      </c>
      <c r="M24" s="26">
        <f>S24+T24</f>
        <v>43739.791666666664</v>
      </c>
      <c r="N24">
        <f>VLOOKUP(Q24,Stadium!$A$1:$B$33,2,FALSE)</f>
        <v>4</v>
      </c>
      <c r="P24" t="s">
        <v>148</v>
      </c>
      <c r="Q24" t="s">
        <v>10</v>
      </c>
      <c r="S24" s="3">
        <v>43739</v>
      </c>
      <c r="T24" s="2">
        <v>0.79166666666666663</v>
      </c>
    </row>
    <row r="25" spans="1:20" x14ac:dyDescent="0.25">
      <c r="A25" t="str">
        <f>_xlfn.CONCAT(TEXT(M25,"mm/dd/yyyy hh:mm"),TEXT(N25," 0.0"))</f>
        <v>10/01/2019 19:00 4.0</v>
      </c>
      <c r="D25" s="15">
        <f>VLOOKUP(A25,Match!$A$1:$B$8,2,FALSE)</f>
        <v>6</v>
      </c>
      <c r="E25" s="29">
        <f>VLOOKUP(P25,Referees!$A$1:$B$45,2,FALSE)</f>
        <v>17</v>
      </c>
      <c r="F25" s="16" t="s">
        <v>187</v>
      </c>
      <c r="I25" t="s">
        <v>9</v>
      </c>
      <c r="J25" t="s">
        <v>3</v>
      </c>
      <c r="K25" s="1" t="s">
        <v>111</v>
      </c>
      <c r="M25" s="26">
        <f>S25+T25</f>
        <v>43739.791666666664</v>
      </c>
      <c r="N25">
        <f>VLOOKUP(Q25,Stadium!$A$1:$B$33,2,FALSE)</f>
        <v>4</v>
      </c>
      <c r="P25" t="s">
        <v>137</v>
      </c>
      <c r="Q25" t="s">
        <v>10</v>
      </c>
      <c r="S25" s="3">
        <v>43739</v>
      </c>
      <c r="T25" s="2">
        <v>0.79166666666666663</v>
      </c>
    </row>
    <row r="26" spans="1:20" x14ac:dyDescent="0.25">
      <c r="A26" t="str">
        <f>_xlfn.CONCAT(TEXT(M26,"mm/dd/yyyy hh:mm"),TEXT(N26," 0.0"))</f>
        <v>10/01/2019 19:00 4.0</v>
      </c>
      <c r="D26" s="15">
        <f>VLOOKUP(A26,Match!$A$1:$B$8,2,FALSE)</f>
        <v>6</v>
      </c>
      <c r="E26" s="29">
        <f>VLOOKUP(P26,Referees!$A$1:$B$45,2,FALSE)</f>
        <v>19</v>
      </c>
      <c r="F26" s="16" t="s">
        <v>187</v>
      </c>
      <c r="I26" t="s">
        <v>9</v>
      </c>
      <c r="J26" t="s">
        <v>3</v>
      </c>
      <c r="K26" s="1" t="s">
        <v>111</v>
      </c>
      <c r="M26" s="26">
        <f>S26+T26</f>
        <v>43739.791666666664</v>
      </c>
      <c r="N26">
        <f>VLOOKUP(Q26,Stadium!$A$1:$B$33,2,FALSE)</f>
        <v>4</v>
      </c>
      <c r="P26" t="s">
        <v>139</v>
      </c>
      <c r="Q26" t="s">
        <v>10</v>
      </c>
      <c r="S26" s="3">
        <v>43739</v>
      </c>
      <c r="T26" s="2">
        <v>0.79166666666666663</v>
      </c>
    </row>
    <row r="27" spans="1:20" x14ac:dyDescent="0.25">
      <c r="A27" t="str">
        <f>_xlfn.CONCAT(TEXT(M27,"mm/dd/yyyy hh:mm"),TEXT(N27," 0.0"))</f>
        <v>10/06/2021 19:00 27.0</v>
      </c>
      <c r="D27" s="15">
        <f>VLOOKUP(A27,Match!$A$1:$B$8,2,FALSE)</f>
        <v>7</v>
      </c>
      <c r="E27" s="29">
        <f>VLOOKUP(P27,Referees!$A$1:$B$45,2,FALSE)</f>
        <v>6</v>
      </c>
      <c r="F27" s="16" t="s">
        <v>186</v>
      </c>
      <c r="I27" t="s">
        <v>67</v>
      </c>
      <c r="J27" t="s">
        <v>62</v>
      </c>
      <c r="K27" s="1"/>
      <c r="M27" s="26">
        <f>S27+T27</f>
        <v>44475.791666666664</v>
      </c>
      <c r="N27">
        <f>VLOOKUP(Q27,Stadium!$A$1:$B$33,2,FALSE)</f>
        <v>27</v>
      </c>
      <c r="P27" t="s">
        <v>120</v>
      </c>
      <c r="Q27" t="s">
        <v>68</v>
      </c>
      <c r="S27" s="3">
        <v>44475</v>
      </c>
      <c r="T27" s="2">
        <v>0.79166666666666696</v>
      </c>
    </row>
    <row r="28" spans="1:20" x14ac:dyDescent="0.25">
      <c r="A28" t="str">
        <f>_xlfn.CONCAT(TEXT(M28,"mm/dd/yyyy hh:mm"),TEXT(N28," 0.0"))</f>
        <v>10/06/2021 19:00 27.0</v>
      </c>
      <c r="D28" s="15">
        <f>VLOOKUP(A28,Match!$A$1:$B$8,2,FALSE)</f>
        <v>7</v>
      </c>
      <c r="E28" s="29">
        <f>VLOOKUP(P28,Referees!$A$1:$B$45,2,FALSE)</f>
        <v>12</v>
      </c>
      <c r="F28" s="16" t="s">
        <v>187</v>
      </c>
      <c r="I28" t="s">
        <v>67</v>
      </c>
      <c r="J28" t="s">
        <v>62</v>
      </c>
      <c r="K28" s="1"/>
      <c r="M28" s="26">
        <f>S28+T28</f>
        <v>44475.791666666664</v>
      </c>
      <c r="N28">
        <f>VLOOKUP(Q28,Stadium!$A$1:$B$33,2,FALSE)</f>
        <v>27</v>
      </c>
      <c r="P28" t="s">
        <v>129</v>
      </c>
      <c r="Q28" t="s">
        <v>68</v>
      </c>
      <c r="S28" s="3">
        <v>44475</v>
      </c>
      <c r="T28" s="2">
        <v>0.79166666666666696</v>
      </c>
    </row>
    <row r="29" spans="1:20" x14ac:dyDescent="0.25">
      <c r="A29" t="str">
        <f>_xlfn.CONCAT(TEXT(M29,"mm/dd/yyyy hh:mm"),TEXT(N29," 0.0"))</f>
        <v>10/06/2021 19:00 27.0</v>
      </c>
      <c r="D29" s="15">
        <f>VLOOKUP(A29,Match!$A$1:$B$8,2,FALSE)</f>
        <v>7</v>
      </c>
      <c r="E29" s="29">
        <f>VLOOKUP(P29,Referees!$A$1:$B$45,2,FALSE)</f>
        <v>14</v>
      </c>
      <c r="F29" s="16" t="s">
        <v>187</v>
      </c>
      <c r="I29" t="s">
        <v>67</v>
      </c>
      <c r="J29" t="s">
        <v>62</v>
      </c>
      <c r="K29" s="1"/>
      <c r="M29" s="26">
        <f>S29+T29</f>
        <v>44475.791666666664</v>
      </c>
      <c r="N29">
        <f>VLOOKUP(Q29,Stadium!$A$1:$B$33,2,FALSE)</f>
        <v>27</v>
      </c>
      <c r="P29" t="s">
        <v>132</v>
      </c>
      <c r="Q29" t="s">
        <v>68</v>
      </c>
      <c r="S29" s="3">
        <v>44475</v>
      </c>
      <c r="T29" s="2">
        <v>0.79166666666666696</v>
      </c>
    </row>
    <row r="30" spans="1:20" x14ac:dyDescent="0.25">
      <c r="A30" t="str">
        <f>_xlfn.CONCAT(TEXT(M30,"mm/dd/yyyy hh:mm"),TEXT(N30," 0.0"))</f>
        <v>10/06/2021 19:00 27.0</v>
      </c>
      <c r="D30" s="15">
        <f>VLOOKUP(A30,Match!$A$1:$B$8,2,FALSE)</f>
        <v>7</v>
      </c>
      <c r="E30" s="29">
        <f>VLOOKUP(P30,Referees!$A$1:$B$45,2,FALSE)</f>
        <v>20</v>
      </c>
      <c r="F30" s="16" t="s">
        <v>187</v>
      </c>
      <c r="I30" t="s">
        <v>67</v>
      </c>
      <c r="J30" t="s">
        <v>62</v>
      </c>
      <c r="K30" s="1"/>
      <c r="M30" s="26">
        <f>S30+T30</f>
        <v>44475.791666666664</v>
      </c>
      <c r="N30">
        <f>VLOOKUP(Q30,Stadium!$A$1:$B$33,2,FALSE)</f>
        <v>27</v>
      </c>
      <c r="P30" t="s">
        <v>141</v>
      </c>
      <c r="Q30" t="s">
        <v>68</v>
      </c>
      <c r="S30" s="3">
        <v>44475</v>
      </c>
      <c r="T30" s="2">
        <v>0.79166666666666696</v>
      </c>
    </row>
    <row r="31" spans="1:20" ht="15.75" thickBot="1" x14ac:dyDescent="0.3">
      <c r="A31" t="str">
        <f>_xlfn.CONCAT(TEXT(M31,"mm/dd/yyyy hh:mm"),TEXT(N31," 0.0"))</f>
        <v>10/06/2021 19:00 27.0</v>
      </c>
      <c r="D31" s="17">
        <f>VLOOKUP(A31,Match!$A$1:$B$8,2,FALSE)</f>
        <v>7</v>
      </c>
      <c r="E31" s="14">
        <f>VLOOKUP(P31,Referees!$A$1:$B$45,2,FALSE)</f>
        <v>22</v>
      </c>
      <c r="F31" s="18" t="s">
        <v>187</v>
      </c>
      <c r="I31" s="14" t="s">
        <v>67</v>
      </c>
      <c r="J31" s="14" t="s">
        <v>62</v>
      </c>
      <c r="K31" s="28"/>
      <c r="M31" s="27">
        <f>S31+T31</f>
        <v>44475.791666666664</v>
      </c>
      <c r="N31" s="14">
        <f>VLOOKUP(Q31,Stadium!$A$1:$B$33,2,FALSE)</f>
        <v>27</v>
      </c>
      <c r="P31" t="s">
        <v>144</v>
      </c>
      <c r="Q31" t="s">
        <v>68</v>
      </c>
      <c r="S31" s="3">
        <v>44475</v>
      </c>
      <c r="T31" s="2">
        <v>0.79166666666666696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93F48566F82E041BED911C0693359E9" ma:contentTypeVersion="47" ma:contentTypeDescription="Een nieuw document maken." ma:contentTypeScope="" ma:versionID="47b3e88e59846bedc01524519d9becb4">
  <xsd:schema xmlns:xsd="http://www.w3.org/2001/XMLSchema" xmlns:xs="http://www.w3.org/2001/XMLSchema" xmlns:p="http://schemas.microsoft.com/office/2006/metadata/properties" xmlns:ns2="e43d81d0-7a9c-4012-90dc-ae63c601f626" xmlns:ns3="e1337eef-b66e-4fde-b081-a3272a7c00ca" targetNamespace="http://schemas.microsoft.com/office/2006/metadata/properties" ma:root="true" ma:fieldsID="b6b21c78707ac0266063b2b8e31c87cf" ns2:_="" ns3:_="">
    <xsd:import namespace="e43d81d0-7a9c-4012-90dc-ae63c601f626"/>
    <xsd:import namespace="e1337eef-b66e-4fde-b081-a3272a7c00c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NotebookType" minOccurs="0"/>
                <xsd:element ref="ns2:FolderType" minOccurs="0"/>
                <xsd:element ref="ns2:CultureName" minOccurs="0"/>
                <xsd:element ref="ns2:AppVersion" minOccurs="0"/>
                <xsd:element ref="ns2:TeamsChannelId" minOccurs="0"/>
                <xsd:element ref="ns2:Owner" minOccurs="0"/>
                <xsd:element ref="ns2:Math_Settings" minOccurs="0"/>
                <xsd:element ref="ns2:DefaultSectionNames" minOccurs="0"/>
                <xsd:element ref="ns2:Templates" minOccurs="0"/>
                <xsd:element ref="ns2:Teachers" minOccurs="0"/>
                <xsd:element ref="ns2:Students" minOccurs="0"/>
                <xsd:element ref="ns2:Student_Groups" minOccurs="0"/>
                <xsd:element ref="ns2:Distribution_Groups" minOccurs="0"/>
                <xsd:element ref="ns2:LMS_Mappings" minOccurs="0"/>
                <xsd:element ref="ns2:Invited_Teachers" minOccurs="0"/>
                <xsd:element ref="ns2:Invited_Students" minOccurs="0"/>
                <xsd:element ref="ns2:Self_Registration_Enabled" minOccurs="0"/>
                <xsd:element ref="ns2:Has_Teacher_Only_SectionGroup" minOccurs="0"/>
                <xsd:element ref="ns2:Is_Collaboration_Space_Locked" minOccurs="0"/>
                <xsd:element ref="ns2:IsNotebookLocked" minOccurs="0"/>
                <xsd:element ref="ns2:Leaders" minOccurs="0"/>
                <xsd:element ref="ns2:Members" minOccurs="0"/>
                <xsd:element ref="ns2:Member_Groups" minOccurs="0"/>
                <xsd:element ref="ns2:Invited_Leaders" minOccurs="0"/>
                <xsd:element ref="ns2:Invited_Members" minOccurs="0"/>
                <xsd:element ref="ns2:Has_Leaders_Only_SectionGroup" minOccurs="0"/>
                <xsd:element ref="ns2:MediaServiceLocation" minOccurs="0"/>
                <xsd:element ref="ns2:MediaServiceAutoKeyPoints" minOccurs="0"/>
                <xsd:element ref="ns2:MediaServiceKeyPoints" minOccurs="0"/>
                <xsd:element ref="ns2:Aanpassing" minOccurs="0"/>
                <xsd:element ref="ns2:MediaLengthInSeconds" minOccurs="0"/>
                <xsd:element ref="ns3:TaxCatchAll" minOccurs="0"/>
                <xsd:element ref="ns2:lcf76f155ced4ddcb4097134ff3c332f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3d81d0-7a9c-4012-90dc-ae63c601f62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MediaServiceAutoTags" ma:internalName="MediaServiceAutoTags" ma:readOnly="true">
      <xsd:simpleType>
        <xsd:restriction base="dms:Text"/>
      </xsd:simpleType>
    </xsd:element>
    <xsd:element name="MediaServiceOCR" ma:index="13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NotebookType" ma:index="17" nillable="true" ma:displayName="Notebook Type" ma:internalName="NotebookType">
      <xsd:simpleType>
        <xsd:restriction base="dms:Text"/>
      </xsd:simpleType>
    </xsd:element>
    <xsd:element name="FolderType" ma:index="18" nillable="true" ma:displayName="Folder Type" ma:internalName="FolderType">
      <xsd:simpleType>
        <xsd:restriction base="dms:Text"/>
      </xsd:simpleType>
    </xsd:element>
    <xsd:element name="CultureName" ma:index="19" nillable="true" ma:displayName="Culture Name" ma:internalName="CultureName">
      <xsd:simpleType>
        <xsd:restriction base="dms:Text"/>
      </xsd:simpleType>
    </xsd:element>
    <xsd:element name="AppVersion" ma:index="20" nillable="true" ma:displayName="App Version" ma:internalName="AppVersion">
      <xsd:simpleType>
        <xsd:restriction base="dms:Text"/>
      </xsd:simpleType>
    </xsd:element>
    <xsd:element name="TeamsChannelId" ma:index="21" nillable="true" ma:displayName="Teams Channel Id" ma:internalName="TeamsChannelId">
      <xsd:simpleType>
        <xsd:restriction base="dms:Text"/>
      </xsd:simpleType>
    </xsd:element>
    <xsd:element name="Owner" ma:index="22" nillable="true" ma:displayName="Owner" ma:internalName="Owne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ath_Settings" ma:index="23" nillable="true" ma:displayName="Math Settings" ma:internalName="Math_Settings">
      <xsd:simpleType>
        <xsd:restriction base="dms:Text"/>
      </xsd:simpleType>
    </xsd:element>
    <xsd:element name="DefaultSectionNames" ma:index="24" nillable="true" ma:displayName="Default Section Names" ma:internalName="DefaultSectionNames">
      <xsd:simpleType>
        <xsd:restriction base="dms:Note">
          <xsd:maxLength value="255"/>
        </xsd:restriction>
      </xsd:simpleType>
    </xsd:element>
    <xsd:element name="Templates" ma:index="25" nillable="true" ma:displayName="Templates" ma:internalName="Templates">
      <xsd:simpleType>
        <xsd:restriction base="dms:Note">
          <xsd:maxLength value="255"/>
        </xsd:restriction>
      </xsd:simpleType>
    </xsd:element>
    <xsd:element name="Teachers" ma:index="26" nillable="true" ma:displayName="Teachers" ma:internalName="Teach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s" ma:index="27" nillable="true" ma:displayName="Students" ma:internalName="Student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_Groups" ma:index="28" nillable="true" ma:displayName="Student Groups" ma:internalName="Student_Group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Distribution_Groups" ma:index="29" nillable="true" ma:displayName="Distribution Groups" ma:internalName="Distribution_Groups">
      <xsd:simpleType>
        <xsd:restriction base="dms:Note">
          <xsd:maxLength value="255"/>
        </xsd:restriction>
      </xsd:simpleType>
    </xsd:element>
    <xsd:element name="LMS_Mappings" ma:index="30" nillable="true" ma:displayName="LMS Mappings" ma:internalName="LMS_Mappings">
      <xsd:simpleType>
        <xsd:restriction base="dms:Note">
          <xsd:maxLength value="255"/>
        </xsd:restriction>
      </xsd:simpleType>
    </xsd:element>
    <xsd:element name="Invited_Teachers" ma:index="31" nillable="true" ma:displayName="Invited Teachers" ma:internalName="Invited_Teachers">
      <xsd:simpleType>
        <xsd:restriction base="dms:Note">
          <xsd:maxLength value="255"/>
        </xsd:restriction>
      </xsd:simpleType>
    </xsd:element>
    <xsd:element name="Invited_Students" ma:index="32" nillable="true" ma:displayName="Invited Students" ma:internalName="Invited_Students">
      <xsd:simpleType>
        <xsd:restriction base="dms:Note">
          <xsd:maxLength value="255"/>
        </xsd:restriction>
      </xsd:simpleType>
    </xsd:element>
    <xsd:element name="Self_Registration_Enabled" ma:index="33" nillable="true" ma:displayName="Self Registration Enabled" ma:internalName="Self_Registration_Enabled">
      <xsd:simpleType>
        <xsd:restriction base="dms:Boolean"/>
      </xsd:simpleType>
    </xsd:element>
    <xsd:element name="Has_Teacher_Only_SectionGroup" ma:index="34" nillable="true" ma:displayName="Has Teacher Only SectionGroup" ma:internalName="Has_Teacher_Only_SectionGroup">
      <xsd:simpleType>
        <xsd:restriction base="dms:Boolean"/>
      </xsd:simpleType>
    </xsd:element>
    <xsd:element name="Is_Collaboration_Space_Locked" ma:index="35" nillable="true" ma:displayName="Is Collaboration Space Locked" ma:internalName="Is_Collaboration_Space_Locked">
      <xsd:simpleType>
        <xsd:restriction base="dms:Boolean"/>
      </xsd:simpleType>
    </xsd:element>
    <xsd:element name="IsNotebookLocked" ma:index="36" nillable="true" ma:displayName="Is Notebook Locked" ma:internalName="IsNotebookLocked">
      <xsd:simpleType>
        <xsd:restriction base="dms:Boolean"/>
      </xsd:simpleType>
    </xsd:element>
    <xsd:element name="Leaders" ma:index="37" nillable="true" ma:displayName="Leaders" ma:internalName="Lead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embers" ma:index="38" nillable="true" ma:displayName="Members" ma:internalName="Memb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ember_Groups" ma:index="39" nillable="true" ma:displayName="Member Groups" ma:internalName="Member_Group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Invited_Leaders" ma:index="40" nillable="true" ma:displayName="Invited Leaders" ma:internalName="Invited_Leaders">
      <xsd:simpleType>
        <xsd:restriction base="dms:Note">
          <xsd:maxLength value="255"/>
        </xsd:restriction>
      </xsd:simpleType>
    </xsd:element>
    <xsd:element name="Invited_Members" ma:index="41" nillable="true" ma:displayName="Invited Members" ma:internalName="Invited_Members">
      <xsd:simpleType>
        <xsd:restriction base="dms:Note">
          <xsd:maxLength value="255"/>
        </xsd:restriction>
      </xsd:simpleType>
    </xsd:element>
    <xsd:element name="Has_Leaders_Only_SectionGroup" ma:index="42" nillable="true" ma:displayName="Has Leaders Only SectionGroup" ma:internalName="Has_Leaders_Only_SectionGroup">
      <xsd:simpleType>
        <xsd:restriction base="dms:Boolean"/>
      </xsd:simpleType>
    </xsd:element>
    <xsd:element name="MediaServiceLocation" ma:index="43" nillable="true" ma:displayName="Location" ma:internalName="MediaServiceLocation" ma:readOnly="true">
      <xsd:simpleType>
        <xsd:restriction base="dms:Text"/>
      </xsd:simpleType>
    </xsd:element>
    <xsd:element name="MediaServiceAutoKeyPoints" ma:index="4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4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Aanpassing" ma:index="46" nillable="true" ma:displayName="Aanpassing" ma:format="Dropdown" ma:internalName="Aanpassing">
      <xsd:simpleType>
        <xsd:restriction base="dms:Text">
          <xsd:maxLength value="255"/>
        </xsd:restriction>
      </xsd:simpleType>
    </xsd:element>
    <xsd:element name="MediaLengthInSeconds" ma:index="47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50" nillable="true" ma:taxonomy="true" ma:internalName="lcf76f155ced4ddcb4097134ff3c332f" ma:taxonomyFieldName="MediaServiceImageTags" ma:displayName="Afbeeldingtags" ma:readOnly="false" ma:fieldId="{5cf76f15-5ced-4ddc-b409-7134ff3c332f}" ma:taxonomyMulti="true" ma:sspId="9d9af33d-1c7e-4655-8224-df3a670842a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5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5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337eef-b66e-4fde-b081-a3272a7c00ca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48" nillable="true" ma:displayName="Taxonomy Catch All Column" ma:hidden="true" ma:list="{49766e82-d1c7-4121-a8f6-16660578aa9e}" ma:internalName="TaxCatchAll" ma:showField="CatchAllData" ma:web="e1337eef-b66e-4fde-b081-a3272a7c00c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8416677-BEA3-40BC-867A-8B00FE1D5C4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43d81d0-7a9c-4012-90dc-ae63c601f626"/>
    <ds:schemaRef ds:uri="e1337eef-b66e-4fde-b081-a3272a7c00c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76123F7-46A6-4682-8C5C-8EDBD59D30D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Games</vt:lpstr>
      <vt:lpstr>Referees</vt:lpstr>
      <vt:lpstr>Teams</vt:lpstr>
      <vt:lpstr>Stadium</vt:lpstr>
      <vt:lpstr>Match</vt:lpstr>
      <vt:lpstr>Match Referees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Waeyaert Frederik</dc:creator>
  <cp:lastModifiedBy>Aesaert Thomas</cp:lastModifiedBy>
  <dcterms:created xsi:type="dcterms:W3CDTF">2021-05-13T07:38:11Z</dcterms:created>
  <dcterms:modified xsi:type="dcterms:W3CDTF">2025-01-12T18:03:56Z</dcterms:modified>
</cp:coreProperties>
</file>