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0470" windowHeight="8085" tabRatio="796"/>
  </bookViews>
  <sheets>
    <sheet name="site_md" sheetId="1" r:id="rId1"/>
    <sheet name="stand_md" sheetId="2" r:id="rId2"/>
    <sheet name="species_md" sheetId="3" r:id="rId3"/>
    <sheet name="plant_md" sheetId="4" r:id="rId4"/>
    <sheet name="environmental_md" sheetId="5" r:id="rId5"/>
    <sheet name="sapflow_hd" sheetId="6" r:id="rId6"/>
    <sheet name="environmental_hd" sheetId="7" r:id="rId7"/>
    <sheet name="site_dic" sheetId="8" r:id="rId8"/>
    <sheet name="stand_and_species_dic" sheetId="9" r:id="rId9"/>
    <sheet name="plant_dic" sheetId="10" r:id="rId10"/>
    <sheet name="environmental_dic" sheetId="11" r:id="rId11"/>
  </sheets>
  <definedNames>
    <definedName name="aspect">stand_and_species_dic!$E$2:$E$18</definedName>
    <definedName name="aspect_2">stand_and_species_dic!$E$2:$E$6</definedName>
    <definedName name="azimut_int">plant_dic!$Q$2:$Q$5</definedName>
    <definedName name="Country_name">site_dic!$A$2:$A$250</definedName>
    <definedName name="daylight">environmental_dic!$C$2:$C$3</definedName>
    <definedName name="env_timestep">environmental_dic!#REF!</definedName>
    <definedName name="growth_cond">stand_and_species_dic!$A$2:$A$7</definedName>
    <definedName name="Igbp">site_dic!$C$2:$C$15</definedName>
    <definedName name="leaf_habit">stand_and_species_dic!$I$2:$I$5</definedName>
    <definedName name="leaf_seasonal">environmental_dic!$I$2:$I$4</definedName>
    <definedName name="leaf_seasonal_2">environmental_dic!$I$2:$I$5</definedName>
    <definedName name="mgmt">site_dic!$E$2:$E$10</definedName>
    <definedName name="network">site_dic!$G$2:$G$3</definedName>
    <definedName name="pl_timestep">plant_dic!#REF!</definedName>
    <definedName name="radial_int">plant_dic!$O$2:$O$7</definedName>
    <definedName name="sens_calib">plant_dic!$K$2:$K$3</definedName>
    <definedName name="sens_manuf">plant_dic!$E$2:$E$16</definedName>
    <definedName name="sens_method">plant_dic!$C$2:$C$12</definedName>
    <definedName name="sens_units">plant_dic!$M$2:$M$14</definedName>
    <definedName name="senscor_grad">plant_dic!$G$2:$G$6</definedName>
    <definedName name="senscor_zero">plant_dic!$I$2:$I$7</definedName>
    <definedName name="sensor_loc">environmental_dic!$E$2:$E$6</definedName>
    <definedName name="social_status">plant_dic!$A$2:$A$4</definedName>
    <definedName name="soil_texture">stand_and_species_dic!$G$2:$G$13</definedName>
    <definedName name="soil_texture_2">stand_and_species_dic!$G$2:$G$5</definedName>
    <definedName name="terrain">stand_and_species_dic!$C$2:$C$9</definedName>
    <definedName name="timezone">environmental_dic!$A$2:$A$41</definedName>
    <definedName name="watpot">environmental_dic!$G$2:$G$9</definedName>
  </definedNames>
  <calcPr calcId="125725"/>
</workbook>
</file>

<file path=xl/calcChain.xml><?xml version="1.0" encoding="utf-8"?>
<calcChain xmlns="http://schemas.openxmlformats.org/spreadsheetml/2006/main">
  <c r="E25" i="4"/>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D22" i="1"/>
  <c r="A2" i="7"/>
  <c r="A2" i="6"/>
  <c r="F13" i="5"/>
  <c r="A1" i="1"/>
  <c r="C16" i="5"/>
  <c r="C15"/>
  <c r="C12"/>
  <c r="C11"/>
  <c r="C10"/>
  <c r="C9"/>
  <c r="C8"/>
  <c r="C7"/>
  <c r="C6"/>
  <c r="C5"/>
  <c r="B14" i="1"/>
  <c r="C2" i="5"/>
  <c r="C15" i="4"/>
  <c r="C14"/>
  <c r="C13"/>
  <c r="C8"/>
  <c r="C4" i="3"/>
  <c r="C13" i="2"/>
  <c r="C11"/>
  <c r="C10"/>
  <c r="C3"/>
  <c r="C18" i="1"/>
  <c r="C16"/>
  <c r="C4"/>
  <c r="B13"/>
  <c r="C16" i="4"/>
  <c r="C23" l="1"/>
  <c r="C22"/>
  <c r="C18"/>
  <c r="C17"/>
  <c r="C5" i="6"/>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T2" l="1"/>
  <c r="CU2"/>
  <c r="CV2"/>
  <c r="CW2"/>
  <c r="CT3"/>
  <c r="CT4" s="1"/>
  <c r="CU3"/>
  <c r="CU4" s="1"/>
  <c r="CV3"/>
  <c r="CV4" s="1"/>
  <c r="CW3"/>
  <c r="CW4" s="1"/>
  <c r="CO2"/>
  <c r="CP2"/>
  <c r="CQ2"/>
  <c r="CR2"/>
  <c r="CS2"/>
  <c r="CO3"/>
  <c r="CO4" s="1"/>
  <c r="CP3"/>
  <c r="CP4" s="1"/>
  <c r="CQ3"/>
  <c r="CQ4" s="1"/>
  <c r="CR3"/>
  <c r="CR4" s="1"/>
  <c r="CS3"/>
  <c r="CS4" s="1"/>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E3"/>
  <c r="E4" s="1"/>
  <c r="F3"/>
  <c r="F4" s="1"/>
  <c r="G3"/>
  <c r="G4" s="1"/>
  <c r="H3"/>
  <c r="H4" s="1"/>
  <c r="I3"/>
  <c r="I4" s="1"/>
  <c r="J3"/>
  <c r="J4" s="1"/>
  <c r="K3"/>
  <c r="K4" s="1"/>
  <c r="L3"/>
  <c r="L4" s="1"/>
  <c r="M3"/>
  <c r="M4" s="1"/>
  <c r="N3"/>
  <c r="N4" s="1"/>
  <c r="O3"/>
  <c r="O4" s="1"/>
  <c r="P3"/>
  <c r="P4" s="1"/>
  <c r="Q3"/>
  <c r="Q4" s="1"/>
  <c r="R3"/>
  <c r="R4" s="1"/>
  <c r="S3"/>
  <c r="S4" s="1"/>
  <c r="T3"/>
  <c r="T4" s="1"/>
  <c r="U3"/>
  <c r="U4" s="1"/>
  <c r="V3"/>
  <c r="V4" s="1"/>
  <c r="W3"/>
  <c r="W4" s="1"/>
  <c r="X3"/>
  <c r="X4" s="1"/>
  <c r="Y3"/>
  <c r="Y4" s="1"/>
  <c r="Z3"/>
  <c r="Z4" s="1"/>
  <c r="AA3"/>
  <c r="AA4" s="1"/>
  <c r="AB3"/>
  <c r="AB4" s="1"/>
  <c r="AC3"/>
  <c r="AC4" s="1"/>
  <c r="AD3"/>
  <c r="AD4" s="1"/>
  <c r="AE3"/>
  <c r="AE4" s="1"/>
  <c r="AF3"/>
  <c r="AF4" s="1"/>
  <c r="AG3"/>
  <c r="AG4" s="1"/>
  <c r="AH3"/>
  <c r="AH4" s="1"/>
  <c r="AI3"/>
  <c r="AI4" s="1"/>
  <c r="AJ3"/>
  <c r="AJ4" s="1"/>
  <c r="AK3"/>
  <c r="AK4" s="1"/>
  <c r="AL3"/>
  <c r="AL4" s="1"/>
  <c r="AM3"/>
  <c r="AM4" s="1"/>
  <c r="AN3"/>
  <c r="AN4" s="1"/>
  <c r="AO3"/>
  <c r="AO4" s="1"/>
  <c r="AP3"/>
  <c r="AP4" s="1"/>
  <c r="AQ3"/>
  <c r="AQ4" s="1"/>
  <c r="AR3"/>
  <c r="AR4" s="1"/>
  <c r="AS3"/>
  <c r="AS4" s="1"/>
  <c r="AT3"/>
  <c r="AT4" s="1"/>
  <c r="AU3"/>
  <c r="AU4" s="1"/>
  <c r="AV3"/>
  <c r="AV4" s="1"/>
  <c r="AW3"/>
  <c r="AW4" s="1"/>
  <c r="AX3"/>
  <c r="AX4" s="1"/>
  <c r="AY3"/>
  <c r="AY4" s="1"/>
  <c r="AZ3"/>
  <c r="AZ4" s="1"/>
  <c r="BA3"/>
  <c r="BA4" s="1"/>
  <c r="BB3"/>
  <c r="BB4" s="1"/>
  <c r="BC3"/>
  <c r="BC4" s="1"/>
  <c r="BD3"/>
  <c r="BD4" s="1"/>
  <c r="BE3"/>
  <c r="BE4" s="1"/>
  <c r="BF3"/>
  <c r="BF4" s="1"/>
  <c r="BG3"/>
  <c r="BG4" s="1"/>
  <c r="BH3"/>
  <c r="BH4" s="1"/>
  <c r="BI3"/>
  <c r="BI4" s="1"/>
  <c r="BJ3"/>
  <c r="BJ4" s="1"/>
  <c r="BK3"/>
  <c r="BK4" s="1"/>
  <c r="BL3"/>
  <c r="BL4" s="1"/>
  <c r="BM3"/>
  <c r="BM4" s="1"/>
  <c r="BN3"/>
  <c r="BN4" s="1"/>
  <c r="BO3"/>
  <c r="BO4" s="1"/>
  <c r="BP3"/>
  <c r="BP4" s="1"/>
  <c r="BQ3"/>
  <c r="BQ4" s="1"/>
  <c r="BR3"/>
  <c r="BR4" s="1"/>
  <c r="BS3"/>
  <c r="BS4" s="1"/>
  <c r="BT3"/>
  <c r="BT4" s="1"/>
  <c r="BU3"/>
  <c r="BU4" s="1"/>
  <c r="BV3"/>
  <c r="BV4" s="1"/>
  <c r="BW3"/>
  <c r="BW4" s="1"/>
  <c r="BX3"/>
  <c r="BX4" s="1"/>
  <c r="BY3"/>
  <c r="BY4" s="1"/>
  <c r="BZ3"/>
  <c r="BZ4" s="1"/>
  <c r="CA3"/>
  <c r="CA4" s="1"/>
  <c r="CB3"/>
  <c r="CB4" s="1"/>
  <c r="CC3"/>
  <c r="CC4" s="1"/>
  <c r="CD3"/>
  <c r="CD4" s="1"/>
  <c r="CE3"/>
  <c r="CE4" s="1"/>
  <c r="CF3"/>
  <c r="CF4" s="1"/>
  <c r="CG3"/>
  <c r="CG4" s="1"/>
  <c r="CH3"/>
  <c r="CH4" s="1"/>
  <c r="CI3"/>
  <c r="CI4" s="1"/>
  <c r="CJ3"/>
  <c r="CJ4" s="1"/>
  <c r="CK3"/>
  <c r="CK4" s="1"/>
  <c r="CL3"/>
  <c r="CL4" s="1"/>
  <c r="CM3"/>
  <c r="CM4" s="1"/>
  <c r="CN3"/>
  <c r="CN4" s="1"/>
  <c r="D2"/>
  <c r="D3"/>
  <c r="D4" s="1"/>
  <c r="C2"/>
  <c r="C3"/>
  <c r="C4" s="1"/>
  <c r="B20" i="1"/>
  <c r="B19"/>
  <c r="M11" i="11"/>
  <c r="M10"/>
  <c r="M2" a="1"/>
  <c r="M9" s="1"/>
  <c r="N11" i="8"/>
  <c r="N10"/>
  <c r="C23" i="6"/>
  <c r="B3"/>
  <c r="B2"/>
  <c r="D25" i="4" l="1"/>
  <c r="B5" i="6"/>
  <c r="B4"/>
  <c r="M2" i="11"/>
  <c r="M3"/>
  <c r="M4"/>
  <c r="M5"/>
  <c r="M6"/>
  <c r="M7"/>
  <c r="M8"/>
  <c r="N9" l="1" a="1"/>
  <c r="N9" s="1"/>
  <c r="I4" i="7" s="1"/>
  <c r="N4" i="11" a="1"/>
  <c r="N4" s="1"/>
  <c r="D4" i="7" s="1"/>
  <c r="N2" i="11" a="1"/>
  <c r="N2" s="1"/>
  <c r="B4" i="7" s="1"/>
  <c r="N10" i="11" a="1"/>
  <c r="N10" s="1"/>
  <c r="J4" i="7" s="1"/>
  <c r="N8" i="11" a="1"/>
  <c r="N8" s="1"/>
  <c r="H4" i="7" s="1"/>
  <c r="N7" i="11" a="1"/>
  <c r="N7" s="1"/>
  <c r="G4" i="7" s="1"/>
  <c r="N6" i="11" a="1"/>
  <c r="N6" s="1"/>
  <c r="F4" i="7" s="1"/>
  <c r="N5" i="11" a="1"/>
  <c r="N5" s="1"/>
  <c r="E4" i="7" s="1"/>
  <c r="N3" i="11" a="1"/>
  <c r="N3" s="1"/>
  <c r="C4" i="7" s="1"/>
  <c r="N11" i="11" a="1"/>
  <c r="N11" s="1"/>
  <c r="K4" i="7" s="1"/>
</calcChain>
</file>

<file path=xl/sharedStrings.xml><?xml version="1.0" encoding="utf-8"?>
<sst xmlns="http://schemas.openxmlformats.org/spreadsheetml/2006/main" count="1159" uniqueCount="1066">
  <si>
    <t>Variable</t>
  </si>
  <si>
    <t>Description</t>
  </si>
  <si>
    <t>Units</t>
  </si>
  <si>
    <t>Value</t>
  </si>
  <si>
    <t>si_name</t>
  </si>
  <si>
    <t>Site name</t>
  </si>
  <si>
    <t>free text</t>
  </si>
  <si>
    <t>si_country</t>
  </si>
  <si>
    <t>Country name (ISO 3166-1 Code)</t>
  </si>
  <si>
    <t>SWE</t>
  </si>
  <si>
    <t>si_contact_firstname</t>
  </si>
  <si>
    <t>si_contact_lastname</t>
  </si>
  <si>
    <t>si_contact_email</t>
  </si>
  <si>
    <t>si_contact_institution</t>
  </si>
  <si>
    <t>si_addcontr_firstname</t>
  </si>
  <si>
    <t>si_addcontr_lastname</t>
  </si>
  <si>
    <t>si_addcontr_email</t>
  </si>
  <si>
    <t>si_addcontr_institution</t>
  </si>
  <si>
    <t>si_lat</t>
  </si>
  <si>
    <t>decimal deg ref WGS84</t>
  </si>
  <si>
    <t>si_long</t>
  </si>
  <si>
    <t>si_elev</t>
  </si>
  <si>
    <t>Elevation of the site above sea level</t>
  </si>
  <si>
    <t>m</t>
  </si>
  <si>
    <t>si_igbp</t>
  </si>
  <si>
    <t>WSA</t>
  </si>
  <si>
    <t>si_paper</t>
  </si>
  <si>
    <t>DOI (Digital Object Identifier)</t>
  </si>
  <si>
    <t>si_dist_mgmt</t>
  </si>
  <si>
    <t>NULL</t>
  </si>
  <si>
    <t>si_flux_network</t>
  </si>
  <si>
    <t>boolean</t>
  </si>
  <si>
    <t>TRUE</t>
  </si>
  <si>
    <t>si_dendro_network</t>
  </si>
  <si>
    <t>FALSE</t>
  </si>
  <si>
    <t>si_remarks</t>
  </si>
  <si>
    <t>Remarks that may be useful to grasp some site-specific peculiarities that may not have been adequately captured by the site-level metadata</t>
  </si>
  <si>
    <t>st_growth_condition</t>
  </si>
  <si>
    <t>Urban</t>
  </si>
  <si>
    <t>st_treatment</t>
  </si>
  <si>
    <t>Treatment applied at the stand level (e.g. drought)</t>
  </si>
  <si>
    <t>st_age</t>
  </si>
  <si>
    <t>years</t>
  </si>
  <si>
    <t>st_height</t>
  </si>
  <si>
    <t>Canopy height</t>
  </si>
  <si>
    <t>st_density</t>
  </si>
  <si>
    <t>Total stem density</t>
  </si>
  <si>
    <t>stems/ha</t>
  </si>
  <si>
    <t>st_basal_area</t>
  </si>
  <si>
    <t>Total stand basal area</t>
  </si>
  <si>
    <t>m2/ha</t>
  </si>
  <si>
    <t>st_lai</t>
  </si>
  <si>
    <t>Total maximum stand leaf area (one-sided, projected)</t>
  </si>
  <si>
    <t>m2/m2</t>
  </si>
  <si>
    <t>st_aspect</t>
  </si>
  <si>
    <t>Direction the site is facing (Exposure)</t>
  </si>
  <si>
    <t>st_terrain</t>
  </si>
  <si>
    <t>Slope and/or relief of the site</t>
  </si>
  <si>
    <t>Undulated/Variable</t>
  </si>
  <si>
    <t>st_soil_depth</t>
  </si>
  <si>
    <t>Soil depth</t>
  </si>
  <si>
    <t>cm</t>
  </si>
  <si>
    <t>st_soil_texture</t>
  </si>
  <si>
    <t>st_sand_perc</t>
  </si>
  <si>
    <t>%</t>
  </si>
  <si>
    <t>st_silt_perc</t>
  </si>
  <si>
    <t>Silt content. % mass</t>
  </si>
  <si>
    <t>st_clay_perc</t>
  </si>
  <si>
    <t>Clay content. % mass</t>
  </si>
  <si>
    <t>st_remarks</t>
  </si>
  <si>
    <t>Remarks that may be useful to grasp some stand-specific peculiarities that may not have been adequately captured by the stand-level metadata</t>
  </si>
  <si>
    <t>sp_name</t>
  </si>
  <si>
    <t>Scientific name</t>
  </si>
  <si>
    <t>sp_ntrees</t>
  </si>
  <si>
    <t>Integer</t>
  </si>
  <si>
    <t>sp_leaf_habit</t>
  </si>
  <si>
    <t>evergreen</t>
  </si>
  <si>
    <t>cold deciduous</t>
  </si>
  <si>
    <t>drought deciduous</t>
  </si>
  <si>
    <t>marcescent</t>
  </si>
  <si>
    <t>sp_basal_area_perc</t>
  </si>
  <si>
    <t>pl_code</t>
  </si>
  <si>
    <t>pl_species</t>
  </si>
  <si>
    <t>Species identity of the measured tree</t>
  </si>
  <si>
    <t>pl_treatment</t>
  </si>
  <si>
    <t>Experimental treatment (if any). Leave blank if no treatments were applied</t>
  </si>
  <si>
    <t>Drought</t>
  </si>
  <si>
    <t>pl_dbh</t>
  </si>
  <si>
    <t>Diameter at breast height</t>
  </si>
  <si>
    <t>pl_height</t>
  </si>
  <si>
    <t>Plant height</t>
  </si>
  <si>
    <t>pl_age</t>
  </si>
  <si>
    <t>pl_social</t>
  </si>
  <si>
    <t>dominant</t>
  </si>
  <si>
    <t>codominant</t>
  </si>
  <si>
    <t>suppressed</t>
  </si>
  <si>
    <t>pl_sapw_area</t>
  </si>
  <si>
    <t>cm²</t>
  </si>
  <si>
    <t>pl_sapw_depth</t>
  </si>
  <si>
    <t>Sapwood depth, measured at breast height</t>
  </si>
  <si>
    <t>pl_bark_thick</t>
  </si>
  <si>
    <t>mm</t>
  </si>
  <si>
    <t>pl_leaf_area</t>
  </si>
  <si>
    <t>m²</t>
  </si>
  <si>
    <t>pl_sens_meth</t>
  </si>
  <si>
    <t>Sap flow method</t>
  </si>
  <si>
    <t>HD</t>
  </si>
  <si>
    <t>pl_sens_man</t>
  </si>
  <si>
    <t>Sensor manufacturer</t>
  </si>
  <si>
    <t>Lab made</t>
  </si>
  <si>
    <t>pl_sens_cor_grad</t>
  </si>
  <si>
    <t>Values corrected for natural gradients within the stem?</t>
  </si>
  <si>
    <t>NTG modelled</t>
  </si>
  <si>
    <t>pl_sens_cor_zero</t>
  </si>
  <si>
    <t>Method of determination of zero flow</t>
  </si>
  <si>
    <t>pl_sap_units</t>
  </si>
  <si>
    <t>“cm3 s-1”</t>
  </si>
  <si>
    <t>pl_sens_length</t>
  </si>
  <si>
    <t>pl_sens_hgt</t>
  </si>
  <si>
    <t>Sensor installation height, measured from the ground</t>
  </si>
  <si>
    <t>pl_sens_timestep</t>
  </si>
  <si>
    <t>Time step of sensor measures</t>
  </si>
  <si>
    <t>pl_radial_int</t>
  </si>
  <si>
    <t>Sensor-integrated</t>
  </si>
  <si>
    <t>pl_azimut_int</t>
  </si>
  <si>
    <t>No azimuthal correction</t>
  </si>
  <si>
    <t>pl_remarks</t>
  </si>
  <si>
    <t>Remarks that may be useful to grasp some plant-specific peculiarities that may not have been adequately captured by the stite level metadata</t>
  </si>
  <si>
    <t>env_time_zone</t>
  </si>
  <si>
    <t>Time zone used in timestsamps</t>
  </si>
  <si>
    <t>env_time_daylight</t>
  </si>
  <si>
    <t>How do the time series deal with daylight saving time? Timestamp tracks daylight saving time?</t>
  </si>
  <si>
    <t>env_timestep</t>
  </si>
  <si>
    <t>env_ta</t>
  </si>
  <si>
    <t>Above canopy</t>
  </si>
  <si>
    <t>env_rh</t>
  </si>
  <si>
    <t>env_vpd</t>
  </si>
  <si>
    <t>Not provided</t>
  </si>
  <si>
    <t>env_sw_in</t>
  </si>
  <si>
    <t>env_ppfd_in</t>
  </si>
  <si>
    <t>env_netrad</t>
  </si>
  <si>
    <t>env_ws</t>
  </si>
  <si>
    <t>env_precip</t>
  </si>
  <si>
    <t>env_plant_watpot</t>
  </si>
  <si>
    <t>env_leafarea_seasonal</t>
  </si>
  <si>
    <t>country value</t>
  </si>
  <si>
    <t>country description</t>
  </si>
  <si>
    <t>IGBP_value</t>
  </si>
  <si>
    <t>IGBP_description</t>
  </si>
  <si>
    <t>dist_mgmt value</t>
  </si>
  <si>
    <t>dist_mgmt description</t>
  </si>
  <si>
    <t>network_value</t>
  </si>
  <si>
    <t>network_description</t>
  </si>
  <si>
    <t>AFG</t>
  </si>
  <si>
    <t>Afghanistan</t>
  </si>
  <si>
    <t>BSV</t>
  </si>
  <si>
    <t>Barren Sparse Vegetation: Lands exposed soil, sand, or rocks and has less than 10% vegetative cover during any time of the year.</t>
  </si>
  <si>
    <t>Agriculture</t>
  </si>
  <si>
    <t>Agricultural management of any kind, such as cultivation (including tillage, plowing, or discing), harvest, irrigation, pesticides, planting, or liming.</t>
  </si>
  <si>
    <t>ALA</t>
  </si>
  <si>
    <t>Åland Islands</t>
  </si>
  <si>
    <t>CRO</t>
  </si>
  <si>
    <t>Croplands: Lands covered with temporary crops followed by harvest and a bare soil period (e.g., single and multiple cropping systems). Note that perennial woody crops will be classified as the appropriate forest or shrub land cover type.</t>
  </si>
  <si>
    <t>Prolonged water deficiency; hydrologic or climatic drought.</t>
  </si>
  <si>
    <t>ALB</t>
  </si>
  <si>
    <t>Albania</t>
  </si>
  <si>
    <t>CSH</t>
  </si>
  <si>
    <t>Closed Shrublands: Lands with woody vegetation less than 2 meters tall and with shrub canopy cover &gt;60%. The shrub foliage can be either evergreen or deciduous.</t>
  </si>
  <si>
    <t>Fire</t>
  </si>
  <si>
    <t>DZA</t>
  </si>
  <si>
    <t>Algeria</t>
  </si>
  <si>
    <t>CVM</t>
  </si>
  <si>
    <t>Forestry</t>
  </si>
  <si>
    <t>Forest management such as logging of any kind, plantation planting, or herbicide application.</t>
  </si>
  <si>
    <t>ASM</t>
  </si>
  <si>
    <t>American Samoa</t>
  </si>
  <si>
    <t>DBF</t>
  </si>
  <si>
    <t>Deciduous Broadleaf Forests: Lands dominated by woody vegetation with a percent cover &gt;60% and height exceeding 2 meters.  Consists of broadleaf tree communities with an annual cycle of leaf-on and leaf-off periods.</t>
  </si>
  <si>
    <t>Grazing</t>
  </si>
  <si>
    <t>Herbivory or browsing by mammals, managed or wild.</t>
  </si>
  <si>
    <t>AND</t>
  </si>
  <si>
    <t>Andorra</t>
  </si>
  <si>
    <t>DNF</t>
  </si>
  <si>
    <t>Deciduous Needleleaf Forests: Lands dominated by woody vegetation with a percent cover &gt;60% and height exceeding 2 meters.  Consists of seasonal needleleaf tree communities with an annual cycle of leaf-on and leaf-off periods.</t>
  </si>
  <si>
    <t>Hydrologic event</t>
  </si>
  <si>
    <t>Drainage, persistent flooding, or chronic flooding. Does not include storm events or irrigation</t>
  </si>
  <si>
    <t>Lat/long converter from DMS (degrees, minutes, seconds) to decimal</t>
  </si>
  <si>
    <t>AGO</t>
  </si>
  <si>
    <t>Angola</t>
  </si>
  <si>
    <t>EBF</t>
  </si>
  <si>
    <t>Evergreen Broadleaf Forests: Lands dominated by woody vegetation with a percent cover &gt;60% and height exceeding 2 meters. Almost all trees and shrubs remain green year round. Canopy is never without green foliage.</t>
  </si>
  <si>
    <t>Land cover change</t>
  </si>
  <si>
    <t>Insert degrees, minutes and seconds separately in the cells below to obtain the lat/lon in decimal format. Follow the sign conventions in the figure above.</t>
  </si>
  <si>
    <t>Lat/lon in decimal format</t>
  </si>
  <si>
    <t>AIA</t>
  </si>
  <si>
    <t>Anguilla</t>
  </si>
  <si>
    <t>ENF</t>
  </si>
  <si>
    <t>Evergreen Needleleaf Forests: Lands dominated by woody vegetation with a percent cover &gt;60% and height exceeding 2 meters. Almost all trees remain green all year. Canopy is never without green foliage.</t>
  </si>
  <si>
    <t>Pests and disease</t>
  </si>
  <si>
    <t>Plant or soil damage from pests, insects, pathogens, blight, and other disease.</t>
  </si>
  <si>
    <t>Degrees</t>
  </si>
  <si>
    <t>Minutes</t>
  </si>
  <si>
    <t>Seconds</t>
  </si>
  <si>
    <t>Decimal</t>
  </si>
  <si>
    <t>ATA</t>
  </si>
  <si>
    <t>Antarctica</t>
  </si>
  <si>
    <t>MF</t>
  </si>
  <si>
    <t>Mixed Forests: Lands dominated by trees with a percent cover &gt;60% and height exceeding 2 meters.  Consists of tree communities with interspersed mixtures or mosaics of the other four forest types.  None of the forest types exceeds 60% of landscape.</t>
  </si>
  <si>
    <t>ATG</t>
  </si>
  <si>
    <t>Antigua and Barbuda</t>
  </si>
  <si>
    <t>OSH</t>
  </si>
  <si>
    <t>Open Shrublands: Lands with woody vegetation less than 2 meters tall and with shrub canopy cover between 10-60%. The shrub foliage can be either evergreen or deciduous.</t>
  </si>
  <si>
    <t>ARG</t>
  </si>
  <si>
    <t>Argentina</t>
  </si>
  <si>
    <t>SAV</t>
  </si>
  <si>
    <t>Savannas: Lands with herbaceous and other understory systems, and with forest canopy cover between 10-30%. The forest cover height exceeds 2 meters.</t>
  </si>
  <si>
    <t>ARM</t>
  </si>
  <si>
    <t>Armenia</t>
  </si>
  <si>
    <t>URB</t>
  </si>
  <si>
    <t>Urban and Built-Up Lands: Land covered by buildings and other man-made structures.</t>
  </si>
  <si>
    <t>ABW</t>
  </si>
  <si>
    <t>Aruba</t>
  </si>
  <si>
    <t>WET</t>
  </si>
  <si>
    <t>AUS</t>
  </si>
  <si>
    <t>Australia</t>
  </si>
  <si>
    <t>Woody Savannas: Lands with herbaceous and other understory systems, and with forest canopy cover between 30-60%. The forest cover height exceeds 2 meters.</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</si>
  <si>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</si>
  <si>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</si>
  <si>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</si>
  <si>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</si>
  <si>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</si>
  <si>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</si>
  <si>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</si>
  <si>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</si>
  <si>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</si>
  <si>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</si>
  <si>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</si>
  <si>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</si>
  <si>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</si>
  <si>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</si>
  <si>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</si>
  <si>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</si>
  <si>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</si>
  <si>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</si>
  <si>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</si>
  <si>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</si>
  <si>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</si>
  <si>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</si>
  <si>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</si>
  <si>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</si>
  <si>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</si>
  <si>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</si>
  <si>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</si>
  <si>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</si>
  <si>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</si>
  <si>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</si>
  <si>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</si>
  <si>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</si>
  <si>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</si>
  <si>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</si>
  <si>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</si>
  <si>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</si>
  <si>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</si>
  <si>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</si>
  <si>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</si>
  <si>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</si>
  <si>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</si>
  <si>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</si>
  <si>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</si>
  <si>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</si>
  <si>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</si>
  <si>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</si>
  <si>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</si>
  <si>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</si>
  <si>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</si>
  <si>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</si>
  <si>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</si>
  <si>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</si>
  <si>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</si>
  <si>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</si>
  <si>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</si>
  <si>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</si>
  <si>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</si>
  <si>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</si>
  <si>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</si>
  <si>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</si>
  <si>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</si>
  <si>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</si>
  <si>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</si>
  <si>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</si>
  <si>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</si>
  <si>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</si>
  <si>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</si>
  <si>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</si>
  <si>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</si>
  <si>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</si>
  <si>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</si>
  <si>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</si>
  <si>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</si>
  <si>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</si>
  <si>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</si>
  <si>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(Democratic Republic of the)</t>
  </si>
  <si>
    <t>COK</t>
  </si>
  <si>
    <t>Cook Islands</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</si>
  <si>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</si>
  <si>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</si>
  <si>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</si>
  <si>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</si>
  <si>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</si>
  <si>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</si>
  <si>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</si>
  <si>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</si>
  <si>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</si>
  <si>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</si>
  <si>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</si>
  <si>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</si>
  <si>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</si>
  <si>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</si>
  <si>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</si>
  <si>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</si>
  <si>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</si>
  <si>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</si>
  <si>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</si>
  <si>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</si>
  <si>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</si>
  <si>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</si>
  <si>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</si>
  <si>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</si>
  <si>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</si>
  <si>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</si>
  <si>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</si>
  <si>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</si>
  <si>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</si>
  <si>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</si>
  <si>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</si>
  <si>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</si>
  <si>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</si>
  <si>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</si>
  <si>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</si>
  <si>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</si>
  <si>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FLK</t>
  </si>
  <si>
    <t>Falkland Islands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</si>
  <si>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</si>
  <si>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</si>
  <si>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</si>
  <si>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</si>
  <si>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</si>
  <si>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</si>
  <si>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</si>
  <si>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</si>
  <si>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</si>
  <si>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</si>
  <si>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</si>
  <si>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</si>
  <si>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</si>
  <si>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</si>
  <si>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</si>
  <si>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</si>
  <si>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</si>
  <si>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</si>
  <si>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</si>
  <si>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</si>
  <si>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</si>
  <si>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</si>
  <si>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</si>
  <si>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</si>
  <si>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</si>
  <si>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</si>
  <si>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</si>
  <si>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</si>
  <si>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</si>
  <si>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</si>
  <si>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</si>
  <si>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</si>
  <si>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</si>
  <si>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</si>
  <si>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</si>
  <si>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</si>
  <si>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</si>
  <si>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</si>
  <si>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</si>
  <si>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</si>
  <si>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</si>
  <si>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</si>
  <si>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</si>
  <si>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</si>
  <si>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</si>
  <si>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</si>
  <si>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</si>
  <si>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</si>
  <si>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</si>
  <si>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</si>
  <si>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</si>
  <si>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</si>
  <si>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</si>
  <si>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</si>
  <si>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</si>
  <si>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</si>
  <si>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</si>
  <si>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</si>
  <si>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</si>
  <si>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</si>
  <si>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</si>
  <si>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</si>
  <si>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</si>
  <si>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</si>
  <si>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</si>
  <si>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</si>
  <si>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</si>
  <si>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</si>
  <si>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</si>
  <si>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</si>
  <si>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</si>
  <si>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</si>
  <si>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</si>
  <si>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</si>
  <si>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</si>
  <si>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</si>
  <si>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</si>
  <si>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</si>
  <si>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</si>
  <si>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</si>
  <si>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</si>
  <si>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</si>
  <si>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</si>
  <si>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</si>
  <si>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</si>
  <si>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</si>
  <si>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</si>
  <si>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</si>
  <si>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</si>
  <si>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</si>
  <si>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</si>
  <si>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(Democratic People's Republic of)</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</si>
  <si>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</si>
  <si>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</si>
  <si>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</si>
  <si>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</si>
  <si>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</si>
  <si>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</si>
  <si>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</si>
  <si>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</si>
  <si>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</si>
  <si>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</si>
  <si>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</si>
  <si>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</si>
  <si>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</si>
  <si>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</si>
  <si>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</si>
  <si>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</si>
  <si>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</si>
  <si>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</si>
  <si>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</si>
  <si>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</si>
  <si>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</si>
  <si>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</si>
  <si>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</si>
  <si>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</si>
  <si>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</si>
  <si>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Macao</t>
  </si>
  <si>
    <t>MKD</t>
  </si>
  <si>
    <t>Macedonia (the former Yugoslav Republic of)</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</si>
  <si>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</si>
  <si>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</si>
  <si>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</si>
  <si>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</si>
  <si>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</si>
  <si>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</si>
  <si>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</si>
  <si>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</si>
  <si>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</si>
  <si>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</si>
  <si>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</si>
  <si>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</si>
  <si>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</si>
  <si>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</si>
  <si>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</si>
  <si>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</si>
  <si>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</si>
  <si>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</si>
  <si>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</si>
  <si>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</si>
  <si>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</si>
  <si>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</si>
  <si>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</si>
  <si>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</si>
  <si>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</si>
  <si>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</si>
  <si>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</si>
  <si>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</si>
  <si>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</si>
  <si>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</si>
  <si>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</si>
  <si>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</si>
  <si>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</si>
  <si>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</si>
  <si>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</si>
  <si>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</si>
  <si>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</si>
  <si>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</si>
  <si>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</si>
  <si>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</si>
  <si>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</si>
  <si>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</si>
  <si>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</si>
  <si>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</si>
  <si>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</si>
  <si>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</si>
  <si>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</si>
  <si>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</si>
  <si>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</si>
  <si>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</si>
  <si>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</si>
  <si>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</si>
  <si>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</si>
  <si>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</si>
  <si>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</si>
  <si>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</si>
  <si>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</si>
  <si>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</si>
  <si>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</si>
  <si>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</si>
  <si>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</si>
  <si>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</si>
  <si>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</si>
  <si>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</si>
  <si>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</si>
  <si>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</si>
  <si>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</si>
  <si>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</si>
  <si>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</si>
  <si>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</si>
  <si>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</si>
  <si>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</si>
  <si>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</si>
  <si>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</si>
  <si>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</si>
  <si>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</si>
  <si>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</si>
  <si>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</si>
  <si>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</si>
  <si>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</si>
  <si>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</si>
  <si>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</si>
  <si>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</si>
  <si>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</si>
  <si>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</si>
  <si>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</si>
  <si>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</si>
  <si>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</si>
  <si>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</si>
  <si>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</si>
  <si>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</si>
  <si>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</si>
  <si>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</si>
  <si>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</si>
  <si>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</si>
  <si>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</si>
  <si>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</si>
  <si>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</si>
  <si>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</si>
  <si>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</si>
  <si>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</si>
  <si>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Russian Federation</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</si>
  <si>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</si>
  <si>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</si>
  <si>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</si>
  <si>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</si>
  <si>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</si>
  <si>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</si>
  <si>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</si>
  <si>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</si>
  <si>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</si>
  <si>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</si>
  <si>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</si>
  <si>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</si>
  <si>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</si>
  <si>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</si>
  <si>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</si>
  <si>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</si>
  <si>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</si>
  <si>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</si>
  <si>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</si>
  <si>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</si>
  <si>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</si>
  <si>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</si>
  <si>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</si>
  <si>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</si>
  <si>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</si>
  <si>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</si>
  <si>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</si>
  <si>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</si>
  <si>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</si>
  <si>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</si>
  <si>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</si>
  <si>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</si>
  <si>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</si>
  <si>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</si>
  <si>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</si>
  <si>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</si>
  <si>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</si>
  <si>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</si>
  <si>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</si>
  <si>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</si>
  <si>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</si>
  <si>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</si>
  <si>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</si>
  <si>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</si>
  <si>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</si>
  <si>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</si>
  <si>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</si>
  <si>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</si>
  <si>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</si>
  <si>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</si>
  <si>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</si>
  <si>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</si>
  <si>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</si>
  <si>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</si>
  <si>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</si>
  <si>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t>
  </si>
  <si>
    <t>SUR</t>
  </si>
  <si>
    <t>Suriname</t>
  </si>
  <si>
    <t>SJM</t>
  </si>
  <si>
    <t>Svalbard and Jan Mayen</t>
  </si>
  <si>
    <t>SWZ</t>
  </si>
  <si>
    <t>Swaziland</t>
  </si>
  <si>
    <t>Sweden</t>
  </si>
  <si>
    <t>CHE</t>
  </si>
  <si>
    <t>Switzerland</t>
  </si>
  <si>
    <t>SYR</t>
  </si>
  <si>
    <t>Syrian Arab Republic</t>
  </si>
  <si>
    <t>TWN</t>
  </si>
  <si>
    <t>Taiwan, Province of China[a]</t>
  </si>
  <si>
    <t>TJK</t>
  </si>
  <si>
    <t>Tajikistan</t>
  </si>
  <si>
    <t>TZA</t>
  </si>
  <si>
    <t>Tanzania, United Republic of</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</si>
  <si>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</si>
  <si>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</si>
  <si>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</si>
  <si>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</si>
  <si>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</si>
  <si>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</si>
  <si>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</si>
  <si>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</si>
  <si>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</si>
  <si>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</si>
  <si>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</si>
  <si>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</si>
  <si>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</si>
  <si>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</si>
  <si>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</si>
  <si>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</si>
  <si>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</si>
  <si>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</si>
  <si>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</si>
  <si>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</si>
  <si>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</si>
  <si>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</si>
  <si>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</si>
  <si>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</si>
  <si>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</si>
  <si>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</si>
  <si>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</si>
  <si>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</si>
  <si>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</si>
  <si>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 of Great Britain and Northern Ireland</t>
  </si>
  <si>
    <t>USA</t>
  </si>
  <si>
    <t>United States of America</t>
  </si>
  <si>
    <t>UMI</t>
  </si>
  <si>
    <t>United States Minor Outlying Islands</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</si>
  <si>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</si>
  <si>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</si>
  <si>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</si>
  <si>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</si>
  <si>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</si>
  <si>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</si>
  <si>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</si>
  <si>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</si>
  <si>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</si>
  <si>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</si>
  <si>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</si>
  <si>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</si>
  <si>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</si>
  <si>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</si>
  <si>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</si>
  <si>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</si>
  <si>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</si>
  <si>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</si>
  <si>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</si>
  <si>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</si>
  <si>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</si>
  <si>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</si>
  <si>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</si>
  <si>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</si>
  <si>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st_growth_condition value</t>
  </si>
  <si>
    <t>st_growth_condition description</t>
  </si>
  <si>
    <t>Terrain_value</t>
  </si>
  <si>
    <t>Terrain_description</t>
  </si>
  <si>
    <t>Aspect_value</t>
  </si>
  <si>
    <t>Aspect_description</t>
  </si>
  <si>
    <t>soil_texture value</t>
  </si>
  <si>
    <t>soil_texture description</t>
  </si>
  <si>
    <t>leaf_habit value</t>
  </si>
  <si>
    <t>leaf_habit description</t>
  </si>
  <si>
    <t>Naturally regenerated, unmanaged</t>
  </si>
  <si>
    <t>Naturally regenerated stand, without any forest management applied in the 10 years previous to the start of sap flow measurements.</t>
  </si>
  <si>
    <t>Flat</t>
  </si>
  <si>
    <t>SAND</t>
  </si>
  <si>
    <t>According to USDA classification. http://www.nrcs.usda.gov/wps/portal/nrcs/detail/soils/survey/?cid=nrcs142p2_054167</t>
  </si>
  <si>
    <t>Naturally regenerated, managed</t>
  </si>
  <si>
    <t>N</t>
  </si>
  <si>
    <t>Plants that drop their leaves during the cold season.</t>
  </si>
  <si>
    <t>Plantation, managed</t>
  </si>
  <si>
    <t>Valley</t>
  </si>
  <si>
    <t>Plants that drop their leaves during the dry season.</t>
  </si>
  <si>
    <t>Plantation, unmanaged</t>
  </si>
  <si>
    <t>Plantation, without any forest management applied in the 10 years previous to the start of sap flow measurements.</t>
  </si>
  <si>
    <t>Gentle slope (&lt;2 %)</t>
  </si>
  <si>
    <t>LOAM</t>
  </si>
  <si>
    <t>Plants that retain their leaves after abscission.</t>
  </si>
  <si>
    <t>Orchard</t>
  </si>
  <si>
    <t>Medium Slope (&gt;2 %, &lt;5%)</t>
  </si>
  <si>
    <t>Significant Slope (&gt;5%, &lt;10%)</t>
  </si>
  <si>
    <t>E</t>
  </si>
  <si>
    <t>SILT</t>
  </si>
  <si>
    <t>Strong Slope (&gt;10%)</t>
  </si>
  <si>
    <t>Hilltop</t>
  </si>
  <si>
    <t>S</t>
  </si>
  <si>
    <t>CLAY</t>
  </si>
  <si>
    <t>W</t>
  </si>
  <si>
    <t>social_status value</t>
  </si>
  <si>
    <t>social_status description</t>
  </si>
  <si>
    <t>sens_meth value</t>
  </si>
  <si>
    <t>sens_meth description</t>
  </si>
  <si>
    <t>sens_manuf value</t>
  </si>
  <si>
    <t>sens_manuf description</t>
  </si>
  <si>
    <t>senscor_grad value</t>
  </si>
  <si>
    <t>senscor_grad description</t>
  </si>
  <si>
    <t>senscor_zero value</t>
  </si>
  <si>
    <t>senscor_zero description</t>
  </si>
  <si>
    <t>pl_sap_units value</t>
  </si>
  <si>
    <t>pl_sap_units description</t>
  </si>
  <si>
    <t>pl_radial_int value</t>
  </si>
  <si>
    <t>pl_radial_int description</t>
  </si>
  <si>
    <t>pl_azimut_int value</t>
  </si>
  <si>
    <t>pl_azimut_int description</t>
  </si>
  <si>
    <t>CAG</t>
  </si>
  <si>
    <t>Calibrated average gradient</t>
  </si>
  <si>
    <t>Manufactured in the lab</t>
  </si>
  <si>
    <t>No correction</t>
  </si>
  <si>
    <t>No correction for the influence of natural temperature gradients (NTG) is applied.</t>
  </si>
  <si>
    <t>Previous night zero flow</t>
  </si>
  <si>
    <t>“cm3 cm-2 h-1”</t>
  </si>
  <si>
    <t>No radial correction</t>
  </si>
  <si>
    <t>No correction was applied.</t>
  </si>
  <si>
    <t>Constant heat dissipation</t>
  </si>
  <si>
    <t>Dynamax</t>
  </si>
  <si>
    <t>http://www.dynamax.com/</t>
  </si>
  <si>
    <t>NTG separately measured</t>
  </si>
  <si>
    <t>Long time-window zero flow</t>
  </si>
  <si>
    <t>Sensor readings representative of zero flow conditions are assessed over a longer time window (~some days) , using various approaches (e.g. Granier’s double regression method, and similar).</t>
  </si>
  <si>
    <t>“cm3 m-2 s-1”</t>
  </si>
  <si>
    <t>Radial variation of sap flux density within the stem is integrated by the  measurement principle of the method (e.g. heat balance methods).</t>
  </si>
  <si>
    <t>sensor_integrated</t>
  </si>
  <si>
    <t>Azimuthal variation of sap flux density within the stem is integrated by the  measurement principle of the method (e.g. heat balance methods).</t>
  </si>
  <si>
    <t>CHP</t>
  </si>
  <si>
    <t>UP GmbH</t>
  </si>
  <si>
    <t>https://www.upgmbh.com/startseite/</t>
  </si>
  <si>
    <t>NTG measured in cyclic heating deisgn</t>
  </si>
  <si>
    <t>NTG are measured in a cyclic heating design  to correct the sensor  measurements.</t>
  </si>
  <si>
    <t>Moist nights zero flow</t>
  </si>
  <si>
    <t>Retain sensor readings during nights with low evaporative demand (i.e. using rh or vpd thresholds) and interpolation of gaps when conditions are not met. This includes estimates from intercepts of sensor readings vs vpd.</t>
  </si>
  <si>
    <t>“dm3 dm-2 h-1”</t>
  </si>
  <si>
    <t>Measured</t>
  </si>
  <si>
    <t>Sap flux density is measured in 2 or more points along the xylem depth and used to upscale to tree level sap flow (e.g. needle-based methods  with 2 or more thermocouples in depth).</t>
  </si>
  <si>
    <t>measured</t>
  </si>
  <si>
    <t>Sap flux density is measured in 2 or more points within the stem circumference and used to upscale to tree level sap flow.</t>
  </si>
  <si>
    <t>CHD</t>
  </si>
  <si>
    <t>Cyclic heat dissipation</t>
  </si>
  <si>
    <t>Ecomatik</t>
  </si>
  <si>
    <t>http://www.ecomatik.de/en/index.php</t>
  </si>
  <si>
    <t>NTG are modelled using environmental data and readings from unheated probes.</t>
  </si>
  <si>
    <t>Manipulative zero flow</t>
  </si>
  <si>
    <t>Manipulation of transpiration conditions or xylem severing to induce zero flow conditions.</t>
  </si>
  <si>
    <t>“dm3 dm-2 s-1”</t>
  </si>
  <si>
    <t>Corrected, measured radial variation</t>
  </si>
  <si>
    <t>Radial variation is measured in the same (or nearby) trees, to derive correction coefficients/integration functions  which are  then applied to single-point  sensors monitoring seasonal sap flow.</t>
  </si>
  <si>
    <t>Corrected, measured azimuthal variation</t>
  </si>
  <si>
    <t>Azimuthal variation is measured in the same (or nearby) trees, to derive correction coefficients/integration functions  which are  then applied to single-point  sensors monitoring seasonal sap flow.</t>
  </si>
  <si>
    <t>HFD</t>
  </si>
  <si>
    <t>Heat Field Deformation</t>
  </si>
  <si>
    <t>PlantSensors</t>
  </si>
  <si>
    <t>http://plantsensors.diytrade.com/</t>
  </si>
  <si>
    <t>Other/unknown</t>
  </si>
  <si>
    <t>Not needed</t>
  </si>
  <si>
    <t>The methods does not need an estimation of zero flow conditions.</t>
  </si>
  <si>
    <t>“mm3 mm-2 s-1”</t>
  </si>
  <si>
    <t>Corrected, species coefficients</t>
  </si>
  <si>
    <t>Species-specific radial correction coefficients (from published or other external sources) applied to single-point sensors monitoring seasonal sap flow.</t>
  </si>
  <si>
    <t>HPTM</t>
  </si>
  <si>
    <t>Heat Pulse Tmax method</t>
  </si>
  <si>
    <t>ICT International</t>
  </si>
  <si>
    <t>http://www.ictinternational.com</t>
  </si>
  <si>
    <t>Please specify in the remarks.</t>
  </si>
  <si>
    <t>“g m-2 s-1”</t>
  </si>
  <si>
    <t>Corrected, other coefficients</t>
  </si>
  <si>
    <t>Radial correction coefficients from other species applied to single-point sap flow sensors monitoring seasonal sap flow.</t>
  </si>
  <si>
    <t>HR</t>
  </si>
  <si>
    <t>Heat Ratio Method</t>
  </si>
  <si>
    <t>Ems Brno</t>
  </si>
  <si>
    <t>http://www.emsbrno.cz</t>
  </si>
  <si>
    <t>“kg m-2 h-1”</t>
  </si>
  <si>
    <t>SFPLUS</t>
  </si>
  <si>
    <t>Sapflow +</t>
  </si>
  <si>
    <t>http://www.east30sensors.com</t>
  </si>
  <si>
    <t>“kg m-2 s-1”</t>
  </si>
  <si>
    <t>SHB</t>
  </si>
  <si>
    <t>Stem heat balance</t>
  </si>
  <si>
    <t>Tranzflo</t>
  </si>
  <si>
    <t>www.tranzflo.co.nz</t>
  </si>
  <si>
    <t>TSHB</t>
  </si>
  <si>
    <t>Trunk segment heat balance</t>
  </si>
  <si>
    <t>Phytech</t>
  </si>
  <si>
    <t>www.phytech.com</t>
  </si>
  <si>
    <t>“cm3 h-1”</t>
  </si>
  <si>
    <t>Puech Asociados</t>
  </si>
  <si>
    <t>http://www.puechasociados.es/</t>
  </si>
  <si>
    <t>“dm3 h-1”</t>
  </si>
  <si>
    <t>Advanced Measurements and Controls</t>
  </si>
  <si>
    <t>Website not operative</t>
  </si>
  <si>
    <t>“g h-1”</t>
  </si>
  <si>
    <t>HortResearch</t>
  </si>
  <si>
    <t>Palmerston, New Zealand</t>
  </si>
  <si>
    <t>“kg h-1”</t>
  </si>
  <si>
    <t>Warwick, Australia</t>
  </si>
  <si>
    <t>time_zone value</t>
  </si>
  <si>
    <t>time_daylight</t>
  </si>
  <si>
    <t>plant_watpot value</t>
  </si>
  <si>
    <t>leafarea_seasonal value</t>
  </si>
  <si>
    <t>environmental variables</t>
  </si>
  <si>
    <t>environmental units</t>
  </si>
  <si>
    <t>headers</t>
  </si>
  <si>
    <t>ordered headers</t>
  </si>
  <si>
    <t>leaf: predawn</t>
  </si>
  <si>
    <t>stand level</t>
  </si>
  <si>
    <t>01_env_ta</t>
  </si>
  <si>
    <t>°C</t>
  </si>
  <si>
    <t>leaf: midday</t>
  </si>
  <si>
    <t>species level</t>
  </si>
  <si>
    <t>02_env_rh</t>
  </si>
  <si>
    <t>Clearing</t>
  </si>
  <si>
    <t>tree level</t>
  </si>
  <si>
    <t>03_env_vpd</t>
  </si>
  <si>
    <t>kPa</t>
  </si>
  <si>
    <t>Off-site</t>
  </si>
  <si>
    <t>04_env_sw_in</t>
  </si>
  <si>
    <t>W m-2</t>
  </si>
  <si>
    <t>leaf: predawn and midday</t>
  </si>
  <si>
    <t>05_env_ppfd_in</t>
  </si>
  <si>
    <t>micromols m-2 s-1</t>
  </si>
  <si>
    <t>06_env_netrad</t>
  </si>
  <si>
    <t>07_env_ws</t>
  </si>
  <si>
    <t>m s-1</t>
  </si>
  <si>
    <t>leaf: continuous</t>
  </si>
  <si>
    <t>08_env_precip</t>
  </si>
  <si>
    <t>mm timestep-1</t>
  </si>
  <si>
    <t>09_env_swc_shallow</t>
  </si>
  <si>
    <t>cm³ cm-3</t>
  </si>
  <si>
    <t>10_env_swc_deep</t>
  </si>
  <si>
    <t>16UTC±00:00, Z</t>
  </si>
  <si>
    <t>17UTC+01:00, A</t>
  </si>
  <si>
    <t>18UTC+02:00, B</t>
  </si>
  <si>
    <t>19UTC+03:00, C</t>
  </si>
  <si>
    <t>20UTC+03:30, C†</t>
  </si>
  <si>
    <t>21UTC+04:00, D</t>
  </si>
  <si>
    <t>22UTC+04:30, D†</t>
  </si>
  <si>
    <t>23UTC+05:00, E</t>
  </si>
  <si>
    <t>24UTC+05:30, E†</t>
  </si>
  <si>
    <t>25UTC+05:45, E*</t>
  </si>
  <si>
    <t>26UTC+06:00, F</t>
  </si>
  <si>
    <t>27UTC+06:30, F†</t>
  </si>
  <si>
    <t>28UTC+07:00, G</t>
  </si>
  <si>
    <t>29UTC+08:00, H</t>
  </si>
  <si>
    <t>30UTC+08:30, H†</t>
  </si>
  <si>
    <t>31UTC+08:45, H*</t>
  </si>
  <si>
    <t>32UTC+09:00, I</t>
  </si>
  <si>
    <t>33UTC+09:30, I†</t>
  </si>
  <si>
    <t>34UTC+10:00, K</t>
  </si>
  <si>
    <t>35UTC+10:30, K†</t>
  </si>
  <si>
    <t>36UTC+11:00, L</t>
  </si>
  <si>
    <t>37UTC+12:00, M</t>
  </si>
  <si>
    <t>38UTC+12:45, M*</t>
  </si>
  <si>
    <t>39UTC+13:00, M†</t>
  </si>
  <si>
    <t>40UTC+14:00, M†</t>
  </si>
  <si>
    <t>env_swc_shallow_depth</t>
  </si>
  <si>
    <t>env_swc_deep_depth</t>
  </si>
  <si>
    <t>xylem: predawn</t>
  </si>
  <si>
    <t>xylem: midday</t>
  </si>
  <si>
    <t>xylem: predawn and midday</t>
  </si>
  <si>
    <t>xylem: continuous</t>
  </si>
  <si>
    <t>TIMESTAMP</t>
  </si>
  <si>
    <t>Air temperature. Specify the location of the sensor in the canopy</t>
  </si>
  <si>
    <t>Air relative humidity. Specify the location of the sensor in the canopy</t>
  </si>
  <si>
    <t>Air vapour pressure deficit.  Specify the location of the sensor in the canopy</t>
  </si>
  <si>
    <t>Shortwave incoming radiation. Specify the location of the sensor in the canopy</t>
  </si>
  <si>
    <t>Incoming photosynthetic photon flux density. Specify the location of the sensor in the canopy</t>
  </si>
  <si>
    <t>Net radiation. Specify the location of the sensor in the canopy</t>
  </si>
  <si>
    <t>Wind speed. Specify the location of the sensor in the canopy</t>
  </si>
  <si>
    <t>Precipitation. Specify the location of the sensor in the canopy</t>
  </si>
  <si>
    <t xml:space="preserve">Are data for plant water potentials available for the same measured trees or at least in the same stand during the sap flow monitoring period? </t>
  </si>
  <si>
    <t>Latitude</t>
  </si>
  <si>
    <t>Longitude</t>
  </si>
  <si>
    <t>min</t>
  </si>
  <si>
    <t>Data contributor first name. This person will be the contact person for communication with the sapfluxnet team</t>
  </si>
  <si>
    <t>Data contributor last name. This person will be the contact person for communication with the sapfluxnet team</t>
  </si>
  <si>
    <t>Data contributor email. This person will be the contact person for communication with the sapfluxnet team</t>
  </si>
  <si>
    <t>Data contributor institution. This person will be the contact person for communication with the sapfluxnet team</t>
  </si>
  <si>
    <t>Additional data contributor first name. Fill in only if more than one data contributor should be acknowledged</t>
  </si>
  <si>
    <t>Additional data contributor last name. Fill in only if more than one data contributor should be acknowledged</t>
  </si>
  <si>
    <t>Additional data contributor email. Fill in only if more than one data contributor should be acknowledged</t>
  </si>
  <si>
    <t>Additional data contributor  institution. Fill in only if more than one data contributor should be acknowledged</t>
  </si>
  <si>
    <t>Vegetation type based on the IGBP definition. Select from list</t>
  </si>
  <si>
    <t>Paper with relevant information to understand the site and the experimental methods employed</t>
  </si>
  <si>
    <t>Recent and historic disturbance and management events that affect the site years of measurement. Select from list</t>
  </si>
  <si>
    <t>Identification of the stand. Useful to distinguish between different stands in the same site</t>
  </si>
  <si>
    <t>Growth condition with respect to stand origin and management</t>
  </si>
  <si>
    <t>Mean stand age at the time the sap flow measurements were taken</t>
  </si>
  <si>
    <t>Sand content. % mass</t>
  </si>
  <si>
    <t>Identity of each measured species</t>
  </si>
  <si>
    <t>Number of trees measured of each species</t>
  </si>
  <si>
    <t>Leaf habit of the measured species</t>
  </si>
  <si>
    <t>Basal areal, in percentage over total stand basal area, occupied by each species</t>
  </si>
  <si>
    <t>Plant age</t>
  </si>
  <si>
    <t>Plant social status</t>
  </si>
  <si>
    <t>Plant cross-sectional sapwood area</t>
  </si>
  <si>
    <t>Plant bark thickness</t>
  </si>
  <si>
    <t>Plant leaf area</t>
  </si>
  <si>
    <t>Units to express sap flow per individual plant or per sapwood area</t>
  </si>
  <si>
    <t>Length of the needles or electrodes forming the sensor, over which sap flow is measured</t>
  </si>
  <si>
    <t>Procedure for radial integration of whole-plant sap flow</t>
  </si>
  <si>
    <t>Procedure for azimuthal integration of whole-plant sap flow</t>
  </si>
  <si>
    <t>Time step of environmental measures</t>
  </si>
  <si>
    <t>Are data for seasonal course of leaf area available? Specifiy if data is stand-, species- or tree-level</t>
  </si>
  <si>
    <t>Remarks that may be useful to grasp some plant-specific peculiarities that may not have been adequately captured by the tree level metadata</t>
  </si>
  <si>
    <t>Cropland/Natural Vegetation Mosaics: Lands with a mosaic of croplands, forest, shrublands, and grasslands in which no one component comprises more than 60% of the landscape.</t>
  </si>
  <si>
    <t>Permanent Wetlands: Lands with a permanent mixture of water and herbaceous or woody vegetation that cover extensive areas. The vegetation can be present in either salt, brackish, or fresh water.</t>
  </si>
  <si>
    <t>Not applicable.</t>
  </si>
  <si>
    <t>Land use and land cover change; invasion; woody or urban encroachment.</t>
  </si>
  <si>
    <t>Wildfire or managed burns.</t>
  </si>
  <si>
    <t>site participates in a data network (FLUXNET or DENDROGLOBAL).</t>
  </si>
  <si>
    <t>site does not participates in a data network (FLUXNET or DENDROGLOBAL).</t>
  </si>
  <si>
    <t>Site is flat with no significant land surface changes.</t>
  </si>
  <si>
    <t>Site is in a valley, with slopes all around.</t>
  </si>
  <si>
    <t>Site is on the top of a hill.</t>
  </si>
  <si>
    <t>Site is in a slope.</t>
  </si>
  <si>
    <t>Naturally regenerated stand, with management applied within the 10 years previous to the start of sap flow measurements.</t>
  </si>
  <si>
    <t>Plantation, with management applied within the 10 years previous to the start of sap flow measurements.</t>
  </si>
  <si>
    <t>Plantation for fruit or nut production.</t>
  </si>
  <si>
    <t>Plantation or natural stand in urban environment.</t>
  </si>
  <si>
    <t>According to USDA classification.</t>
  </si>
  <si>
    <t>Plants that keep leaves all year round.</t>
  </si>
  <si>
    <t>NTG are measured and accounted for in the sensor measurements (i.e. substracted from sensor readings automatically or during sap flow calculations).</t>
  </si>
  <si>
    <t>Assume zero flow values every night (e.g. use of previous night’s dtmax in the HD method).</t>
  </si>
  <si>
    <t>sap flux density (per unit sapwood area).</t>
  </si>
  <si>
    <t>sap flow (per tree).</t>
  </si>
  <si>
    <t>Within canopy</t>
  </si>
  <si>
    <t>Instructions:</t>
  </si>
  <si>
    <r>
      <t xml:space="preserve">1. </t>
    </r>
    <r>
      <rPr>
        <sz val="10"/>
        <rFont val="Calibri"/>
        <family val="2"/>
      </rPr>
      <t>Fill in each variable with the required information (leave blank if no information is available for that variable)</t>
    </r>
  </si>
  <si>
    <r>
      <t xml:space="preserve">2. </t>
    </r>
    <r>
      <rPr>
        <sz val="10"/>
        <rFont val="Calibri"/>
        <family val="2"/>
      </rPr>
      <t>If in need of more columns, expand to the right to the desired number of colums</t>
    </r>
  </si>
  <si>
    <r>
      <t xml:space="preserve">4. Go to </t>
    </r>
    <r>
      <rPr>
        <b/>
        <sz val="10"/>
        <rFont val="Calibri"/>
        <family val="2"/>
        <scheme val="minor"/>
      </rPr>
      <t>sapflow_hd</t>
    </r>
    <r>
      <rPr>
        <sz val="10"/>
        <rFont val="Calibri"/>
        <family val="2"/>
        <scheme val="minor"/>
      </rPr>
      <t xml:space="preserve"> sheet</t>
    </r>
  </si>
  <si>
    <t>1. Fill in the data and save the sheet as csv with the automatically generated name (see below):</t>
  </si>
  <si>
    <r>
      <rPr>
        <b/>
        <sz val="10"/>
        <color rgb="FFFFFF00"/>
        <rFont val="Calibri"/>
        <family val="2"/>
        <scheme val="minor"/>
      </rPr>
      <t>3.</t>
    </r>
    <r>
      <rPr>
        <sz val="10"/>
        <color rgb="FFFFFF00"/>
        <rFont val="Calibri"/>
        <family val="2"/>
        <scheme val="minor"/>
      </rPr>
      <t xml:space="preserve"> Continue to </t>
    </r>
    <r>
      <rPr>
        <b/>
        <sz val="10"/>
        <color rgb="FFFFFF00"/>
        <rFont val="Calibri"/>
        <family val="2"/>
        <scheme val="minor"/>
      </rPr>
      <t>environmental_hd</t>
    </r>
    <r>
      <rPr>
        <sz val="10"/>
        <color rgb="FFFFFF00"/>
        <rFont val="Calibri"/>
        <family val="2"/>
        <scheme val="minor"/>
      </rPr>
      <t xml:space="preserve"> sheet</t>
    </r>
  </si>
  <si>
    <r>
      <t xml:space="preserve">2. Accepted timestamp formats are: </t>
    </r>
    <r>
      <rPr>
        <b/>
        <sz val="10"/>
        <color rgb="FFFFFF00"/>
        <rFont val="Calibri"/>
        <family val="2"/>
        <scheme val="minor"/>
      </rPr>
      <t>YYYY/MM/DD HH:MM:SS</t>
    </r>
    <r>
      <rPr>
        <sz val="10"/>
        <color rgb="FFFFFF00"/>
        <rFont val="Calibri"/>
        <family val="2"/>
        <scheme val="minor"/>
      </rPr>
      <t xml:space="preserve"> and </t>
    </r>
    <r>
      <rPr>
        <b/>
        <sz val="10"/>
        <color rgb="FFFFFF00"/>
        <rFont val="Calibri"/>
        <family val="2"/>
        <scheme val="minor"/>
      </rPr>
      <t>DD/MM/YYYY HH:MM:SS</t>
    </r>
  </si>
  <si>
    <r>
      <t xml:space="preserve">2. </t>
    </r>
    <r>
      <rPr>
        <sz val="10"/>
        <rFont val="Calibri"/>
        <family val="2"/>
      </rPr>
      <t xml:space="preserve">Go to the </t>
    </r>
    <r>
      <rPr>
        <b/>
        <sz val="10"/>
        <rFont val="Calibri"/>
        <family val="2"/>
      </rPr>
      <t>stand_md</t>
    </r>
    <r>
      <rPr>
        <sz val="10"/>
        <rFont val="Calibri"/>
        <family val="2"/>
      </rPr>
      <t xml:space="preserve"> sheet</t>
    </r>
  </si>
  <si>
    <r>
      <t xml:space="preserve">2. </t>
    </r>
    <r>
      <rPr>
        <sz val="10"/>
        <rFont val="Calibri"/>
        <family val="2"/>
      </rPr>
      <t xml:space="preserve">Go to the </t>
    </r>
    <r>
      <rPr>
        <b/>
        <sz val="10"/>
        <rFont val="Calibri"/>
        <family val="2"/>
      </rPr>
      <t>species_md</t>
    </r>
    <r>
      <rPr>
        <sz val="10"/>
        <rFont val="Calibri"/>
        <family val="2"/>
      </rPr>
      <t xml:space="preserve"> sheet</t>
    </r>
  </si>
  <si>
    <r>
      <t xml:space="preserve">3. </t>
    </r>
    <r>
      <rPr>
        <sz val="10"/>
        <rFont val="Calibri"/>
        <family val="2"/>
      </rPr>
      <t xml:space="preserve">Go to the </t>
    </r>
    <r>
      <rPr>
        <b/>
        <sz val="10"/>
        <rFont val="Calibri"/>
        <family val="2"/>
      </rPr>
      <t>plant_md</t>
    </r>
    <r>
      <rPr>
        <sz val="10"/>
        <rFont val="Calibri"/>
        <family val="2"/>
      </rPr>
      <t xml:space="preserve"> sheet</t>
    </r>
  </si>
  <si>
    <r>
      <t xml:space="preserve">c) For further descriptions of the </t>
    </r>
    <r>
      <rPr>
        <b/>
        <sz val="10"/>
        <rFont val="Calibri"/>
        <family val="2"/>
      </rPr>
      <t>values in the droplists</t>
    </r>
    <r>
      <rPr>
        <sz val="10"/>
        <rFont val="Calibri"/>
        <family val="2"/>
      </rPr>
      <t>, please go to the corresponding DICTIONARY sheet, labelled with '_dic' (e.g. 'stand_and_species_dic') or follow the link in the 'Units' column.</t>
    </r>
  </si>
  <si>
    <r>
      <t xml:space="preserve">a) For each variable, place the cursor on the corresponding cell in the 'Value' column. Some cells will display a </t>
    </r>
    <r>
      <rPr>
        <b/>
        <sz val="10"/>
        <rFont val="Calibri"/>
        <family val="2"/>
      </rPr>
      <t xml:space="preserve">help box </t>
    </r>
    <r>
      <rPr>
        <sz val="10"/>
        <rFont val="Calibri"/>
        <family val="2"/>
      </rPr>
      <t xml:space="preserve">with additional information. </t>
    </r>
  </si>
  <si>
    <r>
      <rPr>
        <b/>
        <sz val="10"/>
        <rFont val="Calibri"/>
        <family val="2"/>
      </rPr>
      <t>2</t>
    </r>
    <r>
      <rPr>
        <sz val="10"/>
        <rFont val="Calibri"/>
        <family val="2"/>
      </rPr>
      <t xml:space="preserve">. </t>
    </r>
    <r>
      <rPr>
        <b/>
        <sz val="10"/>
        <rFont val="Calibri"/>
        <family val="2"/>
      </rPr>
      <t>Headers</t>
    </r>
    <r>
      <rPr>
        <sz val="10"/>
        <rFont val="Calibri"/>
        <family val="2"/>
      </rPr>
      <t xml:space="preserve"> for Sapflow and Environmental data have been created at sapflow_hd and environmental_hd sheets. </t>
    </r>
  </si>
  <si>
    <r>
      <t xml:space="preserve">a) Paste your </t>
    </r>
    <r>
      <rPr>
        <b/>
        <sz val="10"/>
        <rFont val="Calibri"/>
        <family val="2"/>
      </rPr>
      <t>data time series</t>
    </r>
    <r>
      <rPr>
        <sz val="10"/>
        <rFont val="Calibri"/>
        <family val="2"/>
      </rPr>
      <t xml:space="preserve"> below the headers, using one of the timestamp formats allowed.</t>
    </r>
  </si>
  <si>
    <r>
      <t xml:space="preserve">b) </t>
    </r>
    <r>
      <rPr>
        <b/>
        <sz val="10"/>
        <rFont val="Calibri"/>
        <family val="2"/>
        <scheme val="minor"/>
      </rPr>
      <t xml:space="preserve">Gaps </t>
    </r>
    <r>
      <rPr>
        <sz val="10"/>
        <rFont val="Calibri"/>
        <family val="2"/>
        <scheme val="minor"/>
      </rPr>
      <t xml:space="preserve">in the data time series are allowed, but please try to </t>
    </r>
    <r>
      <rPr>
        <b/>
        <sz val="10"/>
        <rFont val="Calibri"/>
        <family val="2"/>
        <scheme val="minor"/>
      </rPr>
      <t>avoid jumps in the timestamps</t>
    </r>
    <r>
      <rPr>
        <sz val="10"/>
        <rFont val="Calibri"/>
        <family val="2"/>
        <scheme val="minor"/>
      </rPr>
      <t xml:space="preserve"> (i.e. one row 01/03/2016 15:00 and the following 01/03/2016 20:00).</t>
    </r>
  </si>
  <si>
    <r>
      <t>3.</t>
    </r>
    <r>
      <rPr>
        <sz val="10"/>
        <rFont val="Calibri"/>
        <family val="2"/>
      </rPr>
      <t xml:space="preserve"> Preferently, sap flow and environmental data sheets must be saved as </t>
    </r>
    <r>
      <rPr>
        <b/>
        <sz val="10"/>
        <rFont val="Calibri"/>
        <family val="2"/>
      </rPr>
      <t>separate .csv files</t>
    </r>
    <r>
      <rPr>
        <sz val="10"/>
        <rFont val="Calibri"/>
        <family val="2"/>
      </rPr>
      <t xml:space="preserve"> and named according to the instructions in '_hd' sheets. Alternatively, we also accept sap flow and environmental data in the two sheets provided in this workbook.</t>
    </r>
  </si>
  <si>
    <r>
      <t>4.</t>
    </r>
    <r>
      <rPr>
        <sz val="10"/>
        <rFont val="Calibri"/>
        <family val="2"/>
      </rPr>
      <t xml:space="preserve"> If you are finished introducing the metadata, save the excel file with the name automatically generated (see below):</t>
    </r>
  </si>
  <si>
    <r>
      <t xml:space="preserve">3. </t>
    </r>
    <r>
      <rPr>
        <sz val="10"/>
        <rFont val="Calibri"/>
        <family val="2"/>
      </rPr>
      <t>If in need of more columns, expand to the right to the desired number of colums</t>
    </r>
  </si>
  <si>
    <r>
      <t xml:space="preserve">4. </t>
    </r>
    <r>
      <rPr>
        <sz val="10"/>
        <rFont val="Calibri"/>
        <family val="2"/>
      </rPr>
      <t>Go to the environmental</t>
    </r>
    <r>
      <rPr>
        <b/>
        <sz val="10"/>
        <rFont val="Calibri"/>
        <family val="2"/>
      </rPr>
      <t>_md</t>
    </r>
    <r>
      <rPr>
        <sz val="10"/>
        <rFont val="Calibri"/>
        <family val="2"/>
      </rPr>
      <t xml:space="preserve"> sheet</t>
    </r>
  </si>
  <si>
    <t>1. IMPORTANT: check your sap flow time series data first, and introduce the plant metadata in the same order as the columns in your data files. This way, you will be able to use the automatically created headers in the 'sapflow_hd' sheet in this file to identify each tree in the sap flow data file.</t>
  </si>
  <si>
    <r>
      <t xml:space="preserve">2. </t>
    </r>
    <r>
      <rPr>
        <sz val="10"/>
        <rFont val="Calibri"/>
        <family val="2"/>
      </rPr>
      <t>Fill in each variable with the required information (leave blank if no information is available for that variable)</t>
    </r>
  </si>
  <si>
    <r>
      <t>a) For each variable, place the cursor on the corresponding cell in the 'Value' column. Some cells will display a</t>
    </r>
    <r>
      <rPr>
        <b/>
        <sz val="10"/>
        <rFont val="Calibri"/>
        <family val="2"/>
      </rPr>
      <t xml:space="preserve"> 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</si>
  <si>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'plant_dic') or follow the link in the 'Units' column.</t>
    </r>
  </si>
  <si>
    <r>
      <t xml:space="preserve">a) For each variable, place the cursor on the corresponding cell in the 'Value' column. Some cells will display a </t>
    </r>
    <r>
      <rPr>
        <b/>
        <sz val="10"/>
        <rFont val="Calibri"/>
        <family val="2"/>
      </rPr>
      <t>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</si>
  <si>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'site_dic') or follow the link in the 'Units' column.</t>
    </r>
  </si>
  <si>
    <t>Use this category for particular locations (i.e. terraced terrain, locally flat but within a slope)</t>
  </si>
  <si>
    <t>The site is flat and the exposure is not in any specific direction.</t>
  </si>
  <si>
    <t>Plants with crowns extending above the general level of the main canopy , receiving full light from above and partly from the sides.</t>
  </si>
  <si>
    <t>Plants with crowns forming the general level of the main canopy, receiving full light from above and comparatively little from the sides.</t>
  </si>
  <si>
    <t>Plants that have their crowns completely covered by the crowns of one or more neighboring individuals.</t>
  </si>
  <si>
    <t>time_zone description</t>
  </si>
  <si>
    <t>Difference in hours and minutes from the Coordinated Universal Time (UTC)</t>
  </si>
  <si>
    <t>https://en.wikipedia.org/wiki/UTC_offset</t>
  </si>
  <si>
    <t>time_daylight description</t>
  </si>
  <si>
    <t>Sensor location value</t>
  </si>
  <si>
    <t>Sensor location description</t>
  </si>
  <si>
    <t>Meteorological sensors located above the canopy.</t>
  </si>
  <si>
    <t>Meteorological sensors located within the canopy.</t>
  </si>
  <si>
    <t>Meteorological sensors located in a clearing nearby (&lt;1 km)</t>
  </si>
  <si>
    <t>Meteorological sensors located in nearby station (&gt; 1 km)</t>
  </si>
  <si>
    <t>Data not provided</t>
  </si>
  <si>
    <t>plant_watpot description</t>
  </si>
  <si>
    <t>Water potential measured in the leaves at predawn only.</t>
  </si>
  <si>
    <t>Water potential measured in the leaves at midday only.</t>
  </si>
  <si>
    <t>Water potential measured in non-transpiring leaves at midday only.</t>
  </si>
  <si>
    <t>Water potential measured in non-transpiring leaves at predawn only.</t>
  </si>
  <si>
    <t>Water potential measured in the leaves at predawn and midday.</t>
  </si>
  <si>
    <t>Water potential measured in non-transpiring leaves at predawn and midday.</t>
  </si>
  <si>
    <t>Continuous measurements (i.e. stem psychrometer).</t>
  </si>
  <si>
    <t>Calibrated leaf patch clamp pressure (LPCP) probes.</t>
  </si>
  <si>
    <t>leafarea_seasonal description</t>
  </si>
  <si>
    <t>Not</t>
  </si>
  <si>
    <t>Seasonality in LAI measured or estimated at the stand level.</t>
  </si>
  <si>
    <t>Seasonality in LAI measured or estimated at the species level.</t>
  </si>
  <si>
    <t>Seasonality in leaf area measured or estimated in the same trees as sap flow.</t>
  </si>
  <si>
    <r>
      <t>b) Type the value of the variable or select from the</t>
    </r>
    <r>
      <rPr>
        <b/>
        <sz val="10"/>
        <rFont val="Calibri"/>
        <family val="2"/>
      </rPr>
      <t xml:space="preserve"> droplist</t>
    </r>
    <r>
      <rPr>
        <sz val="10"/>
        <rFont val="Calibri"/>
        <family val="2"/>
      </rPr>
      <t xml:space="preserve"> (click on the icon with an inverted triangle) that will appear after you place the cursor in the cell.</t>
    </r>
  </si>
  <si>
    <r>
      <t xml:space="preserve">b) Type the value of the variable or select from the </t>
    </r>
    <r>
      <rPr>
        <b/>
        <sz val="10"/>
        <rFont val="Calibri"/>
        <family val="2"/>
      </rPr>
      <t xml:space="preserve">droplist </t>
    </r>
    <r>
      <rPr>
        <sz val="10"/>
        <rFont val="Calibri"/>
        <family val="2"/>
      </rPr>
      <t>(click on the icon with an inverted triangle) that will appear after you place the cursor in the cell.</t>
    </r>
  </si>
  <si>
    <r>
      <t>b) Type the value of the variable or select from the</t>
    </r>
    <r>
      <rPr>
        <b/>
        <sz val="10"/>
        <rFont val="Calibri"/>
        <family val="2"/>
      </rPr>
      <t xml:space="preserve"> droplist </t>
    </r>
    <r>
      <rPr>
        <sz val="10"/>
        <rFont val="Calibri"/>
        <family val="2"/>
      </rPr>
      <t>(click on the icon with an inverted triangle) that will appear after you place the cursor in the cell.</t>
    </r>
  </si>
  <si>
    <r>
      <t xml:space="preserve">b) Type the value of the variable or select from the </t>
    </r>
    <r>
      <rPr>
        <b/>
        <sz val="10"/>
        <rFont val="Calibri"/>
        <family val="2"/>
      </rPr>
      <t>droplist</t>
    </r>
    <r>
      <rPr>
        <sz val="10"/>
        <rFont val="Calibri"/>
        <family val="2"/>
      </rPr>
      <t xml:space="preserve"> (click on the icon with an inverted triangle) that will appear after you place the cursor in the cell.</t>
    </r>
  </si>
  <si>
    <t>Depth for shallow soil water content measurements</t>
  </si>
  <si>
    <t>Depth for deep soil water content measurements</t>
  </si>
  <si>
    <t>Soil texture class</t>
  </si>
  <si>
    <r>
      <t xml:space="preserve">d) </t>
    </r>
    <r>
      <rPr>
        <b/>
        <sz val="10"/>
        <rFont val="Calibri"/>
        <family val="2"/>
        <scheme val="minor"/>
      </rPr>
      <t>Subdaily environmental data</t>
    </r>
    <r>
      <rPr>
        <sz val="10"/>
        <rFont val="Calibri"/>
        <family val="2"/>
        <scheme val="minor"/>
      </rPr>
      <t xml:space="preserve"> with the same timestep as sapflow data </t>
    </r>
    <r>
      <rPr>
        <b/>
        <sz val="10"/>
        <rFont val="Calibri"/>
        <family val="2"/>
        <scheme val="minor"/>
      </rPr>
      <t>is prefered</t>
    </r>
    <r>
      <rPr>
        <sz val="10"/>
        <rFont val="Calibri"/>
        <family val="2"/>
        <scheme val="minor"/>
      </rPr>
      <t>. In the case of subdaily data not available, daily aggregates can be provided but it must be indicated in the remarks field</t>
    </r>
  </si>
  <si>
    <t>North</t>
  </si>
  <si>
    <t>East</t>
  </si>
  <si>
    <t>South</t>
  </si>
  <si>
    <t>West</t>
  </si>
  <si>
    <t>Does the timestamp track daylight savings time? (i.e. there are 1-hour jumps/gaps when switching between summer- and wintertime ). Select FALSE if daylight savings time is not applicable.</t>
  </si>
  <si>
    <t>si_code</t>
  </si>
  <si>
    <t>Internal code, automatically created after form is completed</t>
  </si>
  <si>
    <t>Automatic text</t>
  </si>
  <si>
    <t>env_remarks</t>
  </si>
  <si>
    <t>pl_name</t>
  </si>
  <si>
    <t>Plant name assigned by data contributor</t>
  </si>
  <si>
    <t>st_name</t>
  </si>
  <si>
    <t>pl_sens_calib</t>
  </si>
  <si>
    <t xml:space="preserve">Species-specific calibration used </t>
  </si>
  <si>
    <t>pl_sens_calib  value</t>
  </si>
  <si>
    <t>pl_sens_calib description</t>
  </si>
  <si>
    <t>A species-specific calibration (either derived in the same study or taken from elsewhere) is used to calculate sap flux density.</t>
  </si>
  <si>
    <t>No species-specific calibration is applied to calculate sap flux density (original calibration is applied, or no calibration is needed).</t>
  </si>
  <si>
    <t>East30</t>
  </si>
  <si>
    <t>Greenspan Technology</t>
  </si>
  <si>
    <t>Compensation heat pulse</t>
  </si>
  <si>
    <t>1UTC-12:00, Y</t>
  </si>
  <si>
    <t>2UTC-11:00, X</t>
  </si>
  <si>
    <t>3UTC-10:00, W</t>
  </si>
  <si>
    <t>4UTC-09:30, V†</t>
  </si>
  <si>
    <t>5UTC-09:00, V</t>
  </si>
  <si>
    <t>6UTC-08:00, U</t>
  </si>
  <si>
    <t>7UTC-07:00, T</t>
  </si>
  <si>
    <t>8UTC-06:00, S</t>
  </si>
  <si>
    <t>9UTC-05:00, R</t>
  </si>
  <si>
    <t>10UTC-04:30, Q†</t>
  </si>
  <si>
    <t>11UTC-04:00, Q</t>
  </si>
  <si>
    <t>12UTC-03:30, P†</t>
  </si>
  <si>
    <t>13UTC-03:00, P</t>
  </si>
  <si>
    <t>14UTC-02:00, O</t>
  </si>
  <si>
    <t>15UTC-01:00, N</t>
  </si>
</sst>
</file>

<file path=xl/styles.xml><?xml version="1.0" encoding="utf-8"?>
<styleSheet xmlns="http://schemas.openxmlformats.org/spreadsheetml/2006/main">
  <numFmts count="1">
    <numFmt numFmtId="164" formatCode="&quot;VERDADERO&quot;;&quot;VERDADERO&quot;;&quot;FALSO&quot;"/>
  </numFmts>
  <fonts count="26">
    <font>
      <sz val="10"/>
      <name val="Arial"/>
      <family val="2"/>
    </font>
    <font>
      <b/>
      <sz val="12"/>
      <color rgb="FF000000"/>
      <name val="Arial"/>
      <family val="2"/>
    </font>
    <font>
      <sz val="10"/>
      <name val="Calibri"/>
      <family val="2"/>
    </font>
    <font>
      <b/>
      <sz val="10"/>
      <color rgb="FFFF3333"/>
      <name val="Calibri"/>
      <family val="2"/>
    </font>
    <font>
      <sz val="10"/>
      <color rgb="FFFF3333"/>
      <name val="Calibri"/>
      <family val="2"/>
    </font>
    <font>
      <u/>
      <sz val="10"/>
      <name val="Calibri"/>
      <family val="2"/>
    </font>
    <font>
      <b/>
      <sz val="10"/>
      <name val="Calibri"/>
      <family val="2"/>
    </font>
    <font>
      <sz val="10"/>
      <name val="Calibri"/>
      <family val="2"/>
      <scheme val="minor"/>
    </font>
    <font>
      <b/>
      <sz val="10"/>
      <name val="Calibri"/>
      <family val="2"/>
      <scheme val="minor"/>
    </font>
    <font>
      <sz val="10"/>
      <color rgb="FF586E75"/>
      <name val="Calibri"/>
      <family val="2"/>
      <scheme val="minor"/>
    </font>
    <font>
      <sz val="10"/>
      <color rgb="FFFF0000"/>
      <name val="Calibri"/>
      <family val="2"/>
    </font>
    <font>
      <sz val="10"/>
      <color rgb="FFFF0000"/>
      <name val="Calibri"/>
      <family val="2"/>
      <scheme val="minor"/>
    </font>
    <font>
      <b/>
      <sz val="10"/>
      <color rgb="FFFFFF00"/>
      <name val="Calibri"/>
      <family val="2"/>
      <scheme val="minor"/>
    </font>
    <font>
      <b/>
      <sz val="10"/>
      <color rgb="FFFFFF00"/>
      <name val="Calibri"/>
      <family val="2"/>
    </font>
    <font>
      <u/>
      <sz val="10"/>
      <color theme="10"/>
      <name val="Arial"/>
      <family val="2"/>
    </font>
    <font>
      <sz val="10"/>
      <color rgb="FFFFFF00"/>
      <name val="Calibri"/>
      <family val="2"/>
      <scheme val="minor"/>
    </font>
    <font>
      <b/>
      <sz val="14"/>
      <color rgb="FFFF0000"/>
      <name val="Calibri"/>
      <family val="2"/>
      <scheme val="minor"/>
    </font>
    <font>
      <b/>
      <sz val="14"/>
      <color rgb="FF92D050"/>
      <name val="Calibri"/>
      <family val="2"/>
      <scheme val="minor"/>
    </font>
    <font>
      <b/>
      <sz val="12"/>
      <name val="Calibri"/>
      <family val="2"/>
      <scheme val="minor"/>
    </font>
    <font>
      <b/>
      <sz val="10"/>
      <color rgb="FF1F3A93"/>
      <name val="Calibri"/>
      <family val="2"/>
    </font>
    <font>
      <sz val="10"/>
      <color rgb="FF1F3A93"/>
      <name val="Calibri"/>
      <family val="2"/>
    </font>
    <font>
      <b/>
      <sz val="10"/>
      <color rgb="FF1F3A93"/>
      <name val="Calibri"/>
      <family val="2"/>
      <scheme val="minor"/>
    </font>
    <font>
      <sz val="10"/>
      <color rgb="FF1F3A93"/>
      <name val="Calibri"/>
      <family val="2"/>
      <scheme val="minor"/>
    </font>
    <font>
      <u/>
      <sz val="10"/>
      <color theme="10"/>
      <name val="Calibri"/>
      <family val="2"/>
      <scheme val="minor"/>
    </font>
    <font>
      <b/>
      <u/>
      <sz val="10"/>
      <color theme="10"/>
      <name val="Calibri"/>
      <family val="2"/>
      <scheme val="minor"/>
    </font>
    <font>
      <b/>
      <u/>
      <sz val="10"/>
      <name val="Calibri"/>
      <family val="2"/>
      <scheme val="minor"/>
    </font>
  </fonts>
  <fills count="13">
    <fill>
      <patternFill patternType="none"/>
    </fill>
    <fill>
      <patternFill patternType="gray125"/>
    </fill>
    <fill>
      <patternFill patternType="solid">
        <fgColor rgb="FFFFFFCC"/>
        <bgColor rgb="FFEEE8D5"/>
      </patternFill>
    </fill>
    <fill>
      <patternFill patternType="solid">
        <fgColor rgb="FF6C7A89"/>
        <bgColor rgb="FF003300"/>
      </patternFill>
    </fill>
    <fill>
      <patternFill patternType="solid">
        <fgColor rgb="FF1E824C"/>
        <bgColor rgb="FF003300"/>
      </patternFill>
    </fill>
    <fill>
      <patternFill patternType="solid">
        <fgColor rgb="FF26A65B"/>
        <bgColor rgb="FFFFFFCC"/>
      </patternFill>
    </fill>
    <fill>
      <patternFill patternType="solid">
        <fgColor rgb="FF87D37C"/>
        <bgColor rgb="FFFFFFCC"/>
      </patternFill>
    </fill>
    <fill>
      <patternFill patternType="solid">
        <fgColor rgb="FF3498DB"/>
        <bgColor rgb="FFFFFFCC"/>
      </patternFill>
    </fill>
    <fill>
      <patternFill patternType="solid">
        <fgColor rgb="FF3498DB"/>
        <bgColor rgb="FFEEE8D5"/>
      </patternFill>
    </fill>
    <fill>
      <patternFill patternType="solid">
        <fgColor rgb="FF6C7A89"/>
        <bgColor rgb="FFFFFFCC"/>
      </patternFill>
    </fill>
    <fill>
      <patternFill patternType="solid">
        <fgColor theme="0"/>
        <bgColor rgb="FFFFFFCC"/>
      </patternFill>
    </fill>
    <fill>
      <patternFill patternType="solid">
        <fgColor theme="0"/>
        <bgColor indexed="64"/>
      </patternFill>
    </fill>
    <fill>
      <patternFill patternType="solid">
        <fgColor rgb="FF0070C0"/>
        <bgColor rgb="FF003300"/>
      </patternFill>
    </fill>
  </fills>
  <borders count="27">
    <border>
      <left/>
      <right/>
      <top/>
      <bottom/>
      <diagonal/>
    </border>
    <border>
      <left/>
      <right/>
      <top style="hair">
        <color rgb="FF073642"/>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hair">
        <color rgb="FFEEE8D5"/>
      </bottom>
      <diagonal/>
    </border>
    <border>
      <left/>
      <right style="medium">
        <color indexed="64"/>
      </right>
      <top style="medium">
        <color indexed="64"/>
      </top>
      <bottom style="hair">
        <color rgb="FFEEE8D5"/>
      </bottom>
      <diagonal/>
    </border>
    <border>
      <left style="medium">
        <color indexed="64"/>
      </left>
      <right/>
      <top style="hair">
        <color rgb="FF073642"/>
      </top>
      <bottom/>
      <diagonal/>
    </border>
    <border>
      <left/>
      <right style="medium">
        <color indexed="64"/>
      </right>
      <top style="hair">
        <color rgb="FF073642"/>
      </top>
      <bottom/>
      <diagonal/>
    </border>
    <border>
      <left/>
      <right/>
      <top style="medium">
        <color indexed="64"/>
      </top>
      <bottom style="hair">
        <color rgb="FFEEE8D5"/>
      </bottom>
      <diagonal/>
    </border>
    <border>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right/>
      <top style="thin">
        <color indexed="64"/>
      </top>
      <bottom/>
      <diagonal/>
    </border>
    <border>
      <left style="thin">
        <color auto="1"/>
      </left>
      <right style="thin">
        <color auto="1"/>
      </right>
      <top/>
      <bottom style="thick">
        <color indexed="64"/>
      </bottom>
      <diagonal/>
    </border>
    <border>
      <left style="thin">
        <color auto="1"/>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indexed="64"/>
      </right>
      <top style="thin">
        <color indexed="64"/>
      </top>
      <bottom style="thick">
        <color indexed="64"/>
      </bottom>
      <diagonal/>
    </border>
  </borders>
  <cellStyleXfs count="3">
    <xf numFmtId="0" fontId="0" fillId="0" borderId="0"/>
    <xf numFmtId="0" fontId="1" fillId="2" borderId="0" applyBorder="0" applyAlignment="0" applyProtection="0"/>
    <xf numFmtId="0" fontId="14" fillId="0" borderId="0" applyNumberFormat="0" applyFill="0" applyBorder="0" applyAlignment="0" applyProtection="0">
      <alignment vertical="top"/>
      <protection locked="0"/>
    </xf>
  </cellStyleXfs>
  <cellXfs count="134">
    <xf numFmtId="0" fontId="0" fillId="0" borderId="0" xfId="0"/>
    <xf numFmtId="0" fontId="7" fillId="0" borderId="0" xfId="0" applyFont="1"/>
    <xf numFmtId="0" fontId="7" fillId="0" borderId="0" xfId="0" applyFont="1" applyBorder="1" applyAlignment="1">
      <alignment wrapText="1"/>
    </xf>
    <xf numFmtId="0" fontId="7" fillId="0" borderId="0" xfId="0" applyFont="1" applyBorder="1" applyAlignment="1" applyProtection="1">
      <alignment horizontal="left"/>
    </xf>
    <xf numFmtId="0" fontId="7" fillId="0" borderId="0" xfId="0" applyFont="1" applyBorder="1"/>
    <xf numFmtId="164" fontId="7" fillId="0" borderId="0" xfId="0" applyNumberFormat="1" applyFont="1" applyBorder="1"/>
    <xf numFmtId="0" fontId="7" fillId="7" borderId="0" xfId="1" applyFont="1" applyFill="1" applyBorder="1" applyAlignment="1">
      <alignment horizontal="center" vertical="center" wrapText="1"/>
    </xf>
    <xf numFmtId="0" fontId="7" fillId="7" borderId="7"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7" fillId="7" borderId="9" xfId="1" applyFont="1" applyFill="1" applyBorder="1" applyAlignment="1">
      <alignment horizontal="center" vertical="center" wrapText="1"/>
    </xf>
    <xf numFmtId="0" fontId="7" fillId="7" borderId="10" xfId="1" applyFont="1" applyFill="1" applyBorder="1" applyAlignment="1">
      <alignment horizontal="center" vertical="center" wrapText="1"/>
    </xf>
    <xf numFmtId="0" fontId="7" fillId="7" borderId="1" xfId="1" applyFont="1" applyFill="1" applyBorder="1" applyAlignment="1">
      <alignment horizontal="center" vertical="center" wrapText="1"/>
    </xf>
    <xf numFmtId="0" fontId="7" fillId="7" borderId="13" xfId="1" applyFont="1" applyFill="1" applyBorder="1" applyAlignment="1">
      <alignment horizontal="center" vertical="center" wrapText="1"/>
    </xf>
    <xf numFmtId="0" fontId="7" fillId="7" borderId="14" xfId="1" applyFont="1" applyFill="1" applyBorder="1" applyAlignment="1">
      <alignment horizontal="center" vertical="center" wrapText="1"/>
    </xf>
    <xf numFmtId="0" fontId="7" fillId="7" borderId="16" xfId="1" applyFont="1" applyFill="1" applyBorder="1" applyAlignment="1">
      <alignment horizontal="center" vertical="center" wrapText="1"/>
    </xf>
    <xf numFmtId="0" fontId="2" fillId="6" borderId="3" xfId="0" applyFont="1" applyFill="1" applyBorder="1" applyAlignment="1" applyProtection="1">
      <alignment horizontal="center" vertical="center" wrapText="1"/>
      <protection locked="0"/>
    </xf>
    <xf numFmtId="0" fontId="2" fillId="6" borderId="2" xfId="0" applyFont="1" applyFill="1" applyBorder="1" applyAlignment="1" applyProtection="1">
      <alignment horizontal="center" vertical="center" wrapText="1"/>
      <protection locked="0"/>
    </xf>
    <xf numFmtId="0" fontId="6" fillId="4" borderId="21" xfId="0" applyFont="1" applyFill="1" applyBorder="1" applyAlignment="1" applyProtection="1">
      <alignment horizontal="center" vertical="center" wrapText="1"/>
    </xf>
    <xf numFmtId="0" fontId="6" fillId="5" borderId="3" xfId="0" applyFont="1" applyFill="1" applyBorder="1" applyAlignment="1" applyProtection="1">
      <alignment horizontal="center" vertical="center" wrapText="1"/>
    </xf>
    <xf numFmtId="0" fontId="6" fillId="5" borderId="2" xfId="0" applyFont="1" applyFill="1" applyBorder="1" applyAlignment="1" applyProtection="1">
      <alignment horizontal="center" vertical="center" wrapText="1"/>
    </xf>
    <xf numFmtId="0" fontId="10" fillId="0" borderId="0" xfId="0" applyFont="1" applyBorder="1" applyAlignment="1" applyProtection="1">
      <alignment horizontal="center" vertical="center"/>
    </xf>
    <xf numFmtId="0" fontId="2" fillId="0" borderId="0" xfId="0" applyFont="1" applyBorder="1" applyAlignment="1" applyProtection="1">
      <alignment horizontal="center" vertical="center"/>
    </xf>
    <xf numFmtId="0" fontId="8" fillId="4" borderId="21" xfId="0" applyFont="1" applyFill="1" applyBorder="1" applyAlignment="1" applyProtection="1">
      <alignment horizontal="center" vertical="center" wrapText="1"/>
    </xf>
    <xf numFmtId="0" fontId="8" fillId="5" borderId="3"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xf>
    <xf numFmtId="0" fontId="11" fillId="0" borderId="0" xfId="0" applyFont="1" applyBorder="1" applyProtection="1"/>
    <xf numFmtId="0" fontId="7" fillId="0" borderId="0" xfId="0" applyFont="1" applyBorder="1" applyProtection="1"/>
    <xf numFmtId="0" fontId="7" fillId="6" borderId="3" xfId="0" applyFont="1" applyFill="1" applyBorder="1" applyAlignment="1" applyProtection="1">
      <alignment horizontal="center" vertical="center" wrapText="1"/>
      <protection locked="0"/>
    </xf>
    <xf numFmtId="0" fontId="7" fillId="6" borderId="2" xfId="0" applyFont="1" applyFill="1" applyBorder="1" applyAlignment="1" applyProtection="1">
      <alignment horizontal="center" vertical="center" wrapText="1"/>
      <protection locked="0"/>
    </xf>
    <xf numFmtId="0" fontId="11" fillId="0" borderId="0" xfId="0" applyFont="1" applyBorder="1" applyAlignment="1" applyProtection="1">
      <alignment horizontal="center" vertical="center"/>
    </xf>
    <xf numFmtId="0" fontId="7" fillId="0" borderId="0" xfId="0" applyFont="1" applyBorder="1" applyAlignment="1" applyProtection="1">
      <alignment horizontal="center" vertical="center" wrapText="1"/>
    </xf>
    <xf numFmtId="0" fontId="7" fillId="7" borderId="7" xfId="1" applyFont="1" applyFill="1" applyBorder="1" applyAlignment="1" applyProtection="1">
      <alignment horizontal="center" vertical="center" wrapText="1"/>
    </xf>
    <xf numFmtId="0" fontId="7" fillId="7" borderId="8" xfId="1" applyFont="1" applyFill="1" applyBorder="1" applyAlignment="1" applyProtection="1">
      <alignment horizontal="center" vertical="center" wrapText="1"/>
    </xf>
    <xf numFmtId="0" fontId="7" fillId="7" borderId="9" xfId="1" applyFont="1" applyFill="1" applyBorder="1" applyAlignment="1" applyProtection="1">
      <alignment horizontal="center" vertical="center" wrapText="1"/>
    </xf>
    <xf numFmtId="0" fontId="7" fillId="7" borderId="10" xfId="1" applyFont="1" applyFill="1" applyBorder="1" applyAlignment="1" applyProtection="1">
      <alignment horizontal="center" vertical="center" wrapText="1"/>
    </xf>
    <xf numFmtId="0" fontId="7" fillId="0" borderId="0" xfId="0" applyFont="1" applyBorder="1" applyAlignment="1" applyProtection="1">
      <alignment horizontal="center" vertical="center"/>
    </xf>
    <xf numFmtId="0" fontId="7" fillId="8" borderId="0" xfId="0" applyFont="1" applyFill="1" applyBorder="1" applyAlignment="1" applyProtection="1">
      <alignment horizontal="center" vertical="center" wrapText="1"/>
    </xf>
    <xf numFmtId="0" fontId="13"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xf>
    <xf numFmtId="0" fontId="6" fillId="4" borderId="16" xfId="0" applyFont="1" applyFill="1" applyBorder="1" applyAlignment="1" applyProtection="1">
      <alignment horizontal="center" vertical="center" wrapText="1"/>
    </xf>
    <xf numFmtId="0" fontId="6" fillId="4" borderId="16" xfId="0" applyFont="1" applyFill="1" applyBorder="1" applyAlignment="1" applyProtection="1">
      <alignment horizontal="center" vertical="center"/>
    </xf>
    <xf numFmtId="0" fontId="8" fillId="4" borderId="4" xfId="0" applyFont="1" applyFill="1" applyBorder="1" applyAlignment="1" applyProtection="1">
      <alignment horizontal="center" vertical="center" wrapText="1"/>
    </xf>
    <xf numFmtId="0" fontId="6" fillId="0" borderId="20" xfId="0" applyFont="1" applyBorder="1" applyAlignment="1" applyProtection="1">
      <alignment horizontal="center" vertical="center" wrapText="1"/>
    </xf>
    <xf numFmtId="0" fontId="15" fillId="3" borderId="0" xfId="1" applyFont="1" applyFill="1" applyBorder="1" applyAlignment="1" applyProtection="1">
      <alignment horizontal="center" vertical="center" wrapText="1"/>
    </xf>
    <xf numFmtId="0" fontId="6" fillId="0" borderId="5" xfId="0" applyFont="1" applyBorder="1" applyAlignment="1" applyProtection="1">
      <alignment horizontal="center" vertical="center" wrapText="1"/>
    </xf>
    <xf numFmtId="0" fontId="17" fillId="3" borderId="0" xfId="1" applyFont="1" applyFill="1" applyBorder="1" applyAlignment="1" applyProtection="1">
      <alignment horizontal="center" vertical="center" wrapText="1"/>
    </xf>
    <xf numFmtId="0" fontId="8" fillId="5" borderId="22" xfId="0" applyFont="1" applyFill="1" applyBorder="1" applyAlignment="1" applyProtection="1">
      <alignment horizontal="center" vertical="center"/>
    </xf>
    <xf numFmtId="0" fontId="8" fillId="5" borderId="22" xfId="0" applyFont="1" applyFill="1" applyBorder="1" applyAlignment="1" applyProtection="1">
      <alignment horizontal="center" vertical="center" wrapText="1"/>
    </xf>
    <xf numFmtId="0" fontId="7" fillId="6" borderId="22" xfId="0" applyFont="1" applyFill="1" applyBorder="1" applyAlignment="1" applyProtection="1">
      <alignment horizontal="center" vertical="center" wrapText="1"/>
      <protection locked="0"/>
    </xf>
    <xf numFmtId="0" fontId="7" fillId="0" borderId="0" xfId="1" applyFont="1" applyFill="1" applyBorder="1" applyAlignment="1">
      <alignment horizontal="center" vertical="center" wrapText="1"/>
    </xf>
    <xf numFmtId="0" fontId="8" fillId="8" borderId="0" xfId="0" applyFont="1" applyFill="1" applyBorder="1" applyAlignment="1" applyProtection="1">
      <alignment horizontal="center" vertical="center" wrapText="1"/>
    </xf>
    <xf numFmtId="0" fontId="2" fillId="0" borderId="0" xfId="0" applyFont="1" applyBorder="1" applyAlignment="1" applyProtection="1">
      <alignment wrapText="1"/>
    </xf>
    <xf numFmtId="0" fontId="2" fillId="0" borderId="0" xfId="0" applyFont="1" applyBorder="1" applyProtection="1"/>
    <xf numFmtId="0" fontId="6" fillId="0" borderId="18" xfId="0" applyFont="1" applyBorder="1" applyAlignment="1" applyProtection="1">
      <alignment horizontal="center" vertical="center" wrapText="1"/>
    </xf>
    <xf numFmtId="0" fontId="2" fillId="0" borderId="18" xfId="0" applyFont="1" applyBorder="1" applyAlignment="1" applyProtection="1">
      <alignment wrapText="1"/>
    </xf>
    <xf numFmtId="0" fontId="6" fillId="0" borderId="19" xfId="0" applyFont="1" applyBorder="1" applyAlignment="1" applyProtection="1">
      <alignment horizontal="center" vertical="center" wrapText="1"/>
    </xf>
    <xf numFmtId="0" fontId="3" fillId="0" borderId="0" xfId="0" applyFont="1" applyBorder="1" applyAlignment="1" applyProtection="1">
      <alignment wrapText="1"/>
    </xf>
    <xf numFmtId="0" fontId="4" fillId="0" borderId="0" xfId="0" applyFont="1" applyBorder="1" applyAlignment="1" applyProtection="1">
      <alignment wrapText="1"/>
    </xf>
    <xf numFmtId="0" fontId="5" fillId="0" borderId="0" xfId="0" applyFont="1" applyBorder="1" applyAlignment="1" applyProtection="1">
      <alignment wrapText="1"/>
    </xf>
    <xf numFmtId="0" fontId="14" fillId="0" borderId="0" xfId="2" applyBorder="1" applyAlignment="1" applyProtection="1">
      <alignment wrapText="1"/>
    </xf>
    <xf numFmtId="0" fontId="6" fillId="0" borderId="0" xfId="0" applyFont="1" applyBorder="1" applyAlignment="1" applyProtection="1">
      <alignment horizontal="center" vertical="center"/>
    </xf>
    <xf numFmtId="0" fontId="5" fillId="0" borderId="0" xfId="0" applyFont="1" applyBorder="1" applyAlignment="1" applyProtection="1">
      <alignment horizontal="center" vertical="center"/>
    </xf>
    <xf numFmtId="0" fontId="8" fillId="0" borderId="0" xfId="0" applyFont="1" applyBorder="1" applyAlignment="1" applyProtection="1">
      <alignment horizontal="center" vertical="center"/>
    </xf>
    <xf numFmtId="0" fontId="7" fillId="0" borderId="17" xfId="0" applyFont="1" applyBorder="1" applyProtection="1"/>
    <xf numFmtId="164" fontId="7" fillId="0" borderId="0" xfId="0" applyNumberFormat="1" applyFont="1" applyBorder="1" applyAlignment="1" applyProtection="1">
      <alignment horizontal="center" vertical="center"/>
    </xf>
    <xf numFmtId="0" fontId="2" fillId="0" borderId="18" xfId="0" applyFont="1" applyBorder="1" applyAlignment="1" applyProtection="1">
      <alignment horizontal="center" vertical="center" wrapText="1"/>
    </xf>
    <xf numFmtId="0" fontId="7" fillId="0" borderId="18" xfId="0" applyFont="1" applyBorder="1" applyAlignment="1" applyProtection="1">
      <alignment horizontal="center" vertical="center" wrapText="1"/>
    </xf>
    <xf numFmtId="0" fontId="16" fillId="0" borderId="18" xfId="0" applyFont="1" applyBorder="1" applyAlignment="1" applyProtection="1">
      <alignment horizontal="center" vertical="center"/>
    </xf>
    <xf numFmtId="0" fontId="7" fillId="0" borderId="19" xfId="0" applyFont="1" applyBorder="1" applyAlignment="1" applyProtection="1">
      <alignment horizontal="center" vertical="center"/>
    </xf>
    <xf numFmtId="0" fontId="7" fillId="0" borderId="0" xfId="0" applyFont="1" applyFill="1" applyBorder="1" applyAlignment="1" applyProtection="1">
      <alignment horizontal="center" vertical="center"/>
      <protection locked="0"/>
    </xf>
    <xf numFmtId="0" fontId="7" fillId="0" borderId="0" xfId="0" applyFont="1" applyFill="1" applyBorder="1" applyProtection="1">
      <protection locked="0"/>
    </xf>
    <xf numFmtId="0" fontId="9" fillId="9" borderId="0" xfId="0" applyFont="1" applyFill="1" applyBorder="1" applyAlignment="1" applyProtection="1">
      <alignment horizontal="center" vertical="center"/>
    </xf>
    <xf numFmtId="0" fontId="7" fillId="8" borderId="0" xfId="0" applyFont="1" applyFill="1" applyBorder="1" applyAlignment="1" applyProtection="1">
      <alignment horizontal="center" vertical="center" wrapText="1"/>
      <protection locked="0"/>
    </xf>
    <xf numFmtId="0" fontId="7" fillId="11" borderId="0" xfId="0" applyFont="1" applyFill="1" applyBorder="1" applyAlignment="1" applyProtection="1">
      <alignment horizontal="center" vertical="center"/>
      <protection locked="0"/>
    </xf>
    <xf numFmtId="0" fontId="7" fillId="11" borderId="0" xfId="0" applyFont="1" applyFill="1" applyBorder="1" applyProtection="1">
      <protection locked="0"/>
    </xf>
    <xf numFmtId="0" fontId="7" fillId="11" borderId="24" xfId="0" applyFont="1" applyFill="1" applyBorder="1" applyProtection="1">
      <protection locked="0"/>
    </xf>
    <xf numFmtId="0" fontId="7" fillId="11" borderId="25" xfId="0" applyFont="1" applyFill="1" applyBorder="1" applyProtection="1">
      <protection locked="0"/>
    </xf>
    <xf numFmtId="0" fontId="7" fillId="10" borderId="3" xfId="0" applyFont="1" applyFill="1" applyBorder="1" applyAlignment="1" applyProtection="1">
      <alignment horizontal="center" vertical="center"/>
      <protection locked="0"/>
    </xf>
    <xf numFmtId="0" fontId="7" fillId="10" borderId="24" xfId="0" applyFont="1" applyFill="1" applyBorder="1" applyAlignment="1" applyProtection="1">
      <alignment horizontal="center" vertical="center"/>
      <protection locked="0"/>
    </xf>
    <xf numFmtId="0" fontId="7" fillId="10" borderId="2" xfId="0" applyFont="1" applyFill="1" applyBorder="1" applyAlignment="1" applyProtection="1">
      <alignment horizontal="center" vertical="center"/>
      <protection locked="0"/>
    </xf>
    <xf numFmtId="0" fontId="7" fillId="10" borderId="25" xfId="0" applyFont="1" applyFill="1" applyBorder="1" applyAlignment="1" applyProtection="1">
      <alignment horizontal="center" vertical="center"/>
      <protection locked="0"/>
    </xf>
    <xf numFmtId="164" fontId="7" fillId="10" borderId="25" xfId="0" applyNumberFormat="1" applyFont="1" applyFill="1" applyBorder="1" applyAlignment="1" applyProtection="1">
      <alignment horizontal="center" vertical="center"/>
      <protection locked="0"/>
    </xf>
    <xf numFmtId="0" fontId="2" fillId="0" borderId="18" xfId="0" applyFont="1" applyBorder="1" applyAlignment="1" applyProtection="1">
      <alignment horizontal="center" wrapText="1"/>
    </xf>
    <xf numFmtId="0" fontId="8" fillId="3" borderId="4" xfId="1" applyFont="1" applyFill="1" applyBorder="1" applyAlignment="1" applyProtection="1">
      <alignment horizontal="right" vertical="center"/>
    </xf>
    <xf numFmtId="0" fontId="8" fillId="3" borderId="26" xfId="1" applyFont="1" applyFill="1" applyBorder="1" applyAlignment="1" applyProtection="1">
      <alignment horizontal="right" vertical="center"/>
    </xf>
    <xf numFmtId="0" fontId="8" fillId="3" borderId="23" xfId="1" applyFont="1" applyFill="1" applyBorder="1" applyAlignment="1" applyProtection="1">
      <alignment horizontal="right" vertical="center"/>
    </xf>
    <xf numFmtId="0" fontId="8" fillId="0" borderId="0" xfId="0" applyFont="1" applyFill="1" applyBorder="1" applyAlignment="1" applyProtection="1">
      <alignment horizontal="right" vertical="center"/>
      <protection locked="0"/>
    </xf>
    <xf numFmtId="0" fontId="6" fillId="4" borderId="21" xfId="0" applyFont="1" applyFill="1" applyBorder="1" applyAlignment="1" applyProtection="1">
      <alignment horizontal="center" vertical="center"/>
    </xf>
    <xf numFmtId="0" fontId="2" fillId="0" borderId="0" xfId="0" applyFont="1" applyBorder="1" applyAlignment="1" applyProtection="1"/>
    <xf numFmtId="0" fontId="7" fillId="0" borderId="0" xfId="0" applyFont="1" applyBorder="1" applyAlignment="1" applyProtection="1">
      <alignment wrapText="1"/>
    </xf>
    <xf numFmtId="0" fontId="8" fillId="3" borderId="25" xfId="1" applyFont="1" applyFill="1" applyBorder="1" applyAlignment="1" applyProtection="1">
      <alignment horizontal="right" vertical="center"/>
    </xf>
    <xf numFmtId="0" fontId="19" fillId="5" borderId="2" xfId="0" applyFont="1" applyFill="1" applyBorder="1" applyAlignment="1" applyProtection="1">
      <alignment horizontal="center" vertical="center" wrapText="1"/>
    </xf>
    <xf numFmtId="0" fontId="20" fillId="6" borderId="2" xfId="0" applyFont="1" applyFill="1" applyBorder="1" applyAlignment="1" applyProtection="1">
      <alignment horizontal="center" vertical="center" wrapText="1"/>
    </xf>
    <xf numFmtId="0" fontId="21" fillId="5" borderId="2" xfId="0" applyFont="1" applyFill="1" applyBorder="1" applyAlignment="1" applyProtection="1">
      <alignment horizontal="center" vertical="center" wrapText="1"/>
    </xf>
    <xf numFmtId="0" fontId="22" fillId="6" borderId="2" xfId="0" applyFont="1" applyFill="1" applyBorder="1" applyAlignment="1" applyProtection="1">
      <alignment horizontal="center" vertical="center" wrapText="1"/>
    </xf>
    <xf numFmtId="0" fontId="7" fillId="7" borderId="5" xfId="1" applyFont="1" applyFill="1" applyBorder="1" applyAlignment="1">
      <alignment horizontal="center" vertical="center" wrapText="1"/>
    </xf>
    <xf numFmtId="0" fontId="7" fillId="7" borderId="6"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7" fillId="7" borderId="10" xfId="1" applyFont="1" applyFill="1" applyBorder="1" applyAlignment="1">
      <alignment horizontal="center" vertical="center" wrapText="1"/>
    </xf>
    <xf numFmtId="0" fontId="24" fillId="5" borderId="2" xfId="2" applyFont="1" applyFill="1" applyBorder="1" applyAlignment="1" applyProtection="1">
      <alignment horizontal="center" vertical="center" wrapText="1"/>
    </xf>
    <xf numFmtId="0" fontId="24" fillId="5" borderId="3" xfId="2" applyFont="1" applyFill="1" applyBorder="1" applyAlignment="1" applyProtection="1">
      <alignment horizontal="center" vertical="center" wrapText="1"/>
    </xf>
    <xf numFmtId="0" fontId="25" fillId="7" borderId="8" xfId="1" applyFont="1" applyFill="1" applyBorder="1" applyAlignment="1" applyProtection="1">
      <alignment horizontal="center" vertical="center" wrapText="1"/>
    </xf>
    <xf numFmtId="0" fontId="25" fillId="7" borderId="10" xfId="1" applyFont="1" applyFill="1" applyBorder="1" applyAlignment="1" applyProtection="1">
      <alignment horizontal="center" vertical="center" wrapText="1"/>
    </xf>
    <xf numFmtId="0" fontId="25" fillId="7" borderId="14" xfId="1" applyFont="1" applyFill="1" applyBorder="1" applyAlignment="1">
      <alignment horizontal="center" vertical="center" wrapText="1"/>
    </xf>
    <xf numFmtId="0" fontId="25" fillId="7" borderId="7" xfId="1" applyFont="1" applyFill="1" applyBorder="1" applyAlignment="1">
      <alignment horizontal="center" vertical="center" wrapText="1"/>
    </xf>
    <xf numFmtId="0" fontId="25" fillId="7" borderId="18" xfId="1" applyFont="1" applyFill="1" applyBorder="1" applyAlignment="1">
      <alignment horizontal="center" vertical="center" wrapText="1"/>
    </xf>
    <xf numFmtId="0" fontId="25" fillId="7" borderId="19" xfId="1" applyFont="1" applyFill="1" applyBorder="1" applyAlignment="1">
      <alignment horizontal="center" vertical="center" wrapText="1"/>
    </xf>
    <xf numFmtId="0" fontId="23" fillId="7" borderId="9" xfId="2" applyFont="1" applyFill="1" applyBorder="1" applyAlignment="1" applyProtection="1">
      <alignment horizontal="center" vertical="center" wrapText="1"/>
    </xf>
    <xf numFmtId="0" fontId="7" fillId="7" borderId="8" xfId="1" applyFont="1" applyFill="1" applyBorder="1" applyAlignment="1">
      <alignment horizontal="center" vertical="center" wrapText="1"/>
    </xf>
    <xf numFmtId="0" fontId="8" fillId="12" borderId="5" xfId="0" applyFont="1" applyFill="1" applyBorder="1" applyAlignment="1" applyProtection="1">
      <alignment horizontal="center" vertical="center" wrapText="1"/>
    </xf>
    <xf numFmtId="0" fontId="8" fillId="12" borderId="6" xfId="0" applyFont="1" applyFill="1" applyBorder="1" applyAlignment="1" applyProtection="1">
      <alignment horizontal="center" vertical="center" wrapText="1"/>
    </xf>
    <xf numFmtId="0" fontId="8" fillId="12" borderId="11" xfId="0" applyFont="1" applyFill="1" applyBorder="1" applyAlignment="1">
      <alignment horizontal="center" vertical="center" wrapText="1"/>
    </xf>
    <xf numFmtId="0" fontId="8" fillId="12" borderId="12" xfId="0" applyFont="1" applyFill="1" applyBorder="1" applyAlignment="1">
      <alignment horizontal="center" vertical="center" wrapText="1"/>
    </xf>
    <xf numFmtId="0" fontId="8" fillId="12" borderId="15" xfId="0" applyFont="1" applyFill="1" applyBorder="1" applyAlignment="1">
      <alignment horizontal="center" vertical="center" wrapText="1"/>
    </xf>
    <xf numFmtId="0" fontId="8" fillId="12" borderId="5"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8" fillId="12" borderId="17" xfId="0" applyFont="1" applyFill="1" applyBorder="1" applyAlignment="1">
      <alignment horizontal="center" vertical="center" wrapText="1"/>
    </xf>
    <xf numFmtId="0" fontId="6" fillId="0" borderId="6" xfId="0" applyFont="1" applyBorder="1" applyAlignment="1" applyProtection="1">
      <alignment horizontal="center" vertical="center" wrapText="1"/>
    </xf>
    <xf numFmtId="0" fontId="6" fillId="0" borderId="8" xfId="0" applyFont="1" applyBorder="1" applyAlignment="1" applyProtection="1">
      <alignment horizontal="center" vertical="center" wrapText="1"/>
    </xf>
    <xf numFmtId="0" fontId="6" fillId="0" borderId="10" xfId="0" applyFont="1" applyBorder="1" applyAlignment="1" applyProtection="1">
      <alignment horizontal="center" vertical="center" wrapText="1"/>
    </xf>
    <xf numFmtId="0" fontId="6" fillId="0" borderId="17" xfId="0" applyFont="1" applyBorder="1" applyAlignment="1" applyProtection="1">
      <alignment horizontal="center" vertical="center" wrapText="1"/>
    </xf>
    <xf numFmtId="0" fontId="6" fillId="0" borderId="0" xfId="0" applyFont="1" applyBorder="1" applyAlignment="1" applyProtection="1">
      <alignment horizontal="center" vertical="center" wrapText="1"/>
    </xf>
    <xf numFmtId="0" fontId="6" fillId="0" borderId="16" xfId="0" applyFont="1" applyBorder="1" applyAlignment="1" applyProtection="1">
      <alignment horizontal="center" vertical="center" wrapText="1"/>
    </xf>
    <xf numFmtId="0" fontId="8" fillId="0" borderId="0" xfId="0" applyFont="1" applyBorder="1" applyAlignment="1" applyProtection="1">
      <alignment horizontal="center" vertical="center" wrapText="1"/>
    </xf>
    <xf numFmtId="0" fontId="2" fillId="0" borderId="0" xfId="0" applyFont="1" applyBorder="1" applyAlignment="1" applyProtection="1">
      <alignment horizontal="center" wrapText="1"/>
    </xf>
    <xf numFmtId="0" fontId="2" fillId="0" borderId="16" xfId="0" applyFont="1" applyBorder="1" applyAlignment="1" applyProtection="1">
      <alignment horizontal="center" wrapText="1"/>
    </xf>
    <xf numFmtId="0" fontId="8" fillId="0" borderId="7" xfId="0" applyFont="1" applyBorder="1" applyAlignment="1" applyProtection="1">
      <alignment horizontal="center" vertical="center" wrapText="1"/>
    </xf>
    <xf numFmtId="0" fontId="8" fillId="0" borderId="9" xfId="0" applyFont="1" applyBorder="1" applyAlignment="1" applyProtection="1">
      <alignment horizontal="center" vertical="center" wrapText="1"/>
    </xf>
    <xf numFmtId="0" fontId="18" fillId="8" borderId="0" xfId="0" applyFont="1" applyFill="1" applyBorder="1" applyAlignment="1" applyProtection="1">
      <alignment horizontal="center" vertical="center" wrapText="1"/>
    </xf>
    <xf numFmtId="0" fontId="8" fillId="8" borderId="0" xfId="0" applyFont="1" applyFill="1" applyBorder="1" applyAlignment="1" applyProtection="1">
      <alignment horizontal="center" vertical="center" wrapText="1"/>
    </xf>
    <xf numFmtId="0" fontId="7" fillId="7" borderId="8" xfId="1" applyFont="1" applyFill="1" applyBorder="1" applyAlignment="1">
      <alignment horizontal="center" vertical="center" wrapText="1"/>
    </xf>
    <xf numFmtId="0" fontId="7" fillId="7" borderId="10" xfId="1" applyFont="1" applyFill="1" applyBorder="1" applyAlignment="1">
      <alignment horizontal="center" vertical="center" wrapText="1"/>
    </xf>
  </cellXfs>
  <cellStyles count="3">
    <cellStyle name="Hipervínculo" xfId="2" builtinId="8"/>
    <cellStyle name="Normal" xfId="0" builtinId="0"/>
    <cellStyle name="Texto explicativo" xfId="1" builtinId="53" customBuiltin="1"/>
  </cellStyles>
  <dxfs count="0"/>
  <tableStyles count="0" defaultTableStyle="TableStyleMedium9" defaultPivotStyle="PivotStyleLight16"/>
  <colors>
    <indexedColors>
      <rgbColor rgb="FF000000"/>
      <rgbColor rgb="FFEEE8D5"/>
      <rgbColor rgb="FFFF3333"/>
      <rgbColor rgb="FF00FF00"/>
      <rgbColor rgb="FF0000FF"/>
      <rgbColor rgb="FFFFFF00"/>
      <rgbColor rgb="FFFF00FF"/>
      <rgbColor rgb="FF00FFFF"/>
      <rgbColor rgb="FF800000"/>
      <rgbColor rgb="FF008000"/>
      <rgbColor rgb="FF000080"/>
      <rgbColor rgb="FF9C6500"/>
      <rgbColor rgb="FF800080"/>
      <rgbColor rgb="FF008080"/>
      <rgbColor rgb="FFC0C0C0"/>
      <rgbColor rgb="FF839496"/>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268BD2"/>
      <rgbColor rgb="FF33CCCC"/>
      <rgbColor rgb="FF99CC00"/>
      <rgbColor rgb="FFFFCC00"/>
      <rgbColor rgb="FFFF9900"/>
      <rgbColor rgb="FFFF6600"/>
      <rgbColor rgb="FF586E75"/>
      <rgbColor rgb="FF93A1A1"/>
      <rgbColor rgb="FF073642"/>
      <rgbColor rgb="FF339966"/>
      <rgbColor rgb="FF003300"/>
      <rgbColor rgb="FF333300"/>
      <rgbColor rgb="FFCB4B16"/>
      <rgbColor rgb="FF993366"/>
      <rgbColor rgb="FF333399"/>
      <rgbColor rgb="FF333333"/>
      <rgbColor rgb="00003366"/>
      <rgbColor rgb="00339966"/>
      <rgbColor rgb="00003300"/>
      <rgbColor rgb="00333300"/>
      <rgbColor rgb="00993300"/>
      <rgbColor rgb="00993366"/>
      <rgbColor rgb="00333399"/>
      <rgbColor rgb="00333333"/>
    </indexedColors>
    <mruColors>
      <color rgb="FF1F3A93"/>
      <color rgb="FF87D37C"/>
      <color rgb="FFD35400"/>
      <color rgb="FF1E824C"/>
      <color rgb="FFD2D7D3"/>
      <color rgb="FF6C7A89"/>
      <color rgb="FF26A65B"/>
      <color rgb="FF95A5A6"/>
      <color rgb="FF3498DB"/>
      <color rgb="FFFDE3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9</xdr:col>
      <xdr:colOff>1594433</xdr:colOff>
      <xdr:row>0</xdr:row>
      <xdr:rowOff>71284</xdr:rowOff>
    </xdr:from>
    <xdr:to>
      <xdr:col>13</xdr:col>
      <xdr:colOff>716414</xdr:colOff>
      <xdr:row>5</xdr:row>
      <xdr:rowOff>552235</xdr:rowOff>
    </xdr:to>
    <xdr:pic>
      <xdr:nvPicPr>
        <xdr:cNvPr id="2" name="Image 1"/>
        <xdr:cNvPicPr/>
      </xdr:nvPicPr>
      <xdr:blipFill>
        <a:blip xmlns:r="http://schemas.openxmlformats.org/officeDocument/2006/relationships" r:embed="rId1" cstate="print"/>
        <a:stretch/>
      </xdr:blipFill>
      <xdr:spPr>
        <a:xfrm>
          <a:off x="24007341" y="71284"/>
          <a:ext cx="5539979" cy="334817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17" Type="http://schemas.openxmlformats.org/officeDocument/2006/relationships/hyperlink" Target="https://en.wikipedia.org/wiki/Kiribati" TargetMode="External"/><Relationship Id="rId21" Type="http://schemas.openxmlformats.org/officeDocument/2006/relationships/hyperlink" Target="https://en.wikipedia.org/wiki/Belarus" TargetMode="External"/><Relationship Id="rId42" Type="http://schemas.openxmlformats.org/officeDocument/2006/relationships/hyperlink" Target="https://en.wikipedia.org/wiki/Cayman_Islands" TargetMode="External"/><Relationship Id="rId63" Type="http://schemas.openxmlformats.org/officeDocument/2006/relationships/hyperlink" Target="https://en.wikipedia.org/wiki/Dominica" TargetMode="External"/><Relationship Id="rId84" Type="http://schemas.openxmlformats.org/officeDocument/2006/relationships/hyperlink" Target="https://en.wikipedia.org/wiki/Ghana" TargetMode="External"/><Relationship Id="rId138" Type="http://schemas.openxmlformats.org/officeDocument/2006/relationships/hyperlink" Target="https://en.wikipedia.org/wiki/Malta" TargetMode="External"/><Relationship Id="rId159" Type="http://schemas.openxmlformats.org/officeDocument/2006/relationships/hyperlink" Target="https://en.wikipedia.org/wiki/New_Zealand" TargetMode="External"/><Relationship Id="rId170" Type="http://schemas.openxmlformats.org/officeDocument/2006/relationships/hyperlink" Target="https://en.wikipedia.org/wiki/State_of_Palestine" TargetMode="External"/><Relationship Id="rId191" Type="http://schemas.openxmlformats.org/officeDocument/2006/relationships/hyperlink" Target="https://en.wikipedia.org/wiki/Saint_Vincent_and_the_Grenadines" TargetMode="External"/><Relationship Id="rId205" Type="http://schemas.openxmlformats.org/officeDocument/2006/relationships/hyperlink" Target="https://en.wikipedia.org/wiki/Somalia" TargetMode="External"/><Relationship Id="rId226" Type="http://schemas.openxmlformats.org/officeDocument/2006/relationships/hyperlink" Target="https://en.wikipedia.org/wiki/Tunisia" TargetMode="External"/><Relationship Id="rId247" Type="http://schemas.openxmlformats.org/officeDocument/2006/relationships/hyperlink" Target="https://en.wikipedia.org/wiki/Zambia" TargetMode="External"/><Relationship Id="rId107" Type="http://schemas.openxmlformats.org/officeDocument/2006/relationships/hyperlink" Target="https://en.wikipedia.org/wiki/Republic_of_Ireland" TargetMode="External"/><Relationship Id="rId11" Type="http://schemas.openxmlformats.org/officeDocument/2006/relationships/hyperlink" Target="https://en.wikipedia.org/wiki/Argentina" TargetMode="External"/><Relationship Id="rId32" Type="http://schemas.openxmlformats.org/officeDocument/2006/relationships/hyperlink" Target="https://en.wikipedia.org/wiki/Brazil" TargetMode="External"/><Relationship Id="rId53" Type="http://schemas.openxmlformats.org/officeDocument/2006/relationships/hyperlink" Target="https://en.wikipedia.org/wiki/Cook_Islands" TargetMode="External"/><Relationship Id="rId74" Type="http://schemas.openxmlformats.org/officeDocument/2006/relationships/hyperlink" Target="https://en.wikipedia.org/wiki/Fiji" TargetMode="External"/><Relationship Id="rId128" Type="http://schemas.openxmlformats.org/officeDocument/2006/relationships/hyperlink" Target="https://en.wikipedia.org/wiki/Liechtenstein" TargetMode="External"/><Relationship Id="rId149" Type="http://schemas.openxmlformats.org/officeDocument/2006/relationships/hyperlink" Target="https://en.wikipedia.org/wiki/Montenegro" TargetMode="External"/><Relationship Id="rId5" Type="http://schemas.openxmlformats.org/officeDocument/2006/relationships/hyperlink" Target="https://en.wikipedia.org/wiki/American_Samoa" TargetMode="External"/><Relationship Id="rId95" Type="http://schemas.openxmlformats.org/officeDocument/2006/relationships/hyperlink" Target="https://en.wikipedia.org/wiki/Guyana" TargetMode="External"/><Relationship Id="rId160" Type="http://schemas.openxmlformats.org/officeDocument/2006/relationships/hyperlink" Target="https://en.wikipedia.org/wiki/Nicaragua" TargetMode="External"/><Relationship Id="rId181" Type="http://schemas.openxmlformats.org/officeDocument/2006/relationships/hyperlink" Target="https://en.wikipedia.org/wiki/R&#233;union" TargetMode="External"/><Relationship Id="rId216" Type="http://schemas.openxmlformats.org/officeDocument/2006/relationships/hyperlink" Target="https://en.wikipedia.org/wiki/Switzerland" TargetMode="External"/><Relationship Id="rId237" Type="http://schemas.openxmlformats.org/officeDocument/2006/relationships/hyperlink" Target="https://en.wikipedia.org/wiki/Uruguay" TargetMode="External"/><Relationship Id="rId22" Type="http://schemas.openxmlformats.org/officeDocument/2006/relationships/hyperlink" Target="https://en.wikipedia.org/wiki/Belgium" TargetMode="External"/><Relationship Id="rId43" Type="http://schemas.openxmlformats.org/officeDocument/2006/relationships/hyperlink" Target="https://en.wikipedia.org/wiki/Central_African_Republic" TargetMode="External"/><Relationship Id="rId64" Type="http://schemas.openxmlformats.org/officeDocument/2006/relationships/hyperlink" Target="https://en.wikipedia.org/wiki/Dominican_Republic" TargetMode="External"/><Relationship Id="rId118" Type="http://schemas.openxmlformats.org/officeDocument/2006/relationships/hyperlink" Target="https://en.wikipedia.org/wiki/North_Korea" TargetMode="External"/><Relationship Id="rId139" Type="http://schemas.openxmlformats.org/officeDocument/2006/relationships/hyperlink" Target="https://en.wikipedia.org/wiki/Marshall_Islands" TargetMode="External"/><Relationship Id="rId85" Type="http://schemas.openxmlformats.org/officeDocument/2006/relationships/hyperlink" Target="https://en.wikipedia.org/wiki/Gibraltar" TargetMode="External"/><Relationship Id="rId150" Type="http://schemas.openxmlformats.org/officeDocument/2006/relationships/hyperlink" Target="https://en.wikipedia.org/wiki/Montserrat" TargetMode="External"/><Relationship Id="rId171" Type="http://schemas.openxmlformats.org/officeDocument/2006/relationships/hyperlink" Target="https://en.wikipedia.org/wiki/Panama" TargetMode="External"/><Relationship Id="rId192" Type="http://schemas.openxmlformats.org/officeDocument/2006/relationships/hyperlink" Target="https://en.wikipedia.org/wiki/Samoa" TargetMode="External"/><Relationship Id="rId206" Type="http://schemas.openxmlformats.org/officeDocument/2006/relationships/hyperlink" Target="https://en.wikipedia.org/wiki/South_Africa" TargetMode="External"/><Relationship Id="rId227" Type="http://schemas.openxmlformats.org/officeDocument/2006/relationships/hyperlink" Target="https://en.wikipedia.org/wiki/Turkey" TargetMode="External"/><Relationship Id="rId248" Type="http://schemas.openxmlformats.org/officeDocument/2006/relationships/hyperlink" Target="https://en.wikipedia.org/wiki/Zimbabwe" TargetMode="External"/><Relationship Id="rId12" Type="http://schemas.openxmlformats.org/officeDocument/2006/relationships/hyperlink" Target="https://en.wikipedia.org/wiki/Armenia" TargetMode="External"/><Relationship Id="rId17" Type="http://schemas.openxmlformats.org/officeDocument/2006/relationships/hyperlink" Target="https://en.wikipedia.org/wiki/Bahamas" TargetMode="External"/><Relationship Id="rId33" Type="http://schemas.openxmlformats.org/officeDocument/2006/relationships/hyperlink" Target="https://en.wikipedia.org/wiki/British_Indian_Ocean_Territory" TargetMode="External"/><Relationship Id="rId38" Type="http://schemas.openxmlformats.org/officeDocument/2006/relationships/hyperlink" Target="https://en.wikipedia.org/wiki/Cabo_Verde" TargetMode="External"/><Relationship Id="rId59" Type="http://schemas.openxmlformats.org/officeDocument/2006/relationships/hyperlink" Target="https://en.wikipedia.org/wiki/Cyprus" TargetMode="External"/><Relationship Id="rId103" Type="http://schemas.openxmlformats.org/officeDocument/2006/relationships/hyperlink" Target="https://en.wikipedia.org/wiki/India" TargetMode="External"/><Relationship Id="rId108" Type="http://schemas.openxmlformats.org/officeDocument/2006/relationships/hyperlink" Target="https://en.wikipedia.org/wiki/Isle_of_Man" TargetMode="External"/><Relationship Id="rId124" Type="http://schemas.openxmlformats.org/officeDocument/2006/relationships/hyperlink" Target="https://en.wikipedia.org/wiki/Lebanon" TargetMode="External"/><Relationship Id="rId129" Type="http://schemas.openxmlformats.org/officeDocument/2006/relationships/hyperlink" Target="https://en.wikipedia.org/wiki/Lithuania" TargetMode="External"/><Relationship Id="rId54" Type="http://schemas.openxmlformats.org/officeDocument/2006/relationships/hyperlink" Target="https://en.wikipedia.org/wiki/Costa_Rica" TargetMode="External"/><Relationship Id="rId70" Type="http://schemas.openxmlformats.org/officeDocument/2006/relationships/hyperlink" Target="https://en.wikipedia.org/wiki/Estonia" TargetMode="External"/><Relationship Id="rId75" Type="http://schemas.openxmlformats.org/officeDocument/2006/relationships/hyperlink" Target="https://en.wikipedia.org/wiki/Finland" TargetMode="External"/><Relationship Id="rId91" Type="http://schemas.openxmlformats.org/officeDocument/2006/relationships/hyperlink" Target="https://en.wikipedia.org/wiki/Guatemala" TargetMode="External"/><Relationship Id="rId96" Type="http://schemas.openxmlformats.org/officeDocument/2006/relationships/hyperlink" Target="https://en.wikipedia.org/wiki/Haiti" TargetMode="External"/><Relationship Id="rId140" Type="http://schemas.openxmlformats.org/officeDocument/2006/relationships/hyperlink" Target="https://en.wikipedia.org/wiki/Martinique" TargetMode="External"/><Relationship Id="rId145" Type="http://schemas.openxmlformats.org/officeDocument/2006/relationships/hyperlink" Target="https://en.wikipedia.org/wiki/Micronesia_%28Federated_States_of%29" TargetMode="External"/><Relationship Id="rId161" Type="http://schemas.openxmlformats.org/officeDocument/2006/relationships/hyperlink" Target="https://en.wikipedia.org/wiki/Niger" TargetMode="External"/><Relationship Id="rId166" Type="http://schemas.openxmlformats.org/officeDocument/2006/relationships/hyperlink" Target="https://en.wikipedia.org/wiki/Norway" TargetMode="External"/><Relationship Id="rId182" Type="http://schemas.openxmlformats.org/officeDocument/2006/relationships/hyperlink" Target="https://en.wikipedia.org/wiki/Romania" TargetMode="External"/><Relationship Id="rId187" Type="http://schemas.openxmlformats.org/officeDocument/2006/relationships/hyperlink" Target="https://en.wikipedia.org/wiki/Saint_Kitts_and_Nevis" TargetMode="External"/><Relationship Id="rId217" Type="http://schemas.openxmlformats.org/officeDocument/2006/relationships/hyperlink" Target="https://en.wikipedia.org/wiki/Syrian_Arab_Republic" TargetMode="External"/><Relationship Id="rId1" Type="http://schemas.openxmlformats.org/officeDocument/2006/relationships/hyperlink" Target="https://en.wikipedia.org/wiki/Afghanistan" TargetMode="External"/><Relationship Id="rId6" Type="http://schemas.openxmlformats.org/officeDocument/2006/relationships/hyperlink" Target="https://en.wikipedia.org/wiki/Andorra" TargetMode="External"/><Relationship Id="rId212" Type="http://schemas.openxmlformats.org/officeDocument/2006/relationships/hyperlink" Target="https://en.wikipedia.org/wiki/Suriname" TargetMode="External"/><Relationship Id="rId233" Type="http://schemas.openxmlformats.org/officeDocument/2006/relationships/hyperlink" Target="https://en.wikipedia.org/wiki/United_Arab_Emirates" TargetMode="External"/><Relationship Id="rId238" Type="http://schemas.openxmlformats.org/officeDocument/2006/relationships/hyperlink" Target="https://en.wikipedia.org/wiki/Uzbekistan" TargetMode="External"/><Relationship Id="rId23" Type="http://schemas.openxmlformats.org/officeDocument/2006/relationships/hyperlink" Target="https://en.wikipedia.org/wiki/Belize" TargetMode="External"/><Relationship Id="rId28" Type="http://schemas.openxmlformats.org/officeDocument/2006/relationships/hyperlink" Target="https://en.wikipedia.org/wiki/Bonaire,_Sint_Eustatius_and_Saba" TargetMode="External"/><Relationship Id="rId49" Type="http://schemas.openxmlformats.org/officeDocument/2006/relationships/hyperlink" Target="https://en.wikipedia.org/wiki/Colombia" TargetMode="External"/><Relationship Id="rId114" Type="http://schemas.openxmlformats.org/officeDocument/2006/relationships/hyperlink" Target="https://en.wikipedia.org/wiki/Jordan" TargetMode="External"/><Relationship Id="rId119" Type="http://schemas.openxmlformats.org/officeDocument/2006/relationships/hyperlink" Target="https://en.wikipedia.org/wiki/Korea_%28Republic_of%29" TargetMode="External"/><Relationship Id="rId44" Type="http://schemas.openxmlformats.org/officeDocument/2006/relationships/hyperlink" Target="https://en.wikipedia.org/wiki/Chad" TargetMode="External"/><Relationship Id="rId60" Type="http://schemas.openxmlformats.org/officeDocument/2006/relationships/hyperlink" Target="https://en.wikipedia.org/wiki/Czech_Republic" TargetMode="External"/><Relationship Id="rId65" Type="http://schemas.openxmlformats.org/officeDocument/2006/relationships/hyperlink" Target="https://en.wikipedia.org/wiki/Ecuador" TargetMode="External"/><Relationship Id="rId81" Type="http://schemas.openxmlformats.org/officeDocument/2006/relationships/hyperlink" Target="https://en.wikipedia.org/wiki/Gambia" TargetMode="External"/><Relationship Id="rId86" Type="http://schemas.openxmlformats.org/officeDocument/2006/relationships/hyperlink" Target="https://en.wikipedia.org/wiki/Greece" TargetMode="External"/><Relationship Id="rId130" Type="http://schemas.openxmlformats.org/officeDocument/2006/relationships/hyperlink" Target="https://en.wikipedia.org/wiki/Luxembourg" TargetMode="External"/><Relationship Id="rId135" Type="http://schemas.openxmlformats.org/officeDocument/2006/relationships/hyperlink" Target="https://en.wikipedia.org/wiki/Malaysia" TargetMode="External"/><Relationship Id="rId151" Type="http://schemas.openxmlformats.org/officeDocument/2006/relationships/hyperlink" Target="https://en.wikipedia.org/wiki/Morocco" TargetMode="External"/><Relationship Id="rId156" Type="http://schemas.openxmlformats.org/officeDocument/2006/relationships/hyperlink" Target="https://en.wikipedia.org/wiki/Nepal" TargetMode="External"/><Relationship Id="rId177" Type="http://schemas.openxmlformats.org/officeDocument/2006/relationships/hyperlink" Target="https://en.wikipedia.org/wiki/Poland" TargetMode="External"/><Relationship Id="rId198" Type="http://schemas.openxmlformats.org/officeDocument/2006/relationships/hyperlink" Target="https://en.wikipedia.org/wiki/Seychelles" TargetMode="External"/><Relationship Id="rId172" Type="http://schemas.openxmlformats.org/officeDocument/2006/relationships/hyperlink" Target="https://en.wikipedia.org/wiki/Papua_New_Guinea" TargetMode="External"/><Relationship Id="rId193" Type="http://schemas.openxmlformats.org/officeDocument/2006/relationships/hyperlink" Target="https://en.wikipedia.org/wiki/San_Marino" TargetMode="External"/><Relationship Id="rId202" Type="http://schemas.openxmlformats.org/officeDocument/2006/relationships/hyperlink" Target="https://en.wikipedia.org/wiki/Slovakia" TargetMode="External"/><Relationship Id="rId207" Type="http://schemas.openxmlformats.org/officeDocument/2006/relationships/hyperlink" Target="https://en.wikipedia.org/wiki/South_Georgia_and_the_South_Sandwich_Islands" TargetMode="External"/><Relationship Id="rId223" Type="http://schemas.openxmlformats.org/officeDocument/2006/relationships/hyperlink" Target="https://en.wikipedia.org/wiki/Tokelau" TargetMode="External"/><Relationship Id="rId228" Type="http://schemas.openxmlformats.org/officeDocument/2006/relationships/hyperlink" Target="https://en.wikipedia.org/wiki/Turkmenistan" TargetMode="External"/><Relationship Id="rId244" Type="http://schemas.openxmlformats.org/officeDocument/2006/relationships/hyperlink" Target="https://en.wikipedia.org/wiki/Wallis_and_Futuna" TargetMode="External"/><Relationship Id="rId249" Type="http://schemas.openxmlformats.org/officeDocument/2006/relationships/printerSettings" Target="../printerSettings/printerSettings4.bin"/><Relationship Id="rId13" Type="http://schemas.openxmlformats.org/officeDocument/2006/relationships/hyperlink" Target="https://en.wikipedia.org/wiki/Aruba" TargetMode="External"/><Relationship Id="rId18" Type="http://schemas.openxmlformats.org/officeDocument/2006/relationships/hyperlink" Target="https://en.wikipedia.org/wiki/Bahrain" TargetMode="External"/><Relationship Id="rId39" Type="http://schemas.openxmlformats.org/officeDocument/2006/relationships/hyperlink" Target="https://en.wikipedia.org/wiki/Cambodia" TargetMode="External"/><Relationship Id="rId109" Type="http://schemas.openxmlformats.org/officeDocument/2006/relationships/hyperlink" Target="https://en.wikipedia.org/wiki/Israel" TargetMode="External"/><Relationship Id="rId34" Type="http://schemas.openxmlformats.org/officeDocument/2006/relationships/hyperlink" Target="https://en.wikipedia.org/wiki/Brunei_Darussalam" TargetMode="External"/><Relationship Id="rId50" Type="http://schemas.openxmlformats.org/officeDocument/2006/relationships/hyperlink" Target="https://en.wikipedia.org/wiki/Comoros" TargetMode="External"/><Relationship Id="rId55" Type="http://schemas.openxmlformats.org/officeDocument/2006/relationships/hyperlink" Target="https://en.wikipedia.org/wiki/C&#244;te_d%27Ivoire" TargetMode="External"/><Relationship Id="rId76" Type="http://schemas.openxmlformats.org/officeDocument/2006/relationships/hyperlink" Target="https://en.wikipedia.org/wiki/France" TargetMode="External"/><Relationship Id="rId97" Type="http://schemas.openxmlformats.org/officeDocument/2006/relationships/hyperlink" Target="https://en.wikipedia.org/wiki/Heard_Island_and_McDonald_Islands" TargetMode="External"/><Relationship Id="rId104" Type="http://schemas.openxmlformats.org/officeDocument/2006/relationships/hyperlink" Target="https://en.wikipedia.org/wiki/Indonesia" TargetMode="External"/><Relationship Id="rId120" Type="http://schemas.openxmlformats.org/officeDocument/2006/relationships/hyperlink" Target="https://en.wikipedia.org/wiki/Kuwait" TargetMode="External"/><Relationship Id="rId125" Type="http://schemas.openxmlformats.org/officeDocument/2006/relationships/hyperlink" Target="https://en.wikipedia.org/wiki/Lesotho" TargetMode="External"/><Relationship Id="rId141" Type="http://schemas.openxmlformats.org/officeDocument/2006/relationships/hyperlink" Target="https://en.wikipedia.org/wiki/Mauritania" TargetMode="External"/><Relationship Id="rId146" Type="http://schemas.openxmlformats.org/officeDocument/2006/relationships/hyperlink" Target="https://en.wikipedia.org/wiki/Moldova_%28Republic_of%29" TargetMode="External"/><Relationship Id="rId167" Type="http://schemas.openxmlformats.org/officeDocument/2006/relationships/hyperlink" Target="https://en.wikipedia.org/wiki/Oman" TargetMode="External"/><Relationship Id="rId188" Type="http://schemas.openxmlformats.org/officeDocument/2006/relationships/hyperlink" Target="https://en.wikipedia.org/wiki/Saint_Lucia" TargetMode="External"/><Relationship Id="rId7" Type="http://schemas.openxmlformats.org/officeDocument/2006/relationships/hyperlink" Target="https://en.wikipedia.org/wiki/Angola" TargetMode="External"/><Relationship Id="rId71" Type="http://schemas.openxmlformats.org/officeDocument/2006/relationships/hyperlink" Target="https://en.wikipedia.org/wiki/Ethiopia" TargetMode="External"/><Relationship Id="rId92" Type="http://schemas.openxmlformats.org/officeDocument/2006/relationships/hyperlink" Target="https://en.wikipedia.org/wiki/Guernsey" TargetMode="External"/><Relationship Id="rId162" Type="http://schemas.openxmlformats.org/officeDocument/2006/relationships/hyperlink" Target="https://en.wikipedia.org/wiki/Nigeria" TargetMode="External"/><Relationship Id="rId183" Type="http://schemas.openxmlformats.org/officeDocument/2006/relationships/hyperlink" Target="https://en.wikipedia.org/wiki/Russian_Federation" TargetMode="External"/><Relationship Id="rId213" Type="http://schemas.openxmlformats.org/officeDocument/2006/relationships/hyperlink" Target="https://en.wikipedia.org/wiki/Svalbard_and_Jan_Mayen" TargetMode="External"/><Relationship Id="rId218" Type="http://schemas.openxmlformats.org/officeDocument/2006/relationships/hyperlink" Target="https://en.wikipedia.org/wiki/Tajikistan" TargetMode="External"/><Relationship Id="rId234" Type="http://schemas.openxmlformats.org/officeDocument/2006/relationships/hyperlink" Target="https://en.wikipedia.org/wiki/United_Kingdom_of_Great_Britain_and_Northern_Ireland" TargetMode="External"/><Relationship Id="rId239" Type="http://schemas.openxmlformats.org/officeDocument/2006/relationships/hyperlink" Target="https://en.wikipedia.org/wiki/Vanuatu" TargetMode="External"/><Relationship Id="rId2" Type="http://schemas.openxmlformats.org/officeDocument/2006/relationships/hyperlink" Target="https://en.wikipedia.org/wiki/&#197;land_Islands" TargetMode="External"/><Relationship Id="rId29" Type="http://schemas.openxmlformats.org/officeDocument/2006/relationships/hyperlink" Target="https://en.wikipedia.org/wiki/Bosnia_and_Herzegovina" TargetMode="External"/><Relationship Id="rId250" Type="http://schemas.openxmlformats.org/officeDocument/2006/relationships/drawing" Target="../drawings/drawing1.xml"/><Relationship Id="rId24" Type="http://schemas.openxmlformats.org/officeDocument/2006/relationships/hyperlink" Target="https://en.wikipedia.org/wiki/Benin" TargetMode="External"/><Relationship Id="rId40" Type="http://schemas.openxmlformats.org/officeDocument/2006/relationships/hyperlink" Target="https://en.wikipedia.org/wiki/Cameroon" TargetMode="External"/><Relationship Id="rId45" Type="http://schemas.openxmlformats.org/officeDocument/2006/relationships/hyperlink" Target="https://en.wikipedia.org/wiki/Chile" TargetMode="External"/><Relationship Id="rId66" Type="http://schemas.openxmlformats.org/officeDocument/2006/relationships/hyperlink" Target="https://en.wikipedia.org/wiki/Egypt" TargetMode="External"/><Relationship Id="rId87" Type="http://schemas.openxmlformats.org/officeDocument/2006/relationships/hyperlink" Target="https://en.wikipedia.org/wiki/Greenland" TargetMode="External"/><Relationship Id="rId110" Type="http://schemas.openxmlformats.org/officeDocument/2006/relationships/hyperlink" Target="https://en.wikipedia.org/wiki/Italy" TargetMode="External"/><Relationship Id="rId115" Type="http://schemas.openxmlformats.org/officeDocument/2006/relationships/hyperlink" Target="https://en.wikipedia.org/wiki/Kazakhstan" TargetMode="External"/><Relationship Id="rId131" Type="http://schemas.openxmlformats.org/officeDocument/2006/relationships/hyperlink" Target="https://en.wikipedia.org/wiki/Macao" TargetMode="External"/><Relationship Id="rId136" Type="http://schemas.openxmlformats.org/officeDocument/2006/relationships/hyperlink" Target="https://en.wikipedia.org/wiki/Maldives" TargetMode="External"/><Relationship Id="rId157" Type="http://schemas.openxmlformats.org/officeDocument/2006/relationships/hyperlink" Target="https://en.wikipedia.org/wiki/Netherlands" TargetMode="External"/><Relationship Id="rId178" Type="http://schemas.openxmlformats.org/officeDocument/2006/relationships/hyperlink" Target="https://en.wikipedia.org/wiki/Portugal" TargetMode="External"/><Relationship Id="rId61" Type="http://schemas.openxmlformats.org/officeDocument/2006/relationships/hyperlink" Target="https://en.wikipedia.org/wiki/Denmark" TargetMode="External"/><Relationship Id="rId82" Type="http://schemas.openxmlformats.org/officeDocument/2006/relationships/hyperlink" Target="https://en.wikipedia.org/wiki/Georgia_%28country%29" TargetMode="External"/><Relationship Id="rId152" Type="http://schemas.openxmlformats.org/officeDocument/2006/relationships/hyperlink" Target="https://en.wikipedia.org/wiki/Mozambique" TargetMode="External"/><Relationship Id="rId173" Type="http://schemas.openxmlformats.org/officeDocument/2006/relationships/hyperlink" Target="https://en.wikipedia.org/wiki/Paraguay" TargetMode="External"/><Relationship Id="rId194" Type="http://schemas.openxmlformats.org/officeDocument/2006/relationships/hyperlink" Target="https://en.wikipedia.org/wiki/Sao_Tome_and_Principe" TargetMode="External"/><Relationship Id="rId199" Type="http://schemas.openxmlformats.org/officeDocument/2006/relationships/hyperlink" Target="https://en.wikipedia.org/wiki/Sierra_Leone" TargetMode="External"/><Relationship Id="rId203" Type="http://schemas.openxmlformats.org/officeDocument/2006/relationships/hyperlink" Target="https://en.wikipedia.org/wiki/Slovenia" TargetMode="External"/><Relationship Id="rId208" Type="http://schemas.openxmlformats.org/officeDocument/2006/relationships/hyperlink" Target="https://en.wikipedia.org/wiki/South_Sudan" TargetMode="External"/><Relationship Id="rId229" Type="http://schemas.openxmlformats.org/officeDocument/2006/relationships/hyperlink" Target="https://en.wikipedia.org/wiki/Turks_and_Caicos_Islands" TargetMode="External"/><Relationship Id="rId19" Type="http://schemas.openxmlformats.org/officeDocument/2006/relationships/hyperlink" Target="https://en.wikipedia.org/wiki/Bangladesh" TargetMode="External"/><Relationship Id="rId224" Type="http://schemas.openxmlformats.org/officeDocument/2006/relationships/hyperlink" Target="https://en.wikipedia.org/wiki/Tonga" TargetMode="External"/><Relationship Id="rId240" Type="http://schemas.openxmlformats.org/officeDocument/2006/relationships/hyperlink" Target="https://en.wikipedia.org/wiki/Venezuela_%28Bolivarian_Republic_of%29" TargetMode="External"/><Relationship Id="rId245" Type="http://schemas.openxmlformats.org/officeDocument/2006/relationships/hyperlink" Target="https://en.wikipedia.org/wiki/Western_Sahara" TargetMode="External"/><Relationship Id="rId14" Type="http://schemas.openxmlformats.org/officeDocument/2006/relationships/hyperlink" Target="https://en.wikipedia.org/wiki/Australia" TargetMode="External"/><Relationship Id="rId30" Type="http://schemas.openxmlformats.org/officeDocument/2006/relationships/hyperlink" Target="https://en.wikipedia.org/wiki/Botswana" TargetMode="External"/><Relationship Id="rId35" Type="http://schemas.openxmlformats.org/officeDocument/2006/relationships/hyperlink" Target="https://en.wikipedia.org/wiki/Bulgaria" TargetMode="External"/><Relationship Id="rId56" Type="http://schemas.openxmlformats.org/officeDocument/2006/relationships/hyperlink" Target="https://en.wikipedia.org/wiki/Croatia" TargetMode="External"/><Relationship Id="rId77" Type="http://schemas.openxmlformats.org/officeDocument/2006/relationships/hyperlink" Target="https://en.wikipedia.org/wiki/French_Guiana" TargetMode="External"/><Relationship Id="rId100" Type="http://schemas.openxmlformats.org/officeDocument/2006/relationships/hyperlink" Target="https://en.wikipedia.org/wiki/Hong_Kong" TargetMode="External"/><Relationship Id="rId105" Type="http://schemas.openxmlformats.org/officeDocument/2006/relationships/hyperlink" Target="https://en.wikipedia.org/wiki/Iran_%28Islamic_Republic_of%29" TargetMode="External"/><Relationship Id="rId126" Type="http://schemas.openxmlformats.org/officeDocument/2006/relationships/hyperlink" Target="https://en.wikipedia.org/wiki/Liberia" TargetMode="External"/><Relationship Id="rId147" Type="http://schemas.openxmlformats.org/officeDocument/2006/relationships/hyperlink" Target="https://en.wikipedia.org/wiki/Monaco" TargetMode="External"/><Relationship Id="rId168" Type="http://schemas.openxmlformats.org/officeDocument/2006/relationships/hyperlink" Target="https://en.wikipedia.org/wiki/Pakistan" TargetMode="External"/><Relationship Id="rId8" Type="http://schemas.openxmlformats.org/officeDocument/2006/relationships/hyperlink" Target="https://en.wikipedia.org/wiki/Anguilla" TargetMode="External"/><Relationship Id="rId51" Type="http://schemas.openxmlformats.org/officeDocument/2006/relationships/hyperlink" Target="https://en.wikipedia.org/wiki/Republic_of_the_Congo" TargetMode="External"/><Relationship Id="rId72" Type="http://schemas.openxmlformats.org/officeDocument/2006/relationships/hyperlink" Target="https://en.wikipedia.org/wiki/Falkland_Islands" TargetMode="External"/><Relationship Id="rId93" Type="http://schemas.openxmlformats.org/officeDocument/2006/relationships/hyperlink" Target="https://en.wikipedia.org/wiki/Guinea" TargetMode="External"/><Relationship Id="rId98" Type="http://schemas.openxmlformats.org/officeDocument/2006/relationships/hyperlink" Target="https://en.wikipedia.org/wiki/Vatican_City_State" TargetMode="External"/><Relationship Id="rId121" Type="http://schemas.openxmlformats.org/officeDocument/2006/relationships/hyperlink" Target="https://en.wikipedia.org/wiki/Kyrgyzstan" TargetMode="External"/><Relationship Id="rId142" Type="http://schemas.openxmlformats.org/officeDocument/2006/relationships/hyperlink" Target="https://en.wikipedia.org/wiki/Mauritius" TargetMode="External"/><Relationship Id="rId163" Type="http://schemas.openxmlformats.org/officeDocument/2006/relationships/hyperlink" Target="https://en.wikipedia.org/wiki/Niue" TargetMode="External"/><Relationship Id="rId184" Type="http://schemas.openxmlformats.org/officeDocument/2006/relationships/hyperlink" Target="https://en.wikipedia.org/wiki/Rwanda" TargetMode="External"/><Relationship Id="rId189" Type="http://schemas.openxmlformats.org/officeDocument/2006/relationships/hyperlink" Target="https://en.wikipedia.org/wiki/Saint_Martin_%28French_part%29" TargetMode="External"/><Relationship Id="rId219" Type="http://schemas.openxmlformats.org/officeDocument/2006/relationships/hyperlink" Target="https://en.wikipedia.org/wiki/Tanzania,_United_Republic_of" TargetMode="External"/><Relationship Id="rId3" Type="http://schemas.openxmlformats.org/officeDocument/2006/relationships/hyperlink" Target="https://en.wikipedia.org/wiki/Albania" TargetMode="External"/><Relationship Id="rId214" Type="http://schemas.openxmlformats.org/officeDocument/2006/relationships/hyperlink" Target="https://en.wikipedia.org/wiki/Swaziland" TargetMode="External"/><Relationship Id="rId230" Type="http://schemas.openxmlformats.org/officeDocument/2006/relationships/hyperlink" Target="https://en.wikipedia.org/wiki/Tuvalu" TargetMode="External"/><Relationship Id="rId235" Type="http://schemas.openxmlformats.org/officeDocument/2006/relationships/hyperlink" Target="https://en.wikipedia.org/wiki/United_States_of_America" TargetMode="External"/><Relationship Id="rId25" Type="http://schemas.openxmlformats.org/officeDocument/2006/relationships/hyperlink" Target="https://en.wikipedia.org/wiki/Bermuda" TargetMode="External"/><Relationship Id="rId46" Type="http://schemas.openxmlformats.org/officeDocument/2006/relationships/hyperlink" Target="https://en.wikipedia.org/wiki/China" TargetMode="External"/><Relationship Id="rId67" Type="http://schemas.openxmlformats.org/officeDocument/2006/relationships/hyperlink" Target="https://en.wikipedia.org/wiki/El_Salvador" TargetMode="External"/><Relationship Id="rId116" Type="http://schemas.openxmlformats.org/officeDocument/2006/relationships/hyperlink" Target="https://en.wikipedia.org/wiki/Kenya" TargetMode="External"/><Relationship Id="rId137" Type="http://schemas.openxmlformats.org/officeDocument/2006/relationships/hyperlink" Target="https://en.wikipedia.org/wiki/Mali" TargetMode="External"/><Relationship Id="rId158" Type="http://schemas.openxmlformats.org/officeDocument/2006/relationships/hyperlink" Target="https://en.wikipedia.org/wiki/New_Caledonia" TargetMode="External"/><Relationship Id="rId20" Type="http://schemas.openxmlformats.org/officeDocument/2006/relationships/hyperlink" Target="https://en.wikipedia.org/wiki/Barbados" TargetMode="External"/><Relationship Id="rId41" Type="http://schemas.openxmlformats.org/officeDocument/2006/relationships/hyperlink" Target="https://en.wikipedia.org/wiki/Canada" TargetMode="External"/><Relationship Id="rId62" Type="http://schemas.openxmlformats.org/officeDocument/2006/relationships/hyperlink" Target="https://en.wikipedia.org/wiki/Djibouti" TargetMode="External"/><Relationship Id="rId83" Type="http://schemas.openxmlformats.org/officeDocument/2006/relationships/hyperlink" Target="https://en.wikipedia.org/wiki/Germany" TargetMode="External"/><Relationship Id="rId88" Type="http://schemas.openxmlformats.org/officeDocument/2006/relationships/hyperlink" Target="https://en.wikipedia.org/wiki/Grenada" TargetMode="External"/><Relationship Id="rId111" Type="http://schemas.openxmlformats.org/officeDocument/2006/relationships/hyperlink" Target="https://en.wikipedia.org/wiki/Jamaica" TargetMode="External"/><Relationship Id="rId132" Type="http://schemas.openxmlformats.org/officeDocument/2006/relationships/hyperlink" Target="https://en.wikipedia.org/wiki/Republic_of_Macedonia" TargetMode="External"/><Relationship Id="rId153" Type="http://schemas.openxmlformats.org/officeDocument/2006/relationships/hyperlink" Target="https://en.wikipedia.org/wiki/Myanmar" TargetMode="External"/><Relationship Id="rId174" Type="http://schemas.openxmlformats.org/officeDocument/2006/relationships/hyperlink" Target="https://en.wikipedia.org/wiki/Peru" TargetMode="External"/><Relationship Id="rId179" Type="http://schemas.openxmlformats.org/officeDocument/2006/relationships/hyperlink" Target="https://en.wikipedia.org/wiki/Puerto_Rico" TargetMode="External"/><Relationship Id="rId195" Type="http://schemas.openxmlformats.org/officeDocument/2006/relationships/hyperlink" Target="https://en.wikipedia.org/wiki/Saudi_Arabia" TargetMode="External"/><Relationship Id="rId209" Type="http://schemas.openxmlformats.org/officeDocument/2006/relationships/hyperlink" Target="https://en.wikipedia.org/wiki/Spain" TargetMode="External"/><Relationship Id="rId190" Type="http://schemas.openxmlformats.org/officeDocument/2006/relationships/hyperlink" Target="https://en.wikipedia.org/wiki/Saint_Pierre_and_Miquelon" TargetMode="External"/><Relationship Id="rId204" Type="http://schemas.openxmlformats.org/officeDocument/2006/relationships/hyperlink" Target="https://en.wikipedia.org/wiki/Solomon_Islands" TargetMode="External"/><Relationship Id="rId220" Type="http://schemas.openxmlformats.org/officeDocument/2006/relationships/hyperlink" Target="https://en.wikipedia.org/wiki/Thailand" TargetMode="External"/><Relationship Id="rId225" Type="http://schemas.openxmlformats.org/officeDocument/2006/relationships/hyperlink" Target="https://en.wikipedia.org/wiki/Trinidad_and_Tobago" TargetMode="External"/><Relationship Id="rId241" Type="http://schemas.openxmlformats.org/officeDocument/2006/relationships/hyperlink" Target="https://en.wikipedia.org/wiki/Viet_Nam" TargetMode="External"/><Relationship Id="rId246" Type="http://schemas.openxmlformats.org/officeDocument/2006/relationships/hyperlink" Target="https://en.wikipedia.org/wiki/Yemen" TargetMode="External"/><Relationship Id="rId15" Type="http://schemas.openxmlformats.org/officeDocument/2006/relationships/hyperlink" Target="https://en.wikipedia.org/wiki/Austria" TargetMode="External"/><Relationship Id="rId36" Type="http://schemas.openxmlformats.org/officeDocument/2006/relationships/hyperlink" Target="https://en.wikipedia.org/wiki/Burkina_Faso" TargetMode="External"/><Relationship Id="rId57" Type="http://schemas.openxmlformats.org/officeDocument/2006/relationships/hyperlink" Target="https://en.wikipedia.org/wiki/Cuba" TargetMode="External"/><Relationship Id="rId106" Type="http://schemas.openxmlformats.org/officeDocument/2006/relationships/hyperlink" Target="https://en.wikipedia.org/wiki/Iraq" TargetMode="External"/><Relationship Id="rId127" Type="http://schemas.openxmlformats.org/officeDocument/2006/relationships/hyperlink" Target="https://en.wikipedia.org/wiki/Libya" TargetMode="External"/><Relationship Id="rId10" Type="http://schemas.openxmlformats.org/officeDocument/2006/relationships/hyperlink" Target="https://en.wikipedia.org/wiki/Antigua_and_Barbuda" TargetMode="External"/><Relationship Id="rId31" Type="http://schemas.openxmlformats.org/officeDocument/2006/relationships/hyperlink" Target="https://en.wikipedia.org/wiki/Bouvet_Island" TargetMode="External"/><Relationship Id="rId52" Type="http://schemas.openxmlformats.org/officeDocument/2006/relationships/hyperlink" Target="https://en.wikipedia.org/wiki/Congo_%28Democratic_Republic_of_the%29" TargetMode="External"/><Relationship Id="rId73" Type="http://schemas.openxmlformats.org/officeDocument/2006/relationships/hyperlink" Target="https://en.wikipedia.org/wiki/Faroe_Islands" TargetMode="External"/><Relationship Id="rId78" Type="http://schemas.openxmlformats.org/officeDocument/2006/relationships/hyperlink" Target="https://en.wikipedia.org/wiki/French_Polynesia" TargetMode="External"/><Relationship Id="rId94" Type="http://schemas.openxmlformats.org/officeDocument/2006/relationships/hyperlink" Target="https://en.wikipedia.org/wiki/Guinea-Bissau" TargetMode="External"/><Relationship Id="rId99" Type="http://schemas.openxmlformats.org/officeDocument/2006/relationships/hyperlink" Target="https://en.wikipedia.org/wiki/Honduras" TargetMode="External"/><Relationship Id="rId101" Type="http://schemas.openxmlformats.org/officeDocument/2006/relationships/hyperlink" Target="https://en.wikipedia.org/wiki/Hungary" TargetMode="External"/><Relationship Id="rId122" Type="http://schemas.openxmlformats.org/officeDocument/2006/relationships/hyperlink" Target="https://en.wikipedia.org/wiki/Lao_People%27s_Democratic_Republic" TargetMode="External"/><Relationship Id="rId143" Type="http://schemas.openxmlformats.org/officeDocument/2006/relationships/hyperlink" Target="https://en.wikipedia.org/wiki/Mayotte" TargetMode="External"/><Relationship Id="rId148" Type="http://schemas.openxmlformats.org/officeDocument/2006/relationships/hyperlink" Target="https://en.wikipedia.org/wiki/Mongolia" TargetMode="External"/><Relationship Id="rId164" Type="http://schemas.openxmlformats.org/officeDocument/2006/relationships/hyperlink" Target="https://en.wikipedia.org/wiki/Norfolk_Island" TargetMode="External"/><Relationship Id="rId169" Type="http://schemas.openxmlformats.org/officeDocument/2006/relationships/hyperlink" Target="https://en.wikipedia.org/wiki/Palau" TargetMode="External"/><Relationship Id="rId185" Type="http://schemas.openxmlformats.org/officeDocument/2006/relationships/hyperlink" Target="https://en.wikipedia.org/wiki/Saint_Barth&#233;lemy" TargetMode="External"/><Relationship Id="rId4" Type="http://schemas.openxmlformats.org/officeDocument/2006/relationships/hyperlink" Target="https://en.wikipedia.org/wiki/Algeria" TargetMode="External"/><Relationship Id="rId9" Type="http://schemas.openxmlformats.org/officeDocument/2006/relationships/hyperlink" Target="https://en.wikipedia.org/wiki/Antarctica" TargetMode="External"/><Relationship Id="rId180" Type="http://schemas.openxmlformats.org/officeDocument/2006/relationships/hyperlink" Target="https://en.wikipedia.org/wiki/Qatar" TargetMode="External"/><Relationship Id="rId210" Type="http://schemas.openxmlformats.org/officeDocument/2006/relationships/hyperlink" Target="https://en.wikipedia.org/wiki/Sri_Lanka" TargetMode="External"/><Relationship Id="rId215" Type="http://schemas.openxmlformats.org/officeDocument/2006/relationships/hyperlink" Target="https://en.wikipedia.org/wiki/Sweden" TargetMode="External"/><Relationship Id="rId236" Type="http://schemas.openxmlformats.org/officeDocument/2006/relationships/hyperlink" Target="https://en.wikipedia.org/wiki/United_States_Minor_Outlying_Islands" TargetMode="External"/><Relationship Id="rId26" Type="http://schemas.openxmlformats.org/officeDocument/2006/relationships/hyperlink" Target="https://en.wikipedia.org/wiki/Bhutan" TargetMode="External"/><Relationship Id="rId231" Type="http://schemas.openxmlformats.org/officeDocument/2006/relationships/hyperlink" Target="https://en.wikipedia.org/wiki/Uganda" TargetMode="External"/><Relationship Id="rId47" Type="http://schemas.openxmlformats.org/officeDocument/2006/relationships/hyperlink" Target="https://en.wikipedia.org/wiki/Christmas_Island" TargetMode="External"/><Relationship Id="rId68" Type="http://schemas.openxmlformats.org/officeDocument/2006/relationships/hyperlink" Target="https://en.wikipedia.org/wiki/Equatorial_Guinea" TargetMode="External"/><Relationship Id="rId89" Type="http://schemas.openxmlformats.org/officeDocument/2006/relationships/hyperlink" Target="https://en.wikipedia.org/wiki/Guadeloupe" TargetMode="External"/><Relationship Id="rId112" Type="http://schemas.openxmlformats.org/officeDocument/2006/relationships/hyperlink" Target="https://en.wikipedia.org/wiki/Japan" TargetMode="External"/><Relationship Id="rId133" Type="http://schemas.openxmlformats.org/officeDocument/2006/relationships/hyperlink" Target="https://en.wikipedia.org/wiki/Madagascar" TargetMode="External"/><Relationship Id="rId154" Type="http://schemas.openxmlformats.org/officeDocument/2006/relationships/hyperlink" Target="https://en.wikipedia.org/wiki/Namibia" TargetMode="External"/><Relationship Id="rId175" Type="http://schemas.openxmlformats.org/officeDocument/2006/relationships/hyperlink" Target="https://en.wikipedia.org/wiki/Philippines" TargetMode="External"/><Relationship Id="rId196" Type="http://schemas.openxmlformats.org/officeDocument/2006/relationships/hyperlink" Target="https://en.wikipedia.org/wiki/Senegal" TargetMode="External"/><Relationship Id="rId200" Type="http://schemas.openxmlformats.org/officeDocument/2006/relationships/hyperlink" Target="https://en.wikipedia.org/wiki/Singapore" TargetMode="External"/><Relationship Id="rId16" Type="http://schemas.openxmlformats.org/officeDocument/2006/relationships/hyperlink" Target="https://en.wikipedia.org/wiki/Azerbaijan" TargetMode="External"/><Relationship Id="rId221" Type="http://schemas.openxmlformats.org/officeDocument/2006/relationships/hyperlink" Target="https://en.wikipedia.org/wiki/Timor-Leste" TargetMode="External"/><Relationship Id="rId242" Type="http://schemas.openxmlformats.org/officeDocument/2006/relationships/hyperlink" Target="https://en.wikipedia.org/wiki/British_Virgin_Islands" TargetMode="External"/><Relationship Id="rId37" Type="http://schemas.openxmlformats.org/officeDocument/2006/relationships/hyperlink" Target="https://en.wikipedia.org/wiki/Burundi" TargetMode="External"/><Relationship Id="rId58" Type="http://schemas.openxmlformats.org/officeDocument/2006/relationships/hyperlink" Target="https://en.wikipedia.org/wiki/Cura&#231;ao" TargetMode="External"/><Relationship Id="rId79" Type="http://schemas.openxmlformats.org/officeDocument/2006/relationships/hyperlink" Target="https://en.wikipedia.org/wiki/French_Southern_Territories" TargetMode="External"/><Relationship Id="rId102" Type="http://schemas.openxmlformats.org/officeDocument/2006/relationships/hyperlink" Target="https://en.wikipedia.org/wiki/Iceland" TargetMode="External"/><Relationship Id="rId123" Type="http://schemas.openxmlformats.org/officeDocument/2006/relationships/hyperlink" Target="https://en.wikipedia.org/wiki/Latvia" TargetMode="External"/><Relationship Id="rId144" Type="http://schemas.openxmlformats.org/officeDocument/2006/relationships/hyperlink" Target="https://en.wikipedia.org/wiki/Mexico" TargetMode="External"/><Relationship Id="rId90" Type="http://schemas.openxmlformats.org/officeDocument/2006/relationships/hyperlink" Target="https://en.wikipedia.org/wiki/Guam" TargetMode="External"/><Relationship Id="rId165" Type="http://schemas.openxmlformats.org/officeDocument/2006/relationships/hyperlink" Target="https://en.wikipedia.org/wiki/Northern_Mariana_Islands" TargetMode="External"/><Relationship Id="rId186" Type="http://schemas.openxmlformats.org/officeDocument/2006/relationships/hyperlink" Target="https://en.wikipedia.org/wiki/Saint_Helena,_Ascension_and_Tristan_da_Cunha" TargetMode="External"/><Relationship Id="rId211" Type="http://schemas.openxmlformats.org/officeDocument/2006/relationships/hyperlink" Target="https://en.wikipedia.org/wiki/Sudan" TargetMode="External"/><Relationship Id="rId232" Type="http://schemas.openxmlformats.org/officeDocument/2006/relationships/hyperlink" Target="https://en.wikipedia.org/wiki/Ukraine" TargetMode="External"/><Relationship Id="rId27" Type="http://schemas.openxmlformats.org/officeDocument/2006/relationships/hyperlink" Target="https://en.wikipedia.org/wiki/Bolivia_%28Plurinational_State_of%29" TargetMode="External"/><Relationship Id="rId48" Type="http://schemas.openxmlformats.org/officeDocument/2006/relationships/hyperlink" Target="https://en.wikipedia.org/wiki/Cocos_%28Keeling%29_Islands" TargetMode="External"/><Relationship Id="rId69" Type="http://schemas.openxmlformats.org/officeDocument/2006/relationships/hyperlink" Target="https://en.wikipedia.org/wiki/Eritrea" TargetMode="External"/><Relationship Id="rId113" Type="http://schemas.openxmlformats.org/officeDocument/2006/relationships/hyperlink" Target="https://en.wikipedia.org/wiki/Jersey" TargetMode="External"/><Relationship Id="rId134" Type="http://schemas.openxmlformats.org/officeDocument/2006/relationships/hyperlink" Target="https://en.wikipedia.org/wiki/Malawi" TargetMode="External"/><Relationship Id="rId80" Type="http://schemas.openxmlformats.org/officeDocument/2006/relationships/hyperlink" Target="https://en.wikipedia.org/wiki/Gabon" TargetMode="External"/><Relationship Id="rId155" Type="http://schemas.openxmlformats.org/officeDocument/2006/relationships/hyperlink" Target="https://en.wikipedia.org/wiki/Nauru" TargetMode="External"/><Relationship Id="rId176" Type="http://schemas.openxmlformats.org/officeDocument/2006/relationships/hyperlink" Target="https://en.wikipedia.org/wiki/Pitcairn" TargetMode="External"/><Relationship Id="rId197" Type="http://schemas.openxmlformats.org/officeDocument/2006/relationships/hyperlink" Target="https://en.wikipedia.org/wiki/Serbia" TargetMode="External"/><Relationship Id="rId201" Type="http://schemas.openxmlformats.org/officeDocument/2006/relationships/hyperlink" Target="https://en.wikipedia.org/wiki/Sint_Maarten_%28Dutch_part%29" TargetMode="External"/><Relationship Id="rId222" Type="http://schemas.openxmlformats.org/officeDocument/2006/relationships/hyperlink" Target="https://en.wikipedia.org/wiki/Togo" TargetMode="External"/><Relationship Id="rId243" Type="http://schemas.openxmlformats.org/officeDocument/2006/relationships/hyperlink" Target="https://en.wikipedia.org/wiki/United_States_Virgin_Islan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nrcs.usda.gov/wps/portal/nrcs/detail/soils/survey/?cid=nrcs142p2_054167"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phytech.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en.wikipedia.org/wiki/List_of_UTC_time_offsets" TargetMode="External"/><Relationship Id="rId13" Type="http://schemas.openxmlformats.org/officeDocument/2006/relationships/hyperlink" Target="https://en.wikipedia.org/wiki/List_of_UTC_time_offsets" TargetMode="External"/><Relationship Id="rId18" Type="http://schemas.openxmlformats.org/officeDocument/2006/relationships/hyperlink" Target="https://en.wikipedia.org/wiki/List_of_UTC_time_offsets" TargetMode="External"/><Relationship Id="rId26" Type="http://schemas.openxmlformats.org/officeDocument/2006/relationships/hyperlink" Target="https://en.wikipedia.org/wiki/List_of_UTC_time_offsets" TargetMode="External"/><Relationship Id="rId39" Type="http://schemas.openxmlformats.org/officeDocument/2006/relationships/hyperlink" Target="https://en.wikipedia.org/wiki/List_of_UTC_time_offsets" TargetMode="External"/><Relationship Id="rId3" Type="http://schemas.openxmlformats.org/officeDocument/2006/relationships/hyperlink" Target="https://en.wikipedia.org/wiki/List_of_UTC_time_offsets" TargetMode="External"/><Relationship Id="rId21" Type="http://schemas.openxmlformats.org/officeDocument/2006/relationships/hyperlink" Target="https://en.wikipedia.org/wiki/List_of_UTC_time_offsets" TargetMode="External"/><Relationship Id="rId34" Type="http://schemas.openxmlformats.org/officeDocument/2006/relationships/hyperlink" Target="https://en.wikipedia.org/wiki/List_of_UTC_time_offsets" TargetMode="External"/><Relationship Id="rId7" Type="http://schemas.openxmlformats.org/officeDocument/2006/relationships/hyperlink" Target="https://en.wikipedia.org/wiki/List_of_UTC_time_offsets" TargetMode="External"/><Relationship Id="rId12" Type="http://schemas.openxmlformats.org/officeDocument/2006/relationships/hyperlink" Target="https://en.wikipedia.org/wiki/List_of_UTC_time_offsets" TargetMode="External"/><Relationship Id="rId17" Type="http://schemas.openxmlformats.org/officeDocument/2006/relationships/hyperlink" Target="https://en.wikipedia.org/wiki/List_of_UTC_time_offsets" TargetMode="External"/><Relationship Id="rId25" Type="http://schemas.openxmlformats.org/officeDocument/2006/relationships/hyperlink" Target="https://en.wikipedia.org/wiki/List_of_UTC_time_offsets" TargetMode="External"/><Relationship Id="rId33" Type="http://schemas.openxmlformats.org/officeDocument/2006/relationships/hyperlink" Target="https://en.wikipedia.org/wiki/List_of_UTC_time_offsets" TargetMode="External"/><Relationship Id="rId38" Type="http://schemas.openxmlformats.org/officeDocument/2006/relationships/hyperlink" Target="https://en.wikipedia.org/wiki/List_of_UTC_time_offsets" TargetMode="External"/><Relationship Id="rId2" Type="http://schemas.openxmlformats.org/officeDocument/2006/relationships/hyperlink" Target="https://en.wikipedia.org/wiki/List_of_UTC_time_offsets" TargetMode="External"/><Relationship Id="rId16" Type="http://schemas.openxmlformats.org/officeDocument/2006/relationships/hyperlink" Target="https://en.wikipedia.org/wiki/List_of_UTC_time_offsets" TargetMode="External"/><Relationship Id="rId20" Type="http://schemas.openxmlformats.org/officeDocument/2006/relationships/hyperlink" Target="https://en.wikipedia.org/wiki/List_of_UTC_time_offsets" TargetMode="External"/><Relationship Id="rId29" Type="http://schemas.openxmlformats.org/officeDocument/2006/relationships/hyperlink" Target="https://en.wikipedia.org/wiki/List_of_UTC_time_offsets" TargetMode="External"/><Relationship Id="rId41" Type="http://schemas.openxmlformats.org/officeDocument/2006/relationships/hyperlink" Target="https://en.wikipedia.org/wiki/UTC_offset" TargetMode="External"/><Relationship Id="rId1" Type="http://schemas.openxmlformats.org/officeDocument/2006/relationships/hyperlink" Target="https://en.wikipedia.org/wiki/List_of_UTC_time_offsets" TargetMode="External"/><Relationship Id="rId6" Type="http://schemas.openxmlformats.org/officeDocument/2006/relationships/hyperlink" Target="https://en.wikipedia.org/wiki/List_of_UTC_time_offsets" TargetMode="External"/><Relationship Id="rId11" Type="http://schemas.openxmlformats.org/officeDocument/2006/relationships/hyperlink" Target="https://en.wikipedia.org/wiki/List_of_UTC_time_offsets" TargetMode="External"/><Relationship Id="rId24" Type="http://schemas.openxmlformats.org/officeDocument/2006/relationships/hyperlink" Target="https://en.wikipedia.org/wiki/List_of_UTC_time_offsets" TargetMode="External"/><Relationship Id="rId32" Type="http://schemas.openxmlformats.org/officeDocument/2006/relationships/hyperlink" Target="https://en.wikipedia.org/wiki/List_of_UTC_time_offsets" TargetMode="External"/><Relationship Id="rId37" Type="http://schemas.openxmlformats.org/officeDocument/2006/relationships/hyperlink" Target="https://en.wikipedia.org/wiki/List_of_UTC_time_offsets" TargetMode="External"/><Relationship Id="rId40" Type="http://schemas.openxmlformats.org/officeDocument/2006/relationships/hyperlink" Target="https://en.wikipedia.org/wiki/List_of_UTC_time_offsets" TargetMode="External"/><Relationship Id="rId5" Type="http://schemas.openxmlformats.org/officeDocument/2006/relationships/hyperlink" Target="https://en.wikipedia.org/wiki/List_of_UTC_time_offsets" TargetMode="External"/><Relationship Id="rId15" Type="http://schemas.openxmlformats.org/officeDocument/2006/relationships/hyperlink" Target="https://en.wikipedia.org/wiki/List_of_UTC_time_offsets" TargetMode="External"/><Relationship Id="rId23" Type="http://schemas.openxmlformats.org/officeDocument/2006/relationships/hyperlink" Target="https://en.wikipedia.org/wiki/List_of_UTC_time_offsets" TargetMode="External"/><Relationship Id="rId28" Type="http://schemas.openxmlformats.org/officeDocument/2006/relationships/hyperlink" Target="https://en.wikipedia.org/wiki/List_of_UTC_time_offsets" TargetMode="External"/><Relationship Id="rId36" Type="http://schemas.openxmlformats.org/officeDocument/2006/relationships/hyperlink" Target="https://en.wikipedia.org/wiki/List_of_UTC_time_offsets" TargetMode="External"/><Relationship Id="rId10" Type="http://schemas.openxmlformats.org/officeDocument/2006/relationships/hyperlink" Target="https://en.wikipedia.org/wiki/List_of_UTC_time_offsets" TargetMode="External"/><Relationship Id="rId19" Type="http://schemas.openxmlformats.org/officeDocument/2006/relationships/hyperlink" Target="https://en.wikipedia.org/wiki/List_of_UTC_time_offsets" TargetMode="External"/><Relationship Id="rId31" Type="http://schemas.openxmlformats.org/officeDocument/2006/relationships/hyperlink" Target="https://en.wikipedia.org/wiki/List_of_UTC_time_offsets" TargetMode="External"/><Relationship Id="rId4" Type="http://schemas.openxmlformats.org/officeDocument/2006/relationships/hyperlink" Target="https://en.wikipedia.org/wiki/List_of_UTC_time_offsets" TargetMode="External"/><Relationship Id="rId9" Type="http://schemas.openxmlformats.org/officeDocument/2006/relationships/hyperlink" Target="https://en.wikipedia.org/wiki/List_of_UTC_time_offsets" TargetMode="External"/><Relationship Id="rId14" Type="http://schemas.openxmlformats.org/officeDocument/2006/relationships/hyperlink" Target="https://en.wikipedia.org/wiki/List_of_UTC_time_offsets" TargetMode="External"/><Relationship Id="rId22" Type="http://schemas.openxmlformats.org/officeDocument/2006/relationships/hyperlink" Target="https://en.wikipedia.org/wiki/List_of_UTC_time_offsets" TargetMode="External"/><Relationship Id="rId27" Type="http://schemas.openxmlformats.org/officeDocument/2006/relationships/hyperlink" Target="https://en.wikipedia.org/wiki/List_of_UTC_time_offsets" TargetMode="External"/><Relationship Id="rId30" Type="http://schemas.openxmlformats.org/officeDocument/2006/relationships/hyperlink" Target="https://en.wikipedia.org/wiki/List_of_UTC_time_offsets" TargetMode="External"/><Relationship Id="rId35" Type="http://schemas.openxmlformats.org/officeDocument/2006/relationships/hyperlink" Target="https://en.wikipedia.org/wiki/List_of_UTC_time_offsets" TargetMode="External"/></Relationships>
</file>

<file path=xl/worksheets/sheet1.xml><?xml version="1.0" encoding="utf-8"?>
<worksheet xmlns="http://schemas.openxmlformats.org/spreadsheetml/2006/main" xmlns:r="http://schemas.openxmlformats.org/officeDocument/2006/relationships">
  <sheetPr>
    <tabColor rgb="FF1E824C"/>
  </sheetPr>
  <dimension ref="A1:F24"/>
  <sheetViews>
    <sheetView showGridLines="0" tabSelected="1" zoomScale="85" zoomScaleNormal="85" workbookViewId="0"/>
  </sheetViews>
  <sheetFormatPr baseColWidth="10" defaultColWidth="5.7109375" defaultRowHeight="12.75"/>
  <cols>
    <col min="1" max="1" width="35.7109375" style="53" customWidth="1"/>
    <col min="2" max="2" width="50.7109375" style="53" customWidth="1"/>
    <col min="3" max="3" width="25.7109375" style="53" customWidth="1"/>
    <col min="4" max="4" width="30.7109375" style="54" customWidth="1"/>
    <col min="5" max="5" width="8.140625" style="53" customWidth="1"/>
    <col min="6" max="6" width="71.140625" style="53" customWidth="1"/>
    <col min="7" max="16384" width="5.7109375" style="54"/>
  </cols>
  <sheetData>
    <row r="1" spans="1:6" ht="24.95" customHeight="1" thickBot="1">
      <c r="A1" s="38" t="str">
        <f>IFERROR(UPPER(LEFT(site_md!D4,3)) &amp; "_" &amp; UPPER(LEFT(site_md!D3,3)) &amp; IF(ISBLANK(stand_md!D2),"","_") &amp; UPPER(LEFT(stand_md!D2,3)) &amp; IF(ISBLANK(stand_md!D4),"","_") &amp; UPPER(LEFT(stand_md!D4,3)) &amp; "_metadata.xlsx", "")</f>
        <v>__metadata.xlsx</v>
      </c>
      <c r="B1" s="39"/>
      <c r="C1" s="39"/>
      <c r="D1" s="40"/>
    </row>
    <row r="2" spans="1:6" ht="30" customHeight="1" thickBot="1">
      <c r="A2" s="41" t="s">
        <v>0</v>
      </c>
      <c r="B2" s="41" t="s">
        <v>1</v>
      </c>
      <c r="C2" s="41" t="s">
        <v>2</v>
      </c>
      <c r="D2" s="42" t="s">
        <v>3</v>
      </c>
      <c r="F2" s="44" t="s">
        <v>967</v>
      </c>
    </row>
    <row r="3" spans="1:6" ht="30" customHeight="1">
      <c r="A3" s="18" t="s">
        <v>4</v>
      </c>
      <c r="B3" s="18" t="s">
        <v>5</v>
      </c>
      <c r="C3" s="18" t="s">
        <v>6</v>
      </c>
      <c r="D3" s="15"/>
      <c r="F3" s="55" t="s">
        <v>968</v>
      </c>
    </row>
    <row r="4" spans="1:6" ht="30" customHeight="1">
      <c r="A4" s="19" t="s">
        <v>7</v>
      </c>
      <c r="B4" s="19" t="s">
        <v>8</v>
      </c>
      <c r="C4" s="102" t="str">
        <f>HYPERLINK("#site_dic!$A$1","CLICK HERE to see DICTIONARY")</f>
        <v>CLICK HERE to see DICTIONARY</v>
      </c>
      <c r="D4" s="16"/>
      <c r="F4" s="56" t="s">
        <v>990</v>
      </c>
    </row>
    <row r="5" spans="1:6" ht="34.5" customHeight="1">
      <c r="A5" s="19" t="s">
        <v>10</v>
      </c>
      <c r="B5" s="19" t="s">
        <v>914</v>
      </c>
      <c r="C5" s="19" t="s">
        <v>6</v>
      </c>
      <c r="D5" s="16"/>
      <c r="F5" s="56" t="s">
        <v>1022</v>
      </c>
    </row>
    <row r="6" spans="1:6" ht="40.5" customHeight="1">
      <c r="A6" s="19" t="s">
        <v>11</v>
      </c>
      <c r="B6" s="19" t="s">
        <v>915</v>
      </c>
      <c r="C6" s="19" t="s">
        <v>6</v>
      </c>
      <c r="D6" s="16"/>
      <c r="F6" s="56" t="s">
        <v>991</v>
      </c>
    </row>
    <row r="7" spans="1:6" ht="35.1" customHeight="1" thickBot="1">
      <c r="A7" s="19" t="s">
        <v>12</v>
      </c>
      <c r="B7" s="19" t="s">
        <v>916</v>
      </c>
      <c r="C7" s="19" t="s">
        <v>6</v>
      </c>
      <c r="D7" s="16"/>
      <c r="F7" s="57" t="s">
        <v>974</v>
      </c>
    </row>
    <row r="8" spans="1:6" ht="35.1" customHeight="1">
      <c r="A8" s="19" t="s">
        <v>13</v>
      </c>
      <c r="B8" s="19" t="s">
        <v>917</v>
      </c>
      <c r="C8" s="19" t="s">
        <v>6</v>
      </c>
      <c r="D8" s="16"/>
    </row>
    <row r="9" spans="1:6" ht="35.1" customHeight="1">
      <c r="A9" s="19" t="s">
        <v>14</v>
      </c>
      <c r="B9" s="19" t="s">
        <v>918</v>
      </c>
      <c r="C9" s="19" t="s">
        <v>6</v>
      </c>
      <c r="D9" s="16"/>
    </row>
    <row r="10" spans="1:6" ht="35.1" customHeight="1">
      <c r="A10" s="19" t="s">
        <v>15</v>
      </c>
      <c r="B10" s="19" t="s">
        <v>919</v>
      </c>
      <c r="C10" s="19" t="s">
        <v>6</v>
      </c>
      <c r="D10" s="16"/>
    </row>
    <row r="11" spans="1:6" ht="35.1" customHeight="1">
      <c r="A11" s="19" t="s">
        <v>16</v>
      </c>
      <c r="B11" s="19" t="s">
        <v>920</v>
      </c>
      <c r="C11" s="19" t="s">
        <v>6</v>
      </c>
      <c r="D11" s="16"/>
    </row>
    <row r="12" spans="1:6" ht="35.1" customHeight="1">
      <c r="A12" s="19" t="s">
        <v>17</v>
      </c>
      <c r="B12" s="19" t="s">
        <v>921</v>
      </c>
      <c r="C12" s="19" t="s">
        <v>6</v>
      </c>
      <c r="D12" s="16"/>
    </row>
    <row r="13" spans="1:6" ht="30" customHeight="1">
      <c r="A13" s="19" t="s">
        <v>18</v>
      </c>
      <c r="B13" s="101" t="str">
        <f>HYPERLINK("#site_dic!L10","Latitude of the site in decimal format. CLICK HERE for a a degree, minutes,seconds → decimal converter")</f>
        <v>Latitude of the site in decimal format. CLICK HERE for a a degree, minutes,seconds → decimal converter</v>
      </c>
      <c r="C13" s="19" t="s">
        <v>19</v>
      </c>
      <c r="D13" s="16"/>
      <c r="E13" s="58"/>
    </row>
    <row r="14" spans="1:6" ht="30" customHeight="1">
      <c r="A14" s="19" t="s">
        <v>20</v>
      </c>
      <c r="B14" s="101" t="str">
        <f>HYPERLINK("#site_dic!L11","Longitude of the site in decimal format. CLICK HERE for a a degree, minutes,seconds → decimal converter")</f>
        <v>Longitude of the site in decimal format. CLICK HERE for a a degree, minutes,seconds → decimal converter</v>
      </c>
      <c r="C14" s="19" t="s">
        <v>19</v>
      </c>
      <c r="D14" s="16"/>
      <c r="E14" s="58"/>
    </row>
    <row r="15" spans="1:6" ht="30" customHeight="1">
      <c r="A15" s="19" t="s">
        <v>21</v>
      </c>
      <c r="B15" s="19" t="s">
        <v>22</v>
      </c>
      <c r="C15" s="19" t="s">
        <v>23</v>
      </c>
      <c r="D15" s="16"/>
    </row>
    <row r="16" spans="1:6" ht="30" customHeight="1">
      <c r="A16" s="19" t="s">
        <v>24</v>
      </c>
      <c r="B16" s="19" t="s">
        <v>922</v>
      </c>
      <c r="C16" s="101" t="str">
        <f>HYPERLINK("#site_dic!c1","CLICK HERE to see DICTIONARY")</f>
        <v>CLICK HERE to see DICTIONARY</v>
      </c>
      <c r="D16" s="16"/>
    </row>
    <row r="17" spans="1:5" ht="30" customHeight="1">
      <c r="A17" s="19" t="s">
        <v>26</v>
      </c>
      <c r="B17" s="19" t="s">
        <v>923</v>
      </c>
      <c r="C17" s="24" t="s">
        <v>27</v>
      </c>
      <c r="D17" s="16"/>
      <c r="E17" s="59"/>
    </row>
    <row r="18" spans="1:5" ht="30" customHeight="1">
      <c r="A18" s="19" t="s">
        <v>28</v>
      </c>
      <c r="B18" s="19" t="s">
        <v>924</v>
      </c>
      <c r="C18" s="101" t="str">
        <f>HYPERLINK("#site_dic!e1","CLICK HERE to see DICTIONARY")</f>
        <v>CLICK HERE to see DICTIONARY</v>
      </c>
      <c r="D18" s="16"/>
      <c r="E18" s="60"/>
    </row>
    <row r="19" spans="1:5" ht="30" customHeight="1">
      <c r="A19" s="19" t="s">
        <v>30</v>
      </c>
      <c r="B19" s="19" t="str">
        <f>HYPERLINK("http://fluxnet.ornl.gov/","Does the site participate in the FLUXNET network?")</f>
        <v>Does the site participate in the FLUXNET network?</v>
      </c>
      <c r="C19" s="19" t="s">
        <v>31</v>
      </c>
      <c r="D19" s="16"/>
    </row>
    <row r="20" spans="1:5" ht="39.950000000000003" customHeight="1">
      <c r="A20" s="19" t="s">
        <v>33</v>
      </c>
      <c r="B20" s="19" t="str">
        <f>HYPERLINK("http://www.wsl.ch/fe/landschaftsdynamik/projekte/DendroGlobal/index_EN","Does the site participate in the DENDROGLOBAL network?")</f>
        <v>Does the site participate in the DENDROGLOBAL network?</v>
      </c>
      <c r="C20" s="19" t="s">
        <v>31</v>
      </c>
      <c r="D20" s="16"/>
    </row>
    <row r="21" spans="1:5" ht="125.1" customHeight="1">
      <c r="A21" s="19" t="s">
        <v>35</v>
      </c>
      <c r="B21" s="19" t="s">
        <v>36</v>
      </c>
      <c r="C21" s="19" t="s">
        <v>6</v>
      </c>
      <c r="D21" s="16"/>
    </row>
    <row r="22" spans="1:5" ht="39.950000000000003" customHeight="1">
      <c r="A22" s="93" t="s">
        <v>1035</v>
      </c>
      <c r="B22" s="93" t="s">
        <v>1036</v>
      </c>
      <c r="C22" s="93" t="s">
        <v>1037</v>
      </c>
      <c r="D22" s="94" t="str">
        <f>IFERROR(UPPER(LEFT(site_md!D4,3)) &amp; "_" &amp; UPPER(LEFT(site_md!D3,3)) &amp; IF(ISBLANK(stand_md!D2),"","_") &amp; UPPER(LEFT(stand_md!D2,3)) &amp; IF(ISBLANK(stand_md!D4),"","_") &amp; UPPER(LEFT(stand_md!D4,3)), "")</f>
        <v>_</v>
      </c>
    </row>
    <row r="24" spans="1:5">
      <c r="B24" s="61"/>
    </row>
  </sheetData>
  <sheetProtection sheet="1" objects="1" scenarios="1"/>
  <dataValidations count="17">
    <dataValidation type="list" operator="equal" allowBlank="1" showInputMessage="1" showErrorMessage="1" promptTitle="Country droplist" prompt="Please select a country from the list. If in doubt with three letter code (ISO 3166-1) see &quot;site_dic&quot; sheet to find an extensive list with long country names." sqref="D4">
      <formula1>Country_name</formula1>
    </dataValidation>
    <dataValidation operator="equal" allowBlank="1" showInputMessage="1" showErrorMessage="1" promptTitle="Additional contributor firstname" prompt="Fill in only if more than one data contributor should be acknowledged." sqref="D9"/>
    <dataValidation operator="equal" allowBlank="1" errorTitle="Not numeric" error="Introduced value is not numeric, please be kind" promptTitle="Number" prompt="Please introduce numeric value of variable" sqref="E9">
      <formula1>0</formula1>
      <formula2>0</formula2>
    </dataValidation>
    <dataValidation operator="equal" allowBlank="1" showInputMessage="1" showErrorMessage="1" promptTitle="Additional contributor lastname" prompt="Fill in only if more than one data contributor should be acknowledged." sqref="D10">
      <formula1>0</formula1>
      <formula2>0</formula2>
    </dataValidation>
    <dataValidation operator="equal" allowBlank="1" showInputMessage="1" showErrorMessage="1" promptTitle="Additional contributor email" prompt="Fill in only if more than one data contributor should be acknowledged." sqref="D11">
      <formula1>0</formula1>
      <formula2>0</formula2>
    </dataValidation>
    <dataValidation operator="equal" allowBlank="1" showInputMessage="1" showErrorMessage="1" promptTitle="Additional contributor institution" prompt="Fill in only if more than one data contributor should be acknowledged." sqref="D12">
      <formula1>0</formula1>
      <formula2>0</formula2>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_x000a_for a longitude/latitude converter)" sqref="D14">
      <formula1>-180</formula1>
      <formula2>180</formula2>
    </dataValidation>
    <dataValidation type="decimal" operator="greaterThanOrEqual" allowBlank="1" showErrorMessage="1" errorTitle="Elevation error" error="Provided data is not a number or is below -100._x000a_Please ensure that you are providing elevation without any extra_x000a_character." sqref="D15">
      <formula1>-100</formula1>
      <formula2>0</formula2>
    </dataValidation>
    <dataValidation type="list" operator="equal" allowBlank="1" showInputMessage="1" showErrorMessage="1" promptTitle="IGBP vegetation type" prompt="Please select vegetation type. If in doubt see &quot;site_dic&quot; sheet for an_x000a_extensive explanation of the different types" sqref="D16">
      <formula1>Igbp</formula1>
    </dataValidation>
    <dataValidation operator="equal" allowBlank="1" showInputMessage="1" showErrorMessage="1" promptTitle="DOI link if available" prompt="(E.g. http://dx.doi.org/10.1111/nph.12278)._x000a__x000a_If DOI is not available, provide paper information in the following format: author;YYYY;journal;volume;issue;pags" sqref="D17"/>
    <dataValidation type="list" operator="equal" allowBlank="1" showInputMessage="1" showErrorMessage="1" promptTitle="Disturbance and Management" prompt="Please select disturbance and management events if any. In case of lack of_x000a_information about or absence of disturbance and management select NULL" sqref="D18">
      <formula1>mgmt</formula1>
    </dataValidation>
    <dataValidation type="list" operator="equal" allowBlank="1" showInputMessage="1" showErrorMessage="1" promptTitle="FLUXNET Network" prompt="Does this site participate in the FLUXNET network?" sqref="D19">
      <formula1>network</formula1>
    </dataValidation>
    <dataValidation type="list" operator="equal" allowBlank="1" showInputMessage="1" showErrorMessage="1" promptTitle="DENDROGLOBAL Network" prompt="Does this site participate in the DENDROGLOBAL network?" sqref="D20">
      <formula1>network</formula1>
    </dataValidation>
    <dataValidation operator="equal" allowBlank="1" showInputMessage="1" showErrorMessage="1" promptTitle="Remarks" prompt="Please add any information relevant to site-specific peculiarities that may_x000a_not have been adequately captured by the site-level metadata" sqref="D21">
      <formula1>0</formula1>
      <formula2>0</formula2>
    </dataValidation>
    <dataValidation type="textLength" operator="lessThan" allowBlank="1" showInputMessage="1" showErrorMessage="1" promptTitle="Site name" prompt="Please fill in the site name (letters and numbers only)" sqref="D3">
      <formula1>250</formula1>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 for a longitude/latitude converter)" sqref="D13">
      <formula1>-90</formula1>
      <formula2>90</formula2>
    </dataValidation>
    <dataValidation allowBlank="1" showInputMessage="1" showErrorMessage="1" promptTitle="si_code" prompt="Internal code, unique for each site in the database. It is automatically created and must not be modified." sqref="D22"/>
  </dataValidations>
  <pageMargins left="0.78749999999999998" right="0.78749999999999998" top="1.0249999999999999" bottom="1.0249999999999999" header="0.78749999999999998" footer="0.78749999999999998"/>
  <pageSetup paperSize="9"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RowHeight="12.75"/>
  <cols>
    <col min="1" max="1" width="25.7109375" style="54" customWidth="1"/>
    <col min="2" max="2" width="55.7109375" style="54" customWidth="1"/>
    <col min="3" max="3" width="25.7109375" style="54" customWidth="1"/>
    <col min="4" max="4" width="30.7109375" style="90" customWidth="1"/>
    <col min="5" max="5" width="9.42578125" style="54" customWidth="1"/>
    <col min="6" max="6" width="71.140625" style="54" customWidth="1"/>
    <col min="7" max="16384" width="11.42578125" style="54"/>
  </cols>
  <sheetData>
    <row r="1" spans="1:6" ht="30" customHeight="1" thickBot="1">
      <c r="A1" s="17" t="s">
        <v>0</v>
      </c>
      <c r="B1" s="17" t="s">
        <v>1</v>
      </c>
      <c r="C1" s="17" t="s">
        <v>2</v>
      </c>
      <c r="D1" s="89" t="s">
        <v>3</v>
      </c>
    </row>
    <row r="2" spans="1:6" ht="30" customHeight="1">
      <c r="A2" s="18" t="s">
        <v>1041</v>
      </c>
      <c r="B2" s="18" t="s">
        <v>925</v>
      </c>
      <c r="C2" s="18" t="s">
        <v>6</v>
      </c>
      <c r="D2" s="15"/>
      <c r="F2" s="44" t="s">
        <v>967</v>
      </c>
    </row>
    <row r="3" spans="1:6" ht="30" customHeight="1">
      <c r="A3" s="19" t="s">
        <v>37</v>
      </c>
      <c r="B3" s="19" t="s">
        <v>926</v>
      </c>
      <c r="C3" s="101" t="str">
        <f>HYPERLINK("#stand_and_species_dic!A1","CLICK HERE to see DICTIONARY")</f>
        <v>CLICK HERE to see DICTIONARY</v>
      </c>
      <c r="D3" s="16"/>
      <c r="F3" s="55" t="s">
        <v>968</v>
      </c>
    </row>
    <row r="4" spans="1:6" ht="30" customHeight="1">
      <c r="A4" s="19" t="s">
        <v>39</v>
      </c>
      <c r="B4" s="19" t="s">
        <v>40</v>
      </c>
      <c r="C4" s="24" t="s">
        <v>6</v>
      </c>
      <c r="D4" s="16"/>
      <c r="F4" s="56" t="s">
        <v>990</v>
      </c>
    </row>
    <row r="5" spans="1:6" ht="36" customHeight="1">
      <c r="A5" s="19" t="s">
        <v>41</v>
      </c>
      <c r="B5" s="19" t="s">
        <v>927</v>
      </c>
      <c r="C5" s="24" t="s">
        <v>42</v>
      </c>
      <c r="D5" s="16"/>
      <c r="F5" s="56" t="s">
        <v>1023</v>
      </c>
    </row>
    <row r="6" spans="1:6" ht="42.75" customHeight="1">
      <c r="A6" s="19" t="s">
        <v>43</v>
      </c>
      <c r="B6" s="19" t="s">
        <v>44</v>
      </c>
      <c r="C6" s="24" t="s">
        <v>23</v>
      </c>
      <c r="D6" s="16"/>
      <c r="F6" s="56" t="s">
        <v>977</v>
      </c>
    </row>
    <row r="7" spans="1:6" ht="30" customHeight="1" thickBot="1">
      <c r="A7" s="19" t="s">
        <v>45</v>
      </c>
      <c r="B7" s="19" t="s">
        <v>46</v>
      </c>
      <c r="C7" s="24" t="s">
        <v>47</v>
      </c>
      <c r="D7" s="16"/>
      <c r="F7" s="57" t="s">
        <v>975</v>
      </c>
    </row>
    <row r="8" spans="1:6" ht="30" customHeight="1">
      <c r="A8" s="19" t="s">
        <v>48</v>
      </c>
      <c r="B8" s="19" t="s">
        <v>49</v>
      </c>
      <c r="C8" s="24" t="s">
        <v>50</v>
      </c>
      <c r="D8" s="16"/>
    </row>
    <row r="9" spans="1:6" ht="30" customHeight="1">
      <c r="A9" s="19" t="s">
        <v>51</v>
      </c>
      <c r="B9" s="19" t="s">
        <v>52</v>
      </c>
      <c r="C9" s="24" t="s">
        <v>53</v>
      </c>
      <c r="D9" s="16"/>
    </row>
    <row r="10" spans="1:6" ht="30" customHeight="1">
      <c r="A10" s="19" t="s">
        <v>54</v>
      </c>
      <c r="B10" s="19" t="s">
        <v>55</v>
      </c>
      <c r="C10" s="101" t="str">
        <f>HYPERLINK("#stand_and_species_dic!E1","CLICK HERE to see DICTIONARY")</f>
        <v>CLICK HERE to see DICTIONARY</v>
      </c>
      <c r="D10" s="16"/>
    </row>
    <row r="11" spans="1:6" ht="30" customHeight="1">
      <c r="A11" s="19" t="s">
        <v>56</v>
      </c>
      <c r="B11" s="19" t="s">
        <v>57</v>
      </c>
      <c r="C11" s="101" t="str">
        <f>HYPERLINK("#stand_and_species_dic!C1","CLICK HERE to see DICTIONARY")</f>
        <v>CLICK HERE to see DICTIONARY</v>
      </c>
      <c r="D11" s="16"/>
    </row>
    <row r="12" spans="1:6" ht="30" customHeight="1">
      <c r="A12" s="19" t="s">
        <v>59</v>
      </c>
      <c r="B12" s="19" t="s">
        <v>60</v>
      </c>
      <c r="C12" s="24" t="s">
        <v>61</v>
      </c>
      <c r="D12" s="16"/>
    </row>
    <row r="13" spans="1:6" ht="30" customHeight="1">
      <c r="A13" s="19" t="s">
        <v>62</v>
      </c>
      <c r="B13" s="19" t="s">
        <v>1028</v>
      </c>
      <c r="C13" s="101" t="str">
        <f>HYPERLINK("#stand_and_species_dic!G1","CLICK HERE to see DICTIONARY")</f>
        <v>CLICK HERE to see DICTIONARY</v>
      </c>
      <c r="D13" s="16"/>
    </row>
    <row r="14" spans="1:6" ht="30" customHeight="1">
      <c r="A14" s="19" t="s">
        <v>63</v>
      </c>
      <c r="B14" s="19" t="s">
        <v>928</v>
      </c>
      <c r="C14" s="19" t="s">
        <v>64</v>
      </c>
      <c r="D14" s="16"/>
    </row>
    <row r="15" spans="1:6" ht="30" customHeight="1">
      <c r="A15" s="19" t="s">
        <v>65</v>
      </c>
      <c r="B15" s="19" t="s">
        <v>66</v>
      </c>
      <c r="C15" s="19" t="s">
        <v>64</v>
      </c>
      <c r="D15" s="16"/>
    </row>
    <row r="16" spans="1:6" ht="30" customHeight="1">
      <c r="A16" s="19" t="s">
        <v>67</v>
      </c>
      <c r="B16" s="19" t="s">
        <v>68</v>
      </c>
      <c r="C16" s="19" t="s">
        <v>64</v>
      </c>
      <c r="D16" s="16"/>
    </row>
    <row r="17" spans="1:4" ht="125.1" customHeight="1">
      <c r="A17" s="19" t="s">
        <v>69</v>
      </c>
      <c r="B17" s="19" t="s">
        <v>70</v>
      </c>
      <c r="C17" s="19" t="s">
        <v>6</v>
      </c>
      <c r="D17" s="16"/>
    </row>
  </sheetData>
  <sheetProtection sheet="1" objects="1" scenarios="1"/>
  <dataValidations count="14">
    <dataValidation type="list" allowBlank="1" showInputMessage="1" showErrorMessage="1" promptTitle="Growth condition" prompt="Please select growth condition regarding stand origin and management._x000a_If in doubt, an extensive explanation of each category can be found in &quot;stand&amp;species_dic&quot; sheet." sqref="D3">
      <formula1>growth_cond</formula1>
    </dataValidation>
    <dataValidation type="list" allowBlank="1" showInputMessage="1" showErrorMessage="1" promptTitle="Site aspect" prompt="Please select stand exposure. If in doubt, values and explanation can be found in the &quot;stand&amp;species_dic&quot; sheet." sqref="D10">
      <formula1>aspect_2</formula1>
    </dataValidation>
    <dataValidation type="list" allowBlank="1" showInputMessage="1" showErrorMessage="1" promptTitle="Stand terrain" prompt="Please select stand slope and/or relief. If in doubt, values and explanation can be found in the &quot;stand&amp;species_dic&quot; sheet." sqref="D11">
      <formula1>terrain</formula1>
    </dataValidation>
    <dataValidation type="list" allowBlank="1" showInputMessage="1" showErrorMessage="1" promptTitle="Soil texture" prompt="Please specify a value from the list if qualitative assesment of soil texture was made. In case of quantitiative assesment, please fill the fileds below with the percentages." sqref="D13">
      <formula1>soil_texture_2</formula1>
    </dataValidation>
    <dataValidation allowBlank="1" showInputMessage="1" showErrorMessage="1" promptTitle="Stand treatment" prompt="Please fill in the treatment applied to stand. Leave blank if no treatment was applied._x000a_Letters and numbers only." sqref="D4"/>
    <dataValidation allowBlank="1" showInputMessage="1" showErrorMessage="1" promptTitle="Remarks" prompt="Please add any information relevant to stand-specific peculiarities that may not have been adequately captured by the stand-level metadata." sqref="D17"/>
    <dataValidation allowBlank="1" showInputMessage="1" showErrorMessage="1" promptTitle="Stand code" prompt="Please fill if more than one stand per site is provided._x000a_Leave blank if only one stand per site is provided._x000a_Letters and numbers only." sqref="D2"/>
    <dataValidation type="decimal" operator="greaterThan" allowBlank="1" showInputMessage="1" showErrorMessage="1" errorTitle="Age error" error="Value is not a number or it is not greater than 0" sqref="D5">
      <formula1>0</formula1>
    </dataValidation>
    <dataValidation type="decimal" operator="greaterThan" allowBlank="1" showInputMessage="1" showErrorMessage="1" errorTitle="Height error" error="Value is not a number or it is not greater than 0" sqref="D6">
      <formula1>0</formula1>
    </dataValidation>
    <dataValidation type="decimal" operator="greaterThan" allowBlank="1" showInputMessage="1" showErrorMessage="1" errorTitle="LAI error" error="Value is not a number or it is not greater than 0" sqref="D9">
      <formula1>0</formula1>
    </dataValidation>
    <dataValidation type="decimal" operator="greaterThan" allowBlank="1" showInputMessage="1" showErrorMessage="1" errorTitle="Density error" error="Value is not a number or it is not greater than 0" sqref="D7">
      <formula1>0</formula1>
    </dataValidation>
    <dataValidation type="decimal" operator="greaterThan" allowBlank="1" showInputMessage="1" showErrorMessage="1" errorTitle="Basal area error" error="Value is not a number or it is not greater than 0" sqref="D8">
      <formula1>0</formula1>
    </dataValidation>
    <dataValidation type="decimal" operator="greaterThan" allowBlank="1" showInputMessage="1" showErrorMessage="1" errorTitle="Soil depth error" error="Value is not a number or it is not greater than 0" sqref="D12">
      <formula1>0</formula1>
    </dataValidation>
    <dataValidation type="decimal" allowBlank="1" showInputMessage="1" showErrorMessage="1" errorTitle="Texture percentage error" error="Provided data is not a number or is not between the percentage valid_x000a_range (0-100)." sqref="D14:D16">
      <formula1>0</formula1>
      <formula2>100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1E824C"/>
  </sheetPr>
  <dimension ref="A1:BA20"/>
  <sheetViews>
    <sheetView showGridLines="0" zoomScale="85" zoomScaleNormal="85" workbookViewId="0"/>
  </sheetViews>
  <sheetFormatPr baseColWidth="10" defaultColWidth="9.140625" defaultRowHeight="12.75"/>
  <cols>
    <col min="1" max="1" width="25.7109375" style="21" customWidth="1"/>
    <col min="2" max="2" width="45.7109375" style="21" customWidth="1"/>
    <col min="3" max="53" width="25.7109375" style="21" customWidth="1"/>
    <col min="54" max="16384" width="9.140625" style="54"/>
  </cols>
  <sheetData>
    <row r="1" spans="1:53" s="62" customFormat="1" ht="30" customHeight="1" thickBot="1">
      <c r="A1" s="17" t="s">
        <v>0</v>
      </c>
      <c r="B1" s="17" t="s">
        <v>1</v>
      </c>
      <c r="C1" s="17" t="s">
        <v>2</v>
      </c>
      <c r="D1" s="17">
        <v>1</v>
      </c>
      <c r="E1" s="17">
        <v>2</v>
      </c>
      <c r="F1" s="17">
        <v>3</v>
      </c>
      <c r="G1" s="17">
        <v>4</v>
      </c>
      <c r="H1" s="17">
        <v>5</v>
      </c>
      <c r="I1" s="17">
        <v>6</v>
      </c>
      <c r="J1" s="17">
        <v>7</v>
      </c>
      <c r="K1" s="17">
        <v>8</v>
      </c>
      <c r="L1" s="17">
        <v>9</v>
      </c>
      <c r="M1" s="17">
        <v>10</v>
      </c>
      <c r="N1" s="17">
        <v>11</v>
      </c>
      <c r="O1" s="17">
        <v>12</v>
      </c>
      <c r="P1" s="17">
        <v>13</v>
      </c>
      <c r="Q1" s="17">
        <v>14</v>
      </c>
      <c r="R1" s="17">
        <v>15</v>
      </c>
      <c r="S1" s="17">
        <v>16</v>
      </c>
      <c r="T1" s="17">
        <v>17</v>
      </c>
      <c r="U1" s="17">
        <v>18</v>
      </c>
      <c r="V1" s="17">
        <v>19</v>
      </c>
      <c r="W1" s="17">
        <v>20</v>
      </c>
      <c r="X1" s="17">
        <v>21</v>
      </c>
      <c r="Y1" s="17">
        <v>22</v>
      </c>
      <c r="Z1" s="17">
        <v>23</v>
      </c>
      <c r="AA1" s="17">
        <v>24</v>
      </c>
      <c r="AB1" s="17">
        <v>25</v>
      </c>
      <c r="AC1" s="17">
        <v>26</v>
      </c>
      <c r="AD1" s="17">
        <v>27</v>
      </c>
      <c r="AE1" s="17">
        <v>28</v>
      </c>
      <c r="AF1" s="17">
        <v>29</v>
      </c>
      <c r="AG1" s="17">
        <v>30</v>
      </c>
      <c r="AH1" s="17">
        <v>31</v>
      </c>
      <c r="AI1" s="17">
        <v>32</v>
      </c>
      <c r="AJ1" s="17">
        <v>33</v>
      </c>
      <c r="AK1" s="17">
        <v>34</v>
      </c>
      <c r="AL1" s="17">
        <v>35</v>
      </c>
      <c r="AM1" s="17">
        <v>36</v>
      </c>
      <c r="AN1" s="17">
        <v>37</v>
      </c>
      <c r="AO1" s="17">
        <v>38</v>
      </c>
      <c r="AP1" s="17">
        <v>39</v>
      </c>
      <c r="AQ1" s="17">
        <v>40</v>
      </c>
      <c r="AR1" s="17">
        <v>41</v>
      </c>
      <c r="AS1" s="17">
        <v>42</v>
      </c>
      <c r="AT1" s="17">
        <v>43</v>
      </c>
      <c r="AU1" s="17">
        <v>44</v>
      </c>
      <c r="AV1" s="17">
        <v>45</v>
      </c>
      <c r="AW1" s="17">
        <v>46</v>
      </c>
      <c r="AX1" s="17">
        <v>47</v>
      </c>
      <c r="AY1" s="17">
        <v>48</v>
      </c>
      <c r="AZ1" s="17">
        <v>49</v>
      </c>
      <c r="BA1" s="17">
        <v>50</v>
      </c>
    </row>
    <row r="2" spans="1:53" s="53" customFormat="1" ht="30" customHeight="1">
      <c r="A2" s="18" t="s">
        <v>71</v>
      </c>
      <c r="B2" s="18" t="s">
        <v>929</v>
      </c>
      <c r="C2" s="18" t="s">
        <v>72</v>
      </c>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row>
    <row r="3" spans="1:53" s="53" customFormat="1" ht="30" customHeight="1">
      <c r="A3" s="19" t="s">
        <v>73</v>
      </c>
      <c r="B3" s="19" t="s">
        <v>930</v>
      </c>
      <c r="C3" s="19" t="s">
        <v>74</v>
      </c>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row>
    <row r="4" spans="1:53" s="53" customFormat="1" ht="30" customHeight="1">
      <c r="A4" s="19" t="s">
        <v>75</v>
      </c>
      <c r="B4" s="19" t="s">
        <v>931</v>
      </c>
      <c r="C4" s="101" t="str">
        <f>HYPERLINK("#stand_and_species_dic!i1","CLICK HERE to see DICTIONARY")</f>
        <v>CLICK HERE to see DICTIONARY</v>
      </c>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row>
    <row r="5" spans="1:53" s="53" customFormat="1" ht="30" customHeight="1">
      <c r="A5" s="19" t="s">
        <v>80</v>
      </c>
      <c r="B5" s="19" t="s">
        <v>932</v>
      </c>
      <c r="C5" s="19" t="s">
        <v>64</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row>
    <row r="6" spans="1:53" ht="33.75" customHeight="1" thickBot="1">
      <c r="A6" s="20"/>
    </row>
    <row r="7" spans="1:53" ht="42.6" customHeight="1">
      <c r="B7" s="44" t="s">
        <v>967</v>
      </c>
      <c r="D7" s="63"/>
    </row>
    <row r="8" spans="1:53" ht="54.75" customHeight="1">
      <c r="B8" s="55" t="s">
        <v>968</v>
      </c>
    </row>
    <row r="9" spans="1:53" ht="48" customHeight="1">
      <c r="B9" s="56" t="s">
        <v>990</v>
      </c>
    </row>
    <row r="10" spans="1:53" ht="51" customHeight="1">
      <c r="B10" s="56" t="s">
        <v>1022</v>
      </c>
    </row>
    <row r="11" spans="1:53" ht="63" customHeight="1">
      <c r="B11" s="56" t="s">
        <v>977</v>
      </c>
    </row>
    <row r="12" spans="1:53" ht="63" customHeight="1">
      <c r="B12" s="55" t="s">
        <v>969</v>
      </c>
    </row>
    <row r="13" spans="1:53" ht="42.6" customHeight="1" thickBot="1">
      <c r="B13" s="57" t="s">
        <v>976</v>
      </c>
    </row>
    <row r="14" spans="1:53" ht="42.6" customHeight="1"/>
    <row r="15" spans="1:53" ht="42.6" customHeight="1"/>
    <row r="16" spans="1:53" ht="42.6" customHeight="1"/>
    <row r="17" ht="42.6" customHeight="1"/>
    <row r="18" ht="42.6" customHeight="1"/>
    <row r="19" ht="42.6" customHeight="1"/>
    <row r="20" ht="42.6" customHeight="1"/>
  </sheetData>
  <sheetProtection sheet="1" objects="1" scenarios="1"/>
  <dataValidations count="4">
    <dataValidation operator="equal" allowBlank="1" showInputMessage="1" showErrorMessage="1" promptTitle="Scientific name" prompt="without author abbreviation (e.g. Pinus pinaster)" sqref="D2:BA2">
      <formula1>0</formula1>
      <formula2>0</formula2>
    </dataValidation>
    <dataValidation type="decimal" allowBlank="1" showErrorMessage="1" errorTitle="Species basal area percentage error" error="Provided data is not a number or is not between the percentage valid_x000a_range (0-100)." sqref="D5:BA5">
      <formula1>0</formula1>
      <formula2>100</formula2>
    </dataValidation>
    <dataValidation type="list" operator="equal" allowBlank="1" showInputMessage="1" showErrorMessage="1" promptTitle="Leaf Habit" prompt="Please select an option form the list. If in doubt, a detailed explanation can be found on &quot;stand&amp;species&quot; sheet." sqref="D4:BA4">
      <formula1>leaf_habit</formula1>
    </dataValidation>
    <dataValidation type="whole" operator="greaterThan" allowBlank="1" showErrorMessage="1" errorTitle="Number of trees error" error="Value is not a number or it is not grater than 0" sqref="D3:BA3">
      <formula1>0</formula1>
    </dataValidation>
  </dataValidations>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tabColor rgb="FF1E824C"/>
  </sheetPr>
  <dimension ref="A1:CY37"/>
  <sheetViews>
    <sheetView showGridLines="0" zoomScale="85" zoomScaleNormal="85" workbookViewId="0"/>
  </sheetViews>
  <sheetFormatPr baseColWidth="10" defaultRowHeight="12.75"/>
  <cols>
    <col min="1" max="1" width="25.7109375" style="27" customWidth="1"/>
    <col min="2" max="2" width="45.7109375" style="27" customWidth="1"/>
    <col min="3" max="103" width="25.7109375" style="27" customWidth="1"/>
    <col min="104" max="16384" width="11.42578125" style="27"/>
  </cols>
  <sheetData>
    <row r="1" spans="1:103" ht="30" customHeight="1" thickBot="1">
      <c r="A1" s="22" t="s">
        <v>0</v>
      </c>
      <c r="B1" s="22" t="s">
        <v>1</v>
      </c>
      <c r="C1" s="22" t="s">
        <v>2</v>
      </c>
      <c r="D1" s="22">
        <v>1</v>
      </c>
      <c r="E1" s="22">
        <v>2</v>
      </c>
      <c r="F1" s="22">
        <v>3</v>
      </c>
      <c r="G1" s="22">
        <v>4</v>
      </c>
      <c r="H1" s="22">
        <v>5</v>
      </c>
      <c r="I1" s="22">
        <v>6</v>
      </c>
      <c r="J1" s="22">
        <v>7</v>
      </c>
      <c r="K1" s="22">
        <v>8</v>
      </c>
      <c r="L1" s="22">
        <v>9</v>
      </c>
      <c r="M1" s="22">
        <v>10</v>
      </c>
      <c r="N1" s="22">
        <v>11</v>
      </c>
      <c r="O1" s="22">
        <v>12</v>
      </c>
      <c r="P1" s="22">
        <v>13</v>
      </c>
      <c r="Q1" s="22">
        <v>14</v>
      </c>
      <c r="R1" s="22">
        <v>15</v>
      </c>
      <c r="S1" s="22">
        <v>16</v>
      </c>
      <c r="T1" s="22">
        <v>17</v>
      </c>
      <c r="U1" s="22">
        <v>18</v>
      </c>
      <c r="V1" s="22">
        <v>19</v>
      </c>
      <c r="W1" s="22">
        <v>20</v>
      </c>
      <c r="X1" s="22">
        <v>21</v>
      </c>
      <c r="Y1" s="22">
        <v>22</v>
      </c>
      <c r="Z1" s="22">
        <v>23</v>
      </c>
      <c r="AA1" s="22">
        <v>24</v>
      </c>
      <c r="AB1" s="22">
        <v>25</v>
      </c>
      <c r="AC1" s="22">
        <v>26</v>
      </c>
      <c r="AD1" s="22">
        <v>27</v>
      </c>
      <c r="AE1" s="22">
        <v>28</v>
      </c>
      <c r="AF1" s="22">
        <v>29</v>
      </c>
      <c r="AG1" s="22">
        <v>30</v>
      </c>
      <c r="AH1" s="22">
        <v>31</v>
      </c>
      <c r="AI1" s="22">
        <v>32</v>
      </c>
      <c r="AJ1" s="22">
        <v>33</v>
      </c>
      <c r="AK1" s="22">
        <v>34</v>
      </c>
      <c r="AL1" s="22">
        <v>35</v>
      </c>
      <c r="AM1" s="22">
        <v>36</v>
      </c>
      <c r="AN1" s="22">
        <v>37</v>
      </c>
      <c r="AO1" s="22">
        <v>38</v>
      </c>
      <c r="AP1" s="22">
        <v>39</v>
      </c>
      <c r="AQ1" s="22">
        <v>40</v>
      </c>
      <c r="AR1" s="22">
        <v>41</v>
      </c>
      <c r="AS1" s="22">
        <v>42</v>
      </c>
      <c r="AT1" s="22">
        <v>43</v>
      </c>
      <c r="AU1" s="22">
        <v>44</v>
      </c>
      <c r="AV1" s="22">
        <v>45</v>
      </c>
      <c r="AW1" s="22">
        <v>46</v>
      </c>
      <c r="AX1" s="22">
        <v>47</v>
      </c>
      <c r="AY1" s="22">
        <v>48</v>
      </c>
      <c r="AZ1" s="22">
        <v>49</v>
      </c>
      <c r="BA1" s="22">
        <v>50</v>
      </c>
      <c r="BB1" s="22">
        <v>51</v>
      </c>
      <c r="BC1" s="22">
        <v>52</v>
      </c>
      <c r="BD1" s="22">
        <v>53</v>
      </c>
      <c r="BE1" s="22">
        <v>54</v>
      </c>
      <c r="BF1" s="22">
        <v>55</v>
      </c>
      <c r="BG1" s="22">
        <v>56</v>
      </c>
      <c r="BH1" s="22">
        <v>57</v>
      </c>
      <c r="BI1" s="22">
        <v>58</v>
      </c>
      <c r="BJ1" s="22">
        <v>59</v>
      </c>
      <c r="BK1" s="22">
        <v>60</v>
      </c>
      <c r="BL1" s="22">
        <v>61</v>
      </c>
      <c r="BM1" s="22">
        <v>62</v>
      </c>
      <c r="BN1" s="22">
        <v>63</v>
      </c>
      <c r="BO1" s="22">
        <v>64</v>
      </c>
      <c r="BP1" s="22">
        <v>65</v>
      </c>
      <c r="BQ1" s="22">
        <v>66</v>
      </c>
      <c r="BR1" s="22">
        <v>67</v>
      </c>
      <c r="BS1" s="22">
        <v>68</v>
      </c>
      <c r="BT1" s="22">
        <v>69</v>
      </c>
      <c r="BU1" s="22">
        <v>70</v>
      </c>
      <c r="BV1" s="22">
        <v>71</v>
      </c>
      <c r="BW1" s="22">
        <v>72</v>
      </c>
      <c r="BX1" s="22">
        <v>73</v>
      </c>
      <c r="BY1" s="22">
        <v>74</v>
      </c>
      <c r="BZ1" s="22">
        <v>75</v>
      </c>
      <c r="CA1" s="22">
        <v>76</v>
      </c>
      <c r="CB1" s="22">
        <v>77</v>
      </c>
      <c r="CC1" s="22">
        <v>78</v>
      </c>
      <c r="CD1" s="22">
        <v>79</v>
      </c>
      <c r="CE1" s="22">
        <v>80</v>
      </c>
      <c r="CF1" s="22">
        <v>81</v>
      </c>
      <c r="CG1" s="22">
        <v>82</v>
      </c>
      <c r="CH1" s="22">
        <v>83</v>
      </c>
      <c r="CI1" s="22">
        <v>84</v>
      </c>
      <c r="CJ1" s="22">
        <v>85</v>
      </c>
      <c r="CK1" s="22">
        <v>86</v>
      </c>
      <c r="CL1" s="22">
        <v>87</v>
      </c>
      <c r="CM1" s="22">
        <v>88</v>
      </c>
      <c r="CN1" s="22">
        <v>89</v>
      </c>
      <c r="CO1" s="22">
        <v>90</v>
      </c>
      <c r="CP1" s="22">
        <v>91</v>
      </c>
      <c r="CQ1" s="22">
        <v>92</v>
      </c>
      <c r="CR1" s="22">
        <v>93</v>
      </c>
      <c r="CS1" s="22">
        <v>94</v>
      </c>
      <c r="CT1" s="22">
        <v>95</v>
      </c>
      <c r="CU1" s="22">
        <v>96</v>
      </c>
      <c r="CV1" s="22">
        <v>97</v>
      </c>
      <c r="CW1" s="22">
        <v>98</v>
      </c>
      <c r="CX1" s="22">
        <v>99</v>
      </c>
      <c r="CY1" s="22">
        <v>100</v>
      </c>
    </row>
    <row r="2" spans="1:103" s="91" customFormat="1" ht="30" customHeight="1">
      <c r="A2" s="23" t="s">
        <v>1039</v>
      </c>
      <c r="B2" s="23" t="s">
        <v>1040</v>
      </c>
      <c r="C2" s="23" t="s">
        <v>6</v>
      </c>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row>
    <row r="3" spans="1:103" s="91" customFormat="1" ht="30" customHeight="1">
      <c r="A3" s="24" t="s">
        <v>82</v>
      </c>
      <c r="B3" s="24" t="s">
        <v>83</v>
      </c>
      <c r="C3" s="24" t="s">
        <v>72</v>
      </c>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row>
    <row r="4" spans="1:103" s="91" customFormat="1" ht="30" customHeight="1">
      <c r="A4" s="24" t="s">
        <v>84</v>
      </c>
      <c r="B4" s="24" t="s">
        <v>85</v>
      </c>
      <c r="C4" s="24" t="s">
        <v>6</v>
      </c>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row>
    <row r="5" spans="1:103" s="91" customFormat="1" ht="30" customHeight="1">
      <c r="A5" s="24" t="s">
        <v>87</v>
      </c>
      <c r="B5" s="24" t="s">
        <v>88</v>
      </c>
      <c r="C5" s="24" t="s">
        <v>61</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row>
    <row r="6" spans="1:103" s="91" customFormat="1" ht="30" customHeight="1">
      <c r="A6" s="24" t="s">
        <v>89</v>
      </c>
      <c r="B6" s="24" t="s">
        <v>90</v>
      </c>
      <c r="C6" s="24" t="s">
        <v>23</v>
      </c>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row>
    <row r="7" spans="1:103" s="91" customFormat="1" ht="30" customHeight="1">
      <c r="A7" s="24" t="s">
        <v>91</v>
      </c>
      <c r="B7" s="24" t="s">
        <v>933</v>
      </c>
      <c r="C7" s="24" t="s">
        <v>42</v>
      </c>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row>
    <row r="8" spans="1:103" s="91" customFormat="1" ht="30" customHeight="1">
      <c r="A8" s="24" t="s">
        <v>92</v>
      </c>
      <c r="B8" s="24" t="s">
        <v>934</v>
      </c>
      <c r="C8" s="101" t="str">
        <f>HYPERLINK("#plant_dic!a1","CLICK HERE to see DICTIONARY")</f>
        <v>CLICK HERE to see DICTIONARY</v>
      </c>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row>
    <row r="9" spans="1:103" s="91" customFormat="1" ht="30" customHeight="1">
      <c r="A9" s="24" t="s">
        <v>96</v>
      </c>
      <c r="B9" s="24" t="s">
        <v>935</v>
      </c>
      <c r="C9" s="24" t="s">
        <v>97</v>
      </c>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row>
    <row r="10" spans="1:103" s="91" customFormat="1" ht="30" customHeight="1">
      <c r="A10" s="24" t="s">
        <v>98</v>
      </c>
      <c r="B10" s="24" t="s">
        <v>99</v>
      </c>
      <c r="C10" s="24" t="s">
        <v>61</v>
      </c>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row>
    <row r="11" spans="1:103" s="91" customFormat="1" ht="30" customHeight="1">
      <c r="A11" s="24" t="s">
        <v>100</v>
      </c>
      <c r="B11" s="24" t="s">
        <v>936</v>
      </c>
      <c r="C11" s="24" t="s">
        <v>101</v>
      </c>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row>
    <row r="12" spans="1:103" s="91" customFormat="1" ht="30" customHeight="1">
      <c r="A12" s="24" t="s">
        <v>102</v>
      </c>
      <c r="B12" s="24" t="s">
        <v>937</v>
      </c>
      <c r="C12" s="24" t="s">
        <v>103</v>
      </c>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row>
    <row r="13" spans="1:103" s="91" customFormat="1" ht="30" customHeight="1">
      <c r="A13" s="24" t="s">
        <v>104</v>
      </c>
      <c r="B13" s="24" t="s">
        <v>105</v>
      </c>
      <c r="C13" s="101" t="str">
        <f>HYPERLINK("#plant_dic!c1","CLICK HERE to see DICTIONARY")</f>
        <v>CLICK HERE to see DICTIONARY</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row>
    <row r="14" spans="1:103" s="91" customFormat="1" ht="30" customHeight="1">
      <c r="A14" s="24" t="s">
        <v>107</v>
      </c>
      <c r="B14" s="24" t="s">
        <v>108</v>
      </c>
      <c r="C14" s="101" t="str">
        <f>HYPERLINK("#plant_dic!e1","CLICK HERE to see DICTIONARY")</f>
        <v>CLICK HERE to see DICTIONARY</v>
      </c>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row>
    <row r="15" spans="1:103" s="91" customFormat="1" ht="30" customHeight="1">
      <c r="A15" s="24" t="s">
        <v>110</v>
      </c>
      <c r="B15" s="24" t="s">
        <v>111</v>
      </c>
      <c r="C15" s="101" t="str">
        <f>HYPERLINK("#plant_dic!g1","CLICK HERE to see DICTIONARY")</f>
        <v>CLICK HERE to see DICTIONARY</v>
      </c>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row>
    <row r="16" spans="1:103" s="91" customFormat="1" ht="30" customHeight="1">
      <c r="A16" s="24" t="s">
        <v>113</v>
      </c>
      <c r="B16" s="24" t="s">
        <v>114</v>
      </c>
      <c r="C16" s="101" t="str">
        <f>HYPERLINK("#plant_dic!i1","CLICK HERE to see DICTIONARY")</f>
        <v>CLICK HERE to see DICTIONARY</v>
      </c>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row>
    <row r="17" spans="1:103" s="91" customFormat="1" ht="30" customHeight="1">
      <c r="A17" s="24" t="s">
        <v>1042</v>
      </c>
      <c r="B17" s="24" t="s">
        <v>1043</v>
      </c>
      <c r="C17" s="101" t="str">
        <f>HYPERLINK("#plant_dic!k1","CLICK HERE to see DICTIONARY")</f>
        <v>CLICK HERE to see DICTIONARY</v>
      </c>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row>
    <row r="18" spans="1:103" s="91" customFormat="1" ht="30" customHeight="1">
      <c r="A18" s="24" t="s">
        <v>115</v>
      </c>
      <c r="B18" s="24" t="s">
        <v>938</v>
      </c>
      <c r="C18" s="101" t="str">
        <f>HYPERLINK("#plant_dic!m1","CLICK HERE to see DICTIONARY")</f>
        <v>CLICK HERE to see DICTIONARY</v>
      </c>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row>
    <row r="19" spans="1:103" s="91" customFormat="1" ht="30" customHeight="1">
      <c r="A19" s="24" t="s">
        <v>117</v>
      </c>
      <c r="B19" s="24" t="s">
        <v>939</v>
      </c>
      <c r="C19" s="24" t="s">
        <v>101</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row>
    <row r="20" spans="1:103" s="91" customFormat="1" ht="30" customHeight="1">
      <c r="A20" s="24" t="s">
        <v>118</v>
      </c>
      <c r="B20" s="24" t="s">
        <v>119</v>
      </c>
      <c r="C20" s="24" t="s">
        <v>23</v>
      </c>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row>
    <row r="21" spans="1:103" s="91" customFormat="1" ht="30" customHeight="1">
      <c r="A21" s="24" t="s">
        <v>120</v>
      </c>
      <c r="B21" s="24" t="s">
        <v>121</v>
      </c>
      <c r="C21" s="24" t="s">
        <v>913</v>
      </c>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row>
    <row r="22" spans="1:103" s="91" customFormat="1" ht="30" customHeight="1">
      <c r="A22" s="24" t="s">
        <v>122</v>
      </c>
      <c r="B22" s="24" t="s">
        <v>940</v>
      </c>
      <c r="C22" s="101" t="str">
        <f>HYPERLINK("#plant_dic!o1","CLICK HERE to see DICTIONARY")</f>
        <v>CLICK HERE to see DICTIONARY</v>
      </c>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row>
    <row r="23" spans="1:103" s="91" customFormat="1" ht="30" customHeight="1">
      <c r="A23" s="24" t="s">
        <v>124</v>
      </c>
      <c r="B23" s="24" t="s">
        <v>941</v>
      </c>
      <c r="C23" s="101" t="str">
        <f>HYPERLINK("#plant_dic!q1","CLICK HERE to see DICTIONARY")</f>
        <v>CLICK HERE to see DICTIONARY</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row>
    <row r="24" spans="1:103" s="91" customFormat="1" ht="125.1" customHeight="1">
      <c r="A24" s="48" t="s">
        <v>126</v>
      </c>
      <c r="B24" s="49" t="s">
        <v>127</v>
      </c>
      <c r="C24" s="49" t="s">
        <v>6</v>
      </c>
      <c r="D24" s="50"/>
      <c r="E24" s="50"/>
      <c r="F24" s="50"/>
      <c r="G24" s="50"/>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row>
    <row r="25" spans="1:103" s="91" customFormat="1" ht="30" customHeight="1">
      <c r="A25" s="95" t="s">
        <v>81</v>
      </c>
      <c r="B25" s="95" t="s">
        <v>1036</v>
      </c>
      <c r="C25" s="95" t="s">
        <v>1037</v>
      </c>
      <c r="D25" s="96" t="str">
        <f>IF(NOT(ISBLANK(plant_md!D$2)),UPPER(site_md!$D$4) &amp; "_" &amp; UPPER(LEFT(site_md!$D$3,3)) &amp; IF(ISBLANK(stand_md!D2),"","_") &amp; UPPER(LEFT(stand_md!D2,3)) &amp; IF(ISBLANK(stand_md!D4),"","_") &amp; UPPER(LEFT(stand_md!D4,3)) &amp; "_" &amp; LEFT(LEFT(plant_md!D$3,1) &amp; RIGHT(plant_md!D$3,LEN(plant_md!D$3)-FIND(" ",plant_md!D$3)),3) &amp; "_" &amp; IFERROR(IF(VLOOKUP(sapflow_hd!B3,plant_dic!$M$2:$N$14,2,FALSE)="sap flux density (per unit sapwood area).","Js",IF(VLOOKUP(sapflow_hd!B3,plant_dic!$M$2:$N$14,2,FALSE)="sap flow (per tree).","Jt","Variable")),"Variable") &amp; "_" &amp;plant_md!D$1,"")</f>
        <v/>
      </c>
      <c r="E25" s="96" t="str">
        <f>IF(NOT(ISBLANK(plant_md!E$2)),UPPER(site_md!$D$4) &amp; "_" &amp; UPPER(LEFT(site_md!$D$3,3)) &amp; IF(ISBLANK(stand_md!E2),"","_") &amp; UPPER(LEFT(stand_md!E2,3)) &amp; IF(ISBLANK(stand_md!E4),"","_") &amp; UPPER(LEFT(stand_md!E4,3)) &amp; "_" &amp; LEFT(LEFT(plant_md!E$3,1) &amp; RIGHT(plant_md!E$3,LEN(plant_md!E$3)-FIND(" ",plant_md!E$3)),3) &amp; "_" &amp; IFERROR(IF(VLOOKUP(sapflow_hd!C3,plant_dic!$M$2:$N$14,2,FALSE)="sap flux density (per unit sapwood area).","Js",IF(VLOOKUP(sapflow_hd!C3,plant_dic!$M$2:$N$14,2,FALSE)="sap flow (per tree).","Jt","Variable")),"Variable") &amp; "_" &amp;plant_md!E$1,"")</f>
        <v/>
      </c>
      <c r="F25" s="96" t="str">
        <f>IF(NOT(ISBLANK(plant_md!F$2)),UPPER(site_md!$D$4) &amp; "_" &amp; UPPER(LEFT(site_md!$D$3,3)) &amp; IF(ISBLANK(stand_md!F2),"","_") &amp; UPPER(LEFT(stand_md!F2,3)) &amp; IF(ISBLANK(stand_md!F4),"","_") &amp; UPPER(LEFT(stand_md!F4,3)) &amp; "_" &amp; LEFT(LEFT(plant_md!F$3,1) &amp; RIGHT(plant_md!F$3,LEN(plant_md!F$3)-FIND(" ",plant_md!F$3)),3) &amp; "_" &amp; IFERROR(IF(VLOOKUP(sapflow_hd!D3,plant_dic!$M$2:$N$14,2,FALSE)="sap flux density (per unit sapwood area).","Js",IF(VLOOKUP(sapflow_hd!D3,plant_dic!$M$2:$N$14,2,FALSE)="sap flow (per tree).","Jt","Variable")),"Variable") &amp; "_" &amp;plant_md!F$1,"")</f>
        <v/>
      </c>
      <c r="G25" s="96" t="str">
        <f>IF(NOT(ISBLANK(plant_md!G$2)),UPPER(site_md!$D$4) &amp; "_" &amp; UPPER(LEFT(site_md!$D$3,3)) &amp; IF(ISBLANK(stand_md!G2),"","_") &amp; UPPER(LEFT(stand_md!G2,3)) &amp; IF(ISBLANK(stand_md!G4),"","_") &amp; UPPER(LEFT(stand_md!G4,3)) &amp; "_" &amp; LEFT(LEFT(plant_md!G$3,1) &amp; RIGHT(plant_md!G$3,LEN(plant_md!G$3)-FIND(" ",plant_md!G$3)),3) &amp; "_" &amp; IFERROR(IF(VLOOKUP(sapflow_hd!E3,plant_dic!$M$2:$N$14,2,FALSE)="sap flux density (per unit sapwood area).","Js",IF(VLOOKUP(sapflow_hd!E3,plant_dic!$M$2:$N$14,2,FALSE)="sap flow (per tree).","Jt","Variable")),"Variable") &amp; "_" &amp;plant_md!G$1,"")</f>
        <v/>
      </c>
      <c r="H25" s="96" t="str">
        <f>IF(NOT(ISBLANK(plant_md!H$2)),UPPER(site_md!$D$4) &amp; "_" &amp; UPPER(LEFT(site_md!$D$3,3)) &amp; IF(ISBLANK(stand_md!H2),"","_") &amp; UPPER(LEFT(stand_md!H2,3)) &amp; IF(ISBLANK(stand_md!H4),"","_") &amp; UPPER(LEFT(stand_md!H4,3)) &amp; "_" &amp; LEFT(LEFT(plant_md!H$3,1) &amp; RIGHT(plant_md!H$3,LEN(plant_md!H$3)-FIND(" ",plant_md!H$3)),3) &amp; "_" &amp; IFERROR(IF(VLOOKUP(sapflow_hd!F3,plant_dic!$M$2:$N$14,2,FALSE)="sap flux density (per unit sapwood area).","Js",IF(VLOOKUP(sapflow_hd!F3,plant_dic!$M$2:$N$14,2,FALSE)="sap flow (per tree).","Jt","Variable")),"Variable") &amp; "_" &amp;plant_md!H$1,"")</f>
        <v/>
      </c>
      <c r="I25" s="96" t="str">
        <f>IF(NOT(ISBLANK(plant_md!I$2)),UPPER(site_md!$D$4) &amp; "_" &amp; UPPER(LEFT(site_md!$D$3,3)) &amp; IF(ISBLANK(stand_md!I2),"","_") &amp; UPPER(LEFT(stand_md!I2,3)) &amp; IF(ISBLANK(stand_md!I4),"","_") &amp; UPPER(LEFT(stand_md!I4,3)) &amp; "_" &amp; LEFT(LEFT(plant_md!I$3,1) &amp; RIGHT(plant_md!I$3,LEN(plant_md!I$3)-FIND(" ",plant_md!I$3)),3) &amp; "_" &amp; IFERROR(IF(VLOOKUP(sapflow_hd!G3,plant_dic!$M$2:$N$14,2,FALSE)="sap flux density (per unit sapwood area).","Js",IF(VLOOKUP(sapflow_hd!G3,plant_dic!$M$2:$N$14,2,FALSE)="sap flow (per tree).","Jt","Variable")),"Variable") &amp; "_" &amp;plant_md!I$1,"")</f>
        <v/>
      </c>
      <c r="J25" s="96" t="str">
        <f>IF(NOT(ISBLANK(plant_md!J$2)),UPPER(site_md!$D$4) &amp; "_" &amp; UPPER(LEFT(site_md!$D$3,3)) &amp; IF(ISBLANK(stand_md!J2),"","_") &amp; UPPER(LEFT(stand_md!J2,3)) &amp; IF(ISBLANK(stand_md!J4),"","_") &amp; UPPER(LEFT(stand_md!J4,3)) &amp; "_" &amp; LEFT(LEFT(plant_md!J$3,1) &amp; RIGHT(plant_md!J$3,LEN(plant_md!J$3)-FIND(" ",plant_md!J$3)),3) &amp; "_" &amp; IFERROR(IF(VLOOKUP(sapflow_hd!H3,plant_dic!$M$2:$N$14,2,FALSE)="sap flux density (per unit sapwood area).","Js",IF(VLOOKUP(sapflow_hd!H3,plant_dic!$M$2:$N$14,2,FALSE)="sap flow (per tree).","Jt","Variable")),"Variable") &amp; "_" &amp;plant_md!J$1,"")</f>
        <v/>
      </c>
      <c r="K25" s="96" t="str">
        <f>IF(NOT(ISBLANK(plant_md!K$2)),UPPER(site_md!$D$4) &amp; "_" &amp; UPPER(LEFT(site_md!$D$3,3)) &amp; IF(ISBLANK(stand_md!K2),"","_") &amp; UPPER(LEFT(stand_md!K2,3)) &amp; IF(ISBLANK(stand_md!K4),"","_") &amp; UPPER(LEFT(stand_md!K4,3)) &amp; "_" &amp; LEFT(LEFT(plant_md!K$3,1) &amp; RIGHT(plant_md!K$3,LEN(plant_md!K$3)-FIND(" ",plant_md!K$3)),3) &amp; "_" &amp; IFERROR(IF(VLOOKUP(sapflow_hd!I3,plant_dic!$M$2:$N$14,2,FALSE)="sap flux density (per unit sapwood area).","Js",IF(VLOOKUP(sapflow_hd!I3,plant_dic!$M$2:$N$14,2,FALSE)="sap flow (per tree).","Jt","Variable")),"Variable") &amp; "_" &amp;plant_md!K$1,"")</f>
        <v/>
      </c>
      <c r="L25" s="96" t="str">
        <f>IF(NOT(ISBLANK(plant_md!L$2)),UPPER(site_md!$D$4) &amp; "_" &amp; UPPER(LEFT(site_md!$D$3,3)) &amp; IF(ISBLANK(stand_md!L2),"","_") &amp; UPPER(LEFT(stand_md!L2,3)) &amp; IF(ISBLANK(stand_md!L4),"","_") &amp; UPPER(LEFT(stand_md!L4,3)) &amp; "_" &amp; LEFT(LEFT(plant_md!L$3,1) &amp; RIGHT(plant_md!L$3,LEN(plant_md!L$3)-FIND(" ",plant_md!L$3)),3) &amp; "_" &amp; IFERROR(IF(VLOOKUP(sapflow_hd!J3,plant_dic!$M$2:$N$14,2,FALSE)="sap flux density (per unit sapwood area).","Js",IF(VLOOKUP(sapflow_hd!J3,plant_dic!$M$2:$N$14,2,FALSE)="sap flow (per tree).","Jt","Variable")),"Variable") &amp; "_" &amp;plant_md!L$1,"")</f>
        <v/>
      </c>
      <c r="M25" s="96" t="str">
        <f>IF(NOT(ISBLANK(plant_md!M$2)),UPPER(site_md!$D$4) &amp; "_" &amp; UPPER(LEFT(site_md!$D$3,3)) &amp; IF(ISBLANK(stand_md!M2),"","_") &amp; UPPER(LEFT(stand_md!M2,3)) &amp; IF(ISBLANK(stand_md!M4),"","_") &amp; UPPER(LEFT(stand_md!M4,3)) &amp; "_" &amp; LEFT(LEFT(plant_md!M$3,1) &amp; RIGHT(plant_md!M$3,LEN(plant_md!M$3)-FIND(" ",plant_md!M$3)),3) &amp; "_" &amp; IFERROR(IF(VLOOKUP(sapflow_hd!K3,plant_dic!$M$2:$N$14,2,FALSE)="sap flux density (per unit sapwood area).","Js",IF(VLOOKUP(sapflow_hd!K3,plant_dic!$M$2:$N$14,2,FALSE)="sap flow (per tree).","Jt","Variable")),"Variable") &amp; "_" &amp;plant_md!M$1,"")</f>
        <v/>
      </c>
      <c r="N25" s="96" t="str">
        <f>IF(NOT(ISBLANK(plant_md!N$2)),UPPER(site_md!$D$4) &amp; "_" &amp; UPPER(LEFT(site_md!$D$3,3)) &amp; IF(ISBLANK(stand_md!N2),"","_") &amp; UPPER(LEFT(stand_md!N2,3)) &amp; IF(ISBLANK(stand_md!N4),"","_") &amp; UPPER(LEFT(stand_md!N4,3)) &amp; "_" &amp; LEFT(LEFT(plant_md!N$3,1) &amp; RIGHT(plant_md!N$3,LEN(plant_md!N$3)-FIND(" ",plant_md!N$3)),3) &amp; "_" &amp; IFERROR(IF(VLOOKUP(sapflow_hd!L3,plant_dic!$M$2:$N$14,2,FALSE)="sap flux density (per unit sapwood area).","Js",IF(VLOOKUP(sapflow_hd!L3,plant_dic!$M$2:$N$14,2,FALSE)="sap flow (per tree).","Jt","Variable")),"Variable") &amp; "_" &amp;plant_md!N$1,"")</f>
        <v/>
      </c>
      <c r="O25" s="96" t="str">
        <f>IF(NOT(ISBLANK(plant_md!O$2)),UPPER(site_md!$D$4) &amp; "_" &amp; UPPER(LEFT(site_md!$D$3,3)) &amp; IF(ISBLANK(stand_md!O2),"","_") &amp; UPPER(LEFT(stand_md!O2,3)) &amp; IF(ISBLANK(stand_md!O4),"","_") &amp; UPPER(LEFT(stand_md!O4,3)) &amp; "_" &amp; LEFT(LEFT(plant_md!O$3,1) &amp; RIGHT(plant_md!O$3,LEN(plant_md!O$3)-FIND(" ",plant_md!O$3)),3) &amp; "_" &amp; IFERROR(IF(VLOOKUP(sapflow_hd!M3,plant_dic!$M$2:$N$14,2,FALSE)="sap flux density (per unit sapwood area).","Js",IF(VLOOKUP(sapflow_hd!M3,plant_dic!$M$2:$N$14,2,FALSE)="sap flow (per tree).","Jt","Variable")),"Variable") &amp; "_" &amp;plant_md!O$1,"")</f>
        <v/>
      </c>
      <c r="P25" s="96" t="str">
        <f>IF(NOT(ISBLANK(plant_md!P$2)),UPPER(site_md!$D$4) &amp; "_" &amp; UPPER(LEFT(site_md!$D$3,3)) &amp; IF(ISBLANK(stand_md!P2),"","_") &amp; UPPER(LEFT(stand_md!P2,3)) &amp; IF(ISBLANK(stand_md!P4),"","_") &amp; UPPER(LEFT(stand_md!P4,3)) &amp; "_" &amp; LEFT(LEFT(plant_md!P$3,1) &amp; RIGHT(plant_md!P$3,LEN(plant_md!P$3)-FIND(" ",plant_md!P$3)),3) &amp; "_" &amp; IFERROR(IF(VLOOKUP(sapflow_hd!N3,plant_dic!$M$2:$N$14,2,FALSE)="sap flux density (per unit sapwood area).","Js",IF(VLOOKUP(sapflow_hd!N3,plant_dic!$M$2:$N$14,2,FALSE)="sap flow (per tree).","Jt","Variable")),"Variable") &amp; "_" &amp;plant_md!P$1,"")</f>
        <v/>
      </c>
      <c r="Q25" s="96" t="str">
        <f>IF(NOT(ISBLANK(plant_md!Q$2)),UPPER(site_md!$D$4) &amp; "_" &amp; UPPER(LEFT(site_md!$D$3,3)) &amp; IF(ISBLANK(stand_md!Q2),"","_") &amp; UPPER(LEFT(stand_md!Q2,3)) &amp; IF(ISBLANK(stand_md!Q4),"","_") &amp; UPPER(LEFT(stand_md!Q4,3)) &amp; "_" &amp; LEFT(LEFT(plant_md!Q$3,1) &amp; RIGHT(plant_md!Q$3,LEN(plant_md!Q$3)-FIND(" ",plant_md!Q$3)),3) &amp; "_" &amp; IFERROR(IF(VLOOKUP(sapflow_hd!O3,plant_dic!$M$2:$N$14,2,FALSE)="sap flux density (per unit sapwood area).","Js",IF(VLOOKUP(sapflow_hd!O3,plant_dic!$M$2:$N$14,2,FALSE)="sap flow (per tree).","Jt","Variable")),"Variable") &amp; "_" &amp;plant_md!Q$1,"")</f>
        <v/>
      </c>
      <c r="R25" s="96" t="str">
        <f>IF(NOT(ISBLANK(plant_md!R$2)),UPPER(site_md!$D$4) &amp; "_" &amp; UPPER(LEFT(site_md!$D$3,3)) &amp; IF(ISBLANK(stand_md!R2),"","_") &amp; UPPER(LEFT(stand_md!R2,3)) &amp; IF(ISBLANK(stand_md!R4),"","_") &amp; UPPER(LEFT(stand_md!R4,3)) &amp; "_" &amp; LEFT(LEFT(plant_md!R$3,1) &amp; RIGHT(plant_md!R$3,LEN(plant_md!R$3)-FIND(" ",plant_md!R$3)),3) &amp; "_" &amp; IFERROR(IF(VLOOKUP(sapflow_hd!P3,plant_dic!$M$2:$N$14,2,FALSE)="sap flux density (per unit sapwood area).","Js",IF(VLOOKUP(sapflow_hd!P3,plant_dic!$M$2:$N$14,2,FALSE)="sap flow (per tree).","Jt","Variable")),"Variable") &amp; "_" &amp;plant_md!R$1,"")</f>
        <v/>
      </c>
      <c r="S25" s="96" t="str">
        <f>IF(NOT(ISBLANK(plant_md!S$2)),UPPER(site_md!$D$4) &amp; "_" &amp; UPPER(LEFT(site_md!$D$3,3)) &amp; IF(ISBLANK(stand_md!S2),"","_") &amp; UPPER(LEFT(stand_md!S2,3)) &amp; IF(ISBLANK(stand_md!S4),"","_") &amp; UPPER(LEFT(stand_md!S4,3)) &amp; "_" &amp; LEFT(LEFT(plant_md!S$3,1) &amp; RIGHT(plant_md!S$3,LEN(plant_md!S$3)-FIND(" ",plant_md!S$3)),3) &amp; "_" &amp; IFERROR(IF(VLOOKUP(sapflow_hd!Q3,plant_dic!$M$2:$N$14,2,FALSE)="sap flux density (per unit sapwood area).","Js",IF(VLOOKUP(sapflow_hd!Q3,plant_dic!$M$2:$N$14,2,FALSE)="sap flow (per tree).","Jt","Variable")),"Variable") &amp; "_" &amp;plant_md!S$1,"")</f>
        <v/>
      </c>
      <c r="T25" s="96" t="str">
        <f>IF(NOT(ISBLANK(plant_md!T$2)),UPPER(site_md!$D$4) &amp; "_" &amp; UPPER(LEFT(site_md!$D$3,3)) &amp; IF(ISBLANK(stand_md!T2),"","_") &amp; UPPER(LEFT(stand_md!T2,3)) &amp; IF(ISBLANK(stand_md!T4),"","_") &amp; UPPER(LEFT(stand_md!T4,3)) &amp; "_" &amp; LEFT(LEFT(plant_md!T$3,1) &amp; RIGHT(plant_md!T$3,LEN(plant_md!T$3)-FIND(" ",plant_md!T$3)),3) &amp; "_" &amp; IFERROR(IF(VLOOKUP(sapflow_hd!R3,plant_dic!$M$2:$N$14,2,FALSE)="sap flux density (per unit sapwood area).","Js",IF(VLOOKUP(sapflow_hd!R3,plant_dic!$M$2:$N$14,2,FALSE)="sap flow (per tree).","Jt","Variable")),"Variable") &amp; "_" &amp;plant_md!T$1,"")</f>
        <v/>
      </c>
      <c r="U25" s="96" t="str">
        <f>IF(NOT(ISBLANK(plant_md!U$2)),UPPER(site_md!$D$4) &amp; "_" &amp; UPPER(LEFT(site_md!$D$3,3)) &amp; IF(ISBLANK(stand_md!U2),"","_") &amp; UPPER(LEFT(stand_md!U2,3)) &amp; IF(ISBLANK(stand_md!U4),"","_") &amp; UPPER(LEFT(stand_md!U4,3)) &amp; "_" &amp; LEFT(LEFT(plant_md!U$3,1) &amp; RIGHT(plant_md!U$3,LEN(plant_md!U$3)-FIND(" ",plant_md!U$3)),3) &amp; "_" &amp; IFERROR(IF(VLOOKUP(sapflow_hd!S3,plant_dic!$M$2:$N$14,2,FALSE)="sap flux density (per unit sapwood area).","Js",IF(VLOOKUP(sapflow_hd!S3,plant_dic!$M$2:$N$14,2,FALSE)="sap flow (per tree).","Jt","Variable")),"Variable") &amp; "_" &amp;plant_md!U$1,"")</f>
        <v/>
      </c>
      <c r="V25" s="96" t="str">
        <f>IF(NOT(ISBLANK(plant_md!V$2)),UPPER(site_md!$D$4) &amp; "_" &amp; UPPER(LEFT(site_md!$D$3,3)) &amp; IF(ISBLANK(stand_md!V2),"","_") &amp; UPPER(LEFT(stand_md!V2,3)) &amp; IF(ISBLANK(stand_md!V4),"","_") &amp; UPPER(LEFT(stand_md!V4,3)) &amp; "_" &amp; LEFT(LEFT(plant_md!V$3,1) &amp; RIGHT(plant_md!V$3,LEN(plant_md!V$3)-FIND(" ",plant_md!V$3)),3) &amp; "_" &amp; IFERROR(IF(VLOOKUP(sapflow_hd!T3,plant_dic!$M$2:$N$14,2,FALSE)="sap flux density (per unit sapwood area).","Js",IF(VLOOKUP(sapflow_hd!T3,plant_dic!$M$2:$N$14,2,FALSE)="sap flow (per tree).","Jt","Variable")),"Variable") &amp; "_" &amp;plant_md!V$1,"")</f>
        <v/>
      </c>
      <c r="W25" s="96" t="str">
        <f>IF(NOT(ISBLANK(plant_md!W$2)),UPPER(site_md!$D$4) &amp; "_" &amp; UPPER(LEFT(site_md!$D$3,3)) &amp; IF(ISBLANK(stand_md!W2),"","_") &amp; UPPER(LEFT(stand_md!W2,3)) &amp; IF(ISBLANK(stand_md!W4),"","_") &amp; UPPER(LEFT(stand_md!W4,3)) &amp; "_" &amp; LEFT(LEFT(plant_md!W$3,1) &amp; RIGHT(plant_md!W$3,LEN(plant_md!W$3)-FIND(" ",plant_md!W$3)),3) &amp; "_" &amp; IFERROR(IF(VLOOKUP(sapflow_hd!U3,plant_dic!$M$2:$N$14,2,FALSE)="sap flux density (per unit sapwood area).","Js",IF(VLOOKUP(sapflow_hd!U3,plant_dic!$M$2:$N$14,2,FALSE)="sap flow (per tree).","Jt","Variable")),"Variable") &amp; "_" &amp;plant_md!W$1,"")</f>
        <v/>
      </c>
      <c r="X25" s="96" t="str">
        <f>IF(NOT(ISBLANK(plant_md!X$2)),UPPER(site_md!$D$4) &amp; "_" &amp; UPPER(LEFT(site_md!$D$3,3)) &amp; IF(ISBLANK(stand_md!X2),"","_") &amp; UPPER(LEFT(stand_md!X2,3)) &amp; IF(ISBLANK(stand_md!X4),"","_") &amp; UPPER(LEFT(stand_md!X4,3)) &amp; "_" &amp; LEFT(LEFT(plant_md!X$3,1) &amp; RIGHT(plant_md!X$3,LEN(plant_md!X$3)-FIND(" ",plant_md!X$3)),3) &amp; "_" &amp; IFERROR(IF(VLOOKUP(sapflow_hd!V3,plant_dic!$M$2:$N$14,2,FALSE)="sap flux density (per unit sapwood area).","Js",IF(VLOOKUP(sapflow_hd!V3,plant_dic!$M$2:$N$14,2,FALSE)="sap flow (per tree).","Jt","Variable")),"Variable") &amp; "_" &amp;plant_md!X$1,"")</f>
        <v/>
      </c>
      <c r="Y25" s="96" t="str">
        <f>IF(NOT(ISBLANK(plant_md!Y$2)),UPPER(site_md!$D$4) &amp; "_" &amp; UPPER(LEFT(site_md!$D$3,3)) &amp; IF(ISBLANK(stand_md!Y2),"","_") &amp; UPPER(LEFT(stand_md!Y2,3)) &amp; IF(ISBLANK(stand_md!Y4),"","_") &amp; UPPER(LEFT(stand_md!Y4,3)) &amp; "_" &amp; LEFT(LEFT(plant_md!Y$3,1) &amp; RIGHT(plant_md!Y$3,LEN(plant_md!Y$3)-FIND(" ",plant_md!Y$3)),3) &amp; "_" &amp; IFERROR(IF(VLOOKUP(sapflow_hd!W3,plant_dic!$M$2:$N$14,2,FALSE)="sap flux density (per unit sapwood area).","Js",IF(VLOOKUP(sapflow_hd!W3,plant_dic!$M$2:$N$14,2,FALSE)="sap flow (per tree).","Jt","Variable")),"Variable") &amp; "_" &amp;plant_md!Y$1,"")</f>
        <v/>
      </c>
      <c r="Z25" s="96" t="str">
        <f>IF(NOT(ISBLANK(plant_md!Z$2)),UPPER(site_md!$D$4) &amp; "_" &amp; UPPER(LEFT(site_md!$D$3,3)) &amp; IF(ISBLANK(stand_md!Z2),"","_") &amp; UPPER(LEFT(stand_md!Z2,3)) &amp; IF(ISBLANK(stand_md!Z4),"","_") &amp; UPPER(LEFT(stand_md!Z4,3)) &amp; "_" &amp; LEFT(LEFT(plant_md!Z$3,1) &amp; RIGHT(plant_md!Z$3,LEN(plant_md!Z$3)-FIND(" ",plant_md!Z$3)),3) &amp; "_" &amp; IFERROR(IF(VLOOKUP(sapflow_hd!X3,plant_dic!$M$2:$N$14,2,FALSE)="sap flux density (per unit sapwood area).","Js",IF(VLOOKUP(sapflow_hd!X3,plant_dic!$M$2:$N$14,2,FALSE)="sap flow (per tree).","Jt","Variable")),"Variable") &amp; "_" &amp;plant_md!Z$1,"")</f>
        <v/>
      </c>
      <c r="AA25" s="96" t="str">
        <f>IF(NOT(ISBLANK(plant_md!AA$2)),UPPER(site_md!$D$4) &amp; "_" &amp; UPPER(LEFT(site_md!$D$3,3)) &amp; IF(ISBLANK(stand_md!AA2),"","_") &amp; UPPER(LEFT(stand_md!AA2,3)) &amp; IF(ISBLANK(stand_md!AA4),"","_") &amp; UPPER(LEFT(stand_md!AA4,3))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f>
        <v/>
      </c>
      <c r="AB25" s="96" t="str">
        <f>IF(NOT(ISBLANK(plant_md!AB$2)),UPPER(site_md!$D$4) &amp; "_" &amp; UPPER(LEFT(site_md!$D$3,3)) &amp; IF(ISBLANK(stand_md!AB2),"","_") &amp; UPPER(LEFT(stand_md!AB2,3)) &amp; IF(ISBLANK(stand_md!AB4),"","_") &amp; UPPER(LEFT(stand_md!AB4,3))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f>
        <v/>
      </c>
      <c r="AC25" s="96" t="str">
        <f>IF(NOT(ISBLANK(plant_md!AC$2)),UPPER(site_md!$D$4) &amp; "_" &amp; UPPER(LEFT(site_md!$D$3,3)) &amp; IF(ISBLANK(stand_md!AC2),"","_") &amp; UPPER(LEFT(stand_md!AC2,3)) &amp; IF(ISBLANK(stand_md!AC4),"","_") &amp; UPPER(LEFT(stand_md!AC4,3))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f>
        <v/>
      </c>
      <c r="AD25" s="96" t="str">
        <f>IF(NOT(ISBLANK(plant_md!AD$2)),UPPER(site_md!$D$4) &amp; "_" &amp; UPPER(LEFT(site_md!$D$3,3)) &amp; IF(ISBLANK(stand_md!AD2),"","_") &amp; UPPER(LEFT(stand_md!AD2,3)) &amp; IF(ISBLANK(stand_md!AD4),"","_") &amp; UPPER(LEFT(stand_md!AD4,3))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f>
        <v/>
      </c>
      <c r="AE25" s="96" t="str">
        <f>IF(NOT(ISBLANK(plant_md!AE$2)),UPPER(site_md!$D$4) &amp; "_" &amp; UPPER(LEFT(site_md!$D$3,3)) &amp; IF(ISBLANK(stand_md!AE2),"","_") &amp; UPPER(LEFT(stand_md!AE2,3)) &amp; IF(ISBLANK(stand_md!AE4),"","_") &amp; UPPER(LEFT(stand_md!AE4,3))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f>
        <v/>
      </c>
      <c r="AF25" s="96" t="str">
        <f>IF(NOT(ISBLANK(plant_md!AF$2)),UPPER(site_md!$D$4) &amp; "_" &amp; UPPER(LEFT(site_md!$D$3,3)) &amp; IF(ISBLANK(stand_md!AF2),"","_") &amp; UPPER(LEFT(stand_md!AF2,3)) &amp; IF(ISBLANK(stand_md!AF4),"","_") &amp; UPPER(LEFT(stand_md!AF4,3))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f>
        <v/>
      </c>
      <c r="AG25" s="96" t="str">
        <f>IF(NOT(ISBLANK(plant_md!AG$2)),UPPER(site_md!$D$4) &amp; "_" &amp; UPPER(LEFT(site_md!$D$3,3)) &amp; IF(ISBLANK(stand_md!AG2),"","_") &amp; UPPER(LEFT(stand_md!AG2,3)) &amp; IF(ISBLANK(stand_md!AG4),"","_") &amp; UPPER(LEFT(stand_md!AG4,3))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f>
        <v/>
      </c>
      <c r="AH25" s="96" t="str">
        <f>IF(NOT(ISBLANK(plant_md!AH$2)),UPPER(site_md!$D$4) &amp; "_" &amp; UPPER(LEFT(site_md!$D$3,3)) &amp; IF(ISBLANK(stand_md!AH2),"","_") &amp; UPPER(LEFT(stand_md!AH2,3)) &amp; IF(ISBLANK(stand_md!AH4),"","_") &amp; UPPER(LEFT(stand_md!AH4,3))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f>
        <v/>
      </c>
      <c r="AI25" s="96" t="str">
        <f>IF(NOT(ISBLANK(plant_md!AI$2)),UPPER(site_md!$D$4) &amp; "_" &amp; UPPER(LEFT(site_md!$D$3,3)) &amp; IF(ISBLANK(stand_md!AI2),"","_") &amp; UPPER(LEFT(stand_md!AI2,3)) &amp; IF(ISBLANK(stand_md!AI4),"","_") &amp; UPPER(LEFT(stand_md!AI4,3))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f>
        <v/>
      </c>
      <c r="AJ25" s="96" t="str">
        <f>IF(NOT(ISBLANK(plant_md!AJ$2)),UPPER(site_md!$D$4) &amp; "_" &amp; UPPER(LEFT(site_md!$D$3,3)) &amp; IF(ISBLANK(stand_md!AJ2),"","_") &amp; UPPER(LEFT(stand_md!AJ2,3)) &amp; IF(ISBLANK(stand_md!AJ4),"","_") &amp; UPPER(LEFT(stand_md!AJ4,3))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f>
        <v/>
      </c>
      <c r="AK25" s="96" t="str">
        <f>IF(NOT(ISBLANK(plant_md!AK$2)),UPPER(site_md!$D$4) &amp; "_" &amp; UPPER(LEFT(site_md!$D$3,3)) &amp; IF(ISBLANK(stand_md!AK2),"","_") &amp; UPPER(LEFT(stand_md!AK2,3)) &amp; IF(ISBLANK(stand_md!AK4),"","_") &amp; UPPER(LEFT(stand_md!AK4,3))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f>
        <v/>
      </c>
      <c r="AL25" s="96" t="str">
        <f>IF(NOT(ISBLANK(plant_md!AL$2)),UPPER(site_md!$D$4) &amp; "_" &amp; UPPER(LEFT(site_md!$D$3,3)) &amp; IF(ISBLANK(stand_md!AL2),"","_") &amp; UPPER(LEFT(stand_md!AL2,3)) &amp; IF(ISBLANK(stand_md!AL4),"","_") &amp; UPPER(LEFT(stand_md!AL4,3))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f>
        <v/>
      </c>
      <c r="AM25" s="96" t="str">
        <f>IF(NOT(ISBLANK(plant_md!AM$2)),UPPER(site_md!$D$4) &amp; "_" &amp; UPPER(LEFT(site_md!$D$3,3)) &amp; IF(ISBLANK(stand_md!AM2),"","_") &amp; UPPER(LEFT(stand_md!AM2,3)) &amp; IF(ISBLANK(stand_md!AM4),"","_") &amp; UPPER(LEFT(stand_md!AM4,3))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f>
        <v/>
      </c>
      <c r="AN25" s="96" t="str">
        <f>IF(NOT(ISBLANK(plant_md!AN$2)),UPPER(site_md!$D$4) &amp; "_" &amp; UPPER(LEFT(site_md!$D$3,3)) &amp; IF(ISBLANK(stand_md!AN2),"","_") &amp; UPPER(LEFT(stand_md!AN2,3)) &amp; IF(ISBLANK(stand_md!AN4),"","_") &amp; UPPER(LEFT(stand_md!AN4,3))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f>
        <v/>
      </c>
      <c r="AO25" s="96" t="str">
        <f>IF(NOT(ISBLANK(plant_md!AO$2)),UPPER(site_md!$D$4) &amp; "_" &amp; UPPER(LEFT(site_md!$D$3,3)) &amp; IF(ISBLANK(stand_md!AO2),"","_") &amp; UPPER(LEFT(stand_md!AO2,3)) &amp; IF(ISBLANK(stand_md!AO4),"","_") &amp; UPPER(LEFT(stand_md!AO4,3))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f>
        <v/>
      </c>
      <c r="AP25" s="96" t="str">
        <f>IF(NOT(ISBLANK(plant_md!AP$2)),UPPER(site_md!$D$4) &amp; "_" &amp; UPPER(LEFT(site_md!$D$3,3)) &amp; IF(ISBLANK(stand_md!AP2),"","_") &amp; UPPER(LEFT(stand_md!AP2,3)) &amp; IF(ISBLANK(stand_md!AP4),"","_") &amp; UPPER(LEFT(stand_md!AP4,3))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f>
        <v/>
      </c>
      <c r="AQ25" s="96" t="str">
        <f>IF(NOT(ISBLANK(plant_md!AQ$2)),UPPER(site_md!$D$4) &amp; "_" &amp; UPPER(LEFT(site_md!$D$3,3)) &amp; IF(ISBLANK(stand_md!AQ2),"","_") &amp; UPPER(LEFT(stand_md!AQ2,3)) &amp; IF(ISBLANK(stand_md!AQ4),"","_") &amp; UPPER(LEFT(stand_md!AQ4,3))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f>
        <v/>
      </c>
      <c r="AR25" s="96" t="str">
        <f>IF(NOT(ISBLANK(plant_md!AR$2)),UPPER(site_md!$D$4) &amp; "_" &amp; UPPER(LEFT(site_md!$D$3,3)) &amp; IF(ISBLANK(stand_md!AR2),"","_") &amp; UPPER(LEFT(stand_md!AR2,3)) &amp; IF(ISBLANK(stand_md!AR4),"","_") &amp; UPPER(LEFT(stand_md!AR4,3))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f>
        <v/>
      </c>
      <c r="AS25" s="96" t="str">
        <f>IF(NOT(ISBLANK(plant_md!AS$2)),UPPER(site_md!$D$4) &amp; "_" &amp; UPPER(LEFT(site_md!$D$3,3)) &amp; IF(ISBLANK(stand_md!AS2),"","_") &amp; UPPER(LEFT(stand_md!AS2,3)) &amp; IF(ISBLANK(stand_md!AS4),"","_") &amp; UPPER(LEFT(stand_md!AS4,3))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f>
        <v/>
      </c>
      <c r="AT25" s="96" t="str">
        <f>IF(NOT(ISBLANK(plant_md!AT$2)),UPPER(site_md!$D$4) &amp; "_" &amp; UPPER(LEFT(site_md!$D$3,3)) &amp; IF(ISBLANK(stand_md!AT2),"","_") &amp; UPPER(LEFT(stand_md!AT2,3)) &amp; IF(ISBLANK(stand_md!AT4),"","_") &amp; UPPER(LEFT(stand_md!AT4,3))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f>
        <v/>
      </c>
      <c r="AU25" s="96" t="str">
        <f>IF(NOT(ISBLANK(plant_md!AU$2)),UPPER(site_md!$D$4) &amp; "_" &amp; UPPER(LEFT(site_md!$D$3,3)) &amp; IF(ISBLANK(stand_md!AU2),"","_") &amp; UPPER(LEFT(stand_md!AU2,3)) &amp; IF(ISBLANK(stand_md!AU4),"","_") &amp; UPPER(LEFT(stand_md!AU4,3))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f>
        <v/>
      </c>
      <c r="AV25" s="96" t="str">
        <f>IF(NOT(ISBLANK(plant_md!AV$2)),UPPER(site_md!$D$4) &amp; "_" &amp; UPPER(LEFT(site_md!$D$3,3)) &amp; IF(ISBLANK(stand_md!AV2),"","_") &amp; UPPER(LEFT(stand_md!AV2,3)) &amp; IF(ISBLANK(stand_md!AV4),"","_") &amp; UPPER(LEFT(stand_md!AV4,3))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f>
        <v/>
      </c>
      <c r="AW25" s="96" t="str">
        <f>IF(NOT(ISBLANK(plant_md!AW$2)),UPPER(site_md!$D$4) &amp; "_" &amp; UPPER(LEFT(site_md!$D$3,3)) &amp; IF(ISBLANK(stand_md!AW2),"","_") &amp; UPPER(LEFT(stand_md!AW2,3)) &amp; IF(ISBLANK(stand_md!AW4),"","_") &amp; UPPER(LEFT(stand_md!AW4,3))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f>
        <v/>
      </c>
      <c r="AX25" s="96" t="str">
        <f>IF(NOT(ISBLANK(plant_md!AX$2)),UPPER(site_md!$D$4) &amp; "_" &amp; UPPER(LEFT(site_md!$D$3,3)) &amp; IF(ISBLANK(stand_md!AX2),"","_") &amp; UPPER(LEFT(stand_md!AX2,3)) &amp; IF(ISBLANK(stand_md!AX4),"","_") &amp; UPPER(LEFT(stand_md!AX4,3))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f>
        <v/>
      </c>
      <c r="AY25" s="96" t="str">
        <f>IF(NOT(ISBLANK(plant_md!AY$2)),UPPER(site_md!$D$4) &amp; "_" &amp; UPPER(LEFT(site_md!$D$3,3)) &amp; IF(ISBLANK(stand_md!AY2),"","_") &amp; UPPER(LEFT(stand_md!AY2,3)) &amp; IF(ISBLANK(stand_md!AY4),"","_") &amp; UPPER(LEFT(stand_md!AY4,3))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f>
        <v/>
      </c>
      <c r="AZ25" s="96" t="str">
        <f>IF(NOT(ISBLANK(plant_md!AZ$2)),UPPER(site_md!$D$4) &amp; "_" &amp; UPPER(LEFT(site_md!$D$3,3)) &amp; IF(ISBLANK(stand_md!AZ2),"","_") &amp; UPPER(LEFT(stand_md!AZ2,3)) &amp; IF(ISBLANK(stand_md!AZ4),"","_") &amp; UPPER(LEFT(stand_md!AZ4,3))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f>
        <v/>
      </c>
      <c r="BA25" s="96" t="str">
        <f>IF(NOT(ISBLANK(plant_md!BA$2)),UPPER(site_md!$D$4) &amp; "_" &amp; UPPER(LEFT(site_md!$D$3,3)) &amp; IF(ISBLANK(stand_md!BA2),"","_") &amp; UPPER(LEFT(stand_md!BA2,3)) &amp; IF(ISBLANK(stand_md!BA4),"","_") &amp; UPPER(LEFT(stand_md!BA4,3))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f>
        <v/>
      </c>
      <c r="BB25" s="96" t="str">
        <f>IF(NOT(ISBLANK(plant_md!BB$2)),UPPER(site_md!$D$4) &amp; "_" &amp; UPPER(LEFT(site_md!$D$3,3)) &amp; IF(ISBLANK(stand_md!BB2),"","_") &amp; UPPER(LEFT(stand_md!BB2,3)) &amp; IF(ISBLANK(stand_md!BB4),"","_") &amp; UPPER(LEFT(stand_md!BB4,3))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f>
        <v/>
      </c>
      <c r="BC25" s="96" t="str">
        <f>IF(NOT(ISBLANK(plant_md!BC$2)),UPPER(site_md!$D$4) &amp; "_" &amp; UPPER(LEFT(site_md!$D$3,3)) &amp; IF(ISBLANK(stand_md!BC2),"","_") &amp; UPPER(LEFT(stand_md!BC2,3)) &amp; IF(ISBLANK(stand_md!BC4),"","_") &amp; UPPER(LEFT(stand_md!BC4,3))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f>
        <v/>
      </c>
      <c r="BD25" s="96" t="str">
        <f>IF(NOT(ISBLANK(plant_md!BD$2)),UPPER(site_md!$D$4) &amp; "_" &amp; UPPER(LEFT(site_md!$D$3,3)) &amp; IF(ISBLANK(stand_md!BD2),"","_") &amp; UPPER(LEFT(stand_md!BD2,3)) &amp; IF(ISBLANK(stand_md!BD4),"","_") &amp; UPPER(LEFT(stand_md!BD4,3))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f>
        <v/>
      </c>
      <c r="BE25" s="96" t="str">
        <f>IF(NOT(ISBLANK(plant_md!BE$2)),UPPER(site_md!$D$4) &amp; "_" &amp; UPPER(LEFT(site_md!$D$3,3)) &amp; IF(ISBLANK(stand_md!BE2),"","_") &amp; UPPER(LEFT(stand_md!BE2,3)) &amp; IF(ISBLANK(stand_md!BE4),"","_") &amp; UPPER(LEFT(stand_md!BE4,3))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f>
        <v/>
      </c>
      <c r="BF25" s="96" t="str">
        <f>IF(NOT(ISBLANK(plant_md!BF$2)),UPPER(site_md!$D$4) &amp; "_" &amp; UPPER(LEFT(site_md!$D$3,3)) &amp; IF(ISBLANK(stand_md!BF2),"","_") &amp; UPPER(LEFT(stand_md!BF2,3)) &amp; IF(ISBLANK(stand_md!BF4),"","_") &amp; UPPER(LEFT(stand_md!BF4,3))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f>
        <v/>
      </c>
      <c r="BG25" s="96" t="str">
        <f>IF(NOT(ISBLANK(plant_md!BG$2)),UPPER(site_md!$D$4) &amp; "_" &amp; UPPER(LEFT(site_md!$D$3,3)) &amp; IF(ISBLANK(stand_md!BG2),"","_") &amp; UPPER(LEFT(stand_md!BG2,3)) &amp; IF(ISBLANK(stand_md!BG4),"","_") &amp; UPPER(LEFT(stand_md!BG4,3))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f>
        <v/>
      </c>
      <c r="BH25" s="96" t="str">
        <f>IF(NOT(ISBLANK(plant_md!BH$2)),UPPER(site_md!$D$4) &amp; "_" &amp; UPPER(LEFT(site_md!$D$3,3)) &amp; IF(ISBLANK(stand_md!BH2),"","_") &amp; UPPER(LEFT(stand_md!BH2,3)) &amp; IF(ISBLANK(stand_md!BH4),"","_") &amp; UPPER(LEFT(stand_md!BH4,3))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f>
        <v/>
      </c>
      <c r="BI25" s="96" t="str">
        <f>IF(NOT(ISBLANK(plant_md!BI$2)),UPPER(site_md!$D$4) &amp; "_" &amp; UPPER(LEFT(site_md!$D$3,3)) &amp; IF(ISBLANK(stand_md!BI2),"","_") &amp; UPPER(LEFT(stand_md!BI2,3)) &amp; IF(ISBLANK(stand_md!BI4),"","_") &amp; UPPER(LEFT(stand_md!BI4,3))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f>
        <v/>
      </c>
      <c r="BJ25" s="96" t="str">
        <f>IF(NOT(ISBLANK(plant_md!BJ$2)),UPPER(site_md!$D$4) &amp; "_" &amp; UPPER(LEFT(site_md!$D$3,3)) &amp; IF(ISBLANK(stand_md!BJ2),"","_") &amp; UPPER(LEFT(stand_md!BJ2,3)) &amp; IF(ISBLANK(stand_md!BJ4),"","_") &amp; UPPER(LEFT(stand_md!BJ4,3))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f>
        <v/>
      </c>
      <c r="BK25" s="96" t="str">
        <f>IF(NOT(ISBLANK(plant_md!BK$2)),UPPER(site_md!$D$4) &amp; "_" &amp; UPPER(LEFT(site_md!$D$3,3)) &amp; IF(ISBLANK(stand_md!BK2),"","_") &amp; UPPER(LEFT(stand_md!BK2,3)) &amp; IF(ISBLANK(stand_md!BK4),"","_") &amp; UPPER(LEFT(stand_md!BK4,3))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f>
        <v/>
      </c>
      <c r="BL25" s="96" t="str">
        <f>IF(NOT(ISBLANK(plant_md!BL$2)),UPPER(site_md!$D$4) &amp; "_" &amp; UPPER(LEFT(site_md!$D$3,3)) &amp; IF(ISBLANK(stand_md!BL2),"","_") &amp; UPPER(LEFT(stand_md!BL2,3)) &amp; IF(ISBLANK(stand_md!BL4),"","_") &amp; UPPER(LEFT(stand_md!BL4,3))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f>
        <v/>
      </c>
      <c r="BM25" s="96" t="str">
        <f>IF(NOT(ISBLANK(plant_md!BM$2)),UPPER(site_md!$D$4) &amp; "_" &amp; UPPER(LEFT(site_md!$D$3,3)) &amp; IF(ISBLANK(stand_md!BM2),"","_") &amp; UPPER(LEFT(stand_md!BM2,3)) &amp; IF(ISBLANK(stand_md!BM4),"","_") &amp; UPPER(LEFT(stand_md!BM4,3))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f>
        <v/>
      </c>
      <c r="BN25" s="96" t="str">
        <f>IF(NOT(ISBLANK(plant_md!BN$2)),UPPER(site_md!$D$4) &amp; "_" &amp; UPPER(LEFT(site_md!$D$3,3)) &amp; IF(ISBLANK(stand_md!BN2),"","_") &amp; UPPER(LEFT(stand_md!BN2,3)) &amp; IF(ISBLANK(stand_md!BN4),"","_") &amp; UPPER(LEFT(stand_md!BN4,3))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f>
        <v/>
      </c>
      <c r="BO25" s="96" t="str">
        <f>IF(NOT(ISBLANK(plant_md!BO$2)),UPPER(site_md!$D$4) &amp; "_" &amp; UPPER(LEFT(site_md!$D$3,3)) &amp; IF(ISBLANK(stand_md!BO2),"","_") &amp; UPPER(LEFT(stand_md!BO2,3)) &amp; IF(ISBLANK(stand_md!BO4),"","_") &amp; UPPER(LEFT(stand_md!BO4,3))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f>
        <v/>
      </c>
      <c r="BP25" s="96" t="str">
        <f>IF(NOT(ISBLANK(plant_md!BP$2)),UPPER(site_md!$D$4) &amp; "_" &amp; UPPER(LEFT(site_md!$D$3,3)) &amp; IF(ISBLANK(stand_md!BP2),"","_") &amp; UPPER(LEFT(stand_md!BP2,3)) &amp; IF(ISBLANK(stand_md!BP4),"","_") &amp; UPPER(LEFT(stand_md!BP4,3))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f>
        <v/>
      </c>
      <c r="BQ25" s="96" t="str">
        <f>IF(NOT(ISBLANK(plant_md!BQ$2)),UPPER(site_md!$D$4) &amp; "_" &amp; UPPER(LEFT(site_md!$D$3,3)) &amp; IF(ISBLANK(stand_md!BQ2),"","_") &amp; UPPER(LEFT(stand_md!BQ2,3)) &amp; IF(ISBLANK(stand_md!BQ4),"","_") &amp; UPPER(LEFT(stand_md!BQ4,3))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f>
        <v/>
      </c>
      <c r="BR25" s="96" t="str">
        <f>IF(NOT(ISBLANK(plant_md!BR$2)),UPPER(site_md!$D$4) &amp; "_" &amp; UPPER(LEFT(site_md!$D$3,3)) &amp; IF(ISBLANK(stand_md!BR2),"","_") &amp; UPPER(LEFT(stand_md!BR2,3)) &amp; IF(ISBLANK(stand_md!BR4),"","_") &amp; UPPER(LEFT(stand_md!BR4,3))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f>
        <v/>
      </c>
      <c r="BS25" s="96" t="str">
        <f>IF(NOT(ISBLANK(plant_md!BS$2)),UPPER(site_md!$D$4) &amp; "_" &amp; UPPER(LEFT(site_md!$D$3,3)) &amp; IF(ISBLANK(stand_md!BS2),"","_") &amp; UPPER(LEFT(stand_md!BS2,3)) &amp; IF(ISBLANK(stand_md!BS4),"","_") &amp; UPPER(LEFT(stand_md!BS4,3))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f>
        <v/>
      </c>
      <c r="BT25" s="96" t="str">
        <f>IF(NOT(ISBLANK(plant_md!BT$2)),UPPER(site_md!$D$4) &amp; "_" &amp; UPPER(LEFT(site_md!$D$3,3)) &amp; IF(ISBLANK(stand_md!BT2),"","_") &amp; UPPER(LEFT(stand_md!BT2,3)) &amp; IF(ISBLANK(stand_md!BT4),"","_") &amp; UPPER(LEFT(stand_md!BT4,3))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f>
        <v/>
      </c>
      <c r="BU25" s="96" t="str">
        <f>IF(NOT(ISBLANK(plant_md!BU$2)),UPPER(site_md!$D$4) &amp; "_" &amp; UPPER(LEFT(site_md!$D$3,3)) &amp; IF(ISBLANK(stand_md!BU2),"","_") &amp; UPPER(LEFT(stand_md!BU2,3)) &amp; IF(ISBLANK(stand_md!BU4),"","_") &amp; UPPER(LEFT(stand_md!BU4,3))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f>
        <v/>
      </c>
      <c r="BV25" s="96" t="str">
        <f>IF(NOT(ISBLANK(plant_md!BV$2)),UPPER(site_md!$D$4) &amp; "_" &amp; UPPER(LEFT(site_md!$D$3,3)) &amp; IF(ISBLANK(stand_md!BV2),"","_") &amp; UPPER(LEFT(stand_md!BV2,3)) &amp; IF(ISBLANK(stand_md!BV4),"","_") &amp; UPPER(LEFT(stand_md!BV4,3))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f>
        <v/>
      </c>
      <c r="BW25" s="96" t="str">
        <f>IF(NOT(ISBLANK(plant_md!BW$2)),UPPER(site_md!$D$4) &amp; "_" &amp; UPPER(LEFT(site_md!$D$3,3)) &amp; IF(ISBLANK(stand_md!BW2),"","_") &amp; UPPER(LEFT(stand_md!BW2,3)) &amp; IF(ISBLANK(stand_md!BW4),"","_") &amp; UPPER(LEFT(stand_md!BW4,3))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f>
        <v/>
      </c>
      <c r="BX25" s="96" t="str">
        <f>IF(NOT(ISBLANK(plant_md!BX$2)),UPPER(site_md!$D$4) &amp; "_" &amp; UPPER(LEFT(site_md!$D$3,3)) &amp; IF(ISBLANK(stand_md!BX2),"","_") &amp; UPPER(LEFT(stand_md!BX2,3)) &amp; IF(ISBLANK(stand_md!BX4),"","_") &amp; UPPER(LEFT(stand_md!BX4,3))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f>
        <v/>
      </c>
      <c r="BY25" s="96" t="str">
        <f>IF(NOT(ISBLANK(plant_md!BY$2)),UPPER(site_md!$D$4) &amp; "_" &amp; UPPER(LEFT(site_md!$D$3,3)) &amp; IF(ISBLANK(stand_md!BY2),"","_") &amp; UPPER(LEFT(stand_md!BY2,3)) &amp; IF(ISBLANK(stand_md!BY4),"","_") &amp; UPPER(LEFT(stand_md!BY4,3))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f>
        <v/>
      </c>
      <c r="BZ25" s="96" t="str">
        <f>IF(NOT(ISBLANK(plant_md!BZ$2)),UPPER(site_md!$D$4) &amp; "_" &amp; UPPER(LEFT(site_md!$D$3,3)) &amp; IF(ISBLANK(stand_md!BZ2),"","_") &amp; UPPER(LEFT(stand_md!BZ2,3)) &amp; IF(ISBLANK(stand_md!BZ4),"","_") &amp; UPPER(LEFT(stand_md!BZ4,3))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f>
        <v/>
      </c>
      <c r="CA25" s="96" t="str">
        <f>IF(NOT(ISBLANK(plant_md!CA$2)),UPPER(site_md!$D$4) &amp; "_" &amp; UPPER(LEFT(site_md!$D$3,3)) &amp; IF(ISBLANK(stand_md!CA2),"","_") &amp; UPPER(LEFT(stand_md!CA2,3)) &amp; IF(ISBLANK(stand_md!CA4),"","_") &amp; UPPER(LEFT(stand_md!CA4,3))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f>
        <v/>
      </c>
      <c r="CB25" s="96" t="str">
        <f>IF(NOT(ISBLANK(plant_md!CB$2)),UPPER(site_md!$D$4) &amp; "_" &amp; UPPER(LEFT(site_md!$D$3,3)) &amp; IF(ISBLANK(stand_md!CB2),"","_") &amp; UPPER(LEFT(stand_md!CB2,3)) &amp; IF(ISBLANK(stand_md!CB4),"","_") &amp; UPPER(LEFT(stand_md!CB4,3))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f>
        <v/>
      </c>
      <c r="CC25" s="96" t="str">
        <f>IF(NOT(ISBLANK(plant_md!CC$2)),UPPER(site_md!$D$4) &amp; "_" &amp; UPPER(LEFT(site_md!$D$3,3)) &amp; IF(ISBLANK(stand_md!CC2),"","_") &amp; UPPER(LEFT(stand_md!CC2,3)) &amp; IF(ISBLANK(stand_md!CC4),"","_") &amp; UPPER(LEFT(stand_md!CC4,3))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f>
        <v/>
      </c>
      <c r="CD25" s="96" t="str">
        <f>IF(NOT(ISBLANK(plant_md!CD$2)),UPPER(site_md!$D$4) &amp; "_" &amp; UPPER(LEFT(site_md!$D$3,3)) &amp; IF(ISBLANK(stand_md!CD2),"","_") &amp; UPPER(LEFT(stand_md!CD2,3)) &amp; IF(ISBLANK(stand_md!CD4),"","_") &amp; UPPER(LEFT(stand_md!CD4,3))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f>
        <v/>
      </c>
      <c r="CE25" s="96" t="str">
        <f>IF(NOT(ISBLANK(plant_md!CE$2)),UPPER(site_md!$D$4) &amp; "_" &amp; UPPER(LEFT(site_md!$D$3,3)) &amp; IF(ISBLANK(stand_md!CE2),"","_") &amp; UPPER(LEFT(stand_md!CE2,3)) &amp; IF(ISBLANK(stand_md!CE4),"","_") &amp; UPPER(LEFT(stand_md!CE4,3))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f>
        <v/>
      </c>
      <c r="CF25" s="96" t="str">
        <f>IF(NOT(ISBLANK(plant_md!CF$2)),UPPER(site_md!$D$4) &amp; "_" &amp; UPPER(LEFT(site_md!$D$3,3)) &amp; IF(ISBLANK(stand_md!CF2),"","_") &amp; UPPER(LEFT(stand_md!CF2,3)) &amp; IF(ISBLANK(stand_md!CF4),"","_") &amp; UPPER(LEFT(stand_md!CF4,3))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f>
        <v/>
      </c>
      <c r="CG25" s="96" t="str">
        <f>IF(NOT(ISBLANK(plant_md!CG$2)),UPPER(site_md!$D$4) &amp; "_" &amp; UPPER(LEFT(site_md!$D$3,3)) &amp; IF(ISBLANK(stand_md!CG2),"","_") &amp; UPPER(LEFT(stand_md!CG2,3)) &amp; IF(ISBLANK(stand_md!CG4),"","_") &amp; UPPER(LEFT(stand_md!CG4,3))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f>
        <v/>
      </c>
      <c r="CH25" s="96" t="str">
        <f>IF(NOT(ISBLANK(plant_md!CH$2)),UPPER(site_md!$D$4) &amp; "_" &amp; UPPER(LEFT(site_md!$D$3,3)) &amp; IF(ISBLANK(stand_md!CH2),"","_") &amp; UPPER(LEFT(stand_md!CH2,3)) &amp; IF(ISBLANK(stand_md!CH4),"","_") &amp; UPPER(LEFT(stand_md!CH4,3))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f>
        <v/>
      </c>
      <c r="CI25" s="96" t="str">
        <f>IF(NOT(ISBLANK(plant_md!CI$2)),UPPER(site_md!$D$4) &amp; "_" &amp; UPPER(LEFT(site_md!$D$3,3)) &amp; IF(ISBLANK(stand_md!CI2),"","_") &amp; UPPER(LEFT(stand_md!CI2,3)) &amp; IF(ISBLANK(stand_md!CI4),"","_") &amp; UPPER(LEFT(stand_md!CI4,3))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f>
        <v/>
      </c>
      <c r="CJ25" s="96" t="str">
        <f>IF(NOT(ISBLANK(plant_md!CJ$2)),UPPER(site_md!$D$4) &amp; "_" &amp; UPPER(LEFT(site_md!$D$3,3)) &amp; IF(ISBLANK(stand_md!CJ2),"","_") &amp; UPPER(LEFT(stand_md!CJ2,3)) &amp; IF(ISBLANK(stand_md!CJ4),"","_") &amp; UPPER(LEFT(stand_md!CJ4,3))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f>
        <v/>
      </c>
      <c r="CK25" s="96" t="str">
        <f>IF(NOT(ISBLANK(plant_md!CK$2)),UPPER(site_md!$D$4) &amp; "_" &amp; UPPER(LEFT(site_md!$D$3,3)) &amp; IF(ISBLANK(stand_md!CK2),"","_") &amp; UPPER(LEFT(stand_md!CK2,3)) &amp; IF(ISBLANK(stand_md!CK4),"","_") &amp; UPPER(LEFT(stand_md!CK4,3))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f>
        <v/>
      </c>
      <c r="CL25" s="96" t="str">
        <f>IF(NOT(ISBLANK(plant_md!CL$2)),UPPER(site_md!$D$4) &amp; "_" &amp; UPPER(LEFT(site_md!$D$3,3)) &amp; IF(ISBLANK(stand_md!CL2),"","_") &amp; UPPER(LEFT(stand_md!CL2,3)) &amp; IF(ISBLANK(stand_md!CL4),"","_") &amp; UPPER(LEFT(stand_md!CL4,3))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f>
        <v/>
      </c>
      <c r="CM25" s="96" t="str">
        <f>IF(NOT(ISBLANK(plant_md!CM$2)),UPPER(site_md!$D$4) &amp; "_" &amp; UPPER(LEFT(site_md!$D$3,3)) &amp; IF(ISBLANK(stand_md!CM2),"","_") &amp; UPPER(LEFT(stand_md!CM2,3)) &amp; IF(ISBLANK(stand_md!CM4),"","_") &amp; UPPER(LEFT(stand_md!CM4,3))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f>
        <v/>
      </c>
      <c r="CN25" s="96" t="str">
        <f>IF(NOT(ISBLANK(plant_md!CN$2)),UPPER(site_md!$D$4) &amp; "_" &amp; UPPER(LEFT(site_md!$D$3,3)) &amp; IF(ISBLANK(stand_md!CN2),"","_") &amp; UPPER(LEFT(stand_md!CN2,3)) &amp; IF(ISBLANK(stand_md!CN4),"","_") &amp; UPPER(LEFT(stand_md!CN4,3))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f>
        <v/>
      </c>
      <c r="CO25" s="96" t="str">
        <f>IF(NOT(ISBLANK(plant_md!CO$2)),UPPER(site_md!$D$4) &amp; "_" &amp; UPPER(LEFT(site_md!$D$3,3)) &amp; IF(ISBLANK(stand_md!CO2),"","_") &amp; UPPER(LEFT(stand_md!CO2,3)) &amp; IF(ISBLANK(stand_md!CO4),"","_") &amp; UPPER(LEFT(stand_md!CO4,3))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f>
        <v/>
      </c>
      <c r="CP25" s="96" t="str">
        <f>IF(NOT(ISBLANK(plant_md!CP$2)),UPPER(site_md!$D$4) &amp; "_" &amp; UPPER(LEFT(site_md!$D$3,3)) &amp; IF(ISBLANK(stand_md!CP2),"","_") &amp; UPPER(LEFT(stand_md!CP2,3)) &amp; IF(ISBLANK(stand_md!CP4),"","_") &amp; UPPER(LEFT(stand_md!CP4,3))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f>
        <v/>
      </c>
      <c r="CQ25" s="96" t="str">
        <f>IF(NOT(ISBLANK(plant_md!CQ$2)),UPPER(site_md!$D$4) &amp; "_" &amp; UPPER(LEFT(site_md!$D$3,3)) &amp; IF(ISBLANK(stand_md!CQ2),"","_") &amp; UPPER(LEFT(stand_md!CQ2,3)) &amp; IF(ISBLANK(stand_md!CQ4),"","_") &amp; UPPER(LEFT(stand_md!CQ4,3))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f>
        <v/>
      </c>
      <c r="CR25" s="96" t="str">
        <f>IF(NOT(ISBLANK(plant_md!CR$2)),UPPER(site_md!$D$4) &amp; "_" &amp; UPPER(LEFT(site_md!$D$3,3)) &amp; IF(ISBLANK(stand_md!CR2),"","_") &amp; UPPER(LEFT(stand_md!CR2,3)) &amp; IF(ISBLANK(stand_md!CR4),"","_") &amp; UPPER(LEFT(stand_md!CR4,3))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f>
        <v/>
      </c>
      <c r="CS25" s="96" t="str">
        <f>IF(NOT(ISBLANK(plant_md!CS$2)),UPPER(site_md!$D$4) &amp; "_" &amp; UPPER(LEFT(site_md!$D$3,3)) &amp; IF(ISBLANK(stand_md!CS2),"","_") &amp; UPPER(LEFT(stand_md!CS2,3)) &amp; IF(ISBLANK(stand_md!CS4),"","_") &amp; UPPER(LEFT(stand_md!CS4,3))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f>
        <v/>
      </c>
      <c r="CT25" s="96" t="str">
        <f>IF(NOT(ISBLANK(plant_md!CT$2)),UPPER(site_md!$D$4) &amp; "_" &amp; UPPER(LEFT(site_md!$D$3,3)) &amp; IF(ISBLANK(stand_md!CT2),"","_") &amp; UPPER(LEFT(stand_md!CT2,3)) &amp; IF(ISBLANK(stand_md!CT4),"","_") &amp; UPPER(LEFT(stand_md!CT4,3))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f>
        <v/>
      </c>
      <c r="CU25" s="96" t="str">
        <f>IF(NOT(ISBLANK(plant_md!CU$2)),UPPER(site_md!$D$4) &amp; "_" &amp; UPPER(LEFT(site_md!$D$3,3)) &amp; IF(ISBLANK(stand_md!CU2),"","_") &amp; UPPER(LEFT(stand_md!CU2,3)) &amp; IF(ISBLANK(stand_md!CU4),"","_") &amp; UPPER(LEFT(stand_md!CU4,3))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f>
        <v/>
      </c>
      <c r="CV25" s="96" t="str">
        <f>IF(NOT(ISBLANK(plant_md!CV$2)),UPPER(site_md!$D$4) &amp; "_" &amp; UPPER(LEFT(site_md!$D$3,3)) &amp; IF(ISBLANK(stand_md!CV2),"","_") &amp; UPPER(LEFT(stand_md!CV2,3)) &amp; IF(ISBLANK(stand_md!CV4),"","_") &amp; UPPER(LEFT(stand_md!CV4,3))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f>
        <v/>
      </c>
      <c r="CW25" s="96" t="str">
        <f>IF(NOT(ISBLANK(plant_md!CW$2)),UPPER(site_md!$D$4) &amp; "_" &amp; UPPER(LEFT(site_md!$D$3,3)) &amp; IF(ISBLANK(stand_md!CW2),"","_") &amp; UPPER(LEFT(stand_md!CW2,3)) &amp; IF(ISBLANK(stand_md!CW4),"","_") &amp; UPPER(LEFT(stand_md!CW4,3))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f>
        <v/>
      </c>
      <c r="CX25" s="96" t="str">
        <f>IF(NOT(ISBLANK(plant_md!CX$2)),UPPER(site_md!$D$4) &amp; "_" &amp; UPPER(LEFT(site_md!$D$3,3)) &amp; IF(ISBLANK(stand_md!CX2),"","_") &amp; UPPER(LEFT(stand_md!CX2,3)) &amp; IF(ISBLANK(stand_md!CX4),"","_") &amp; UPPER(LEFT(stand_md!CX4,3))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f>
        <v/>
      </c>
      <c r="CY25" s="96" t="str">
        <f>IF(NOT(ISBLANK(plant_md!CY$2)),UPPER(site_md!$D$4) &amp; "_" &amp; UPPER(LEFT(site_md!$D$3,3)) &amp; IF(ISBLANK(stand_md!CY2),"","_") &amp; UPPER(LEFT(stand_md!CY2,3)) &amp; IF(ISBLANK(stand_md!CY4),"","_") &amp; UPPER(LEFT(stand_md!CY4,3))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f>
        <v/>
      </c>
    </row>
    <row r="26" spans="1:103" ht="13.5" thickBot="1">
      <c r="A26" s="26"/>
    </row>
    <row r="27" spans="1:103" ht="21" customHeight="1">
      <c r="B27" s="46" t="s">
        <v>967</v>
      </c>
      <c r="C27" s="65"/>
      <c r="D27" s="65"/>
      <c r="E27" s="122" t="s">
        <v>984</v>
      </c>
      <c r="F27" s="119" t="s">
        <v>985</v>
      </c>
    </row>
    <row r="28" spans="1:103" ht="52.5" customHeight="1">
      <c r="B28" s="128" t="s">
        <v>986</v>
      </c>
      <c r="C28" s="123" t="s">
        <v>987</v>
      </c>
      <c r="D28" s="123"/>
      <c r="E28" s="123"/>
      <c r="F28" s="120"/>
    </row>
    <row r="29" spans="1:103" ht="43.5" customHeight="1">
      <c r="B29" s="128"/>
      <c r="C29" s="126" t="s">
        <v>988</v>
      </c>
      <c r="D29" s="126"/>
      <c r="E29" s="123"/>
      <c r="F29" s="120"/>
    </row>
    <row r="30" spans="1:103" ht="46.5" customHeight="1">
      <c r="B30" s="128"/>
      <c r="C30" s="126" t="s">
        <v>1024</v>
      </c>
      <c r="D30" s="126"/>
      <c r="E30" s="123"/>
      <c r="F30" s="120"/>
    </row>
    <row r="31" spans="1:103" ht="50.25" customHeight="1" thickBot="1">
      <c r="B31" s="129"/>
      <c r="C31" s="127" t="s">
        <v>989</v>
      </c>
      <c r="D31" s="127"/>
      <c r="E31" s="124"/>
      <c r="F31" s="121"/>
    </row>
    <row r="33" spans="2:3">
      <c r="B33" s="125"/>
      <c r="C33" s="125"/>
    </row>
    <row r="34" spans="2:3">
      <c r="B34" s="125"/>
      <c r="C34" s="125"/>
    </row>
    <row r="35" spans="2:3">
      <c r="B35" s="125"/>
      <c r="C35" s="125"/>
    </row>
    <row r="36" spans="2:3">
      <c r="B36" s="125"/>
      <c r="C36" s="125"/>
    </row>
    <row r="37" spans="2:3">
      <c r="B37" s="125"/>
      <c r="C37" s="125"/>
    </row>
  </sheetData>
  <mergeCells count="8">
    <mergeCell ref="F27:F31"/>
    <mergeCell ref="E27:E31"/>
    <mergeCell ref="B33:C37"/>
    <mergeCell ref="C28:D28"/>
    <mergeCell ref="C29:D29"/>
    <mergeCell ref="C30:D30"/>
    <mergeCell ref="C31:D31"/>
    <mergeCell ref="B28:B31"/>
  </mergeCells>
  <dataValidations count="24">
    <dataValidation allowBlank="1" showInputMessage="1" showErrorMessage="1" promptTitle="Plant code" prompt="Unique code for each measured plant in the stand, as given by contributor." sqref="D2:CY2"/>
    <dataValidation allowBlank="1" showInputMessage="1" showErrorMessage="1" promptTitle="Scientific name" prompt="Species name without author abbreviation (e.g. Pinus pinaster)" sqref="D3:CY3"/>
    <dataValidation allowBlank="1" showInputMessage="1" showErrorMessage="1" promptTitle="Remarks" prompt="Please add any information relevant to plant-specific peculiarities that may not have been adequately captured by the plant-level metadata." sqref="D24:CY24"/>
    <dataValidation allowBlank="1" showInputMessage="1" showErrorMessage="1" promptTitle="Plant treatment (Within stand)" prompt="Please fill in the experimental treatment applied to the individual plant within stand, or leave the filed in blank if no treatment was applied." sqref="D4:CY4"/>
    <dataValidation type="whole" allowBlank="1" showInputMessage="1" showErrorMessage="1" errorTitle="Sensor timestep error" error="Please revise if timestep is provided in minutes and is between 0 and 1440 (24 hours ~ daily)" promptTitle="Sensor timestep" prompt="Please indicate the sensor timestep in minutes (subdaily measures)." sqref="D21:CY21">
      <formula1>0</formula1>
      <formula2>1440</formula2>
    </dataValidation>
    <dataValidation type="decimal" operator="greaterThan" allowBlank="1" showInputMessage="1" showErrorMessage="1" errorTitle="Age error" error="Value is not a number or it is not grater than 0" sqref="D7:CY7">
      <formula1>0</formula1>
    </dataValidation>
    <dataValidation type="decimal" operator="greaterThan" allowBlank="1" showInputMessage="1" showErrorMessage="1" errorTitle="DBH error" error="Value is not a number or it is not grater than 0" sqref="D5:CY5">
      <formula1>0</formula1>
    </dataValidation>
    <dataValidation type="decimal" operator="greaterThan" allowBlank="1" showInputMessage="1" showErrorMessage="1" errorTitle="Height error" error="Value is not a number or it is not grater than 0" sqref="D6:CY6">
      <formula1>0</formula1>
    </dataValidation>
    <dataValidation type="decimal" operator="greaterThan" allowBlank="1" showInputMessage="1" showErrorMessage="1" errorTitle="Leaf area error" error="Value is not a number or it is not greater than 0" sqref="D12:CY12">
      <formula1>0</formula1>
    </dataValidation>
    <dataValidation type="decimal" operator="greaterThan" allowBlank="1" showInputMessage="1" showErrorMessage="1" errorTitle="Sapwood area error" error="Value is not a number or it is not greater than 0" sqref="D9:CY9">
      <formula1>0</formula1>
    </dataValidation>
    <dataValidation type="decimal" operator="greaterThan" allowBlank="1" showInputMessage="1" showErrorMessage="1" errorTitle="Sapwood depth error" error="Value is not a number or it is not greater than 0" sqref="D10:CY10">
      <formula1>0</formula1>
    </dataValidation>
    <dataValidation type="decimal" operator="greaterThan" allowBlank="1" showInputMessage="1" showErrorMessage="1" errorTitle="Bark thickness error" error="Value is not a number or it is not greater than 0" sqref="D11:CY11">
      <formula1>0</formula1>
    </dataValidation>
    <dataValidation type="decimal" operator="greaterThan" allowBlank="1" showInputMessage="1" showErrorMessage="1" errorTitle="Sensor height error" error="Value is not a number or it is not greater than 0" sqref="D20:CY20">
      <formula1>0</formula1>
    </dataValidation>
    <dataValidation type="decimal" operator="greaterThan" allowBlank="1" showInputMessage="1" showErrorMessage="1" errorTitle="Sensor length error" error="Value is not a number or it is not greater than 0" sqref="D19:CY19">
      <formula1>0</formula1>
    </dataValidation>
    <dataValidation type="list" allowBlank="1" showInputMessage="1" showErrorMessage="1" promptTitle="Plant social status" prompt="Please select an option from the list. If in doubt, values and explanations can be found in the &quot;plant_dic&quot; sheet." sqref="D8:CY8">
      <formula1>social_status</formula1>
    </dataValidation>
    <dataValidation type="list" allowBlank="1" showInputMessage="1" showErrorMessage="1" promptTitle="Sapflow sensor method" prompt="Please select an option from the list indicating the method used to measure sap flow. If in doubt, values and explanations can be found in the &quot;plant_dic&quot; sheet." sqref="D13:CY13">
      <formula1>sens_method</formula1>
    </dataValidation>
    <dataValidation type="list" allowBlank="1" showInputMessage="1" showErrorMessage="1" promptTitle="Sapflow sensor manufacturer" prompt="Please select an option indicating the sensor manufacturer. If in doubt, values and explanations can be found in the &quot;plant_dic&quot; sheet." sqref="D14:CY14">
      <formula1>sens_manuf</formula1>
    </dataValidation>
    <dataValidation type="list" allowBlank="1" showInputMessage="1" showErrorMessage="1" promptTitle="Natural temperature gradients" prompt="Please select an option from list indicating the correction used to account for natural temperature gradients.  If in doubt, values and explanations can be found in the &quot;plant_dic&quot; sheet." sqref="D15:CY15">
      <formula1>senscor_grad</formula1>
    </dataValidation>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6:CY16">
      <formula1>senscor_zero</formula1>
    </dataValidation>
    <dataValidation type="list" allowBlank="1" showInputMessage="1" showErrorMessage="1" promptTitle="Sap flow units" prompt="Please select the units for provided sap flow measurements. If in doubt, unit description can be found in the &quot;plant_dic&quot; sheet." sqref="D18:CY18">
      <formula1>sens_units</formula1>
    </dataValidation>
    <dataValidation type="list" allowBlank="1" showInputMessage="1" showErrorMessage="1" promptTitle="Radial integration procedure" prompt="Please select an option from the list indicating the procedure used for radial integration of whole-plant sap flow.  If in doubt, values and explanations can be found in the &quot;plant_dic&quot; sheet." sqref="D22:CY22">
      <formula1>radial_int</formula1>
    </dataValidation>
    <dataValidation type="list" allowBlank="1" showInputMessage="1" showErrorMessage="1" promptTitle="Azimuthal integration procedure" prompt="Please select from the list the procedure used for azimuthal integration of whole-plant sap flow.  If in doubt, values and explanations can be found in the &quot;plant_dic&quot; sheet." sqref="D23:CY23">
      <formula1>azimut_int</formula1>
    </dataValidation>
    <dataValidation allowBlank="1" showInputMessage="1" showErrorMessage="1" promptTitle="pl_code" prompt="Plant internal code. It is automatically created and must not be modified." sqref="D25:CY25"/>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7:CY17">
      <formula1>sens_calib</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ColWidth="9.140625" defaultRowHeight="12.75"/>
  <cols>
    <col min="1" max="1" width="25.7109375" style="36" customWidth="1"/>
    <col min="2" max="2" width="65.7109375" style="36" customWidth="1"/>
    <col min="3" max="3" width="25.7109375" style="36" customWidth="1"/>
    <col min="4" max="4" width="30.7109375" style="36" customWidth="1"/>
    <col min="5" max="5" width="5.42578125" style="36" customWidth="1"/>
    <col min="6" max="6" width="75.42578125" style="36" customWidth="1"/>
    <col min="7" max="16384" width="9.140625" style="27"/>
  </cols>
  <sheetData>
    <row r="1" spans="1:6" s="64" customFormat="1" ht="30" customHeight="1" thickBot="1">
      <c r="A1" s="43" t="s">
        <v>0</v>
      </c>
      <c r="B1" s="43" t="s">
        <v>1</v>
      </c>
      <c r="C1" s="43" t="s">
        <v>2</v>
      </c>
      <c r="D1" s="43" t="s">
        <v>3</v>
      </c>
      <c r="E1" s="30"/>
    </row>
    <row r="2" spans="1:6" ht="30" customHeight="1" thickTop="1">
      <c r="A2" s="23" t="s">
        <v>128</v>
      </c>
      <c r="B2" s="23" t="s">
        <v>129</v>
      </c>
      <c r="C2" s="101" t="str">
        <f>HYPERLINK("#environmental_dic!a1","CLICK HERE to see DICTIONARY")</f>
        <v>CLICK HERE to see DICTIONARY</v>
      </c>
      <c r="D2" s="28"/>
      <c r="F2" s="44" t="s">
        <v>967</v>
      </c>
    </row>
    <row r="3" spans="1:6" ht="30" customHeight="1">
      <c r="A3" s="24" t="s">
        <v>130</v>
      </c>
      <c r="B3" s="24" t="s">
        <v>131</v>
      </c>
      <c r="C3" s="24" t="s">
        <v>31</v>
      </c>
      <c r="D3" s="29"/>
      <c r="F3" s="55" t="s">
        <v>968</v>
      </c>
    </row>
    <row r="4" spans="1:6" ht="30" customHeight="1">
      <c r="A4" s="24" t="s">
        <v>132</v>
      </c>
      <c r="B4" s="24" t="s">
        <v>942</v>
      </c>
      <c r="C4" s="24" t="s">
        <v>913</v>
      </c>
      <c r="D4" s="29"/>
      <c r="F4" s="84" t="s">
        <v>978</v>
      </c>
    </row>
    <row r="5" spans="1:6" ht="30" customHeight="1">
      <c r="A5" s="24" t="s">
        <v>133</v>
      </c>
      <c r="B5" s="24" t="s">
        <v>902</v>
      </c>
      <c r="C5" s="101" t="str">
        <f t="shared" ref="C5:C12" si="0">HYPERLINK("#environmental_dic!e1","CLICK HERE to see DICTIONARY")</f>
        <v>CLICK HERE to see DICTIONARY</v>
      </c>
      <c r="D5" s="29"/>
      <c r="E5" s="66"/>
      <c r="F5" s="84" t="s">
        <v>1025</v>
      </c>
    </row>
    <row r="6" spans="1:6" ht="40.5" customHeight="1">
      <c r="A6" s="24" t="s">
        <v>135</v>
      </c>
      <c r="B6" s="24" t="s">
        <v>903</v>
      </c>
      <c r="C6" s="101" t="str">
        <f t="shared" si="0"/>
        <v>CLICK HERE to see DICTIONARY</v>
      </c>
      <c r="D6" s="29"/>
      <c r="F6" s="84" t="s">
        <v>977</v>
      </c>
    </row>
    <row r="7" spans="1:6" ht="39" customHeight="1">
      <c r="A7" s="24" t="s">
        <v>136</v>
      </c>
      <c r="B7" s="24" t="s">
        <v>904</v>
      </c>
      <c r="C7" s="101" t="str">
        <f t="shared" si="0"/>
        <v>CLICK HERE to see DICTIONARY</v>
      </c>
      <c r="D7" s="29"/>
      <c r="F7" s="68" t="s">
        <v>1029</v>
      </c>
    </row>
    <row r="8" spans="1:6" ht="30" customHeight="1">
      <c r="A8" s="24" t="s">
        <v>138</v>
      </c>
      <c r="B8" s="24" t="s">
        <v>905</v>
      </c>
      <c r="C8" s="101" t="str">
        <f t="shared" si="0"/>
        <v>CLICK HERE to see DICTIONARY</v>
      </c>
      <c r="D8" s="29"/>
      <c r="F8" s="67" t="s">
        <v>979</v>
      </c>
    </row>
    <row r="9" spans="1:6" ht="30" customHeight="1">
      <c r="A9" s="24" t="s">
        <v>139</v>
      </c>
      <c r="B9" s="24" t="s">
        <v>906</v>
      </c>
      <c r="C9" s="101" t="str">
        <f t="shared" si="0"/>
        <v>CLICK HERE to see DICTIONARY</v>
      </c>
      <c r="D9" s="29"/>
      <c r="F9" s="67" t="s">
        <v>980</v>
      </c>
    </row>
    <row r="10" spans="1:6" ht="36" customHeight="1">
      <c r="A10" s="24" t="s">
        <v>140</v>
      </c>
      <c r="B10" s="24" t="s">
        <v>907</v>
      </c>
      <c r="C10" s="101" t="str">
        <f t="shared" si="0"/>
        <v>CLICK HERE to see DICTIONARY</v>
      </c>
      <c r="D10" s="29"/>
      <c r="F10" s="68" t="s">
        <v>981</v>
      </c>
    </row>
    <row r="11" spans="1:6" ht="47.25" customHeight="1">
      <c r="A11" s="24" t="s">
        <v>141</v>
      </c>
      <c r="B11" s="24" t="s">
        <v>908</v>
      </c>
      <c r="C11" s="101" t="str">
        <f t="shared" si="0"/>
        <v>CLICK HERE to see DICTIONARY</v>
      </c>
      <c r="D11" s="29"/>
      <c r="F11" s="55" t="s">
        <v>982</v>
      </c>
    </row>
    <row r="12" spans="1:6" ht="30" customHeight="1">
      <c r="A12" s="24" t="s">
        <v>142</v>
      </c>
      <c r="B12" s="24" t="s">
        <v>909</v>
      </c>
      <c r="C12" s="101" t="str">
        <f t="shared" si="0"/>
        <v>CLICK HERE to see DICTIONARY</v>
      </c>
      <c r="D12" s="29"/>
      <c r="F12" s="55" t="s">
        <v>983</v>
      </c>
    </row>
    <row r="13" spans="1:6" ht="30" customHeight="1">
      <c r="A13" s="24" t="s">
        <v>895</v>
      </c>
      <c r="B13" s="24" t="s">
        <v>1026</v>
      </c>
      <c r="C13" s="24" t="s">
        <v>61</v>
      </c>
      <c r="D13" s="29"/>
      <c r="F13" s="69" t="str">
        <f>IFERROR(UPPER(LEFT(site_md!D4,3)) &amp; "_" &amp; UPPER(LEFT(site_md!D3,3)) &amp; IF(ISBLANK(stand_md!D2),"","_") &amp; UPPER(LEFT(stand_md!D2,3)) &amp; IF(ISBLANK(stand_md!D4),"","_") &amp; UPPER(LEFT(stand_md!D4,3)) &amp; "_metadata.xlsx", "")</f>
        <v>__metadata.xlsx</v>
      </c>
    </row>
    <row r="14" spans="1:6" ht="30" customHeight="1" thickBot="1">
      <c r="A14" s="24" t="s">
        <v>896</v>
      </c>
      <c r="B14" s="24" t="s">
        <v>1027</v>
      </c>
      <c r="C14" s="24" t="s">
        <v>61</v>
      </c>
      <c r="D14" s="29"/>
      <c r="F14" s="70" t="s">
        <v>970</v>
      </c>
    </row>
    <row r="15" spans="1:6" ht="30" customHeight="1">
      <c r="A15" s="24" t="s">
        <v>143</v>
      </c>
      <c r="B15" s="24" t="s">
        <v>910</v>
      </c>
      <c r="C15" s="101" t="str">
        <f>HYPERLINK("#environmental_dic!g1","CLICK HERE to see DICTIONARY")</f>
        <v>CLICK HERE to see DICTIONARY</v>
      </c>
      <c r="D15" s="29"/>
    </row>
    <row r="16" spans="1:6" ht="30" customHeight="1">
      <c r="A16" s="24" t="s">
        <v>144</v>
      </c>
      <c r="B16" s="24" t="s">
        <v>943</v>
      </c>
      <c r="C16" s="101" t="str">
        <f>HYPERLINK("#environmental_dic!i1","CLICK HERE to see DICTIONARY")</f>
        <v>CLICK HERE to see DICTIONARY</v>
      </c>
      <c r="D16" s="29"/>
    </row>
    <row r="17" spans="1:4" ht="125.1" customHeight="1">
      <c r="A17" s="25" t="s">
        <v>1038</v>
      </c>
      <c r="B17" s="24" t="s">
        <v>944</v>
      </c>
      <c r="C17" s="24" t="s">
        <v>6</v>
      </c>
      <c r="D17" s="29"/>
    </row>
  </sheetData>
  <sheetProtection sheet="1" objects="1" scenarios="1"/>
  <dataConsolidate/>
  <dataValidations count="15">
    <dataValidation allowBlank="1" showInputMessage="1" showErrorMessage="1" promptTitle="Remarks" prompt="Please add any information relevant to environmental-specific peculiarities that may not have been adequately captured by the environmental-level metadata." sqref="D17"/>
    <dataValidation type="list" allowBlank="1" showInputMessage="1" showErrorMessage="1" promptTitle="Water potentials data" prompt="Please indicate where and which water potential were measured, if any. Leave the field blank if no measures were taken." sqref="D15">
      <formula1>watpot</formula1>
    </dataValidation>
    <dataValidation type="list" allowBlank="1" showInputMessage="1" showErrorMessage="1" promptTitle="Seasonal leaf area" prompt="Please specify if data is stand-, species- or tree-level. If no measures are available leave the field blank." sqref="D16">
      <formula1>leaf_seasonal_2</formula1>
    </dataValidation>
    <dataValidation type="list" allowBlank="1" showInputMessage="1" showErrorMessage="1" promptTitle="Time zone" prompt="Please select the time zone (Coordinated Universal Tmie, UTC) used in the timestamps. If in doubt, the list presented in the &quot;environmental_dic&quot; sheet has links to time zones description and countries/regions included in each time zone." sqref="D2">
      <formula1>timezone</formula1>
    </dataValidation>
    <dataValidation type="list" allowBlank="1" showInputMessage="1" showErrorMessage="1" sqref="D3">
      <formula1>daylight</formula1>
    </dataValidation>
    <dataValidation type="list" allowBlank="1" showErrorMessage="1" promptTitle="Precipitation measures location" prompt="Please select from the list the location of the pluviometer. If in doubt, values and explanations can be found in the &quot;environmental_dic&quot; sheet." sqref="D12">
      <formula1>sensor_loc</formula1>
    </dataValidation>
    <dataValidation type="whole" allowBlank="1" showInputMessage="1" showErrorMessage="1" errorTitle="Time step error" error="Please revise if timestep is provided in minutes and is between 0 and 1440 (24 hours ~ daily)" promptTitle="Environmental time step" prompt="Please indicate the timestep in minutes (subdaily measures) used for environmental measures." sqref="D4">
      <formula1>0</formula1>
      <formula2>1440</formula2>
    </dataValidation>
    <dataValidation type="list" allowBlank="1" showErrorMessage="1" promptTitle="Air temperature measure location" prompt="Please select from the list the location of the air temperature sensor. If in doubt, values and explanations can be found in the &quot;environmental_dic&quot; sheet." sqref="D5">
      <formula1>sensor_loc</formula1>
    </dataValidation>
    <dataValidation type="list" allowBlank="1" showErrorMessage="1" promptTitle="Relative humidity sens. location" prompt="Please select from the list the location of the air relative humidity sensor. If in doubt, values and explanations can be found in the &quot;environmental_dic&quot; sheet." sqref="D6">
      <formula1>sensor_loc</formula1>
    </dataValidation>
    <dataValidation type="list" allowBlank="1" showErrorMessage="1" promptTitle="VPD sensor location" prompt="Please select from the list the location of the vapour pressure deficit sensor. If in doubt, values and explanations can be found in the &quot;environmental_dic&quot; sheet." sqref="D7">
      <formula1>sensor_loc</formula1>
    </dataValidation>
    <dataValidation type="list" allowBlank="1" showErrorMessage="1" promptTitle="Shortwave incoming radiation" prompt="Please select from the list the location of the shortwave incoming radiation sensor. If in doubt, values and explanations can be found in the &quot;environmental_dic&quot; sheet." sqref="D8">
      <formula1>sensor_loc</formula1>
    </dataValidation>
    <dataValidation type="list" allowBlank="1" showErrorMessage="1" promptTitle="PPFD sensor location" prompt="Please select from the list the location of the incoming photosynthetic photon flux density sensor. If in doubt, values and explanations can be found in the &quot;environmental_dic&quot; sheet." sqref="D9">
      <formula1>sensor_loc</formula1>
    </dataValidation>
    <dataValidation type="list" allowBlank="1" showErrorMessage="1" promptTitle="Net radiation sensor location" prompt="Please select from the list the location of the radiation sensor. If in doubt, values and explanations can be found in the &quot;environmental_dic&quot; sheet." sqref="D10">
      <formula1>sensor_loc</formula1>
    </dataValidation>
    <dataValidation type="list" allowBlank="1" showErrorMessage="1" promptTitle="Wind speed sensor location" prompt="Please select from the list the location of the wind speed sensor. If in doubt, values and explanations can be found in the &quot;environmental_dic&quot; sheet." sqref="D11">
      <formula1>sensor_loc</formula1>
    </dataValidation>
    <dataValidation type="decimal" operator="greaterThanOrEqual" allowBlank="1" showInputMessage="1" showErrorMessage="1" errorTitle="Soil water content error" error="Value provided is not a number or it is not grater than 0." promptTitle="Soil water content depth measure" prompt="Please provide soil water content measures depth, in cm and as positive value. In the case of vertical sensors, provide the average depth of the sensor." sqref="D13:D14">
      <formula1>0</formula1>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tabColor rgb="FF6C7A89"/>
  </sheetPr>
  <dimension ref="A1:CW23"/>
  <sheetViews>
    <sheetView showGridLines="0" zoomScale="85" zoomScaleNormal="85" workbookViewId="0"/>
  </sheetViews>
  <sheetFormatPr baseColWidth="10" defaultColWidth="35.7109375" defaultRowHeight="30" customHeight="1"/>
  <cols>
    <col min="1" max="1" width="44.7109375" style="81" customWidth="1"/>
    <col min="2" max="101" width="35.7109375" style="82"/>
    <col min="102" max="16384" width="35.7109375" style="78"/>
  </cols>
  <sheetData>
    <row r="1" spans="1:101" s="92" customFormat="1" ht="45" customHeight="1">
      <c r="A1" s="45" t="s">
        <v>971</v>
      </c>
      <c r="B1" s="92">
        <v>1</v>
      </c>
      <c r="C1" s="92">
        <v>2</v>
      </c>
      <c r="D1" s="92">
        <v>3</v>
      </c>
      <c r="E1" s="92">
        <v>4</v>
      </c>
      <c r="F1" s="92">
        <v>5</v>
      </c>
      <c r="G1" s="92">
        <v>6</v>
      </c>
      <c r="H1" s="92">
        <v>7</v>
      </c>
      <c r="I1" s="92">
        <v>8</v>
      </c>
      <c r="J1" s="92">
        <v>9</v>
      </c>
      <c r="K1" s="92">
        <v>10</v>
      </c>
      <c r="L1" s="92">
        <v>11</v>
      </c>
      <c r="M1" s="92">
        <v>12</v>
      </c>
      <c r="N1" s="92">
        <v>13</v>
      </c>
      <c r="O1" s="92">
        <v>14</v>
      </c>
      <c r="P1" s="92">
        <v>15</v>
      </c>
      <c r="Q1" s="92">
        <v>16</v>
      </c>
      <c r="R1" s="92">
        <v>17</v>
      </c>
      <c r="S1" s="92">
        <v>18</v>
      </c>
      <c r="T1" s="92">
        <v>19</v>
      </c>
      <c r="U1" s="92">
        <v>20</v>
      </c>
      <c r="V1" s="92">
        <v>21</v>
      </c>
      <c r="W1" s="92">
        <v>22</v>
      </c>
      <c r="X1" s="92">
        <v>23</v>
      </c>
      <c r="Y1" s="92">
        <v>24</v>
      </c>
      <c r="Z1" s="92">
        <v>25</v>
      </c>
      <c r="AA1" s="92">
        <v>26</v>
      </c>
      <c r="AB1" s="92">
        <v>27</v>
      </c>
      <c r="AC1" s="92">
        <v>28</v>
      </c>
      <c r="AD1" s="92">
        <v>29</v>
      </c>
      <c r="AE1" s="92">
        <v>30</v>
      </c>
      <c r="AF1" s="92">
        <v>31</v>
      </c>
      <c r="AG1" s="92">
        <v>32</v>
      </c>
      <c r="AH1" s="92">
        <v>33</v>
      </c>
      <c r="AI1" s="92">
        <v>34</v>
      </c>
      <c r="AJ1" s="92">
        <v>35</v>
      </c>
      <c r="AK1" s="92">
        <v>36</v>
      </c>
      <c r="AL1" s="92">
        <v>37</v>
      </c>
      <c r="AM1" s="92">
        <v>38</v>
      </c>
      <c r="AN1" s="92">
        <v>39</v>
      </c>
      <c r="AO1" s="92">
        <v>40</v>
      </c>
      <c r="AP1" s="92">
        <v>41</v>
      </c>
      <c r="AQ1" s="92">
        <v>42</v>
      </c>
      <c r="AR1" s="92">
        <v>43</v>
      </c>
      <c r="AS1" s="92">
        <v>44</v>
      </c>
      <c r="AT1" s="92">
        <v>45</v>
      </c>
      <c r="AU1" s="92">
        <v>46</v>
      </c>
      <c r="AV1" s="92">
        <v>47</v>
      </c>
      <c r="AW1" s="92">
        <v>48</v>
      </c>
      <c r="AX1" s="92">
        <v>49</v>
      </c>
      <c r="AY1" s="92">
        <v>50</v>
      </c>
      <c r="AZ1" s="92">
        <v>51</v>
      </c>
      <c r="BA1" s="92">
        <v>52</v>
      </c>
      <c r="BB1" s="92">
        <v>53</v>
      </c>
      <c r="BC1" s="92">
        <v>54</v>
      </c>
      <c r="BD1" s="92">
        <v>55</v>
      </c>
      <c r="BE1" s="92">
        <v>56</v>
      </c>
      <c r="BF1" s="92">
        <v>57</v>
      </c>
      <c r="BG1" s="92">
        <v>58</v>
      </c>
      <c r="BH1" s="92">
        <v>59</v>
      </c>
      <c r="BI1" s="92">
        <v>60</v>
      </c>
      <c r="BJ1" s="92">
        <v>61</v>
      </c>
      <c r="BK1" s="92">
        <v>62</v>
      </c>
      <c r="BL1" s="92">
        <v>63</v>
      </c>
      <c r="BM1" s="92">
        <v>64</v>
      </c>
      <c r="BN1" s="92">
        <v>65</v>
      </c>
      <c r="BO1" s="92">
        <v>66</v>
      </c>
      <c r="BP1" s="92">
        <v>67</v>
      </c>
      <c r="BQ1" s="92">
        <v>68</v>
      </c>
      <c r="BR1" s="92">
        <v>69</v>
      </c>
      <c r="BS1" s="92">
        <v>70</v>
      </c>
      <c r="BT1" s="92">
        <v>71</v>
      </c>
      <c r="BU1" s="92">
        <v>72</v>
      </c>
      <c r="BV1" s="92">
        <v>73</v>
      </c>
      <c r="BW1" s="92">
        <v>74</v>
      </c>
      <c r="BX1" s="92">
        <v>75</v>
      </c>
      <c r="BY1" s="92">
        <v>76</v>
      </c>
      <c r="BZ1" s="92">
        <v>77</v>
      </c>
      <c r="CA1" s="92">
        <v>78</v>
      </c>
      <c r="CB1" s="92">
        <v>79</v>
      </c>
      <c r="CC1" s="92">
        <v>80</v>
      </c>
      <c r="CD1" s="92">
        <v>81</v>
      </c>
      <c r="CE1" s="92">
        <v>82</v>
      </c>
      <c r="CF1" s="92">
        <v>83</v>
      </c>
      <c r="CG1" s="92">
        <v>84</v>
      </c>
      <c r="CH1" s="92">
        <v>85</v>
      </c>
      <c r="CI1" s="92">
        <v>86</v>
      </c>
      <c r="CJ1" s="92">
        <v>87</v>
      </c>
      <c r="CK1" s="92">
        <v>88</v>
      </c>
      <c r="CL1" s="92">
        <v>89</v>
      </c>
      <c r="CM1" s="92">
        <v>90</v>
      </c>
      <c r="CN1" s="92">
        <v>91</v>
      </c>
      <c r="CO1" s="92">
        <v>92</v>
      </c>
      <c r="CP1" s="92">
        <v>93</v>
      </c>
      <c r="CQ1" s="92">
        <v>94</v>
      </c>
      <c r="CR1" s="92">
        <v>95</v>
      </c>
      <c r="CS1" s="92">
        <v>96</v>
      </c>
      <c r="CT1" s="92">
        <v>97</v>
      </c>
      <c r="CU1" s="92">
        <v>98</v>
      </c>
      <c r="CV1" s="92">
        <v>99</v>
      </c>
      <c r="CW1" s="92">
        <v>100</v>
      </c>
    </row>
    <row r="2" spans="1:101" s="92" customFormat="1" ht="30" customHeight="1">
      <c r="A2" s="47" t="str">
        <f>IFERROR(UPPER(LEFT(site_md!D4,3)) &amp; "_" &amp; UPPER(LEFT(site_md!D3,3)) &amp; IF(ISBLANK(stand_md!D2),"","_") &amp; UPPER(LEFT(stand_md!D2,3)) &amp; IF(ISBLANK(stand_md!D4),"","_") &amp; UPPER(LEFT(stand_md!D4,3)) &amp; "_sapflow_data.csv", "")</f>
        <v>__sapflow_data.csv</v>
      </c>
      <c r="B2" s="92" t="str">
        <f>IF(NOT(ISBLANK(plant_md!D$2)),plant_md!D$2,"Plant code")</f>
        <v>Plant code</v>
      </c>
      <c r="C2" s="92" t="str">
        <f>IF(NOT(ISBLANK(plant_md!E$2)),plant_md!E$2,"Plant code")</f>
        <v>Plant code</v>
      </c>
      <c r="D2" s="92" t="str">
        <f>IF(NOT(ISBLANK(plant_md!F$2)),plant_md!F$2,"Plant code")</f>
        <v>Plant code</v>
      </c>
      <c r="E2" s="92" t="str">
        <f>IF(NOT(ISBLANK(plant_md!G$2)),plant_md!G$2,"Plant code")</f>
        <v>Plant code</v>
      </c>
      <c r="F2" s="92" t="str">
        <f>IF(NOT(ISBLANK(plant_md!H$2)),plant_md!H$2,"Plant code")</f>
        <v>Plant code</v>
      </c>
      <c r="G2" s="92" t="str">
        <f>IF(NOT(ISBLANK(plant_md!I$2)),plant_md!I$2,"Plant code")</f>
        <v>Plant code</v>
      </c>
      <c r="H2" s="92" t="str">
        <f>IF(NOT(ISBLANK(plant_md!J$2)),plant_md!J$2,"Plant code")</f>
        <v>Plant code</v>
      </c>
      <c r="I2" s="92" t="str">
        <f>IF(NOT(ISBLANK(plant_md!K$2)),plant_md!K$2,"Plant code")</f>
        <v>Plant code</v>
      </c>
      <c r="J2" s="92" t="str">
        <f>IF(NOT(ISBLANK(plant_md!L$2)),plant_md!L$2,"Plant code")</f>
        <v>Plant code</v>
      </c>
      <c r="K2" s="92" t="str">
        <f>IF(NOT(ISBLANK(plant_md!M$2)),plant_md!M$2,"Plant code")</f>
        <v>Plant code</v>
      </c>
      <c r="L2" s="92" t="str">
        <f>IF(NOT(ISBLANK(plant_md!N$2)),plant_md!N$2,"Plant code")</f>
        <v>Plant code</v>
      </c>
      <c r="M2" s="92" t="str">
        <f>IF(NOT(ISBLANK(plant_md!O$2)),plant_md!O$2,"Plant code")</f>
        <v>Plant code</v>
      </c>
      <c r="N2" s="92" t="str">
        <f>IF(NOT(ISBLANK(plant_md!P$2)),plant_md!P$2,"Plant code")</f>
        <v>Plant code</v>
      </c>
      <c r="O2" s="92" t="str">
        <f>IF(NOT(ISBLANK(plant_md!Q$2)),plant_md!Q$2,"Plant code")</f>
        <v>Plant code</v>
      </c>
      <c r="P2" s="92" t="str">
        <f>IF(NOT(ISBLANK(plant_md!R$2)),plant_md!R$2,"Plant code")</f>
        <v>Plant code</v>
      </c>
      <c r="Q2" s="92" t="str">
        <f>IF(NOT(ISBLANK(plant_md!S$2)),plant_md!S$2,"Plant code")</f>
        <v>Plant code</v>
      </c>
      <c r="R2" s="92" t="str">
        <f>IF(NOT(ISBLANK(plant_md!T$2)),plant_md!T$2,"Plant code")</f>
        <v>Plant code</v>
      </c>
      <c r="S2" s="92" t="str">
        <f>IF(NOT(ISBLANK(plant_md!U$2)),plant_md!U$2,"Plant code")</f>
        <v>Plant code</v>
      </c>
      <c r="T2" s="92" t="str">
        <f>IF(NOT(ISBLANK(plant_md!V$2)),plant_md!V$2,"Plant code")</f>
        <v>Plant code</v>
      </c>
      <c r="U2" s="92" t="str">
        <f>IF(NOT(ISBLANK(plant_md!W$2)),plant_md!W$2,"Plant code")</f>
        <v>Plant code</v>
      </c>
      <c r="V2" s="92" t="str">
        <f>IF(NOT(ISBLANK(plant_md!X$2)),plant_md!X$2,"Plant code")</f>
        <v>Plant code</v>
      </c>
      <c r="W2" s="92" t="str">
        <f>IF(NOT(ISBLANK(plant_md!Y$2)),plant_md!Y$2,"Plant code")</f>
        <v>Plant code</v>
      </c>
      <c r="X2" s="92" t="str">
        <f>IF(NOT(ISBLANK(plant_md!Z$2)),plant_md!Z$2,"Plant code")</f>
        <v>Plant code</v>
      </c>
      <c r="Y2" s="92" t="str">
        <f>IF(NOT(ISBLANK(plant_md!AA$2)),plant_md!AA$2,"Plant code")</f>
        <v>Plant code</v>
      </c>
      <c r="Z2" s="92" t="str">
        <f>IF(NOT(ISBLANK(plant_md!AB$2)),plant_md!AB$2,"Plant code")</f>
        <v>Plant code</v>
      </c>
      <c r="AA2" s="92" t="str">
        <f>IF(NOT(ISBLANK(plant_md!AC$2)),plant_md!AC$2,"Plant code")</f>
        <v>Plant code</v>
      </c>
      <c r="AB2" s="92" t="str">
        <f>IF(NOT(ISBLANK(plant_md!AD$2)),plant_md!AD$2,"Plant code")</f>
        <v>Plant code</v>
      </c>
      <c r="AC2" s="92" t="str">
        <f>IF(NOT(ISBLANK(plant_md!AE$2)),plant_md!AE$2,"Plant code")</f>
        <v>Plant code</v>
      </c>
      <c r="AD2" s="92" t="str">
        <f>IF(NOT(ISBLANK(plant_md!AF$2)),plant_md!AF$2,"Plant code")</f>
        <v>Plant code</v>
      </c>
      <c r="AE2" s="92" t="str">
        <f>IF(NOT(ISBLANK(plant_md!AG$2)),plant_md!AG$2,"Plant code")</f>
        <v>Plant code</v>
      </c>
      <c r="AF2" s="92" t="str">
        <f>IF(NOT(ISBLANK(plant_md!AH$2)),plant_md!AH$2,"Plant code")</f>
        <v>Plant code</v>
      </c>
      <c r="AG2" s="92" t="str">
        <f>IF(NOT(ISBLANK(plant_md!AI$2)),plant_md!AI$2,"Plant code")</f>
        <v>Plant code</v>
      </c>
      <c r="AH2" s="92" t="str">
        <f>IF(NOT(ISBLANK(plant_md!AJ$2)),plant_md!AJ$2,"Plant code")</f>
        <v>Plant code</v>
      </c>
      <c r="AI2" s="92" t="str">
        <f>IF(NOT(ISBLANK(plant_md!AK$2)),plant_md!AK$2,"Plant code")</f>
        <v>Plant code</v>
      </c>
      <c r="AJ2" s="92" t="str">
        <f>IF(NOT(ISBLANK(plant_md!AL$2)),plant_md!AL$2,"Plant code")</f>
        <v>Plant code</v>
      </c>
      <c r="AK2" s="92" t="str">
        <f>IF(NOT(ISBLANK(plant_md!AM$2)),plant_md!AM$2,"Plant code")</f>
        <v>Plant code</v>
      </c>
      <c r="AL2" s="92" t="str">
        <f>IF(NOT(ISBLANK(plant_md!AN$2)),plant_md!AN$2,"Plant code")</f>
        <v>Plant code</v>
      </c>
      <c r="AM2" s="92" t="str">
        <f>IF(NOT(ISBLANK(plant_md!AO$2)),plant_md!AO$2,"Plant code")</f>
        <v>Plant code</v>
      </c>
      <c r="AN2" s="92" t="str">
        <f>IF(NOT(ISBLANK(plant_md!AP$2)),plant_md!AP$2,"Plant code")</f>
        <v>Plant code</v>
      </c>
      <c r="AO2" s="92" t="str">
        <f>IF(NOT(ISBLANK(plant_md!AQ$2)),plant_md!AQ$2,"Plant code")</f>
        <v>Plant code</v>
      </c>
      <c r="AP2" s="92" t="str">
        <f>IF(NOT(ISBLANK(plant_md!AR$2)),plant_md!AR$2,"Plant code")</f>
        <v>Plant code</v>
      </c>
      <c r="AQ2" s="92" t="str">
        <f>IF(NOT(ISBLANK(plant_md!AS$2)),plant_md!AS$2,"Plant code")</f>
        <v>Plant code</v>
      </c>
      <c r="AR2" s="92" t="str">
        <f>IF(NOT(ISBLANK(plant_md!AT$2)),plant_md!AT$2,"Plant code")</f>
        <v>Plant code</v>
      </c>
      <c r="AS2" s="92" t="str">
        <f>IF(NOT(ISBLANK(plant_md!AU$2)),plant_md!AU$2,"Plant code")</f>
        <v>Plant code</v>
      </c>
      <c r="AT2" s="92" t="str">
        <f>IF(NOT(ISBLANK(plant_md!AV$2)),plant_md!AV$2,"Plant code")</f>
        <v>Plant code</v>
      </c>
      <c r="AU2" s="92" t="str">
        <f>IF(NOT(ISBLANK(plant_md!AW$2)),plant_md!AW$2,"Plant code")</f>
        <v>Plant code</v>
      </c>
      <c r="AV2" s="92" t="str">
        <f>IF(NOT(ISBLANK(plant_md!AX$2)),plant_md!AX$2,"Plant code")</f>
        <v>Plant code</v>
      </c>
      <c r="AW2" s="92" t="str">
        <f>IF(NOT(ISBLANK(plant_md!AY$2)),plant_md!AY$2,"Plant code")</f>
        <v>Plant code</v>
      </c>
      <c r="AX2" s="92" t="str">
        <f>IF(NOT(ISBLANK(plant_md!AZ$2)),plant_md!AZ$2,"Plant code")</f>
        <v>Plant code</v>
      </c>
      <c r="AY2" s="92" t="str">
        <f>IF(NOT(ISBLANK(plant_md!BA$2)),plant_md!BA$2,"Plant code")</f>
        <v>Plant code</v>
      </c>
      <c r="AZ2" s="92" t="str">
        <f>IF(NOT(ISBLANK(plant_md!BB$2)),plant_md!BB$2,"Plant code")</f>
        <v>Plant code</v>
      </c>
      <c r="BA2" s="92" t="str">
        <f>IF(NOT(ISBLANK(plant_md!BC$2)),plant_md!BC$2,"Plant code")</f>
        <v>Plant code</v>
      </c>
      <c r="BB2" s="92" t="str">
        <f>IF(NOT(ISBLANK(plant_md!BD$2)),plant_md!BD$2,"Plant code")</f>
        <v>Plant code</v>
      </c>
      <c r="BC2" s="92" t="str">
        <f>IF(NOT(ISBLANK(plant_md!BE$2)),plant_md!BE$2,"Plant code")</f>
        <v>Plant code</v>
      </c>
      <c r="BD2" s="92" t="str">
        <f>IF(NOT(ISBLANK(plant_md!BF$2)),plant_md!BF$2,"Plant code")</f>
        <v>Plant code</v>
      </c>
      <c r="BE2" s="92" t="str">
        <f>IF(NOT(ISBLANK(plant_md!BG$2)),plant_md!BG$2,"Plant code")</f>
        <v>Plant code</v>
      </c>
      <c r="BF2" s="92" t="str">
        <f>IF(NOT(ISBLANK(plant_md!BH$2)),plant_md!BH$2,"Plant code")</f>
        <v>Plant code</v>
      </c>
      <c r="BG2" s="92" t="str">
        <f>IF(NOT(ISBLANK(plant_md!BI$2)),plant_md!BI$2,"Plant code")</f>
        <v>Plant code</v>
      </c>
      <c r="BH2" s="92" t="str">
        <f>IF(NOT(ISBLANK(plant_md!BJ$2)),plant_md!BJ$2,"Plant code")</f>
        <v>Plant code</v>
      </c>
      <c r="BI2" s="92" t="str">
        <f>IF(NOT(ISBLANK(plant_md!BK$2)),plant_md!BK$2,"Plant code")</f>
        <v>Plant code</v>
      </c>
      <c r="BJ2" s="92" t="str">
        <f>IF(NOT(ISBLANK(plant_md!BL$2)),plant_md!BL$2,"Plant code")</f>
        <v>Plant code</v>
      </c>
      <c r="BK2" s="92" t="str">
        <f>IF(NOT(ISBLANK(plant_md!BM$2)),plant_md!BM$2,"Plant code")</f>
        <v>Plant code</v>
      </c>
      <c r="BL2" s="92" t="str">
        <f>IF(NOT(ISBLANK(plant_md!BN$2)),plant_md!BN$2,"Plant code")</f>
        <v>Plant code</v>
      </c>
      <c r="BM2" s="92" t="str">
        <f>IF(NOT(ISBLANK(plant_md!BO$2)),plant_md!BO$2,"Plant code")</f>
        <v>Plant code</v>
      </c>
      <c r="BN2" s="92" t="str">
        <f>IF(NOT(ISBLANK(plant_md!BP$2)),plant_md!BP$2,"Plant code")</f>
        <v>Plant code</v>
      </c>
      <c r="BO2" s="92" t="str">
        <f>IF(NOT(ISBLANK(plant_md!BQ$2)),plant_md!BQ$2,"Plant code")</f>
        <v>Plant code</v>
      </c>
      <c r="BP2" s="92" t="str">
        <f>IF(NOT(ISBLANK(plant_md!BR$2)),plant_md!BR$2,"Plant code")</f>
        <v>Plant code</v>
      </c>
      <c r="BQ2" s="92" t="str">
        <f>IF(NOT(ISBLANK(plant_md!BS$2)),plant_md!BS$2,"Plant code")</f>
        <v>Plant code</v>
      </c>
      <c r="BR2" s="92" t="str">
        <f>IF(NOT(ISBLANK(plant_md!BT$2)),plant_md!BT$2,"Plant code")</f>
        <v>Plant code</v>
      </c>
      <c r="BS2" s="92" t="str">
        <f>IF(NOT(ISBLANK(plant_md!BU$2)),plant_md!BU$2,"Plant code")</f>
        <v>Plant code</v>
      </c>
      <c r="BT2" s="92" t="str">
        <f>IF(NOT(ISBLANK(plant_md!BV$2)),plant_md!BV$2,"Plant code")</f>
        <v>Plant code</v>
      </c>
      <c r="BU2" s="92" t="str">
        <f>IF(NOT(ISBLANK(plant_md!BW$2)),plant_md!BW$2,"Plant code")</f>
        <v>Plant code</v>
      </c>
      <c r="BV2" s="92" t="str">
        <f>IF(NOT(ISBLANK(plant_md!BX$2)),plant_md!BX$2,"Plant code")</f>
        <v>Plant code</v>
      </c>
      <c r="BW2" s="92" t="str">
        <f>IF(NOT(ISBLANK(plant_md!BY$2)),plant_md!BY$2,"Plant code")</f>
        <v>Plant code</v>
      </c>
      <c r="BX2" s="92" t="str">
        <f>IF(NOT(ISBLANK(plant_md!BZ$2)),plant_md!BZ$2,"Plant code")</f>
        <v>Plant code</v>
      </c>
      <c r="BY2" s="92" t="str">
        <f>IF(NOT(ISBLANK(plant_md!CA$2)),plant_md!CA$2,"Plant code")</f>
        <v>Plant code</v>
      </c>
      <c r="BZ2" s="92" t="str">
        <f>IF(NOT(ISBLANK(plant_md!CB$2)),plant_md!CB$2,"Plant code")</f>
        <v>Plant code</v>
      </c>
      <c r="CA2" s="92" t="str">
        <f>IF(NOT(ISBLANK(plant_md!CC$2)),plant_md!CC$2,"Plant code")</f>
        <v>Plant code</v>
      </c>
      <c r="CB2" s="92" t="str">
        <f>IF(NOT(ISBLANK(plant_md!CD$2)),plant_md!CD$2,"Plant code")</f>
        <v>Plant code</v>
      </c>
      <c r="CC2" s="92" t="str">
        <f>IF(NOT(ISBLANK(plant_md!CE$2)),plant_md!CE$2,"Plant code")</f>
        <v>Plant code</v>
      </c>
      <c r="CD2" s="92" t="str">
        <f>IF(NOT(ISBLANK(plant_md!CF$2)),plant_md!CF$2,"Plant code")</f>
        <v>Plant code</v>
      </c>
      <c r="CE2" s="92" t="str">
        <f>IF(NOT(ISBLANK(plant_md!CG$2)),plant_md!CG$2,"Plant code")</f>
        <v>Plant code</v>
      </c>
      <c r="CF2" s="92" t="str">
        <f>IF(NOT(ISBLANK(plant_md!CH$2)),plant_md!CH$2,"Plant code")</f>
        <v>Plant code</v>
      </c>
      <c r="CG2" s="92" t="str">
        <f>IF(NOT(ISBLANK(plant_md!CI$2)),plant_md!CI$2,"Plant code")</f>
        <v>Plant code</v>
      </c>
      <c r="CH2" s="92" t="str">
        <f>IF(NOT(ISBLANK(plant_md!CJ$2)),plant_md!CJ$2,"Plant code")</f>
        <v>Plant code</v>
      </c>
      <c r="CI2" s="92" t="str">
        <f>IF(NOT(ISBLANK(plant_md!CK$2)),plant_md!CK$2,"Plant code")</f>
        <v>Plant code</v>
      </c>
      <c r="CJ2" s="92" t="str">
        <f>IF(NOT(ISBLANK(plant_md!CL$2)),plant_md!CL$2,"Plant code")</f>
        <v>Plant code</v>
      </c>
      <c r="CK2" s="92" t="str">
        <f>IF(NOT(ISBLANK(plant_md!CM$2)),plant_md!CM$2,"Plant code")</f>
        <v>Plant code</v>
      </c>
      <c r="CL2" s="92" t="str">
        <f>IF(NOT(ISBLANK(plant_md!CN$2)),plant_md!CN$2,"Plant code")</f>
        <v>Plant code</v>
      </c>
      <c r="CM2" s="92" t="str">
        <f>IF(NOT(ISBLANK(plant_md!CO$2)),plant_md!CO$2,"Plant code")</f>
        <v>Plant code</v>
      </c>
      <c r="CN2" s="92" t="str">
        <f>IF(NOT(ISBLANK(plant_md!CP$2)),plant_md!CP$2,"Plant code")</f>
        <v>Plant code</v>
      </c>
      <c r="CO2" s="92" t="str">
        <f>IF(NOT(ISBLANK(plant_md!CQ$2)),plant_md!CQ$2,"Plant code")</f>
        <v>Plant code</v>
      </c>
      <c r="CP2" s="92" t="str">
        <f>IF(NOT(ISBLANK(plant_md!CR$2)),plant_md!CR$2,"Plant code")</f>
        <v>Plant code</v>
      </c>
      <c r="CQ2" s="92" t="str">
        <f>IF(NOT(ISBLANK(plant_md!CS$2)),plant_md!CS$2,"Plant code")</f>
        <v>Plant code</v>
      </c>
      <c r="CR2" s="92" t="str">
        <f>IF(NOT(ISBLANK(plant_md!CT$2)),plant_md!CT$2,"Plant code")</f>
        <v>Plant code</v>
      </c>
      <c r="CS2" s="92" t="str">
        <f>IF(NOT(ISBLANK(plant_md!CU$2)),plant_md!CU$2,"Plant code")</f>
        <v>Plant code</v>
      </c>
      <c r="CT2" s="92" t="str">
        <f>IF(NOT(ISBLANK(plant_md!CV$2)),plant_md!CV$2,"Plant code")</f>
        <v>Plant code</v>
      </c>
      <c r="CU2" s="92" t="str">
        <f>IF(NOT(ISBLANK(plant_md!CW$2)),plant_md!CW$2,"Plant code")</f>
        <v>Plant code</v>
      </c>
      <c r="CV2" s="92" t="str">
        <f>IF(NOT(ISBLANK(plant_md!CX$2)),plant_md!CX$2,"Plant code")</f>
        <v>Plant code</v>
      </c>
      <c r="CW2" s="92" t="str">
        <f>IF(NOT(ISBLANK(plant_md!CY$2)),plant_md!CY$2,"Plant code")</f>
        <v>Plant code</v>
      </c>
    </row>
    <row r="3" spans="1:101" s="92" customFormat="1" ht="45" customHeight="1">
      <c r="A3" s="45" t="s">
        <v>973</v>
      </c>
      <c r="B3" s="92" t="str">
        <f>IF(NOT(ISBLANK(plant_md!D$18)),plant_md!D$18,"Units")</f>
        <v>Units</v>
      </c>
      <c r="C3" s="92" t="str">
        <f>IF(NOT(ISBLANK(plant_md!E$18)),plant_md!E$18,"Units")</f>
        <v>Units</v>
      </c>
      <c r="D3" s="92" t="str">
        <f>IF(NOT(ISBLANK(plant_md!F$18)),plant_md!F$18,"Units")</f>
        <v>Units</v>
      </c>
      <c r="E3" s="92" t="str">
        <f>IF(NOT(ISBLANK(plant_md!G$18)),plant_md!G$18,"Units")</f>
        <v>Units</v>
      </c>
      <c r="F3" s="92" t="str">
        <f>IF(NOT(ISBLANK(plant_md!H$18)),plant_md!H$18,"Units")</f>
        <v>Units</v>
      </c>
      <c r="G3" s="92" t="str">
        <f>IF(NOT(ISBLANK(plant_md!I$18)),plant_md!I$18,"Units")</f>
        <v>Units</v>
      </c>
      <c r="H3" s="92" t="str">
        <f>IF(NOT(ISBLANK(plant_md!J$18)),plant_md!J$18,"Units")</f>
        <v>Units</v>
      </c>
      <c r="I3" s="92" t="str">
        <f>IF(NOT(ISBLANK(plant_md!K$18)),plant_md!K$18,"Units")</f>
        <v>Units</v>
      </c>
      <c r="J3" s="92" t="str">
        <f>IF(NOT(ISBLANK(plant_md!L$18)),plant_md!L$18,"Units")</f>
        <v>Units</v>
      </c>
      <c r="K3" s="92" t="str">
        <f>IF(NOT(ISBLANK(plant_md!M$18)),plant_md!M$18,"Units")</f>
        <v>Units</v>
      </c>
      <c r="L3" s="92" t="str">
        <f>IF(NOT(ISBLANK(plant_md!N$18)),plant_md!N$18,"Units")</f>
        <v>Units</v>
      </c>
      <c r="M3" s="92" t="str">
        <f>IF(NOT(ISBLANK(plant_md!O$18)),plant_md!O$18,"Units")</f>
        <v>Units</v>
      </c>
      <c r="N3" s="92" t="str">
        <f>IF(NOT(ISBLANK(plant_md!P$18)),plant_md!P$18,"Units")</f>
        <v>Units</v>
      </c>
      <c r="O3" s="92" t="str">
        <f>IF(NOT(ISBLANK(plant_md!Q$18)),plant_md!Q$18,"Units")</f>
        <v>Units</v>
      </c>
      <c r="P3" s="92" t="str">
        <f>IF(NOT(ISBLANK(plant_md!R$18)),plant_md!R$18,"Units")</f>
        <v>Units</v>
      </c>
      <c r="Q3" s="92" t="str">
        <f>IF(NOT(ISBLANK(plant_md!S$18)),plant_md!S$18,"Units")</f>
        <v>Units</v>
      </c>
      <c r="R3" s="92" t="str">
        <f>IF(NOT(ISBLANK(plant_md!T$18)),plant_md!T$18,"Units")</f>
        <v>Units</v>
      </c>
      <c r="S3" s="92" t="str">
        <f>IF(NOT(ISBLANK(plant_md!U$18)),plant_md!U$18,"Units")</f>
        <v>Units</v>
      </c>
      <c r="T3" s="92" t="str">
        <f>IF(NOT(ISBLANK(plant_md!V$18)),plant_md!V$18,"Units")</f>
        <v>Units</v>
      </c>
      <c r="U3" s="92" t="str">
        <f>IF(NOT(ISBLANK(plant_md!W$18)),plant_md!W$18,"Units")</f>
        <v>Units</v>
      </c>
      <c r="V3" s="92" t="str">
        <f>IF(NOT(ISBLANK(plant_md!X$18)),plant_md!X$18,"Units")</f>
        <v>Units</v>
      </c>
      <c r="W3" s="92" t="str">
        <f>IF(NOT(ISBLANK(plant_md!Y$18)),plant_md!Y$18,"Units")</f>
        <v>Units</v>
      </c>
      <c r="X3" s="92" t="str">
        <f>IF(NOT(ISBLANK(plant_md!Z$18)),plant_md!Z$18,"Units")</f>
        <v>Units</v>
      </c>
      <c r="Y3" s="92" t="str">
        <f>IF(NOT(ISBLANK(plant_md!AA$18)),plant_md!AA$18,"Units")</f>
        <v>Units</v>
      </c>
      <c r="Z3" s="92" t="str">
        <f>IF(NOT(ISBLANK(plant_md!AB$18)),plant_md!AB$18,"Units")</f>
        <v>Units</v>
      </c>
      <c r="AA3" s="92" t="str">
        <f>IF(NOT(ISBLANK(plant_md!AC$18)),plant_md!AC$18,"Units")</f>
        <v>Units</v>
      </c>
      <c r="AB3" s="92" t="str">
        <f>IF(NOT(ISBLANK(plant_md!AD$18)),plant_md!AD$18,"Units")</f>
        <v>Units</v>
      </c>
      <c r="AC3" s="92" t="str">
        <f>IF(NOT(ISBLANK(plant_md!AE$18)),plant_md!AE$18,"Units")</f>
        <v>Units</v>
      </c>
      <c r="AD3" s="92" t="str">
        <f>IF(NOT(ISBLANK(plant_md!AF$18)),plant_md!AF$18,"Units")</f>
        <v>Units</v>
      </c>
      <c r="AE3" s="92" t="str">
        <f>IF(NOT(ISBLANK(plant_md!AG$18)),plant_md!AG$18,"Units")</f>
        <v>Units</v>
      </c>
      <c r="AF3" s="92" t="str">
        <f>IF(NOT(ISBLANK(plant_md!AH$18)),plant_md!AH$18,"Units")</f>
        <v>Units</v>
      </c>
      <c r="AG3" s="92" t="str">
        <f>IF(NOT(ISBLANK(plant_md!AI$18)),plant_md!AI$18,"Units")</f>
        <v>Units</v>
      </c>
      <c r="AH3" s="92" t="str">
        <f>IF(NOT(ISBLANK(plant_md!AJ$18)),plant_md!AJ$18,"Units")</f>
        <v>Units</v>
      </c>
      <c r="AI3" s="92" t="str">
        <f>IF(NOT(ISBLANK(plant_md!AK$18)),plant_md!AK$18,"Units")</f>
        <v>Units</v>
      </c>
      <c r="AJ3" s="92" t="str">
        <f>IF(NOT(ISBLANK(plant_md!AL$18)),plant_md!AL$18,"Units")</f>
        <v>Units</v>
      </c>
      <c r="AK3" s="92" t="str">
        <f>IF(NOT(ISBLANK(plant_md!AM$18)),plant_md!AM$18,"Units")</f>
        <v>Units</v>
      </c>
      <c r="AL3" s="92" t="str">
        <f>IF(NOT(ISBLANK(plant_md!AN$18)),plant_md!AN$18,"Units")</f>
        <v>Units</v>
      </c>
      <c r="AM3" s="92" t="str">
        <f>IF(NOT(ISBLANK(plant_md!AO$18)),plant_md!AO$18,"Units")</f>
        <v>Units</v>
      </c>
      <c r="AN3" s="92" t="str">
        <f>IF(NOT(ISBLANK(plant_md!AP$18)),plant_md!AP$18,"Units")</f>
        <v>Units</v>
      </c>
      <c r="AO3" s="92" t="str">
        <f>IF(NOT(ISBLANK(plant_md!AQ$18)),plant_md!AQ$18,"Units")</f>
        <v>Units</v>
      </c>
      <c r="AP3" s="92" t="str">
        <f>IF(NOT(ISBLANK(plant_md!AR$18)),plant_md!AR$18,"Units")</f>
        <v>Units</v>
      </c>
      <c r="AQ3" s="92" t="str">
        <f>IF(NOT(ISBLANK(plant_md!AS$18)),plant_md!AS$18,"Units")</f>
        <v>Units</v>
      </c>
      <c r="AR3" s="92" t="str">
        <f>IF(NOT(ISBLANK(plant_md!AT$18)),plant_md!AT$18,"Units")</f>
        <v>Units</v>
      </c>
      <c r="AS3" s="92" t="str">
        <f>IF(NOT(ISBLANK(plant_md!AU$18)),plant_md!AU$18,"Units")</f>
        <v>Units</v>
      </c>
      <c r="AT3" s="92" t="str">
        <f>IF(NOT(ISBLANK(plant_md!AV$18)),plant_md!AV$18,"Units")</f>
        <v>Units</v>
      </c>
      <c r="AU3" s="92" t="str">
        <f>IF(NOT(ISBLANK(plant_md!AW$18)),plant_md!AW$18,"Units")</f>
        <v>Units</v>
      </c>
      <c r="AV3" s="92" t="str">
        <f>IF(NOT(ISBLANK(plant_md!AX$18)),plant_md!AX$18,"Units")</f>
        <v>Units</v>
      </c>
      <c r="AW3" s="92" t="str">
        <f>IF(NOT(ISBLANK(plant_md!AY$18)),plant_md!AY$18,"Units")</f>
        <v>Units</v>
      </c>
      <c r="AX3" s="92" t="str">
        <f>IF(NOT(ISBLANK(plant_md!AZ$18)),plant_md!AZ$18,"Units")</f>
        <v>Units</v>
      </c>
      <c r="AY3" s="92" t="str">
        <f>IF(NOT(ISBLANK(plant_md!BA$18)),plant_md!BA$18,"Units")</f>
        <v>Units</v>
      </c>
      <c r="AZ3" s="92" t="str">
        <f>IF(NOT(ISBLANK(plant_md!BB$18)),plant_md!BB$18,"Units")</f>
        <v>Units</v>
      </c>
      <c r="BA3" s="92" t="str">
        <f>IF(NOT(ISBLANK(plant_md!BC$18)),plant_md!BC$18,"Units")</f>
        <v>Units</v>
      </c>
      <c r="BB3" s="92" t="str">
        <f>IF(NOT(ISBLANK(plant_md!BD$18)),plant_md!BD$18,"Units")</f>
        <v>Units</v>
      </c>
      <c r="BC3" s="92" t="str">
        <f>IF(NOT(ISBLANK(plant_md!BE$18)),plant_md!BE$18,"Units")</f>
        <v>Units</v>
      </c>
      <c r="BD3" s="92" t="str">
        <f>IF(NOT(ISBLANK(plant_md!BF$18)),plant_md!BF$18,"Units")</f>
        <v>Units</v>
      </c>
      <c r="BE3" s="92" t="str">
        <f>IF(NOT(ISBLANK(plant_md!BG$18)),plant_md!BG$18,"Units")</f>
        <v>Units</v>
      </c>
      <c r="BF3" s="92" t="str">
        <f>IF(NOT(ISBLANK(plant_md!BH$18)),plant_md!BH$18,"Units")</f>
        <v>Units</v>
      </c>
      <c r="BG3" s="92" t="str">
        <f>IF(NOT(ISBLANK(plant_md!BI$18)),plant_md!BI$18,"Units")</f>
        <v>Units</v>
      </c>
      <c r="BH3" s="92" t="str">
        <f>IF(NOT(ISBLANK(plant_md!BJ$18)),plant_md!BJ$18,"Units")</f>
        <v>Units</v>
      </c>
      <c r="BI3" s="92" t="str">
        <f>IF(NOT(ISBLANK(plant_md!BK$18)),plant_md!BK$18,"Units")</f>
        <v>Units</v>
      </c>
      <c r="BJ3" s="92" t="str">
        <f>IF(NOT(ISBLANK(plant_md!BL$18)),plant_md!BL$18,"Units")</f>
        <v>Units</v>
      </c>
      <c r="BK3" s="92" t="str">
        <f>IF(NOT(ISBLANK(plant_md!BM$18)),plant_md!BM$18,"Units")</f>
        <v>Units</v>
      </c>
      <c r="BL3" s="92" t="str">
        <f>IF(NOT(ISBLANK(plant_md!BN$18)),plant_md!BN$18,"Units")</f>
        <v>Units</v>
      </c>
      <c r="BM3" s="92" t="str">
        <f>IF(NOT(ISBLANK(plant_md!BO$18)),plant_md!BO$18,"Units")</f>
        <v>Units</v>
      </c>
      <c r="BN3" s="92" t="str">
        <f>IF(NOT(ISBLANK(plant_md!BP$18)),plant_md!BP$18,"Units")</f>
        <v>Units</v>
      </c>
      <c r="BO3" s="92" t="str">
        <f>IF(NOT(ISBLANK(plant_md!BQ$18)),plant_md!BQ$18,"Units")</f>
        <v>Units</v>
      </c>
      <c r="BP3" s="92" t="str">
        <f>IF(NOT(ISBLANK(plant_md!BR$18)),plant_md!BR$18,"Units")</f>
        <v>Units</v>
      </c>
      <c r="BQ3" s="92" t="str">
        <f>IF(NOT(ISBLANK(plant_md!BS$18)),plant_md!BS$18,"Units")</f>
        <v>Units</v>
      </c>
      <c r="BR3" s="92" t="str">
        <f>IF(NOT(ISBLANK(plant_md!BT$18)),plant_md!BT$18,"Units")</f>
        <v>Units</v>
      </c>
      <c r="BS3" s="92" t="str">
        <f>IF(NOT(ISBLANK(plant_md!BU$18)),plant_md!BU$18,"Units")</f>
        <v>Units</v>
      </c>
      <c r="BT3" s="92" t="str">
        <f>IF(NOT(ISBLANK(plant_md!BV$18)),plant_md!BV$18,"Units")</f>
        <v>Units</v>
      </c>
      <c r="BU3" s="92" t="str">
        <f>IF(NOT(ISBLANK(plant_md!BW$18)),plant_md!BW$18,"Units")</f>
        <v>Units</v>
      </c>
      <c r="BV3" s="92" t="str">
        <f>IF(NOT(ISBLANK(plant_md!BX$18)),plant_md!BX$18,"Units")</f>
        <v>Units</v>
      </c>
      <c r="BW3" s="92" t="str">
        <f>IF(NOT(ISBLANK(plant_md!BY$18)),plant_md!BY$18,"Units")</f>
        <v>Units</v>
      </c>
      <c r="BX3" s="92" t="str">
        <f>IF(NOT(ISBLANK(plant_md!BZ$18)),plant_md!BZ$18,"Units")</f>
        <v>Units</v>
      </c>
      <c r="BY3" s="92" t="str">
        <f>IF(NOT(ISBLANK(plant_md!CA$18)),plant_md!CA$18,"Units")</f>
        <v>Units</v>
      </c>
      <c r="BZ3" s="92" t="str">
        <f>IF(NOT(ISBLANK(plant_md!CB$18)),plant_md!CB$18,"Units")</f>
        <v>Units</v>
      </c>
      <c r="CA3" s="92" t="str">
        <f>IF(NOT(ISBLANK(plant_md!CC$18)),plant_md!CC$18,"Units")</f>
        <v>Units</v>
      </c>
      <c r="CB3" s="92" t="str">
        <f>IF(NOT(ISBLANK(plant_md!CD$18)),plant_md!CD$18,"Units")</f>
        <v>Units</v>
      </c>
      <c r="CC3" s="92" t="str">
        <f>IF(NOT(ISBLANK(plant_md!CE$18)),plant_md!CE$18,"Units")</f>
        <v>Units</v>
      </c>
      <c r="CD3" s="92" t="str">
        <f>IF(NOT(ISBLANK(plant_md!CF$18)),plant_md!CF$18,"Units")</f>
        <v>Units</v>
      </c>
      <c r="CE3" s="92" t="str">
        <f>IF(NOT(ISBLANK(plant_md!CG$18)),plant_md!CG$18,"Units")</f>
        <v>Units</v>
      </c>
      <c r="CF3" s="92" t="str">
        <f>IF(NOT(ISBLANK(plant_md!CH$18)),plant_md!CH$18,"Units")</f>
        <v>Units</v>
      </c>
      <c r="CG3" s="92" t="str">
        <f>IF(NOT(ISBLANK(plant_md!CI$18)),plant_md!CI$18,"Units")</f>
        <v>Units</v>
      </c>
      <c r="CH3" s="92" t="str">
        <f>IF(NOT(ISBLANK(plant_md!CJ$18)),plant_md!CJ$18,"Units")</f>
        <v>Units</v>
      </c>
      <c r="CI3" s="92" t="str">
        <f>IF(NOT(ISBLANK(plant_md!CK$18)),plant_md!CK$18,"Units")</f>
        <v>Units</v>
      </c>
      <c r="CJ3" s="92" t="str">
        <f>IF(NOT(ISBLANK(plant_md!CL$18)),plant_md!CL$18,"Units")</f>
        <v>Units</v>
      </c>
      <c r="CK3" s="92" t="str">
        <f>IF(NOT(ISBLANK(plant_md!CM$18)),plant_md!CM$18,"Units")</f>
        <v>Units</v>
      </c>
      <c r="CL3" s="92" t="str">
        <f>IF(NOT(ISBLANK(plant_md!CN$18)),plant_md!CN$18,"Units")</f>
        <v>Units</v>
      </c>
      <c r="CM3" s="92" t="str">
        <f>IF(NOT(ISBLANK(plant_md!CO$18)),plant_md!CO$18,"Units")</f>
        <v>Units</v>
      </c>
      <c r="CN3" s="92" t="str">
        <f>IF(NOT(ISBLANK(plant_md!CP$18)),plant_md!CP$18,"Units")</f>
        <v>Units</v>
      </c>
      <c r="CO3" s="92" t="str">
        <f>IF(NOT(ISBLANK(plant_md!CQ$18)),plant_md!CQ$18,"Units")</f>
        <v>Units</v>
      </c>
      <c r="CP3" s="92" t="str">
        <f>IF(NOT(ISBLANK(plant_md!CR$18)),plant_md!CR$18,"Units")</f>
        <v>Units</v>
      </c>
      <c r="CQ3" s="92" t="str">
        <f>IF(NOT(ISBLANK(plant_md!CS$18)),plant_md!CS$18,"Units")</f>
        <v>Units</v>
      </c>
      <c r="CR3" s="92" t="str">
        <f>IF(NOT(ISBLANK(plant_md!CT$18)),plant_md!CT$18,"Units")</f>
        <v>Units</v>
      </c>
      <c r="CS3" s="92" t="str">
        <f>IF(NOT(ISBLANK(plant_md!CU$18)),plant_md!CU$18,"Units")</f>
        <v>Units</v>
      </c>
      <c r="CT3" s="92" t="str">
        <f>IF(NOT(ISBLANK(plant_md!CV$18)),plant_md!CV$18,"Units")</f>
        <v>Units</v>
      </c>
      <c r="CU3" s="92" t="str">
        <f>IF(NOT(ISBLANK(plant_md!CW$18)),plant_md!CW$18,"Units")</f>
        <v>Units</v>
      </c>
      <c r="CV3" s="92" t="str">
        <f>IF(NOT(ISBLANK(plant_md!CX$18)),plant_md!CX$18,"Units")</f>
        <v>Units</v>
      </c>
      <c r="CW3" s="92" t="str">
        <f>IF(NOT(ISBLANK(plant_md!CY$18)),plant_md!CY$18,"Units")</f>
        <v>Units</v>
      </c>
    </row>
    <row r="4" spans="1:101" s="92" customFormat="1" ht="30" customHeight="1">
      <c r="A4" s="45" t="s">
        <v>972</v>
      </c>
      <c r="B4" s="92" t="str">
        <f>IFERROR(IF(VLOOKUP(sapflow_hd!B3,plant_dic!$M$2:$N$14,2,FALSE)="sap flux density (per unit sapwood area).","Js",IF(VLOOKUP(sapflow_hd!B3,plant_dic!$M$2:$N$14,2,FALSE)="sap flow (per tree).","Jt","Variable")),"Variable")</f>
        <v>Variable</v>
      </c>
      <c r="C4" s="92" t="str">
        <f>IFERROR(IF(VLOOKUP(sapflow_hd!C3,plant_dic!$M$2:$N$14,2,FALSE)="sap flux density (per unit sapwood area).","Js",IF(VLOOKUP(sapflow_hd!C3,plant_dic!$M$2:$N$14,2,FALSE)="sap flow (per tree).","Jt","Variable")),"Variable")</f>
        <v>Variable</v>
      </c>
      <c r="D4" s="92" t="str">
        <f>IFERROR(IF(VLOOKUP(sapflow_hd!D3,plant_dic!$M$2:$N$14,2,FALSE)="sap flux density (per unit sapwood area).","Js",IF(VLOOKUP(sapflow_hd!D3,plant_dic!$M$2:$N$14,2,FALSE)="sap flow (per tree).","Jt","Variable")),"Variable")</f>
        <v>Variable</v>
      </c>
      <c r="E4" s="92" t="str">
        <f>IFERROR(IF(VLOOKUP(sapflow_hd!E3,plant_dic!$M$2:$N$14,2,FALSE)="sap flux density (per unit sapwood area).","Js",IF(VLOOKUP(sapflow_hd!E3,plant_dic!$M$2:$N$14,2,FALSE)="sap flow (per tree).","Jt","Variable")),"Variable")</f>
        <v>Variable</v>
      </c>
      <c r="F4" s="92" t="str">
        <f>IFERROR(IF(VLOOKUP(sapflow_hd!F3,plant_dic!$M$2:$N$14,2,FALSE)="sap flux density (per unit sapwood area).","Js",IF(VLOOKUP(sapflow_hd!F3,plant_dic!$M$2:$N$14,2,FALSE)="sap flow (per tree).","Jt","Variable")),"Variable")</f>
        <v>Variable</v>
      </c>
      <c r="G4" s="92" t="str">
        <f>IFERROR(IF(VLOOKUP(sapflow_hd!G3,plant_dic!$M$2:$N$14,2,FALSE)="sap flux density (per unit sapwood area).","Js",IF(VLOOKUP(sapflow_hd!G3,plant_dic!$M$2:$N$14,2,FALSE)="sap flow (per tree).","Jt","Variable")),"Variable")</f>
        <v>Variable</v>
      </c>
      <c r="H4" s="92" t="str">
        <f>IFERROR(IF(VLOOKUP(sapflow_hd!H3,plant_dic!$M$2:$N$14,2,FALSE)="sap flux density (per unit sapwood area).","Js",IF(VLOOKUP(sapflow_hd!H3,plant_dic!$M$2:$N$14,2,FALSE)="sap flow (per tree).","Jt","Variable")),"Variable")</f>
        <v>Variable</v>
      </c>
      <c r="I4" s="92" t="str">
        <f>IFERROR(IF(VLOOKUP(sapflow_hd!I3,plant_dic!$M$2:$N$14,2,FALSE)="sap flux density (per unit sapwood area).","Js",IF(VLOOKUP(sapflow_hd!I3,plant_dic!$M$2:$N$14,2,FALSE)="sap flow (per tree).","Jt","Variable")),"Variable")</f>
        <v>Variable</v>
      </c>
      <c r="J4" s="92" t="str">
        <f>IFERROR(IF(VLOOKUP(sapflow_hd!J3,plant_dic!$M$2:$N$14,2,FALSE)="sap flux density (per unit sapwood area).","Js",IF(VLOOKUP(sapflow_hd!J3,plant_dic!$M$2:$N$14,2,FALSE)="sap flow (per tree).","Jt","Variable")),"Variable")</f>
        <v>Variable</v>
      </c>
      <c r="K4" s="92" t="str">
        <f>IFERROR(IF(VLOOKUP(sapflow_hd!K3,plant_dic!$M$2:$N$14,2,FALSE)="sap flux density (per unit sapwood area).","Js",IF(VLOOKUP(sapflow_hd!K3,plant_dic!$M$2:$N$14,2,FALSE)="sap flow (per tree).","Jt","Variable")),"Variable")</f>
        <v>Variable</v>
      </c>
      <c r="L4" s="92" t="str">
        <f>IFERROR(IF(VLOOKUP(sapflow_hd!L3,plant_dic!$M$2:$N$14,2,FALSE)="sap flux density (per unit sapwood area).","Js",IF(VLOOKUP(sapflow_hd!L3,plant_dic!$M$2:$N$14,2,FALSE)="sap flow (per tree).","Jt","Variable")),"Variable")</f>
        <v>Variable</v>
      </c>
      <c r="M4" s="92" t="str">
        <f>IFERROR(IF(VLOOKUP(sapflow_hd!M3,plant_dic!$M$2:$N$14,2,FALSE)="sap flux density (per unit sapwood area).","Js",IF(VLOOKUP(sapflow_hd!M3,plant_dic!$M$2:$N$14,2,FALSE)="sap flow (per tree).","Jt","Variable")),"Variable")</f>
        <v>Variable</v>
      </c>
      <c r="N4" s="92" t="str">
        <f>IFERROR(IF(VLOOKUP(sapflow_hd!N3,plant_dic!$M$2:$N$14,2,FALSE)="sap flux density (per unit sapwood area).","Js",IF(VLOOKUP(sapflow_hd!N3,plant_dic!$M$2:$N$14,2,FALSE)="sap flow (per tree).","Jt","Variable")),"Variable")</f>
        <v>Variable</v>
      </c>
      <c r="O4" s="92" t="str">
        <f>IFERROR(IF(VLOOKUP(sapflow_hd!O3,plant_dic!$M$2:$N$14,2,FALSE)="sap flux density (per unit sapwood area).","Js",IF(VLOOKUP(sapflow_hd!O3,plant_dic!$M$2:$N$14,2,FALSE)="sap flow (per tree).","Jt","Variable")),"Variable")</f>
        <v>Variable</v>
      </c>
      <c r="P4" s="92" t="str">
        <f>IFERROR(IF(VLOOKUP(sapflow_hd!P3,plant_dic!$M$2:$N$14,2,FALSE)="sap flux density (per unit sapwood area).","Js",IF(VLOOKUP(sapflow_hd!P3,plant_dic!$M$2:$N$14,2,FALSE)="sap flow (per tree).","Jt","Variable")),"Variable")</f>
        <v>Variable</v>
      </c>
      <c r="Q4" s="92" t="str">
        <f>IFERROR(IF(VLOOKUP(sapflow_hd!Q3,plant_dic!$M$2:$N$14,2,FALSE)="sap flux density (per unit sapwood area).","Js",IF(VLOOKUP(sapflow_hd!Q3,plant_dic!$M$2:$N$14,2,FALSE)="sap flow (per tree).","Jt","Variable")),"Variable")</f>
        <v>Variable</v>
      </c>
      <c r="R4" s="92" t="str">
        <f>IFERROR(IF(VLOOKUP(sapflow_hd!R3,plant_dic!$M$2:$N$14,2,FALSE)="sap flux density (per unit sapwood area).","Js",IF(VLOOKUP(sapflow_hd!R3,plant_dic!$M$2:$N$14,2,FALSE)="sap flow (per tree).","Jt","Variable")),"Variable")</f>
        <v>Variable</v>
      </c>
      <c r="S4" s="92" t="str">
        <f>IFERROR(IF(VLOOKUP(sapflow_hd!S3,plant_dic!$M$2:$N$14,2,FALSE)="sap flux density (per unit sapwood area).","Js",IF(VLOOKUP(sapflow_hd!S3,plant_dic!$M$2:$N$14,2,FALSE)="sap flow (per tree).","Jt","Variable")),"Variable")</f>
        <v>Variable</v>
      </c>
      <c r="T4" s="92" t="str">
        <f>IFERROR(IF(VLOOKUP(sapflow_hd!T3,plant_dic!$M$2:$N$14,2,FALSE)="sap flux density (per unit sapwood area).","Js",IF(VLOOKUP(sapflow_hd!T3,plant_dic!$M$2:$N$14,2,FALSE)="sap flow (per tree).","Jt","Variable")),"Variable")</f>
        <v>Variable</v>
      </c>
      <c r="U4" s="92" t="str">
        <f>IFERROR(IF(VLOOKUP(sapflow_hd!U3,plant_dic!$M$2:$N$14,2,FALSE)="sap flux density (per unit sapwood area).","Js",IF(VLOOKUP(sapflow_hd!U3,plant_dic!$M$2:$N$14,2,FALSE)="sap flow (per tree).","Jt","Variable")),"Variable")</f>
        <v>Variable</v>
      </c>
      <c r="V4" s="92" t="str">
        <f>IFERROR(IF(VLOOKUP(sapflow_hd!V3,plant_dic!$M$2:$N$14,2,FALSE)="sap flux density (per unit sapwood area).","Js",IF(VLOOKUP(sapflow_hd!V3,plant_dic!$M$2:$N$14,2,FALSE)="sap flow (per tree).","Jt","Variable")),"Variable")</f>
        <v>Variable</v>
      </c>
      <c r="W4" s="92" t="str">
        <f>IFERROR(IF(VLOOKUP(sapflow_hd!W3,plant_dic!$M$2:$N$14,2,FALSE)="sap flux density (per unit sapwood area).","Js",IF(VLOOKUP(sapflow_hd!W3,plant_dic!$M$2:$N$14,2,FALSE)="sap flow (per tree).","Jt","Variable")),"Variable")</f>
        <v>Variable</v>
      </c>
      <c r="X4" s="92" t="str">
        <f>IFERROR(IF(VLOOKUP(sapflow_hd!X3,plant_dic!$M$2:$N$14,2,FALSE)="sap flux density (per unit sapwood area).","Js",IF(VLOOKUP(sapflow_hd!X3,plant_dic!$M$2:$N$14,2,FALSE)="sap flow (per tree).","Jt","Variable")),"Variable")</f>
        <v>Variable</v>
      </c>
      <c r="Y4" s="92" t="str">
        <f>IFERROR(IF(VLOOKUP(sapflow_hd!Y3,plant_dic!$M$2:$N$14,2,FALSE)="sap flux density (per unit sapwood area).","Js",IF(VLOOKUP(sapflow_hd!Y3,plant_dic!$M$2:$N$14,2,FALSE)="sap flow (per tree).","Jt","Variable")),"Variable")</f>
        <v>Variable</v>
      </c>
      <c r="Z4" s="92" t="str">
        <f>IFERROR(IF(VLOOKUP(sapflow_hd!Z3,plant_dic!$M$2:$N$14,2,FALSE)="sap flux density (per unit sapwood area).","Js",IF(VLOOKUP(sapflow_hd!Z3,plant_dic!$M$2:$N$14,2,FALSE)="sap flow (per tree).","Jt","Variable")),"Variable")</f>
        <v>Variable</v>
      </c>
      <c r="AA4" s="92" t="str">
        <f>IFERROR(IF(VLOOKUP(sapflow_hd!AA3,plant_dic!$M$2:$N$14,2,FALSE)="sap flux density (per unit sapwood area).","Js",IF(VLOOKUP(sapflow_hd!AA3,plant_dic!$M$2:$N$14,2,FALSE)="sap flow (per tree).","Jt","Variable")),"Variable")</f>
        <v>Variable</v>
      </c>
      <c r="AB4" s="92" t="str">
        <f>IFERROR(IF(VLOOKUP(sapflow_hd!AB3,plant_dic!$M$2:$N$14,2,FALSE)="sap flux density (per unit sapwood area).","Js",IF(VLOOKUP(sapflow_hd!AB3,plant_dic!$M$2:$N$14,2,FALSE)="sap flow (per tree).","Jt","Variable")),"Variable")</f>
        <v>Variable</v>
      </c>
      <c r="AC4" s="92" t="str">
        <f>IFERROR(IF(VLOOKUP(sapflow_hd!AC3,plant_dic!$M$2:$N$14,2,FALSE)="sap flux density (per unit sapwood area).","Js",IF(VLOOKUP(sapflow_hd!AC3,plant_dic!$M$2:$N$14,2,FALSE)="sap flow (per tree).","Jt","Variable")),"Variable")</f>
        <v>Variable</v>
      </c>
      <c r="AD4" s="92" t="str">
        <f>IFERROR(IF(VLOOKUP(sapflow_hd!AD3,plant_dic!$M$2:$N$14,2,FALSE)="sap flux density (per unit sapwood area).","Js",IF(VLOOKUP(sapflow_hd!AD3,plant_dic!$M$2:$N$14,2,FALSE)="sap flow (per tree).","Jt","Variable")),"Variable")</f>
        <v>Variable</v>
      </c>
      <c r="AE4" s="92" t="str">
        <f>IFERROR(IF(VLOOKUP(sapflow_hd!AE3,plant_dic!$M$2:$N$14,2,FALSE)="sap flux density (per unit sapwood area).","Js",IF(VLOOKUP(sapflow_hd!AE3,plant_dic!$M$2:$N$14,2,FALSE)="sap flow (per tree).","Jt","Variable")),"Variable")</f>
        <v>Variable</v>
      </c>
      <c r="AF4" s="92" t="str">
        <f>IFERROR(IF(VLOOKUP(sapflow_hd!AF3,plant_dic!$M$2:$N$14,2,FALSE)="sap flux density (per unit sapwood area).","Js",IF(VLOOKUP(sapflow_hd!AF3,plant_dic!$M$2:$N$14,2,FALSE)="sap flow (per tree).","Jt","Variable")),"Variable")</f>
        <v>Variable</v>
      </c>
      <c r="AG4" s="92" t="str">
        <f>IFERROR(IF(VLOOKUP(sapflow_hd!AG3,plant_dic!$M$2:$N$14,2,FALSE)="sap flux density (per unit sapwood area).","Js",IF(VLOOKUP(sapflow_hd!AG3,plant_dic!$M$2:$N$14,2,FALSE)="sap flow (per tree).","Jt","Variable")),"Variable")</f>
        <v>Variable</v>
      </c>
      <c r="AH4" s="92" t="str">
        <f>IFERROR(IF(VLOOKUP(sapflow_hd!AH3,plant_dic!$M$2:$N$14,2,FALSE)="sap flux density (per unit sapwood area).","Js",IF(VLOOKUP(sapflow_hd!AH3,plant_dic!$M$2:$N$14,2,FALSE)="sap flow (per tree).","Jt","Variable")),"Variable")</f>
        <v>Variable</v>
      </c>
      <c r="AI4" s="92" t="str">
        <f>IFERROR(IF(VLOOKUP(sapflow_hd!AI3,plant_dic!$M$2:$N$14,2,FALSE)="sap flux density (per unit sapwood area).","Js",IF(VLOOKUP(sapflow_hd!AI3,plant_dic!$M$2:$N$14,2,FALSE)="sap flow (per tree).","Jt","Variable")),"Variable")</f>
        <v>Variable</v>
      </c>
      <c r="AJ4" s="92" t="str">
        <f>IFERROR(IF(VLOOKUP(sapflow_hd!AJ3,plant_dic!$M$2:$N$14,2,FALSE)="sap flux density (per unit sapwood area).","Js",IF(VLOOKUP(sapflow_hd!AJ3,plant_dic!$M$2:$N$14,2,FALSE)="sap flow (per tree).","Jt","Variable")),"Variable")</f>
        <v>Variable</v>
      </c>
      <c r="AK4" s="92" t="str">
        <f>IFERROR(IF(VLOOKUP(sapflow_hd!AK3,plant_dic!$M$2:$N$14,2,FALSE)="sap flux density (per unit sapwood area).","Js",IF(VLOOKUP(sapflow_hd!AK3,plant_dic!$M$2:$N$14,2,FALSE)="sap flow (per tree).","Jt","Variable")),"Variable")</f>
        <v>Variable</v>
      </c>
      <c r="AL4" s="92" t="str">
        <f>IFERROR(IF(VLOOKUP(sapflow_hd!AL3,plant_dic!$M$2:$N$14,2,FALSE)="sap flux density (per unit sapwood area).","Js",IF(VLOOKUP(sapflow_hd!AL3,plant_dic!$M$2:$N$14,2,FALSE)="sap flow (per tree).","Jt","Variable")),"Variable")</f>
        <v>Variable</v>
      </c>
      <c r="AM4" s="92" t="str">
        <f>IFERROR(IF(VLOOKUP(sapflow_hd!AM3,plant_dic!$M$2:$N$14,2,FALSE)="sap flux density (per unit sapwood area).","Js",IF(VLOOKUP(sapflow_hd!AM3,plant_dic!$M$2:$N$14,2,FALSE)="sap flow (per tree).","Jt","Variable")),"Variable")</f>
        <v>Variable</v>
      </c>
      <c r="AN4" s="92" t="str">
        <f>IFERROR(IF(VLOOKUP(sapflow_hd!AN3,plant_dic!$M$2:$N$14,2,FALSE)="sap flux density (per unit sapwood area).","Js",IF(VLOOKUP(sapflow_hd!AN3,plant_dic!$M$2:$N$14,2,FALSE)="sap flow (per tree).","Jt","Variable")),"Variable")</f>
        <v>Variable</v>
      </c>
      <c r="AO4" s="92" t="str">
        <f>IFERROR(IF(VLOOKUP(sapflow_hd!AO3,plant_dic!$M$2:$N$14,2,FALSE)="sap flux density (per unit sapwood area).","Js",IF(VLOOKUP(sapflow_hd!AO3,plant_dic!$M$2:$N$14,2,FALSE)="sap flow (per tree).","Jt","Variable")),"Variable")</f>
        <v>Variable</v>
      </c>
      <c r="AP4" s="92" t="str">
        <f>IFERROR(IF(VLOOKUP(sapflow_hd!AP3,plant_dic!$M$2:$N$14,2,FALSE)="sap flux density (per unit sapwood area).","Js",IF(VLOOKUP(sapflow_hd!AP3,plant_dic!$M$2:$N$14,2,FALSE)="sap flow (per tree).","Jt","Variable")),"Variable")</f>
        <v>Variable</v>
      </c>
      <c r="AQ4" s="92" t="str">
        <f>IFERROR(IF(VLOOKUP(sapflow_hd!AQ3,plant_dic!$M$2:$N$14,2,FALSE)="sap flux density (per unit sapwood area).","Js",IF(VLOOKUP(sapflow_hd!AQ3,plant_dic!$M$2:$N$14,2,FALSE)="sap flow (per tree).","Jt","Variable")),"Variable")</f>
        <v>Variable</v>
      </c>
      <c r="AR4" s="92" t="str">
        <f>IFERROR(IF(VLOOKUP(sapflow_hd!AR3,plant_dic!$M$2:$N$14,2,FALSE)="sap flux density (per unit sapwood area).","Js",IF(VLOOKUP(sapflow_hd!AR3,plant_dic!$M$2:$N$14,2,FALSE)="sap flow (per tree).","Jt","Variable")),"Variable")</f>
        <v>Variable</v>
      </c>
      <c r="AS4" s="92" t="str">
        <f>IFERROR(IF(VLOOKUP(sapflow_hd!AS3,plant_dic!$M$2:$N$14,2,FALSE)="sap flux density (per unit sapwood area).","Js",IF(VLOOKUP(sapflow_hd!AS3,plant_dic!$M$2:$N$14,2,FALSE)="sap flow (per tree).","Jt","Variable")),"Variable")</f>
        <v>Variable</v>
      </c>
      <c r="AT4" s="92" t="str">
        <f>IFERROR(IF(VLOOKUP(sapflow_hd!AT3,plant_dic!$M$2:$N$14,2,FALSE)="sap flux density (per unit sapwood area).","Js",IF(VLOOKUP(sapflow_hd!AT3,plant_dic!$M$2:$N$14,2,FALSE)="sap flow (per tree).","Jt","Variable")),"Variable")</f>
        <v>Variable</v>
      </c>
      <c r="AU4" s="92" t="str">
        <f>IFERROR(IF(VLOOKUP(sapflow_hd!AU3,plant_dic!$M$2:$N$14,2,FALSE)="sap flux density (per unit sapwood area).","Js",IF(VLOOKUP(sapflow_hd!AU3,plant_dic!$M$2:$N$14,2,FALSE)="sap flow (per tree).","Jt","Variable")),"Variable")</f>
        <v>Variable</v>
      </c>
      <c r="AV4" s="92" t="str">
        <f>IFERROR(IF(VLOOKUP(sapflow_hd!AV3,plant_dic!$M$2:$N$14,2,FALSE)="sap flux density (per unit sapwood area).","Js",IF(VLOOKUP(sapflow_hd!AV3,plant_dic!$M$2:$N$14,2,FALSE)="sap flow (per tree).","Jt","Variable")),"Variable")</f>
        <v>Variable</v>
      </c>
      <c r="AW4" s="92" t="str">
        <f>IFERROR(IF(VLOOKUP(sapflow_hd!AW3,plant_dic!$M$2:$N$14,2,FALSE)="sap flux density (per unit sapwood area).","Js",IF(VLOOKUP(sapflow_hd!AW3,plant_dic!$M$2:$N$14,2,FALSE)="sap flow (per tree).","Jt","Variable")),"Variable")</f>
        <v>Variable</v>
      </c>
      <c r="AX4" s="92" t="str">
        <f>IFERROR(IF(VLOOKUP(sapflow_hd!AX3,plant_dic!$M$2:$N$14,2,FALSE)="sap flux density (per unit sapwood area).","Js",IF(VLOOKUP(sapflow_hd!AX3,plant_dic!$M$2:$N$14,2,FALSE)="sap flow (per tree).","Jt","Variable")),"Variable")</f>
        <v>Variable</v>
      </c>
      <c r="AY4" s="92" t="str">
        <f>IFERROR(IF(VLOOKUP(sapflow_hd!AY3,plant_dic!$M$2:$N$14,2,FALSE)="sap flux density (per unit sapwood area).","Js",IF(VLOOKUP(sapflow_hd!AY3,plant_dic!$M$2:$N$14,2,FALSE)="sap flow (per tree).","Jt","Variable")),"Variable")</f>
        <v>Variable</v>
      </c>
      <c r="AZ4" s="92" t="str">
        <f>IFERROR(IF(VLOOKUP(sapflow_hd!AZ3,plant_dic!$M$2:$N$14,2,FALSE)="sap flux density (per unit sapwood area).","Js",IF(VLOOKUP(sapflow_hd!AZ3,plant_dic!$M$2:$N$14,2,FALSE)="sap flow (per tree).","Jt","Variable")),"Variable")</f>
        <v>Variable</v>
      </c>
      <c r="BA4" s="92" t="str">
        <f>IFERROR(IF(VLOOKUP(sapflow_hd!BA3,plant_dic!$M$2:$N$14,2,FALSE)="sap flux density (per unit sapwood area).","Js",IF(VLOOKUP(sapflow_hd!BA3,plant_dic!$M$2:$N$14,2,FALSE)="sap flow (per tree).","Jt","Variable")),"Variable")</f>
        <v>Variable</v>
      </c>
      <c r="BB4" s="92" t="str">
        <f>IFERROR(IF(VLOOKUP(sapflow_hd!BB3,plant_dic!$M$2:$N$14,2,FALSE)="sap flux density (per unit sapwood area).","Js",IF(VLOOKUP(sapflow_hd!BB3,plant_dic!$M$2:$N$14,2,FALSE)="sap flow (per tree).","Jt","Variable")),"Variable")</f>
        <v>Variable</v>
      </c>
      <c r="BC4" s="92" t="str">
        <f>IFERROR(IF(VLOOKUP(sapflow_hd!BC3,plant_dic!$M$2:$N$14,2,FALSE)="sap flux density (per unit sapwood area).","Js",IF(VLOOKUP(sapflow_hd!BC3,plant_dic!$M$2:$N$14,2,FALSE)="sap flow (per tree).","Jt","Variable")),"Variable")</f>
        <v>Variable</v>
      </c>
      <c r="BD4" s="92" t="str">
        <f>IFERROR(IF(VLOOKUP(sapflow_hd!BD3,plant_dic!$M$2:$N$14,2,FALSE)="sap flux density (per unit sapwood area).","Js",IF(VLOOKUP(sapflow_hd!BD3,plant_dic!$M$2:$N$14,2,FALSE)="sap flow (per tree).","Jt","Variable")),"Variable")</f>
        <v>Variable</v>
      </c>
      <c r="BE4" s="92" t="str">
        <f>IFERROR(IF(VLOOKUP(sapflow_hd!BE3,plant_dic!$M$2:$N$14,2,FALSE)="sap flux density (per unit sapwood area).","Js",IF(VLOOKUP(sapflow_hd!BE3,plant_dic!$M$2:$N$14,2,FALSE)="sap flow (per tree).","Jt","Variable")),"Variable")</f>
        <v>Variable</v>
      </c>
      <c r="BF4" s="92" t="str">
        <f>IFERROR(IF(VLOOKUP(sapflow_hd!BF3,plant_dic!$M$2:$N$14,2,FALSE)="sap flux density (per unit sapwood area).","Js",IF(VLOOKUP(sapflow_hd!BF3,plant_dic!$M$2:$N$14,2,FALSE)="sap flow (per tree).","Jt","Variable")),"Variable")</f>
        <v>Variable</v>
      </c>
      <c r="BG4" s="92" t="str">
        <f>IFERROR(IF(VLOOKUP(sapflow_hd!BG3,plant_dic!$M$2:$N$14,2,FALSE)="sap flux density (per unit sapwood area).","Js",IF(VLOOKUP(sapflow_hd!BG3,plant_dic!$M$2:$N$14,2,FALSE)="sap flow (per tree).","Jt","Variable")),"Variable")</f>
        <v>Variable</v>
      </c>
      <c r="BH4" s="92" t="str">
        <f>IFERROR(IF(VLOOKUP(sapflow_hd!BH3,plant_dic!$M$2:$N$14,2,FALSE)="sap flux density (per unit sapwood area).","Js",IF(VLOOKUP(sapflow_hd!BH3,plant_dic!$M$2:$N$14,2,FALSE)="sap flow (per tree).","Jt","Variable")),"Variable")</f>
        <v>Variable</v>
      </c>
      <c r="BI4" s="92" t="str">
        <f>IFERROR(IF(VLOOKUP(sapflow_hd!BI3,plant_dic!$M$2:$N$14,2,FALSE)="sap flux density (per unit sapwood area).","Js",IF(VLOOKUP(sapflow_hd!BI3,plant_dic!$M$2:$N$14,2,FALSE)="sap flow (per tree).","Jt","Variable")),"Variable")</f>
        <v>Variable</v>
      </c>
      <c r="BJ4" s="92" t="str">
        <f>IFERROR(IF(VLOOKUP(sapflow_hd!BJ3,plant_dic!$M$2:$N$14,2,FALSE)="sap flux density (per unit sapwood area).","Js",IF(VLOOKUP(sapflow_hd!BJ3,plant_dic!$M$2:$N$14,2,FALSE)="sap flow (per tree).","Jt","Variable")),"Variable")</f>
        <v>Variable</v>
      </c>
      <c r="BK4" s="92" t="str">
        <f>IFERROR(IF(VLOOKUP(sapflow_hd!BK3,plant_dic!$M$2:$N$14,2,FALSE)="sap flux density (per unit sapwood area).","Js",IF(VLOOKUP(sapflow_hd!BK3,plant_dic!$M$2:$N$14,2,FALSE)="sap flow (per tree).","Jt","Variable")),"Variable")</f>
        <v>Variable</v>
      </c>
      <c r="BL4" s="92" t="str">
        <f>IFERROR(IF(VLOOKUP(sapflow_hd!BL3,plant_dic!$M$2:$N$14,2,FALSE)="sap flux density (per unit sapwood area).","Js",IF(VLOOKUP(sapflow_hd!BL3,plant_dic!$M$2:$N$14,2,FALSE)="sap flow (per tree).","Jt","Variable")),"Variable")</f>
        <v>Variable</v>
      </c>
      <c r="BM4" s="92" t="str">
        <f>IFERROR(IF(VLOOKUP(sapflow_hd!BM3,plant_dic!$M$2:$N$14,2,FALSE)="sap flux density (per unit sapwood area).","Js",IF(VLOOKUP(sapflow_hd!BM3,plant_dic!$M$2:$N$14,2,FALSE)="sap flow (per tree).","Jt","Variable")),"Variable")</f>
        <v>Variable</v>
      </c>
      <c r="BN4" s="92" t="str">
        <f>IFERROR(IF(VLOOKUP(sapflow_hd!BN3,plant_dic!$M$2:$N$14,2,FALSE)="sap flux density (per unit sapwood area).","Js",IF(VLOOKUP(sapflow_hd!BN3,plant_dic!$M$2:$N$14,2,FALSE)="sap flow (per tree).","Jt","Variable")),"Variable")</f>
        <v>Variable</v>
      </c>
      <c r="BO4" s="92" t="str">
        <f>IFERROR(IF(VLOOKUP(sapflow_hd!BO3,plant_dic!$M$2:$N$14,2,FALSE)="sap flux density (per unit sapwood area).","Js",IF(VLOOKUP(sapflow_hd!BO3,plant_dic!$M$2:$N$14,2,FALSE)="sap flow (per tree).","Jt","Variable")),"Variable")</f>
        <v>Variable</v>
      </c>
      <c r="BP4" s="92" t="str">
        <f>IFERROR(IF(VLOOKUP(sapflow_hd!BP3,plant_dic!$M$2:$N$14,2,FALSE)="sap flux density (per unit sapwood area).","Js",IF(VLOOKUP(sapflow_hd!BP3,plant_dic!$M$2:$N$14,2,FALSE)="sap flow (per tree).","Jt","Variable")),"Variable")</f>
        <v>Variable</v>
      </c>
      <c r="BQ4" s="92" t="str">
        <f>IFERROR(IF(VLOOKUP(sapflow_hd!BQ3,plant_dic!$M$2:$N$14,2,FALSE)="sap flux density (per unit sapwood area).","Js",IF(VLOOKUP(sapflow_hd!BQ3,plant_dic!$M$2:$N$14,2,FALSE)="sap flow (per tree).","Jt","Variable")),"Variable")</f>
        <v>Variable</v>
      </c>
      <c r="BR4" s="92" t="str">
        <f>IFERROR(IF(VLOOKUP(sapflow_hd!BR3,plant_dic!$M$2:$N$14,2,FALSE)="sap flux density (per unit sapwood area).","Js",IF(VLOOKUP(sapflow_hd!BR3,plant_dic!$M$2:$N$14,2,FALSE)="sap flow (per tree).","Jt","Variable")),"Variable")</f>
        <v>Variable</v>
      </c>
      <c r="BS4" s="92" t="str">
        <f>IFERROR(IF(VLOOKUP(sapflow_hd!BS3,plant_dic!$M$2:$N$14,2,FALSE)="sap flux density (per unit sapwood area).","Js",IF(VLOOKUP(sapflow_hd!BS3,plant_dic!$M$2:$N$14,2,FALSE)="sap flow (per tree).","Jt","Variable")),"Variable")</f>
        <v>Variable</v>
      </c>
      <c r="BT4" s="92" t="str">
        <f>IFERROR(IF(VLOOKUP(sapflow_hd!BT3,plant_dic!$M$2:$N$14,2,FALSE)="sap flux density (per unit sapwood area).","Js",IF(VLOOKUP(sapflow_hd!BT3,plant_dic!$M$2:$N$14,2,FALSE)="sap flow (per tree).","Jt","Variable")),"Variable")</f>
        <v>Variable</v>
      </c>
      <c r="BU4" s="92" t="str">
        <f>IFERROR(IF(VLOOKUP(sapflow_hd!BU3,plant_dic!$M$2:$N$14,2,FALSE)="sap flux density (per unit sapwood area).","Js",IF(VLOOKUP(sapflow_hd!BU3,plant_dic!$M$2:$N$14,2,FALSE)="sap flow (per tree).","Jt","Variable")),"Variable")</f>
        <v>Variable</v>
      </c>
      <c r="BV4" s="92" t="str">
        <f>IFERROR(IF(VLOOKUP(sapflow_hd!BV3,plant_dic!$M$2:$N$14,2,FALSE)="sap flux density (per unit sapwood area).","Js",IF(VLOOKUP(sapflow_hd!BV3,plant_dic!$M$2:$N$14,2,FALSE)="sap flow (per tree).","Jt","Variable")),"Variable")</f>
        <v>Variable</v>
      </c>
      <c r="BW4" s="92" t="str">
        <f>IFERROR(IF(VLOOKUP(sapflow_hd!BW3,plant_dic!$M$2:$N$14,2,FALSE)="sap flux density (per unit sapwood area).","Js",IF(VLOOKUP(sapflow_hd!BW3,plant_dic!$M$2:$N$14,2,FALSE)="sap flow (per tree).","Jt","Variable")),"Variable")</f>
        <v>Variable</v>
      </c>
      <c r="BX4" s="92" t="str">
        <f>IFERROR(IF(VLOOKUP(sapflow_hd!BX3,plant_dic!$M$2:$N$14,2,FALSE)="sap flux density (per unit sapwood area).","Js",IF(VLOOKUP(sapflow_hd!BX3,plant_dic!$M$2:$N$14,2,FALSE)="sap flow (per tree).","Jt","Variable")),"Variable")</f>
        <v>Variable</v>
      </c>
      <c r="BY4" s="92" t="str">
        <f>IFERROR(IF(VLOOKUP(sapflow_hd!BY3,plant_dic!$M$2:$N$14,2,FALSE)="sap flux density (per unit sapwood area).","Js",IF(VLOOKUP(sapflow_hd!BY3,plant_dic!$M$2:$N$14,2,FALSE)="sap flow (per tree).","Jt","Variable")),"Variable")</f>
        <v>Variable</v>
      </c>
      <c r="BZ4" s="92" t="str">
        <f>IFERROR(IF(VLOOKUP(sapflow_hd!BZ3,plant_dic!$M$2:$N$14,2,FALSE)="sap flux density (per unit sapwood area).","Js",IF(VLOOKUP(sapflow_hd!BZ3,plant_dic!$M$2:$N$14,2,FALSE)="sap flow (per tree).","Jt","Variable")),"Variable")</f>
        <v>Variable</v>
      </c>
      <c r="CA4" s="92" t="str">
        <f>IFERROR(IF(VLOOKUP(sapflow_hd!CA3,plant_dic!$M$2:$N$14,2,FALSE)="sap flux density (per unit sapwood area).","Js",IF(VLOOKUP(sapflow_hd!CA3,plant_dic!$M$2:$N$14,2,FALSE)="sap flow (per tree).","Jt","Variable")),"Variable")</f>
        <v>Variable</v>
      </c>
      <c r="CB4" s="92" t="str">
        <f>IFERROR(IF(VLOOKUP(sapflow_hd!CB3,plant_dic!$M$2:$N$14,2,FALSE)="sap flux density (per unit sapwood area).","Js",IF(VLOOKUP(sapflow_hd!CB3,plant_dic!$M$2:$N$14,2,FALSE)="sap flow (per tree).","Jt","Variable")),"Variable")</f>
        <v>Variable</v>
      </c>
      <c r="CC4" s="92" t="str">
        <f>IFERROR(IF(VLOOKUP(sapflow_hd!CC3,plant_dic!$M$2:$N$14,2,FALSE)="sap flux density (per unit sapwood area).","Js",IF(VLOOKUP(sapflow_hd!CC3,plant_dic!$M$2:$N$14,2,FALSE)="sap flow (per tree).","Jt","Variable")),"Variable")</f>
        <v>Variable</v>
      </c>
      <c r="CD4" s="92" t="str">
        <f>IFERROR(IF(VLOOKUP(sapflow_hd!CD3,plant_dic!$M$2:$N$14,2,FALSE)="sap flux density (per unit sapwood area).","Js",IF(VLOOKUP(sapflow_hd!CD3,plant_dic!$M$2:$N$14,2,FALSE)="sap flow (per tree).","Jt","Variable")),"Variable")</f>
        <v>Variable</v>
      </c>
      <c r="CE4" s="92" t="str">
        <f>IFERROR(IF(VLOOKUP(sapflow_hd!CE3,plant_dic!$M$2:$N$14,2,FALSE)="sap flux density (per unit sapwood area).","Js",IF(VLOOKUP(sapflow_hd!CE3,plant_dic!$M$2:$N$14,2,FALSE)="sap flow (per tree).","Jt","Variable")),"Variable")</f>
        <v>Variable</v>
      </c>
      <c r="CF4" s="92" t="str">
        <f>IFERROR(IF(VLOOKUP(sapflow_hd!CF3,plant_dic!$M$2:$N$14,2,FALSE)="sap flux density (per unit sapwood area).","Js",IF(VLOOKUP(sapflow_hd!CF3,plant_dic!$M$2:$N$14,2,FALSE)="sap flow (per tree).","Jt","Variable")),"Variable")</f>
        <v>Variable</v>
      </c>
      <c r="CG4" s="92" t="str">
        <f>IFERROR(IF(VLOOKUP(sapflow_hd!CG3,plant_dic!$M$2:$N$14,2,FALSE)="sap flux density (per unit sapwood area).","Js",IF(VLOOKUP(sapflow_hd!CG3,plant_dic!$M$2:$N$14,2,FALSE)="sap flow (per tree).","Jt","Variable")),"Variable")</f>
        <v>Variable</v>
      </c>
      <c r="CH4" s="92" t="str">
        <f>IFERROR(IF(VLOOKUP(sapflow_hd!CH3,plant_dic!$M$2:$N$14,2,FALSE)="sap flux density (per unit sapwood area).","Js",IF(VLOOKUP(sapflow_hd!CH3,plant_dic!$M$2:$N$14,2,FALSE)="sap flow (per tree).","Jt","Variable")),"Variable")</f>
        <v>Variable</v>
      </c>
      <c r="CI4" s="92" t="str">
        <f>IFERROR(IF(VLOOKUP(sapflow_hd!CI3,plant_dic!$M$2:$N$14,2,FALSE)="sap flux density (per unit sapwood area).","Js",IF(VLOOKUP(sapflow_hd!CI3,plant_dic!$M$2:$N$14,2,FALSE)="sap flow (per tree).","Jt","Variable")),"Variable")</f>
        <v>Variable</v>
      </c>
      <c r="CJ4" s="92" t="str">
        <f>IFERROR(IF(VLOOKUP(sapflow_hd!CJ3,plant_dic!$M$2:$N$14,2,FALSE)="sap flux density (per unit sapwood area).","Js",IF(VLOOKUP(sapflow_hd!CJ3,plant_dic!$M$2:$N$14,2,FALSE)="sap flow (per tree).","Jt","Variable")),"Variable")</f>
        <v>Variable</v>
      </c>
      <c r="CK4" s="92" t="str">
        <f>IFERROR(IF(VLOOKUP(sapflow_hd!CK3,plant_dic!$M$2:$N$14,2,FALSE)="sap flux density (per unit sapwood area).","Js",IF(VLOOKUP(sapflow_hd!CK3,plant_dic!$M$2:$N$14,2,FALSE)="sap flow (per tree).","Jt","Variable")),"Variable")</f>
        <v>Variable</v>
      </c>
      <c r="CL4" s="92" t="str">
        <f>IFERROR(IF(VLOOKUP(sapflow_hd!CL3,plant_dic!$M$2:$N$14,2,FALSE)="sap flux density (per unit sapwood area).","Js",IF(VLOOKUP(sapflow_hd!CL3,plant_dic!$M$2:$N$14,2,FALSE)="sap flow (per tree).","Jt","Variable")),"Variable")</f>
        <v>Variable</v>
      </c>
      <c r="CM4" s="92" t="str">
        <f>IFERROR(IF(VLOOKUP(sapflow_hd!CM3,plant_dic!$M$2:$N$14,2,FALSE)="sap flux density (per unit sapwood area).","Js",IF(VLOOKUP(sapflow_hd!CM3,plant_dic!$M$2:$N$14,2,FALSE)="sap flow (per tree).","Jt","Variable")),"Variable")</f>
        <v>Variable</v>
      </c>
      <c r="CN4" s="92" t="str">
        <f>IFERROR(IF(VLOOKUP(sapflow_hd!CN3,plant_dic!$M$2:$N$14,2,FALSE)="sap flux density (per unit sapwood area).","Js",IF(VLOOKUP(sapflow_hd!CN3,plant_dic!$M$2:$N$14,2,FALSE)="sap flow (per tree).","Jt","Variable")),"Variable")</f>
        <v>Variable</v>
      </c>
      <c r="CO4" s="92" t="str">
        <f>IFERROR(IF(VLOOKUP(sapflow_hd!CO3,plant_dic!$M$2:$N$14,2,FALSE)="sap flux density (per unit sapwood area).","Js",IF(VLOOKUP(sapflow_hd!CO3,plant_dic!$M$2:$N$14,2,FALSE)="sap flow (per tree).","Jt","Variable")),"Variable")</f>
        <v>Variable</v>
      </c>
      <c r="CP4" s="92" t="str">
        <f>IFERROR(IF(VLOOKUP(sapflow_hd!CP3,plant_dic!$M$2:$N$14,2,FALSE)="sap flux density (per unit sapwood area).","Js",IF(VLOOKUP(sapflow_hd!CP3,plant_dic!$M$2:$N$14,2,FALSE)="sap flow (per tree).","Jt","Variable")),"Variable")</f>
        <v>Variable</v>
      </c>
      <c r="CQ4" s="92" t="str">
        <f>IFERROR(IF(VLOOKUP(sapflow_hd!CQ3,plant_dic!$M$2:$N$14,2,FALSE)="sap flux density (per unit sapwood area).","Js",IF(VLOOKUP(sapflow_hd!CQ3,plant_dic!$M$2:$N$14,2,FALSE)="sap flow (per tree).","Jt","Variable")),"Variable")</f>
        <v>Variable</v>
      </c>
      <c r="CR4" s="92" t="str">
        <f>IFERROR(IF(VLOOKUP(sapflow_hd!CR3,plant_dic!$M$2:$N$14,2,FALSE)="sap flux density (per unit sapwood area).","Js",IF(VLOOKUP(sapflow_hd!CR3,plant_dic!$M$2:$N$14,2,FALSE)="sap flow (per tree).","Jt","Variable")),"Variable")</f>
        <v>Variable</v>
      </c>
      <c r="CS4" s="92" t="str">
        <f>IFERROR(IF(VLOOKUP(sapflow_hd!CS3,plant_dic!$M$2:$N$14,2,FALSE)="sap flux density (per unit sapwood area).","Js",IF(VLOOKUP(sapflow_hd!CS3,plant_dic!$M$2:$N$14,2,FALSE)="sap flow (per tree).","Jt","Variable")),"Variable")</f>
        <v>Variable</v>
      </c>
      <c r="CT4" s="92" t="str">
        <f>IFERROR(IF(VLOOKUP(sapflow_hd!CT3,plant_dic!$M$2:$N$14,2,FALSE)="sap flux density (per unit sapwood area).","Js",IF(VLOOKUP(sapflow_hd!CT3,plant_dic!$M$2:$N$14,2,FALSE)="sap flow (per tree).","Jt","Variable")),"Variable")</f>
        <v>Variable</v>
      </c>
      <c r="CU4" s="92" t="str">
        <f>IFERROR(IF(VLOOKUP(sapflow_hd!CU3,plant_dic!$M$2:$N$14,2,FALSE)="sap flux density (per unit sapwood area).","Js",IF(VLOOKUP(sapflow_hd!CU3,plant_dic!$M$2:$N$14,2,FALSE)="sap flow (per tree).","Jt","Variable")),"Variable")</f>
        <v>Variable</v>
      </c>
      <c r="CV4" s="92" t="str">
        <f>IFERROR(IF(VLOOKUP(sapflow_hd!CV3,plant_dic!$M$2:$N$14,2,FALSE)="sap flux density (per unit sapwood area).","Js",IF(VLOOKUP(sapflow_hd!CV3,plant_dic!$M$2:$N$14,2,FALSE)="sap flow (per tree).","Jt","Variable")),"Variable")</f>
        <v>Variable</v>
      </c>
      <c r="CW4" s="92" t="str">
        <f>IFERROR(IF(VLOOKUP(sapflow_hd!CW3,plant_dic!$M$2:$N$14,2,FALSE)="sap flux density (per unit sapwood area).","Js",IF(VLOOKUP(sapflow_hd!CW3,plant_dic!$M$2:$N$14,2,FALSE)="sap flow (per tree).","Jt","Variable")),"Variable")</f>
        <v>Variable</v>
      </c>
    </row>
    <row r="5" spans="1:101" s="86" customFormat="1" ht="30" customHeight="1" thickBot="1">
      <c r="A5" s="85" t="s">
        <v>901</v>
      </c>
      <c r="B5" s="86"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&amp;plant_md!D$1,"Plant full code")</f>
        <v>Plant full code</v>
      </c>
      <c r="C5" s="86"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&amp;plant_md!E$1,"Plant full code")</f>
        <v>Plant full code</v>
      </c>
      <c r="D5" s="86"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&amp;plant_md!F$1,"Plant full code")</f>
        <v>Plant full code</v>
      </c>
      <c r="E5" s="86"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&amp;plant_md!G$1,"Plant full code")</f>
        <v>Plant full code</v>
      </c>
      <c r="F5" s="86"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&amp;plant_md!H$1,"Plant full code")</f>
        <v>Plant full code</v>
      </c>
      <c r="G5" s="86"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&amp;plant_md!I$1,"Plant full code")</f>
        <v>Plant full code</v>
      </c>
      <c r="H5" s="86"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&amp;plant_md!J$1,"Plant full code")</f>
        <v>Plant full code</v>
      </c>
      <c r="I5" s="86"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&amp;plant_md!K$1,"Plant full code")</f>
        <v>Plant full code</v>
      </c>
      <c r="J5" s="86"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&amp;plant_md!L$1,"Plant full code")</f>
        <v>Plant full code</v>
      </c>
      <c r="K5" s="86"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&amp;plant_md!M$1,"Plant full code")</f>
        <v>Plant full code</v>
      </c>
      <c r="L5" s="86"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&amp;plant_md!N$1,"Plant full code")</f>
        <v>Plant full code</v>
      </c>
      <c r="M5" s="86"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&amp;plant_md!O$1,"Plant full code")</f>
        <v>Plant full code</v>
      </c>
      <c r="N5" s="86"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&amp;plant_md!P$1,"Plant full code")</f>
        <v>Plant full code</v>
      </c>
      <c r="O5" s="86"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&amp;plant_md!Q$1,"Plant full code")</f>
        <v>Plant full code</v>
      </c>
      <c r="P5" s="86"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&amp;plant_md!R$1,"Plant full code")</f>
        <v>Plant full code</v>
      </c>
      <c r="Q5" s="86"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&amp;plant_md!S$1,"Plant full code")</f>
        <v>Plant full code</v>
      </c>
      <c r="R5" s="86"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&amp;plant_md!T$1,"Plant full code")</f>
        <v>Plant full code</v>
      </c>
      <c r="S5" s="86"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&amp;plant_md!U$1,"Plant full code")</f>
        <v>Plant full code</v>
      </c>
      <c r="T5" s="86"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&amp;plant_md!V$1,"Plant full code")</f>
        <v>Plant full code</v>
      </c>
      <c r="U5" s="86"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&amp;plant_md!W$1,"Plant full code")</f>
        <v>Plant full code</v>
      </c>
      <c r="V5" s="86"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&amp;plant_md!X$1,"Plant full code")</f>
        <v>Plant full code</v>
      </c>
      <c r="W5" s="86"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&amp;plant_md!Y$1,"Plant full code")</f>
        <v>Plant full code</v>
      </c>
      <c r="X5" s="86"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&amp;plant_md!Z$1,"Plant full code")</f>
        <v>Plant full code</v>
      </c>
      <c r="Y5" s="86"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&amp;plant_md!AA$1,"Plant full code")</f>
        <v>Plant full code</v>
      </c>
      <c r="Z5" s="86"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&amp;plant_md!AB$1,"Plant full code")</f>
        <v>Plant full code</v>
      </c>
      <c r="AA5" s="86"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&amp;plant_md!AC$1,"Plant full code")</f>
        <v>Plant full code</v>
      </c>
      <c r="AB5" s="86"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&amp;plant_md!AD$1,"Plant full code")</f>
        <v>Plant full code</v>
      </c>
      <c r="AC5" s="86"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&amp;plant_md!AE$1,"Plant full code")</f>
        <v>Plant full code</v>
      </c>
      <c r="AD5" s="86"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&amp;plant_md!AF$1,"Plant full code")</f>
        <v>Plant full code</v>
      </c>
      <c r="AE5" s="86"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&amp;plant_md!AG$1,"Plant full code")</f>
        <v>Plant full code</v>
      </c>
      <c r="AF5" s="86"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&amp;plant_md!AH$1,"Plant full code")</f>
        <v>Plant full code</v>
      </c>
      <c r="AG5" s="86"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&amp;plant_md!AI$1,"Plant full code")</f>
        <v>Plant full code</v>
      </c>
      <c r="AH5" s="86"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&amp;plant_md!AJ$1,"Plant full code")</f>
        <v>Plant full code</v>
      </c>
      <c r="AI5" s="86"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&amp;plant_md!AK$1,"Plant full code")</f>
        <v>Plant full code</v>
      </c>
      <c r="AJ5" s="86"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&amp;plant_md!AL$1,"Plant full code")</f>
        <v>Plant full code</v>
      </c>
      <c r="AK5" s="86"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&amp;plant_md!AM$1,"Plant full code")</f>
        <v>Plant full code</v>
      </c>
      <c r="AL5" s="86"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&amp;plant_md!AN$1,"Plant full code")</f>
        <v>Plant full code</v>
      </c>
      <c r="AM5" s="86"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&amp;plant_md!AO$1,"Plant full code")</f>
        <v>Plant full code</v>
      </c>
      <c r="AN5" s="86"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&amp;plant_md!AP$1,"Plant full code")</f>
        <v>Plant full code</v>
      </c>
      <c r="AO5" s="86"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&amp;plant_md!AQ$1,"Plant full code")</f>
        <v>Plant full code</v>
      </c>
      <c r="AP5" s="86"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&amp;plant_md!AR$1,"Plant full code")</f>
        <v>Plant full code</v>
      </c>
      <c r="AQ5" s="86"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&amp;plant_md!AS$1,"Plant full code")</f>
        <v>Plant full code</v>
      </c>
      <c r="AR5" s="86"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&amp;plant_md!AT$1,"Plant full code")</f>
        <v>Plant full code</v>
      </c>
      <c r="AS5" s="86"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&amp;plant_md!AU$1,"Plant full code")</f>
        <v>Plant full code</v>
      </c>
      <c r="AT5" s="86"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&amp;plant_md!AV$1,"Plant full code")</f>
        <v>Plant full code</v>
      </c>
      <c r="AU5" s="86"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&amp;plant_md!AW$1,"Plant full code")</f>
        <v>Plant full code</v>
      </c>
      <c r="AV5" s="86"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&amp;plant_md!AX$1,"Plant full code")</f>
        <v>Plant full code</v>
      </c>
      <c r="AW5" s="86"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&amp;plant_md!AY$1,"Plant full code")</f>
        <v>Plant full code</v>
      </c>
      <c r="AX5" s="86"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&amp;plant_md!AZ$1,"Plant full code")</f>
        <v>Plant full code</v>
      </c>
      <c r="AY5" s="86"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&amp;plant_md!BA$1,"Plant full code")</f>
        <v>Plant full code</v>
      </c>
      <c r="AZ5" s="86"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&amp;plant_md!BB$1,"Plant full code")</f>
        <v>Plant full code</v>
      </c>
      <c r="BA5" s="86"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&amp;plant_md!BC$1,"Plant full code")</f>
        <v>Plant full code</v>
      </c>
      <c r="BB5" s="86"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&amp;plant_md!BD$1,"Plant full code")</f>
        <v>Plant full code</v>
      </c>
      <c r="BC5" s="86"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&amp;plant_md!BE$1,"Plant full code")</f>
        <v>Plant full code</v>
      </c>
      <c r="BD5" s="86"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&amp;plant_md!BF$1,"Plant full code")</f>
        <v>Plant full code</v>
      </c>
      <c r="BE5" s="86"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&amp;plant_md!BG$1,"Plant full code")</f>
        <v>Plant full code</v>
      </c>
      <c r="BF5" s="86"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&amp;plant_md!BH$1,"Plant full code")</f>
        <v>Plant full code</v>
      </c>
      <c r="BG5" s="86"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&amp;plant_md!BI$1,"Plant full code")</f>
        <v>Plant full code</v>
      </c>
      <c r="BH5" s="86"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&amp;plant_md!BJ$1,"Plant full code")</f>
        <v>Plant full code</v>
      </c>
      <c r="BI5" s="86"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&amp;plant_md!BK$1,"Plant full code")</f>
        <v>Plant full code</v>
      </c>
      <c r="BJ5" s="86"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&amp;plant_md!BL$1,"Plant full code")</f>
        <v>Plant full code</v>
      </c>
      <c r="BK5" s="86"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&amp;plant_md!BM$1,"Plant full code")</f>
        <v>Plant full code</v>
      </c>
      <c r="BL5" s="86"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&amp;plant_md!BN$1,"Plant full code")</f>
        <v>Plant full code</v>
      </c>
      <c r="BM5" s="86"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&amp;plant_md!BO$1,"Plant full code")</f>
        <v>Plant full code</v>
      </c>
      <c r="BN5" s="86"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&amp;plant_md!BP$1,"Plant full code")</f>
        <v>Plant full code</v>
      </c>
      <c r="BO5" s="86"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&amp;plant_md!BQ$1,"Plant full code")</f>
        <v>Plant full code</v>
      </c>
      <c r="BP5" s="86"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&amp;plant_md!BR$1,"Plant full code")</f>
        <v>Plant full code</v>
      </c>
      <c r="BQ5" s="86"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&amp;plant_md!BS$1,"Plant full code")</f>
        <v>Plant full code</v>
      </c>
      <c r="BR5" s="86"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&amp;plant_md!BT$1,"Plant full code")</f>
        <v>Plant full code</v>
      </c>
      <c r="BS5" s="86"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&amp;plant_md!BU$1,"Plant full code")</f>
        <v>Plant full code</v>
      </c>
      <c r="BT5" s="86"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&amp;plant_md!BV$1,"Plant full code")</f>
        <v>Plant full code</v>
      </c>
      <c r="BU5" s="86"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&amp;plant_md!BW$1,"Plant full code")</f>
        <v>Plant full code</v>
      </c>
      <c r="BV5" s="86"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&amp;plant_md!BX$1,"Plant full code")</f>
        <v>Plant full code</v>
      </c>
      <c r="BW5" s="86"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&amp;plant_md!BY$1,"Plant full code")</f>
        <v>Plant full code</v>
      </c>
      <c r="BX5" s="86"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&amp;plant_md!BZ$1,"Plant full code")</f>
        <v>Plant full code</v>
      </c>
      <c r="BY5" s="86"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&amp;plant_md!CA$1,"Plant full code")</f>
        <v>Plant full code</v>
      </c>
      <c r="BZ5" s="86"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&amp;plant_md!CB$1,"Plant full code")</f>
        <v>Plant full code</v>
      </c>
      <c r="CA5" s="86"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&amp;plant_md!CC$1,"Plant full code")</f>
        <v>Plant full code</v>
      </c>
      <c r="CB5" s="86"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&amp;plant_md!CD$1,"Plant full code")</f>
        <v>Plant full code</v>
      </c>
      <c r="CC5" s="86"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&amp;plant_md!CE$1,"Plant full code")</f>
        <v>Plant full code</v>
      </c>
      <c r="CD5" s="86"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&amp;plant_md!CF$1,"Plant full code")</f>
        <v>Plant full code</v>
      </c>
      <c r="CE5" s="86"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&amp;plant_md!CG$1,"Plant full code")</f>
        <v>Plant full code</v>
      </c>
      <c r="CF5" s="86"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&amp;plant_md!CH$1,"Plant full code")</f>
        <v>Plant full code</v>
      </c>
      <c r="CG5" s="86"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&amp;plant_md!CI$1,"Plant full code")</f>
        <v>Plant full code</v>
      </c>
      <c r="CH5" s="86"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&amp;plant_md!CJ$1,"Plant full code")</f>
        <v>Plant full code</v>
      </c>
      <c r="CI5" s="86"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&amp;plant_md!CK$1,"Plant full code")</f>
        <v>Plant full code</v>
      </c>
      <c r="CJ5" s="86"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&amp;plant_md!CL$1,"Plant full code")</f>
        <v>Plant full code</v>
      </c>
      <c r="CK5" s="86"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&amp;plant_md!CM$1,"Plant full code")</f>
        <v>Plant full code</v>
      </c>
      <c r="CL5" s="86"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&amp;plant_md!CN$1,"Plant full code")</f>
        <v>Plant full code</v>
      </c>
      <c r="CM5" s="86"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&amp;plant_md!CO$1,"Plant full code")</f>
        <v>Plant full code</v>
      </c>
      <c r="CN5" s="86"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&amp;plant_md!CP$1,"Plant full code")</f>
        <v>Plant full code</v>
      </c>
      <c r="CO5" s="86"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&amp;plant_md!CQ$1,"Plant full code")</f>
        <v>Plant full code</v>
      </c>
      <c r="CP5" s="86"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&amp;plant_md!CR$1,"Plant full code")</f>
        <v>Plant full code</v>
      </c>
      <c r="CQ5" s="86"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&amp;plant_md!CS$1,"Plant full code")</f>
        <v>Plant full code</v>
      </c>
      <c r="CR5" s="86"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&amp;plant_md!CT$1,"Plant full code")</f>
        <v>Plant full code</v>
      </c>
      <c r="CS5" s="86"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&amp;plant_md!CU$1,"Plant full code")</f>
        <v>Plant full code</v>
      </c>
      <c r="CT5" s="86"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&amp;plant_md!CV$1,"Plant full code")</f>
        <v>Plant full code</v>
      </c>
      <c r="CU5" s="86"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&amp;plant_md!CW$1,"Plant full code")</f>
        <v>Plant full code</v>
      </c>
      <c r="CV5" s="86"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&amp;plant_md!CX$1,"Plant full code")</f>
        <v>Plant full code</v>
      </c>
      <c r="CW5" s="86"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&amp;plant_md!CY$1,"Plant full code")</f>
        <v>Plant full code</v>
      </c>
    </row>
    <row r="6" spans="1:101" s="77" customFormat="1" ht="30" customHeight="1" thickTop="1">
      <c r="A6" s="79"/>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0"/>
      <c r="CO6" s="80"/>
      <c r="CP6" s="80"/>
      <c r="CQ6" s="80"/>
      <c r="CR6" s="80"/>
      <c r="CS6" s="80"/>
      <c r="CT6" s="80"/>
      <c r="CU6" s="80"/>
      <c r="CV6" s="80"/>
      <c r="CW6" s="80"/>
    </row>
    <row r="23" spans="3:3" ht="30" customHeight="1">
      <c r="C23" s="83" t="str">
        <f>IF(NOT(ISBLANK(plant_md!D$2)),"","")</f>
        <v/>
      </c>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tabColor rgb="FF6C7A89"/>
  </sheetPr>
  <dimension ref="A1:AMJ5"/>
  <sheetViews>
    <sheetView showGridLines="0" zoomScale="85" zoomScaleNormal="85" workbookViewId="0"/>
  </sheetViews>
  <sheetFormatPr baseColWidth="10" defaultColWidth="30.7109375" defaultRowHeight="30" customHeight="1"/>
  <cols>
    <col min="1" max="1" width="39.28515625" style="82" customWidth="1"/>
    <col min="2" max="11" width="30.7109375" style="82"/>
    <col min="12" max="1024" width="30.7109375" style="75"/>
    <col min="1025" max="16384" width="30.7109375" style="76"/>
  </cols>
  <sheetData>
    <row r="1" spans="1:1024" s="72" customFormat="1" ht="54.75" customHeight="1">
      <c r="A1" s="45" t="s">
        <v>971</v>
      </c>
      <c r="B1" s="73"/>
      <c r="C1" s="73"/>
      <c r="D1" s="73"/>
      <c r="E1" s="73"/>
      <c r="F1" s="73"/>
      <c r="G1" s="73"/>
      <c r="H1" s="73"/>
      <c r="I1" s="73"/>
      <c r="J1" s="73"/>
      <c r="K1" s="73"/>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1"/>
      <c r="CF1" s="71"/>
      <c r="CG1" s="71"/>
      <c r="CH1" s="71"/>
      <c r="CI1" s="71"/>
      <c r="CJ1" s="71"/>
      <c r="CK1" s="71"/>
      <c r="CL1" s="71"/>
      <c r="CM1" s="71"/>
      <c r="CN1" s="71"/>
      <c r="CO1" s="71"/>
      <c r="CP1" s="71"/>
      <c r="CQ1" s="71"/>
      <c r="CR1" s="71"/>
      <c r="CS1" s="71"/>
      <c r="CT1" s="71"/>
      <c r="CU1" s="71"/>
      <c r="CV1" s="71"/>
      <c r="CW1" s="71"/>
      <c r="CX1" s="71"/>
      <c r="CY1" s="71"/>
      <c r="CZ1" s="71"/>
      <c r="DA1" s="71"/>
      <c r="DB1" s="71"/>
      <c r="DC1" s="71"/>
      <c r="DD1" s="71"/>
      <c r="DE1" s="71"/>
      <c r="DF1" s="71"/>
      <c r="DG1" s="71"/>
      <c r="DH1" s="71"/>
      <c r="DI1" s="71"/>
      <c r="DJ1" s="71"/>
      <c r="DK1" s="71"/>
      <c r="DL1" s="71"/>
      <c r="DM1" s="71"/>
      <c r="DN1" s="71"/>
      <c r="DO1" s="71"/>
      <c r="DP1" s="71"/>
      <c r="DQ1" s="71"/>
      <c r="DR1" s="71"/>
      <c r="DS1" s="71"/>
      <c r="DT1" s="71"/>
      <c r="DU1" s="71"/>
      <c r="DV1" s="71"/>
      <c r="DW1" s="71"/>
      <c r="DX1" s="71"/>
      <c r="DY1" s="71"/>
      <c r="DZ1" s="71"/>
      <c r="EA1" s="71"/>
      <c r="EB1" s="71"/>
      <c r="EC1" s="71"/>
      <c r="ED1" s="71"/>
      <c r="EE1" s="71"/>
      <c r="EF1" s="71"/>
      <c r="EG1" s="71"/>
      <c r="EH1" s="71"/>
      <c r="EI1" s="71"/>
      <c r="EJ1" s="71"/>
      <c r="EK1" s="71"/>
      <c r="EL1" s="71"/>
      <c r="EM1" s="71"/>
      <c r="EN1" s="71"/>
      <c r="EO1" s="71"/>
      <c r="EP1" s="71"/>
      <c r="EQ1" s="71"/>
      <c r="ER1" s="71"/>
      <c r="ES1" s="71"/>
      <c r="ET1" s="71"/>
      <c r="EU1" s="71"/>
      <c r="EV1" s="71"/>
      <c r="EW1" s="71"/>
      <c r="EX1" s="71"/>
      <c r="EY1" s="71"/>
      <c r="EZ1" s="71"/>
      <c r="FA1" s="71"/>
      <c r="FB1" s="71"/>
      <c r="FC1" s="71"/>
      <c r="FD1" s="71"/>
      <c r="FE1" s="71"/>
      <c r="FF1" s="71"/>
      <c r="FG1" s="71"/>
      <c r="FH1" s="71"/>
      <c r="FI1" s="71"/>
      <c r="FJ1" s="71"/>
      <c r="FK1" s="71"/>
      <c r="FL1" s="71"/>
      <c r="FM1" s="71"/>
      <c r="FN1" s="71"/>
      <c r="FO1" s="71"/>
      <c r="FP1" s="71"/>
      <c r="FQ1" s="71"/>
      <c r="FR1" s="71"/>
      <c r="FS1" s="71"/>
      <c r="FT1" s="71"/>
      <c r="FU1" s="71"/>
      <c r="FV1" s="71"/>
      <c r="FW1" s="71"/>
      <c r="FX1" s="71"/>
      <c r="FY1" s="71"/>
      <c r="FZ1" s="71"/>
      <c r="GA1" s="71"/>
      <c r="GB1" s="71"/>
      <c r="GC1" s="71"/>
      <c r="GD1" s="71"/>
      <c r="GE1" s="71"/>
      <c r="GF1" s="71"/>
      <c r="GG1" s="71"/>
      <c r="GH1" s="71"/>
      <c r="GI1" s="71"/>
      <c r="GJ1" s="71"/>
      <c r="GK1" s="71"/>
      <c r="GL1" s="71"/>
      <c r="GM1" s="71"/>
      <c r="GN1" s="71"/>
      <c r="GO1" s="71"/>
      <c r="GP1" s="71"/>
      <c r="GQ1" s="71"/>
      <c r="GR1" s="71"/>
      <c r="GS1" s="71"/>
      <c r="GT1" s="71"/>
      <c r="GU1" s="71"/>
      <c r="GV1" s="71"/>
      <c r="GW1" s="71"/>
      <c r="GX1" s="71"/>
      <c r="GY1" s="71"/>
      <c r="GZ1" s="71"/>
      <c r="HA1" s="71"/>
      <c r="HB1" s="71"/>
      <c r="HC1" s="71"/>
      <c r="HD1" s="71"/>
      <c r="HE1" s="71"/>
      <c r="HF1" s="71"/>
      <c r="HG1" s="71"/>
      <c r="HH1" s="71"/>
      <c r="HI1" s="71"/>
      <c r="HJ1" s="71"/>
      <c r="HK1" s="71"/>
      <c r="HL1" s="71"/>
      <c r="HM1" s="71"/>
      <c r="HN1" s="71"/>
      <c r="HO1" s="71"/>
      <c r="HP1" s="71"/>
      <c r="HQ1" s="71"/>
      <c r="HR1" s="71"/>
      <c r="HS1" s="71"/>
      <c r="HT1" s="71"/>
      <c r="HU1" s="71"/>
      <c r="HV1" s="71"/>
      <c r="HW1" s="71"/>
      <c r="HX1" s="71"/>
      <c r="HY1" s="71"/>
      <c r="HZ1" s="71"/>
      <c r="IA1" s="71"/>
      <c r="IB1" s="71"/>
      <c r="IC1" s="71"/>
      <c r="ID1" s="71"/>
      <c r="IE1" s="71"/>
      <c r="IF1" s="71"/>
      <c r="IG1" s="71"/>
      <c r="IH1" s="71"/>
      <c r="II1" s="71"/>
      <c r="IJ1" s="71"/>
      <c r="IK1" s="71"/>
      <c r="IL1" s="71"/>
      <c r="IM1" s="71"/>
      <c r="IN1" s="71"/>
      <c r="IO1" s="71"/>
      <c r="IP1" s="71"/>
      <c r="IQ1" s="71"/>
      <c r="IR1" s="71"/>
      <c r="IS1" s="71"/>
      <c r="IT1" s="71"/>
      <c r="IU1" s="71"/>
      <c r="IV1" s="71"/>
      <c r="IW1" s="71"/>
      <c r="IX1" s="71"/>
      <c r="IY1" s="71"/>
      <c r="IZ1" s="71"/>
      <c r="JA1" s="71"/>
      <c r="JB1" s="71"/>
      <c r="JC1" s="71"/>
      <c r="JD1" s="71"/>
      <c r="JE1" s="71"/>
      <c r="JF1" s="71"/>
      <c r="JG1" s="71"/>
      <c r="JH1" s="71"/>
      <c r="JI1" s="71"/>
      <c r="JJ1" s="71"/>
      <c r="JK1" s="71"/>
      <c r="JL1" s="71"/>
      <c r="JM1" s="71"/>
      <c r="JN1" s="71"/>
      <c r="JO1" s="71"/>
      <c r="JP1" s="71"/>
      <c r="JQ1" s="71"/>
      <c r="JR1" s="71"/>
      <c r="JS1" s="71"/>
      <c r="JT1" s="71"/>
      <c r="JU1" s="71"/>
      <c r="JV1" s="71"/>
      <c r="JW1" s="71"/>
      <c r="JX1" s="71"/>
      <c r="JY1" s="71"/>
      <c r="JZ1" s="71"/>
      <c r="KA1" s="71"/>
      <c r="KB1" s="71"/>
      <c r="KC1" s="71"/>
      <c r="KD1" s="71"/>
      <c r="KE1" s="71"/>
      <c r="KF1" s="71"/>
      <c r="KG1" s="71"/>
      <c r="KH1" s="71"/>
      <c r="KI1" s="71"/>
      <c r="KJ1" s="71"/>
      <c r="KK1" s="71"/>
      <c r="KL1" s="71"/>
      <c r="KM1" s="71"/>
      <c r="KN1" s="71"/>
      <c r="KO1" s="71"/>
      <c r="KP1" s="71"/>
      <c r="KQ1" s="71"/>
      <c r="KR1" s="71"/>
      <c r="KS1" s="71"/>
      <c r="KT1" s="71"/>
      <c r="KU1" s="71"/>
      <c r="KV1" s="71"/>
      <c r="KW1" s="71"/>
      <c r="KX1" s="71"/>
      <c r="KY1" s="71"/>
      <c r="KZ1" s="71"/>
      <c r="LA1" s="71"/>
      <c r="LB1" s="71"/>
      <c r="LC1" s="71"/>
      <c r="LD1" s="71"/>
      <c r="LE1" s="71"/>
      <c r="LF1" s="71"/>
      <c r="LG1" s="71"/>
      <c r="LH1" s="71"/>
      <c r="LI1" s="71"/>
      <c r="LJ1" s="71"/>
      <c r="LK1" s="71"/>
      <c r="LL1" s="71"/>
      <c r="LM1" s="71"/>
      <c r="LN1" s="71"/>
      <c r="LO1" s="71"/>
      <c r="LP1" s="71"/>
      <c r="LQ1" s="71"/>
      <c r="LR1" s="71"/>
      <c r="LS1" s="71"/>
      <c r="LT1" s="71"/>
      <c r="LU1" s="71"/>
      <c r="LV1" s="71"/>
      <c r="LW1" s="71"/>
      <c r="LX1" s="71"/>
      <c r="LY1" s="71"/>
      <c r="LZ1" s="71"/>
      <c r="MA1" s="71"/>
      <c r="MB1" s="71"/>
      <c r="MC1" s="71"/>
      <c r="MD1" s="71"/>
      <c r="ME1" s="71"/>
      <c r="MF1" s="71"/>
      <c r="MG1" s="71"/>
      <c r="MH1" s="71"/>
      <c r="MI1" s="71"/>
      <c r="MJ1" s="71"/>
      <c r="MK1" s="71"/>
      <c r="ML1" s="71"/>
      <c r="MM1" s="71"/>
      <c r="MN1" s="71"/>
      <c r="MO1" s="71"/>
      <c r="MP1" s="71"/>
      <c r="MQ1" s="71"/>
      <c r="MR1" s="71"/>
      <c r="MS1" s="71"/>
      <c r="MT1" s="71"/>
      <c r="MU1" s="71"/>
      <c r="MV1" s="71"/>
      <c r="MW1" s="71"/>
      <c r="MX1" s="71"/>
      <c r="MY1" s="71"/>
      <c r="MZ1" s="71"/>
      <c r="NA1" s="71"/>
      <c r="NB1" s="71"/>
      <c r="NC1" s="71"/>
      <c r="ND1" s="71"/>
      <c r="NE1" s="71"/>
      <c r="NF1" s="71"/>
      <c r="NG1" s="71"/>
      <c r="NH1" s="71"/>
      <c r="NI1" s="71"/>
      <c r="NJ1" s="71"/>
      <c r="NK1" s="71"/>
      <c r="NL1" s="71"/>
      <c r="NM1" s="71"/>
      <c r="NN1" s="71"/>
      <c r="NO1" s="71"/>
      <c r="NP1" s="71"/>
      <c r="NQ1" s="71"/>
      <c r="NR1" s="71"/>
      <c r="NS1" s="71"/>
      <c r="NT1" s="71"/>
      <c r="NU1" s="71"/>
      <c r="NV1" s="71"/>
      <c r="NW1" s="71"/>
      <c r="NX1" s="71"/>
      <c r="NY1" s="71"/>
      <c r="NZ1" s="71"/>
      <c r="OA1" s="71"/>
      <c r="OB1" s="71"/>
      <c r="OC1" s="71"/>
      <c r="OD1" s="71"/>
      <c r="OE1" s="71"/>
      <c r="OF1" s="71"/>
      <c r="OG1" s="71"/>
      <c r="OH1" s="71"/>
      <c r="OI1" s="71"/>
      <c r="OJ1" s="71"/>
      <c r="OK1" s="71"/>
      <c r="OL1" s="71"/>
      <c r="OM1" s="71"/>
      <c r="ON1" s="71"/>
      <c r="OO1" s="71"/>
      <c r="OP1" s="71"/>
      <c r="OQ1" s="71"/>
      <c r="OR1" s="71"/>
      <c r="OS1" s="71"/>
      <c r="OT1" s="71"/>
      <c r="OU1" s="71"/>
      <c r="OV1" s="71"/>
      <c r="OW1" s="71"/>
      <c r="OX1" s="71"/>
      <c r="OY1" s="71"/>
      <c r="OZ1" s="71"/>
      <c r="PA1" s="71"/>
      <c r="PB1" s="71"/>
      <c r="PC1" s="71"/>
      <c r="PD1" s="71"/>
      <c r="PE1" s="71"/>
      <c r="PF1" s="71"/>
      <c r="PG1" s="71"/>
      <c r="PH1" s="71"/>
      <c r="PI1" s="71"/>
      <c r="PJ1" s="71"/>
      <c r="PK1" s="71"/>
      <c r="PL1" s="71"/>
      <c r="PM1" s="71"/>
      <c r="PN1" s="71"/>
      <c r="PO1" s="71"/>
      <c r="PP1" s="71"/>
      <c r="PQ1" s="71"/>
      <c r="PR1" s="71"/>
      <c r="PS1" s="71"/>
      <c r="PT1" s="71"/>
      <c r="PU1" s="71"/>
      <c r="PV1" s="71"/>
      <c r="PW1" s="71"/>
      <c r="PX1" s="71"/>
      <c r="PY1" s="71"/>
      <c r="PZ1" s="71"/>
      <c r="QA1" s="71"/>
      <c r="QB1" s="71"/>
      <c r="QC1" s="71"/>
      <c r="QD1" s="71"/>
      <c r="QE1" s="71"/>
      <c r="QF1" s="71"/>
      <c r="QG1" s="71"/>
      <c r="QH1" s="71"/>
      <c r="QI1" s="71"/>
      <c r="QJ1" s="71"/>
      <c r="QK1" s="71"/>
      <c r="QL1" s="71"/>
      <c r="QM1" s="71"/>
      <c r="QN1" s="71"/>
      <c r="QO1" s="71"/>
      <c r="QP1" s="71"/>
      <c r="QQ1" s="71"/>
      <c r="QR1" s="71"/>
      <c r="QS1" s="71"/>
      <c r="QT1" s="71"/>
      <c r="QU1" s="71"/>
      <c r="QV1" s="71"/>
      <c r="QW1" s="71"/>
      <c r="QX1" s="71"/>
      <c r="QY1" s="71"/>
      <c r="QZ1" s="71"/>
      <c r="RA1" s="71"/>
      <c r="RB1" s="71"/>
      <c r="RC1" s="71"/>
      <c r="RD1" s="71"/>
      <c r="RE1" s="71"/>
      <c r="RF1" s="71"/>
      <c r="RG1" s="71"/>
      <c r="RH1" s="71"/>
      <c r="RI1" s="71"/>
      <c r="RJ1" s="71"/>
      <c r="RK1" s="71"/>
      <c r="RL1" s="71"/>
      <c r="RM1" s="71"/>
      <c r="RN1" s="71"/>
      <c r="RO1" s="71"/>
      <c r="RP1" s="71"/>
      <c r="RQ1" s="71"/>
      <c r="RR1" s="71"/>
      <c r="RS1" s="71"/>
      <c r="RT1" s="71"/>
      <c r="RU1" s="71"/>
      <c r="RV1" s="71"/>
      <c r="RW1" s="71"/>
      <c r="RX1" s="71"/>
      <c r="RY1" s="71"/>
      <c r="RZ1" s="71"/>
      <c r="SA1" s="71"/>
      <c r="SB1" s="71"/>
      <c r="SC1" s="71"/>
      <c r="SD1" s="71"/>
      <c r="SE1" s="71"/>
      <c r="SF1" s="71"/>
      <c r="SG1" s="71"/>
      <c r="SH1" s="71"/>
      <c r="SI1" s="71"/>
      <c r="SJ1" s="71"/>
      <c r="SK1" s="71"/>
      <c r="SL1" s="71"/>
      <c r="SM1" s="71"/>
      <c r="SN1" s="71"/>
      <c r="SO1" s="71"/>
      <c r="SP1" s="71"/>
      <c r="SQ1" s="71"/>
      <c r="SR1" s="71"/>
      <c r="SS1" s="71"/>
      <c r="ST1" s="71"/>
      <c r="SU1" s="71"/>
      <c r="SV1" s="71"/>
      <c r="SW1" s="71"/>
      <c r="SX1" s="71"/>
      <c r="SY1" s="71"/>
      <c r="SZ1" s="71"/>
      <c r="TA1" s="71"/>
      <c r="TB1" s="71"/>
      <c r="TC1" s="71"/>
      <c r="TD1" s="71"/>
      <c r="TE1" s="71"/>
      <c r="TF1" s="71"/>
      <c r="TG1" s="71"/>
      <c r="TH1" s="71"/>
      <c r="TI1" s="71"/>
      <c r="TJ1" s="71"/>
      <c r="TK1" s="71"/>
      <c r="TL1" s="71"/>
      <c r="TM1" s="71"/>
      <c r="TN1" s="71"/>
      <c r="TO1" s="71"/>
      <c r="TP1" s="71"/>
      <c r="TQ1" s="71"/>
      <c r="TR1" s="71"/>
      <c r="TS1" s="71"/>
      <c r="TT1" s="71"/>
      <c r="TU1" s="71"/>
      <c r="TV1" s="71"/>
      <c r="TW1" s="71"/>
      <c r="TX1" s="71"/>
      <c r="TY1" s="71"/>
      <c r="TZ1" s="71"/>
      <c r="UA1" s="71"/>
      <c r="UB1" s="71"/>
      <c r="UC1" s="71"/>
      <c r="UD1" s="71"/>
      <c r="UE1" s="71"/>
      <c r="UF1" s="71"/>
      <c r="UG1" s="71"/>
      <c r="UH1" s="71"/>
      <c r="UI1" s="71"/>
      <c r="UJ1" s="71"/>
      <c r="UK1" s="71"/>
      <c r="UL1" s="71"/>
      <c r="UM1" s="71"/>
      <c r="UN1" s="71"/>
      <c r="UO1" s="71"/>
      <c r="UP1" s="71"/>
      <c r="UQ1" s="71"/>
      <c r="UR1" s="71"/>
      <c r="US1" s="71"/>
      <c r="UT1" s="71"/>
      <c r="UU1" s="71"/>
      <c r="UV1" s="71"/>
      <c r="UW1" s="71"/>
      <c r="UX1" s="71"/>
      <c r="UY1" s="71"/>
      <c r="UZ1" s="71"/>
      <c r="VA1" s="71"/>
      <c r="VB1" s="71"/>
      <c r="VC1" s="71"/>
      <c r="VD1" s="71"/>
      <c r="VE1" s="71"/>
      <c r="VF1" s="71"/>
      <c r="VG1" s="71"/>
      <c r="VH1" s="71"/>
      <c r="VI1" s="71"/>
      <c r="VJ1" s="71"/>
      <c r="VK1" s="71"/>
      <c r="VL1" s="71"/>
      <c r="VM1" s="71"/>
      <c r="VN1" s="71"/>
      <c r="VO1" s="71"/>
      <c r="VP1" s="71"/>
      <c r="VQ1" s="71"/>
      <c r="VR1" s="71"/>
      <c r="VS1" s="71"/>
      <c r="VT1" s="71"/>
      <c r="VU1" s="71"/>
      <c r="VV1" s="71"/>
      <c r="VW1" s="71"/>
      <c r="VX1" s="71"/>
      <c r="VY1" s="71"/>
      <c r="VZ1" s="71"/>
      <c r="WA1" s="71"/>
      <c r="WB1" s="71"/>
      <c r="WC1" s="71"/>
      <c r="WD1" s="71"/>
      <c r="WE1" s="71"/>
      <c r="WF1" s="71"/>
      <c r="WG1" s="71"/>
      <c r="WH1" s="71"/>
      <c r="WI1" s="71"/>
      <c r="WJ1" s="71"/>
      <c r="WK1" s="71"/>
      <c r="WL1" s="71"/>
      <c r="WM1" s="71"/>
      <c r="WN1" s="71"/>
      <c r="WO1" s="71"/>
      <c r="WP1" s="71"/>
      <c r="WQ1" s="71"/>
      <c r="WR1" s="71"/>
      <c r="WS1" s="71"/>
      <c r="WT1" s="71"/>
      <c r="WU1" s="71"/>
      <c r="WV1" s="71"/>
      <c r="WW1" s="71"/>
      <c r="WX1" s="71"/>
      <c r="WY1" s="71"/>
      <c r="WZ1" s="71"/>
      <c r="XA1" s="71"/>
      <c r="XB1" s="71"/>
      <c r="XC1" s="71"/>
      <c r="XD1" s="71"/>
      <c r="XE1" s="71"/>
      <c r="XF1" s="71"/>
      <c r="XG1" s="71"/>
      <c r="XH1" s="71"/>
      <c r="XI1" s="71"/>
      <c r="XJ1" s="71"/>
      <c r="XK1" s="71"/>
      <c r="XL1" s="71"/>
      <c r="XM1" s="71"/>
      <c r="XN1" s="71"/>
      <c r="XO1" s="71"/>
      <c r="XP1" s="71"/>
      <c r="XQ1" s="71"/>
      <c r="XR1" s="71"/>
      <c r="XS1" s="71"/>
      <c r="XT1" s="71"/>
      <c r="XU1" s="71"/>
      <c r="XV1" s="71"/>
      <c r="XW1" s="71"/>
      <c r="XX1" s="71"/>
      <c r="XY1" s="71"/>
      <c r="XZ1" s="71"/>
      <c r="YA1" s="71"/>
      <c r="YB1" s="71"/>
      <c r="YC1" s="71"/>
      <c r="YD1" s="71"/>
      <c r="YE1" s="71"/>
      <c r="YF1" s="71"/>
      <c r="YG1" s="71"/>
      <c r="YH1" s="71"/>
      <c r="YI1" s="71"/>
      <c r="YJ1" s="71"/>
      <c r="YK1" s="71"/>
      <c r="YL1" s="71"/>
      <c r="YM1" s="71"/>
      <c r="YN1" s="71"/>
      <c r="YO1" s="71"/>
      <c r="YP1" s="71"/>
      <c r="YQ1" s="71"/>
      <c r="YR1" s="71"/>
      <c r="YS1" s="71"/>
      <c r="YT1" s="71"/>
      <c r="YU1" s="71"/>
      <c r="YV1" s="71"/>
      <c r="YW1" s="71"/>
      <c r="YX1" s="71"/>
      <c r="YY1" s="71"/>
      <c r="YZ1" s="71"/>
      <c r="ZA1" s="71"/>
      <c r="ZB1" s="71"/>
      <c r="ZC1" s="71"/>
      <c r="ZD1" s="71"/>
      <c r="ZE1" s="71"/>
      <c r="ZF1" s="71"/>
      <c r="ZG1" s="71"/>
      <c r="ZH1" s="71"/>
      <c r="ZI1" s="71"/>
      <c r="ZJ1" s="71"/>
      <c r="ZK1" s="71"/>
      <c r="ZL1" s="71"/>
      <c r="ZM1" s="71"/>
      <c r="ZN1" s="71"/>
      <c r="ZO1" s="71"/>
      <c r="ZP1" s="71"/>
      <c r="ZQ1" s="71"/>
      <c r="ZR1" s="71"/>
      <c r="ZS1" s="71"/>
      <c r="ZT1" s="71"/>
      <c r="ZU1" s="71"/>
      <c r="ZV1" s="71"/>
      <c r="ZW1" s="71"/>
      <c r="ZX1" s="71"/>
      <c r="ZY1" s="71"/>
      <c r="ZZ1" s="71"/>
      <c r="AAA1" s="71"/>
      <c r="AAB1" s="71"/>
      <c r="AAC1" s="71"/>
      <c r="AAD1" s="71"/>
      <c r="AAE1" s="71"/>
      <c r="AAF1" s="71"/>
      <c r="AAG1" s="71"/>
      <c r="AAH1" s="71"/>
      <c r="AAI1" s="71"/>
      <c r="AAJ1" s="71"/>
      <c r="AAK1" s="71"/>
      <c r="AAL1" s="71"/>
      <c r="AAM1" s="71"/>
      <c r="AAN1" s="71"/>
      <c r="AAO1" s="71"/>
      <c r="AAP1" s="71"/>
      <c r="AAQ1" s="71"/>
      <c r="AAR1" s="71"/>
      <c r="AAS1" s="71"/>
      <c r="AAT1" s="71"/>
      <c r="AAU1" s="71"/>
      <c r="AAV1" s="71"/>
      <c r="AAW1" s="71"/>
      <c r="AAX1" s="71"/>
      <c r="AAY1" s="71"/>
      <c r="AAZ1" s="71"/>
      <c r="ABA1" s="71"/>
      <c r="ABB1" s="71"/>
      <c r="ABC1" s="71"/>
      <c r="ABD1" s="71"/>
      <c r="ABE1" s="71"/>
      <c r="ABF1" s="71"/>
      <c r="ABG1" s="71"/>
      <c r="ABH1" s="71"/>
      <c r="ABI1" s="71"/>
      <c r="ABJ1" s="71"/>
      <c r="ABK1" s="71"/>
      <c r="ABL1" s="71"/>
      <c r="ABM1" s="71"/>
      <c r="ABN1" s="71"/>
      <c r="ABO1" s="71"/>
      <c r="ABP1" s="71"/>
      <c r="ABQ1" s="71"/>
      <c r="ABR1" s="71"/>
      <c r="ABS1" s="71"/>
      <c r="ABT1" s="71"/>
      <c r="ABU1" s="71"/>
      <c r="ABV1" s="71"/>
      <c r="ABW1" s="71"/>
      <c r="ABX1" s="71"/>
      <c r="ABY1" s="71"/>
      <c r="ABZ1" s="71"/>
      <c r="ACA1" s="71"/>
      <c r="ACB1" s="71"/>
      <c r="ACC1" s="71"/>
      <c r="ACD1" s="71"/>
      <c r="ACE1" s="71"/>
      <c r="ACF1" s="71"/>
      <c r="ACG1" s="71"/>
      <c r="ACH1" s="71"/>
      <c r="ACI1" s="71"/>
      <c r="ACJ1" s="71"/>
      <c r="ACK1" s="71"/>
      <c r="ACL1" s="71"/>
      <c r="ACM1" s="71"/>
      <c r="ACN1" s="71"/>
      <c r="ACO1" s="71"/>
      <c r="ACP1" s="71"/>
      <c r="ACQ1" s="71"/>
      <c r="ACR1" s="71"/>
      <c r="ACS1" s="71"/>
      <c r="ACT1" s="71"/>
      <c r="ACU1" s="71"/>
      <c r="ACV1" s="71"/>
      <c r="ACW1" s="71"/>
      <c r="ACX1" s="71"/>
      <c r="ACY1" s="71"/>
      <c r="ACZ1" s="71"/>
      <c r="ADA1" s="71"/>
      <c r="ADB1" s="71"/>
      <c r="ADC1" s="71"/>
      <c r="ADD1" s="71"/>
      <c r="ADE1" s="71"/>
      <c r="ADF1" s="71"/>
      <c r="ADG1" s="71"/>
      <c r="ADH1" s="71"/>
      <c r="ADI1" s="71"/>
      <c r="ADJ1" s="71"/>
      <c r="ADK1" s="71"/>
      <c r="ADL1" s="71"/>
      <c r="ADM1" s="71"/>
      <c r="ADN1" s="71"/>
      <c r="ADO1" s="71"/>
      <c r="ADP1" s="71"/>
      <c r="ADQ1" s="71"/>
      <c r="ADR1" s="71"/>
      <c r="ADS1" s="71"/>
      <c r="ADT1" s="71"/>
      <c r="ADU1" s="71"/>
      <c r="ADV1" s="71"/>
      <c r="ADW1" s="71"/>
      <c r="ADX1" s="71"/>
      <c r="ADY1" s="71"/>
      <c r="ADZ1" s="71"/>
      <c r="AEA1" s="71"/>
      <c r="AEB1" s="71"/>
      <c r="AEC1" s="71"/>
      <c r="AED1" s="71"/>
      <c r="AEE1" s="71"/>
      <c r="AEF1" s="71"/>
      <c r="AEG1" s="71"/>
      <c r="AEH1" s="71"/>
      <c r="AEI1" s="71"/>
      <c r="AEJ1" s="71"/>
      <c r="AEK1" s="71"/>
      <c r="AEL1" s="71"/>
      <c r="AEM1" s="71"/>
      <c r="AEN1" s="71"/>
      <c r="AEO1" s="71"/>
      <c r="AEP1" s="71"/>
      <c r="AEQ1" s="71"/>
      <c r="AER1" s="71"/>
      <c r="AES1" s="71"/>
      <c r="AET1" s="71"/>
      <c r="AEU1" s="71"/>
      <c r="AEV1" s="71"/>
      <c r="AEW1" s="71"/>
      <c r="AEX1" s="71"/>
      <c r="AEY1" s="71"/>
      <c r="AEZ1" s="71"/>
      <c r="AFA1" s="71"/>
      <c r="AFB1" s="71"/>
      <c r="AFC1" s="71"/>
      <c r="AFD1" s="71"/>
      <c r="AFE1" s="71"/>
      <c r="AFF1" s="71"/>
      <c r="AFG1" s="71"/>
      <c r="AFH1" s="71"/>
      <c r="AFI1" s="71"/>
      <c r="AFJ1" s="71"/>
      <c r="AFK1" s="71"/>
      <c r="AFL1" s="71"/>
      <c r="AFM1" s="71"/>
      <c r="AFN1" s="71"/>
      <c r="AFO1" s="71"/>
      <c r="AFP1" s="71"/>
      <c r="AFQ1" s="71"/>
      <c r="AFR1" s="71"/>
      <c r="AFS1" s="71"/>
      <c r="AFT1" s="71"/>
      <c r="AFU1" s="71"/>
      <c r="AFV1" s="71"/>
      <c r="AFW1" s="71"/>
      <c r="AFX1" s="71"/>
      <c r="AFY1" s="71"/>
      <c r="AFZ1" s="71"/>
      <c r="AGA1" s="71"/>
      <c r="AGB1" s="71"/>
      <c r="AGC1" s="71"/>
      <c r="AGD1" s="71"/>
      <c r="AGE1" s="71"/>
      <c r="AGF1" s="71"/>
      <c r="AGG1" s="71"/>
      <c r="AGH1" s="71"/>
      <c r="AGI1" s="71"/>
      <c r="AGJ1" s="71"/>
      <c r="AGK1" s="71"/>
      <c r="AGL1" s="71"/>
      <c r="AGM1" s="71"/>
      <c r="AGN1" s="71"/>
      <c r="AGO1" s="71"/>
      <c r="AGP1" s="71"/>
      <c r="AGQ1" s="71"/>
      <c r="AGR1" s="71"/>
      <c r="AGS1" s="71"/>
      <c r="AGT1" s="71"/>
      <c r="AGU1" s="71"/>
      <c r="AGV1" s="71"/>
      <c r="AGW1" s="71"/>
      <c r="AGX1" s="71"/>
      <c r="AGY1" s="71"/>
      <c r="AGZ1" s="71"/>
      <c r="AHA1" s="71"/>
      <c r="AHB1" s="71"/>
      <c r="AHC1" s="71"/>
      <c r="AHD1" s="71"/>
      <c r="AHE1" s="71"/>
      <c r="AHF1" s="71"/>
      <c r="AHG1" s="71"/>
      <c r="AHH1" s="71"/>
      <c r="AHI1" s="71"/>
      <c r="AHJ1" s="71"/>
      <c r="AHK1" s="71"/>
      <c r="AHL1" s="71"/>
      <c r="AHM1" s="71"/>
      <c r="AHN1" s="71"/>
      <c r="AHO1" s="71"/>
      <c r="AHP1" s="71"/>
      <c r="AHQ1" s="71"/>
      <c r="AHR1" s="71"/>
      <c r="AHS1" s="71"/>
      <c r="AHT1" s="71"/>
      <c r="AHU1" s="71"/>
      <c r="AHV1" s="71"/>
      <c r="AHW1" s="71"/>
      <c r="AHX1" s="71"/>
      <c r="AHY1" s="71"/>
      <c r="AHZ1" s="71"/>
      <c r="AIA1" s="71"/>
      <c r="AIB1" s="71"/>
      <c r="AIC1" s="71"/>
      <c r="AID1" s="71"/>
      <c r="AIE1" s="71"/>
      <c r="AIF1" s="71"/>
      <c r="AIG1" s="71"/>
      <c r="AIH1" s="71"/>
      <c r="AII1" s="71"/>
      <c r="AIJ1" s="71"/>
      <c r="AIK1" s="71"/>
      <c r="AIL1" s="71"/>
      <c r="AIM1" s="71"/>
      <c r="AIN1" s="71"/>
      <c r="AIO1" s="71"/>
      <c r="AIP1" s="71"/>
      <c r="AIQ1" s="71"/>
      <c r="AIR1" s="71"/>
      <c r="AIS1" s="71"/>
      <c r="AIT1" s="71"/>
      <c r="AIU1" s="71"/>
      <c r="AIV1" s="71"/>
      <c r="AIW1" s="71"/>
      <c r="AIX1" s="71"/>
      <c r="AIY1" s="71"/>
      <c r="AIZ1" s="71"/>
      <c r="AJA1" s="71"/>
      <c r="AJB1" s="71"/>
      <c r="AJC1" s="71"/>
      <c r="AJD1" s="71"/>
      <c r="AJE1" s="71"/>
      <c r="AJF1" s="71"/>
      <c r="AJG1" s="71"/>
      <c r="AJH1" s="71"/>
      <c r="AJI1" s="71"/>
      <c r="AJJ1" s="71"/>
      <c r="AJK1" s="71"/>
      <c r="AJL1" s="71"/>
      <c r="AJM1" s="71"/>
      <c r="AJN1" s="71"/>
      <c r="AJO1" s="71"/>
      <c r="AJP1" s="71"/>
      <c r="AJQ1" s="71"/>
      <c r="AJR1" s="71"/>
      <c r="AJS1" s="71"/>
      <c r="AJT1" s="71"/>
      <c r="AJU1" s="71"/>
      <c r="AJV1" s="71"/>
      <c r="AJW1" s="71"/>
      <c r="AJX1" s="71"/>
      <c r="AJY1" s="71"/>
      <c r="AJZ1" s="71"/>
      <c r="AKA1" s="71"/>
      <c r="AKB1" s="71"/>
      <c r="AKC1" s="71"/>
      <c r="AKD1" s="71"/>
      <c r="AKE1" s="71"/>
      <c r="AKF1" s="71"/>
      <c r="AKG1" s="71"/>
      <c r="AKH1" s="71"/>
      <c r="AKI1" s="71"/>
      <c r="AKJ1" s="71"/>
      <c r="AKK1" s="71"/>
      <c r="AKL1" s="71"/>
      <c r="AKM1" s="71"/>
      <c r="AKN1" s="71"/>
      <c r="AKO1" s="71"/>
      <c r="AKP1" s="71"/>
      <c r="AKQ1" s="71"/>
      <c r="AKR1" s="71"/>
      <c r="AKS1" s="71"/>
      <c r="AKT1" s="71"/>
      <c r="AKU1" s="71"/>
      <c r="AKV1" s="71"/>
      <c r="AKW1" s="71"/>
      <c r="AKX1" s="71"/>
      <c r="AKY1" s="71"/>
      <c r="AKZ1" s="71"/>
      <c r="ALA1" s="71"/>
      <c r="ALB1" s="71"/>
      <c r="ALC1" s="71"/>
      <c r="ALD1" s="71"/>
      <c r="ALE1" s="71"/>
      <c r="ALF1" s="71"/>
      <c r="ALG1" s="71"/>
      <c r="ALH1" s="71"/>
      <c r="ALI1" s="71"/>
      <c r="ALJ1" s="71"/>
      <c r="ALK1" s="71"/>
      <c r="ALL1" s="71"/>
      <c r="ALM1" s="71"/>
      <c r="ALN1" s="71"/>
      <c r="ALO1" s="71"/>
      <c r="ALP1" s="71"/>
      <c r="ALQ1" s="71"/>
      <c r="ALR1" s="71"/>
      <c r="ALS1" s="71"/>
      <c r="ALT1" s="71"/>
      <c r="ALU1" s="71"/>
      <c r="ALV1" s="71"/>
      <c r="ALW1" s="71"/>
      <c r="ALX1" s="71"/>
      <c r="ALY1" s="71"/>
      <c r="ALZ1" s="71"/>
      <c r="AMA1" s="71"/>
      <c r="AMB1" s="71"/>
      <c r="AMC1" s="71"/>
      <c r="AMD1" s="71"/>
      <c r="AME1" s="71"/>
      <c r="AMF1" s="71"/>
      <c r="AMG1" s="71"/>
      <c r="AMH1" s="71"/>
      <c r="AMI1" s="71"/>
      <c r="AMJ1" s="71"/>
    </row>
    <row r="2" spans="1:1024" s="72" customFormat="1" ht="25.5" customHeight="1">
      <c r="A2" s="47" t="str">
        <f>IFERROR(UPPER(LEFT(site_md!D4,3)) &amp; "_" &amp; UPPER(LEFT(site_md!D3,3)) &amp; IF(ISBLANK(stand_md!D2),"","_") &amp; UPPER(LEFT(stand_md!D2,3)) &amp; IF(ISBLANK(stand_md!D4),"","_") &amp; UPPER(LEFT(stand_md!D4,3)) &amp; "_env_data.csv", "")</f>
        <v>__env_data.csv</v>
      </c>
      <c r="B2" s="73"/>
      <c r="C2" s="73"/>
      <c r="D2" s="73"/>
      <c r="E2" s="73"/>
      <c r="F2" s="73"/>
      <c r="G2" s="73"/>
      <c r="H2" s="73"/>
      <c r="I2" s="73"/>
      <c r="J2" s="73"/>
      <c r="K2" s="73"/>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c r="BU2" s="71"/>
      <c r="BV2" s="71"/>
      <c r="BW2" s="71"/>
      <c r="BX2" s="71"/>
      <c r="BY2" s="71"/>
      <c r="BZ2" s="71"/>
      <c r="CA2" s="71"/>
      <c r="CB2" s="71"/>
      <c r="CC2" s="71"/>
      <c r="CD2" s="71"/>
      <c r="CE2" s="71"/>
      <c r="CF2" s="71"/>
      <c r="CG2" s="71"/>
      <c r="CH2" s="71"/>
      <c r="CI2" s="71"/>
      <c r="CJ2" s="71"/>
      <c r="CK2" s="71"/>
      <c r="CL2" s="71"/>
      <c r="CM2" s="71"/>
      <c r="CN2" s="71"/>
      <c r="CO2" s="71"/>
      <c r="CP2" s="71"/>
      <c r="CQ2" s="71"/>
      <c r="CR2" s="71"/>
      <c r="CS2" s="71"/>
      <c r="CT2" s="71"/>
      <c r="CU2" s="71"/>
      <c r="CV2" s="71"/>
      <c r="CW2" s="71"/>
      <c r="CX2" s="71"/>
      <c r="CY2" s="71"/>
      <c r="CZ2" s="71"/>
      <c r="DA2" s="71"/>
      <c r="DB2" s="71"/>
      <c r="DC2" s="71"/>
      <c r="DD2" s="71"/>
      <c r="DE2" s="71"/>
      <c r="DF2" s="71"/>
      <c r="DG2" s="71"/>
      <c r="DH2" s="71"/>
      <c r="DI2" s="71"/>
      <c r="DJ2" s="71"/>
      <c r="DK2" s="71"/>
      <c r="DL2" s="71"/>
      <c r="DM2" s="71"/>
      <c r="DN2" s="71"/>
      <c r="DO2" s="71"/>
      <c r="DP2" s="71"/>
      <c r="DQ2" s="71"/>
      <c r="DR2" s="71"/>
      <c r="DS2" s="71"/>
      <c r="DT2" s="71"/>
      <c r="DU2" s="71"/>
      <c r="DV2" s="71"/>
      <c r="DW2" s="71"/>
      <c r="DX2" s="71"/>
      <c r="DY2" s="71"/>
      <c r="DZ2" s="71"/>
      <c r="EA2" s="71"/>
      <c r="EB2" s="71"/>
      <c r="EC2" s="71"/>
      <c r="ED2" s="71"/>
      <c r="EE2" s="71"/>
      <c r="EF2" s="71"/>
      <c r="EG2" s="71"/>
      <c r="EH2" s="71"/>
      <c r="EI2" s="71"/>
      <c r="EJ2" s="71"/>
      <c r="EK2" s="71"/>
      <c r="EL2" s="71"/>
      <c r="EM2" s="71"/>
      <c r="EN2" s="71"/>
      <c r="EO2" s="71"/>
      <c r="EP2" s="71"/>
      <c r="EQ2" s="71"/>
      <c r="ER2" s="71"/>
      <c r="ES2" s="71"/>
      <c r="ET2" s="71"/>
      <c r="EU2" s="71"/>
      <c r="EV2" s="71"/>
      <c r="EW2" s="71"/>
      <c r="EX2" s="71"/>
      <c r="EY2" s="71"/>
      <c r="EZ2" s="71"/>
      <c r="FA2" s="71"/>
      <c r="FB2" s="71"/>
      <c r="FC2" s="71"/>
      <c r="FD2" s="71"/>
      <c r="FE2" s="71"/>
      <c r="FF2" s="71"/>
      <c r="FG2" s="71"/>
      <c r="FH2" s="71"/>
      <c r="FI2" s="71"/>
      <c r="FJ2" s="71"/>
      <c r="FK2" s="71"/>
      <c r="FL2" s="71"/>
      <c r="FM2" s="71"/>
      <c r="FN2" s="71"/>
      <c r="FO2" s="71"/>
      <c r="FP2" s="71"/>
      <c r="FQ2" s="71"/>
      <c r="FR2" s="71"/>
      <c r="FS2" s="71"/>
      <c r="FT2" s="71"/>
      <c r="FU2" s="71"/>
      <c r="FV2" s="71"/>
      <c r="FW2" s="71"/>
      <c r="FX2" s="71"/>
      <c r="FY2" s="71"/>
      <c r="FZ2" s="71"/>
      <c r="GA2" s="71"/>
      <c r="GB2" s="71"/>
      <c r="GC2" s="71"/>
      <c r="GD2" s="71"/>
      <c r="GE2" s="71"/>
      <c r="GF2" s="71"/>
      <c r="GG2" s="71"/>
      <c r="GH2" s="71"/>
      <c r="GI2" s="71"/>
      <c r="GJ2" s="71"/>
      <c r="GK2" s="71"/>
      <c r="GL2" s="71"/>
      <c r="GM2" s="71"/>
      <c r="GN2" s="71"/>
      <c r="GO2" s="71"/>
      <c r="GP2" s="71"/>
      <c r="GQ2" s="71"/>
      <c r="GR2" s="71"/>
      <c r="GS2" s="71"/>
      <c r="GT2" s="71"/>
      <c r="GU2" s="71"/>
      <c r="GV2" s="71"/>
      <c r="GW2" s="71"/>
      <c r="GX2" s="71"/>
      <c r="GY2" s="71"/>
      <c r="GZ2" s="71"/>
      <c r="HA2" s="71"/>
      <c r="HB2" s="71"/>
      <c r="HC2" s="71"/>
      <c r="HD2" s="71"/>
      <c r="HE2" s="71"/>
      <c r="HF2" s="71"/>
      <c r="HG2" s="71"/>
      <c r="HH2" s="71"/>
      <c r="HI2" s="71"/>
      <c r="HJ2" s="71"/>
      <c r="HK2" s="71"/>
      <c r="HL2" s="71"/>
      <c r="HM2" s="71"/>
      <c r="HN2" s="71"/>
      <c r="HO2" s="71"/>
      <c r="HP2" s="71"/>
      <c r="HQ2" s="71"/>
      <c r="HR2" s="71"/>
      <c r="HS2" s="71"/>
      <c r="HT2" s="71"/>
      <c r="HU2" s="71"/>
      <c r="HV2" s="71"/>
      <c r="HW2" s="71"/>
      <c r="HX2" s="71"/>
      <c r="HY2" s="71"/>
      <c r="HZ2" s="71"/>
      <c r="IA2" s="71"/>
      <c r="IB2" s="71"/>
      <c r="IC2" s="71"/>
      <c r="ID2" s="71"/>
      <c r="IE2" s="71"/>
      <c r="IF2" s="71"/>
      <c r="IG2" s="71"/>
      <c r="IH2" s="71"/>
      <c r="II2" s="71"/>
      <c r="IJ2" s="71"/>
      <c r="IK2" s="71"/>
      <c r="IL2" s="71"/>
      <c r="IM2" s="71"/>
      <c r="IN2" s="71"/>
      <c r="IO2" s="71"/>
      <c r="IP2" s="71"/>
      <c r="IQ2" s="71"/>
      <c r="IR2" s="71"/>
      <c r="IS2" s="71"/>
      <c r="IT2" s="71"/>
      <c r="IU2" s="71"/>
      <c r="IV2" s="71"/>
      <c r="IW2" s="71"/>
      <c r="IX2" s="71"/>
      <c r="IY2" s="71"/>
      <c r="IZ2" s="71"/>
      <c r="JA2" s="71"/>
      <c r="JB2" s="71"/>
      <c r="JC2" s="71"/>
      <c r="JD2" s="71"/>
      <c r="JE2" s="71"/>
      <c r="JF2" s="71"/>
      <c r="JG2" s="71"/>
      <c r="JH2" s="71"/>
      <c r="JI2" s="71"/>
      <c r="JJ2" s="71"/>
      <c r="JK2" s="71"/>
      <c r="JL2" s="71"/>
      <c r="JM2" s="71"/>
      <c r="JN2" s="71"/>
      <c r="JO2" s="71"/>
      <c r="JP2" s="71"/>
      <c r="JQ2" s="71"/>
      <c r="JR2" s="71"/>
      <c r="JS2" s="71"/>
      <c r="JT2" s="71"/>
      <c r="JU2" s="71"/>
      <c r="JV2" s="71"/>
      <c r="JW2" s="71"/>
      <c r="JX2" s="71"/>
      <c r="JY2" s="71"/>
      <c r="JZ2" s="71"/>
      <c r="KA2" s="71"/>
      <c r="KB2" s="71"/>
      <c r="KC2" s="71"/>
      <c r="KD2" s="71"/>
      <c r="KE2" s="71"/>
      <c r="KF2" s="71"/>
      <c r="KG2" s="71"/>
      <c r="KH2" s="71"/>
      <c r="KI2" s="71"/>
      <c r="KJ2" s="71"/>
      <c r="KK2" s="71"/>
      <c r="KL2" s="71"/>
      <c r="KM2" s="71"/>
      <c r="KN2" s="71"/>
      <c r="KO2" s="71"/>
      <c r="KP2" s="71"/>
      <c r="KQ2" s="71"/>
      <c r="KR2" s="71"/>
      <c r="KS2" s="71"/>
      <c r="KT2" s="71"/>
      <c r="KU2" s="71"/>
      <c r="KV2" s="71"/>
      <c r="KW2" s="71"/>
      <c r="KX2" s="71"/>
      <c r="KY2" s="71"/>
      <c r="KZ2" s="71"/>
      <c r="LA2" s="71"/>
      <c r="LB2" s="71"/>
      <c r="LC2" s="71"/>
      <c r="LD2" s="71"/>
      <c r="LE2" s="71"/>
      <c r="LF2" s="71"/>
      <c r="LG2" s="71"/>
      <c r="LH2" s="71"/>
      <c r="LI2" s="71"/>
      <c r="LJ2" s="71"/>
      <c r="LK2" s="71"/>
      <c r="LL2" s="71"/>
      <c r="LM2" s="71"/>
      <c r="LN2" s="71"/>
      <c r="LO2" s="71"/>
      <c r="LP2" s="71"/>
      <c r="LQ2" s="71"/>
      <c r="LR2" s="71"/>
      <c r="LS2" s="71"/>
      <c r="LT2" s="71"/>
      <c r="LU2" s="71"/>
      <c r="LV2" s="71"/>
      <c r="LW2" s="71"/>
      <c r="LX2" s="71"/>
      <c r="LY2" s="71"/>
      <c r="LZ2" s="71"/>
      <c r="MA2" s="71"/>
      <c r="MB2" s="71"/>
      <c r="MC2" s="71"/>
      <c r="MD2" s="71"/>
      <c r="ME2" s="71"/>
      <c r="MF2" s="71"/>
      <c r="MG2" s="71"/>
      <c r="MH2" s="71"/>
      <c r="MI2" s="71"/>
      <c r="MJ2" s="71"/>
      <c r="MK2" s="71"/>
      <c r="ML2" s="71"/>
      <c r="MM2" s="71"/>
      <c r="MN2" s="71"/>
      <c r="MO2" s="71"/>
      <c r="MP2" s="71"/>
      <c r="MQ2" s="71"/>
      <c r="MR2" s="71"/>
      <c r="MS2" s="71"/>
      <c r="MT2" s="71"/>
      <c r="MU2" s="71"/>
      <c r="MV2" s="71"/>
      <c r="MW2" s="71"/>
      <c r="MX2" s="71"/>
      <c r="MY2" s="71"/>
      <c r="MZ2" s="71"/>
      <c r="NA2" s="71"/>
      <c r="NB2" s="71"/>
      <c r="NC2" s="71"/>
      <c r="ND2" s="71"/>
      <c r="NE2" s="71"/>
      <c r="NF2" s="71"/>
      <c r="NG2" s="71"/>
      <c r="NH2" s="71"/>
      <c r="NI2" s="71"/>
      <c r="NJ2" s="71"/>
      <c r="NK2" s="71"/>
      <c r="NL2" s="71"/>
      <c r="NM2" s="71"/>
      <c r="NN2" s="71"/>
      <c r="NO2" s="71"/>
      <c r="NP2" s="71"/>
      <c r="NQ2" s="71"/>
      <c r="NR2" s="71"/>
      <c r="NS2" s="71"/>
      <c r="NT2" s="71"/>
      <c r="NU2" s="71"/>
      <c r="NV2" s="71"/>
      <c r="NW2" s="71"/>
      <c r="NX2" s="71"/>
      <c r="NY2" s="71"/>
      <c r="NZ2" s="71"/>
      <c r="OA2" s="71"/>
      <c r="OB2" s="71"/>
      <c r="OC2" s="71"/>
      <c r="OD2" s="71"/>
      <c r="OE2" s="71"/>
      <c r="OF2" s="71"/>
      <c r="OG2" s="71"/>
      <c r="OH2" s="71"/>
      <c r="OI2" s="71"/>
      <c r="OJ2" s="71"/>
      <c r="OK2" s="71"/>
      <c r="OL2" s="71"/>
      <c r="OM2" s="71"/>
      <c r="ON2" s="71"/>
      <c r="OO2" s="71"/>
      <c r="OP2" s="71"/>
      <c r="OQ2" s="71"/>
      <c r="OR2" s="71"/>
      <c r="OS2" s="71"/>
      <c r="OT2" s="71"/>
      <c r="OU2" s="71"/>
      <c r="OV2" s="71"/>
      <c r="OW2" s="71"/>
      <c r="OX2" s="71"/>
      <c r="OY2" s="71"/>
      <c r="OZ2" s="71"/>
      <c r="PA2" s="71"/>
      <c r="PB2" s="71"/>
      <c r="PC2" s="71"/>
      <c r="PD2" s="71"/>
      <c r="PE2" s="71"/>
      <c r="PF2" s="71"/>
      <c r="PG2" s="71"/>
      <c r="PH2" s="71"/>
      <c r="PI2" s="71"/>
      <c r="PJ2" s="71"/>
      <c r="PK2" s="71"/>
      <c r="PL2" s="71"/>
      <c r="PM2" s="71"/>
      <c r="PN2" s="71"/>
      <c r="PO2" s="71"/>
      <c r="PP2" s="71"/>
      <c r="PQ2" s="71"/>
      <c r="PR2" s="71"/>
      <c r="PS2" s="71"/>
      <c r="PT2" s="71"/>
      <c r="PU2" s="71"/>
      <c r="PV2" s="71"/>
      <c r="PW2" s="71"/>
      <c r="PX2" s="71"/>
      <c r="PY2" s="71"/>
      <c r="PZ2" s="71"/>
      <c r="QA2" s="71"/>
      <c r="QB2" s="71"/>
      <c r="QC2" s="71"/>
      <c r="QD2" s="71"/>
      <c r="QE2" s="71"/>
      <c r="QF2" s="71"/>
      <c r="QG2" s="71"/>
      <c r="QH2" s="71"/>
      <c r="QI2" s="71"/>
      <c r="QJ2" s="71"/>
      <c r="QK2" s="71"/>
      <c r="QL2" s="71"/>
      <c r="QM2" s="71"/>
      <c r="QN2" s="71"/>
      <c r="QO2" s="71"/>
      <c r="QP2" s="71"/>
      <c r="QQ2" s="71"/>
      <c r="QR2" s="71"/>
      <c r="QS2" s="71"/>
      <c r="QT2" s="71"/>
      <c r="QU2" s="71"/>
      <c r="QV2" s="71"/>
      <c r="QW2" s="71"/>
      <c r="QX2" s="71"/>
      <c r="QY2" s="71"/>
      <c r="QZ2" s="71"/>
      <c r="RA2" s="71"/>
      <c r="RB2" s="71"/>
      <c r="RC2" s="71"/>
      <c r="RD2" s="71"/>
      <c r="RE2" s="71"/>
      <c r="RF2" s="71"/>
      <c r="RG2" s="71"/>
      <c r="RH2" s="71"/>
      <c r="RI2" s="71"/>
      <c r="RJ2" s="71"/>
      <c r="RK2" s="71"/>
      <c r="RL2" s="71"/>
      <c r="RM2" s="71"/>
      <c r="RN2" s="71"/>
      <c r="RO2" s="71"/>
      <c r="RP2" s="71"/>
      <c r="RQ2" s="71"/>
      <c r="RR2" s="71"/>
      <c r="RS2" s="71"/>
      <c r="RT2" s="71"/>
      <c r="RU2" s="71"/>
      <c r="RV2" s="71"/>
      <c r="RW2" s="71"/>
      <c r="RX2" s="71"/>
      <c r="RY2" s="71"/>
      <c r="RZ2" s="71"/>
      <c r="SA2" s="71"/>
      <c r="SB2" s="71"/>
      <c r="SC2" s="71"/>
      <c r="SD2" s="71"/>
      <c r="SE2" s="71"/>
      <c r="SF2" s="71"/>
      <c r="SG2" s="71"/>
      <c r="SH2" s="71"/>
      <c r="SI2" s="71"/>
      <c r="SJ2" s="71"/>
      <c r="SK2" s="71"/>
      <c r="SL2" s="71"/>
      <c r="SM2" s="71"/>
      <c r="SN2" s="71"/>
      <c r="SO2" s="71"/>
      <c r="SP2" s="71"/>
      <c r="SQ2" s="71"/>
      <c r="SR2" s="71"/>
      <c r="SS2" s="71"/>
      <c r="ST2" s="71"/>
      <c r="SU2" s="71"/>
      <c r="SV2" s="71"/>
      <c r="SW2" s="71"/>
      <c r="SX2" s="71"/>
      <c r="SY2" s="71"/>
      <c r="SZ2" s="71"/>
      <c r="TA2" s="71"/>
      <c r="TB2" s="71"/>
      <c r="TC2" s="71"/>
      <c r="TD2" s="71"/>
      <c r="TE2" s="71"/>
      <c r="TF2" s="71"/>
      <c r="TG2" s="71"/>
      <c r="TH2" s="71"/>
      <c r="TI2" s="71"/>
      <c r="TJ2" s="71"/>
      <c r="TK2" s="71"/>
      <c r="TL2" s="71"/>
      <c r="TM2" s="71"/>
      <c r="TN2" s="71"/>
      <c r="TO2" s="71"/>
      <c r="TP2" s="71"/>
      <c r="TQ2" s="71"/>
      <c r="TR2" s="71"/>
      <c r="TS2" s="71"/>
      <c r="TT2" s="71"/>
      <c r="TU2" s="71"/>
      <c r="TV2" s="71"/>
      <c r="TW2" s="71"/>
      <c r="TX2" s="71"/>
      <c r="TY2" s="71"/>
      <c r="TZ2" s="71"/>
      <c r="UA2" s="71"/>
      <c r="UB2" s="71"/>
      <c r="UC2" s="71"/>
      <c r="UD2" s="71"/>
      <c r="UE2" s="71"/>
      <c r="UF2" s="71"/>
      <c r="UG2" s="71"/>
      <c r="UH2" s="71"/>
      <c r="UI2" s="71"/>
      <c r="UJ2" s="71"/>
      <c r="UK2" s="71"/>
      <c r="UL2" s="71"/>
      <c r="UM2" s="71"/>
      <c r="UN2" s="71"/>
      <c r="UO2" s="71"/>
      <c r="UP2" s="71"/>
      <c r="UQ2" s="71"/>
      <c r="UR2" s="71"/>
      <c r="US2" s="71"/>
      <c r="UT2" s="71"/>
      <c r="UU2" s="71"/>
      <c r="UV2" s="71"/>
      <c r="UW2" s="71"/>
      <c r="UX2" s="71"/>
      <c r="UY2" s="71"/>
      <c r="UZ2" s="71"/>
      <c r="VA2" s="71"/>
      <c r="VB2" s="71"/>
      <c r="VC2" s="71"/>
      <c r="VD2" s="71"/>
      <c r="VE2" s="71"/>
      <c r="VF2" s="71"/>
      <c r="VG2" s="71"/>
      <c r="VH2" s="71"/>
      <c r="VI2" s="71"/>
      <c r="VJ2" s="71"/>
      <c r="VK2" s="71"/>
      <c r="VL2" s="71"/>
      <c r="VM2" s="71"/>
      <c r="VN2" s="71"/>
      <c r="VO2" s="71"/>
      <c r="VP2" s="71"/>
      <c r="VQ2" s="71"/>
      <c r="VR2" s="71"/>
      <c r="VS2" s="71"/>
      <c r="VT2" s="71"/>
      <c r="VU2" s="71"/>
      <c r="VV2" s="71"/>
      <c r="VW2" s="71"/>
      <c r="VX2" s="71"/>
      <c r="VY2" s="71"/>
      <c r="VZ2" s="71"/>
      <c r="WA2" s="71"/>
      <c r="WB2" s="71"/>
      <c r="WC2" s="71"/>
      <c r="WD2" s="71"/>
      <c r="WE2" s="71"/>
      <c r="WF2" s="71"/>
      <c r="WG2" s="71"/>
      <c r="WH2" s="71"/>
      <c r="WI2" s="71"/>
      <c r="WJ2" s="71"/>
      <c r="WK2" s="71"/>
      <c r="WL2" s="71"/>
      <c r="WM2" s="71"/>
      <c r="WN2" s="71"/>
      <c r="WO2" s="71"/>
      <c r="WP2" s="71"/>
      <c r="WQ2" s="71"/>
      <c r="WR2" s="71"/>
      <c r="WS2" s="71"/>
      <c r="WT2" s="71"/>
      <c r="WU2" s="71"/>
      <c r="WV2" s="71"/>
      <c r="WW2" s="71"/>
      <c r="WX2" s="71"/>
      <c r="WY2" s="71"/>
      <c r="WZ2" s="71"/>
      <c r="XA2" s="71"/>
      <c r="XB2" s="71"/>
      <c r="XC2" s="71"/>
      <c r="XD2" s="71"/>
      <c r="XE2" s="71"/>
      <c r="XF2" s="71"/>
      <c r="XG2" s="71"/>
      <c r="XH2" s="71"/>
      <c r="XI2" s="71"/>
      <c r="XJ2" s="71"/>
      <c r="XK2" s="71"/>
      <c r="XL2" s="71"/>
      <c r="XM2" s="71"/>
      <c r="XN2" s="71"/>
      <c r="XO2" s="71"/>
      <c r="XP2" s="71"/>
      <c r="XQ2" s="71"/>
      <c r="XR2" s="71"/>
      <c r="XS2" s="71"/>
      <c r="XT2" s="71"/>
      <c r="XU2" s="71"/>
      <c r="XV2" s="71"/>
      <c r="XW2" s="71"/>
      <c r="XX2" s="71"/>
      <c r="XY2" s="71"/>
      <c r="XZ2" s="71"/>
      <c r="YA2" s="71"/>
      <c r="YB2" s="71"/>
      <c r="YC2" s="71"/>
      <c r="YD2" s="71"/>
      <c r="YE2" s="71"/>
      <c r="YF2" s="71"/>
      <c r="YG2" s="71"/>
      <c r="YH2" s="71"/>
      <c r="YI2" s="71"/>
      <c r="YJ2" s="71"/>
      <c r="YK2" s="71"/>
      <c r="YL2" s="71"/>
      <c r="YM2" s="71"/>
      <c r="YN2" s="71"/>
      <c r="YO2" s="71"/>
      <c r="YP2" s="71"/>
      <c r="YQ2" s="71"/>
      <c r="YR2" s="71"/>
      <c r="YS2" s="71"/>
      <c r="YT2" s="71"/>
      <c r="YU2" s="71"/>
      <c r="YV2" s="71"/>
      <c r="YW2" s="71"/>
      <c r="YX2" s="71"/>
      <c r="YY2" s="71"/>
      <c r="YZ2" s="71"/>
      <c r="ZA2" s="71"/>
      <c r="ZB2" s="71"/>
      <c r="ZC2" s="71"/>
      <c r="ZD2" s="71"/>
      <c r="ZE2" s="71"/>
      <c r="ZF2" s="71"/>
      <c r="ZG2" s="71"/>
      <c r="ZH2" s="71"/>
      <c r="ZI2" s="71"/>
      <c r="ZJ2" s="71"/>
      <c r="ZK2" s="71"/>
      <c r="ZL2" s="71"/>
      <c r="ZM2" s="71"/>
      <c r="ZN2" s="71"/>
      <c r="ZO2" s="71"/>
      <c r="ZP2" s="71"/>
      <c r="ZQ2" s="71"/>
      <c r="ZR2" s="71"/>
      <c r="ZS2" s="71"/>
      <c r="ZT2" s="71"/>
      <c r="ZU2" s="71"/>
      <c r="ZV2" s="71"/>
      <c r="ZW2" s="71"/>
      <c r="ZX2" s="71"/>
      <c r="ZY2" s="71"/>
      <c r="ZZ2" s="71"/>
      <c r="AAA2" s="71"/>
      <c r="AAB2" s="71"/>
      <c r="AAC2" s="71"/>
      <c r="AAD2" s="71"/>
      <c r="AAE2" s="71"/>
      <c r="AAF2" s="71"/>
      <c r="AAG2" s="71"/>
      <c r="AAH2" s="71"/>
      <c r="AAI2" s="71"/>
      <c r="AAJ2" s="71"/>
      <c r="AAK2" s="71"/>
      <c r="AAL2" s="71"/>
      <c r="AAM2" s="71"/>
      <c r="AAN2" s="71"/>
      <c r="AAO2" s="71"/>
      <c r="AAP2" s="71"/>
      <c r="AAQ2" s="71"/>
      <c r="AAR2" s="71"/>
      <c r="AAS2" s="71"/>
      <c r="AAT2" s="71"/>
      <c r="AAU2" s="71"/>
      <c r="AAV2" s="71"/>
      <c r="AAW2" s="71"/>
      <c r="AAX2" s="71"/>
      <c r="AAY2" s="71"/>
      <c r="AAZ2" s="71"/>
      <c r="ABA2" s="71"/>
      <c r="ABB2" s="71"/>
      <c r="ABC2" s="71"/>
      <c r="ABD2" s="71"/>
      <c r="ABE2" s="71"/>
      <c r="ABF2" s="71"/>
      <c r="ABG2" s="71"/>
      <c r="ABH2" s="71"/>
      <c r="ABI2" s="71"/>
      <c r="ABJ2" s="71"/>
      <c r="ABK2" s="71"/>
      <c r="ABL2" s="71"/>
      <c r="ABM2" s="71"/>
      <c r="ABN2" s="71"/>
      <c r="ABO2" s="71"/>
      <c r="ABP2" s="71"/>
      <c r="ABQ2" s="71"/>
      <c r="ABR2" s="71"/>
      <c r="ABS2" s="71"/>
      <c r="ABT2" s="71"/>
      <c r="ABU2" s="71"/>
      <c r="ABV2" s="71"/>
      <c r="ABW2" s="71"/>
      <c r="ABX2" s="71"/>
      <c r="ABY2" s="71"/>
      <c r="ABZ2" s="71"/>
      <c r="ACA2" s="71"/>
      <c r="ACB2" s="71"/>
      <c r="ACC2" s="71"/>
      <c r="ACD2" s="71"/>
      <c r="ACE2" s="71"/>
      <c r="ACF2" s="71"/>
      <c r="ACG2" s="71"/>
      <c r="ACH2" s="71"/>
      <c r="ACI2" s="71"/>
      <c r="ACJ2" s="71"/>
      <c r="ACK2" s="71"/>
      <c r="ACL2" s="71"/>
      <c r="ACM2" s="71"/>
      <c r="ACN2" s="71"/>
      <c r="ACO2" s="71"/>
      <c r="ACP2" s="71"/>
      <c r="ACQ2" s="71"/>
      <c r="ACR2" s="71"/>
      <c r="ACS2" s="71"/>
      <c r="ACT2" s="71"/>
      <c r="ACU2" s="71"/>
      <c r="ACV2" s="71"/>
      <c r="ACW2" s="71"/>
      <c r="ACX2" s="71"/>
      <c r="ACY2" s="71"/>
      <c r="ACZ2" s="71"/>
      <c r="ADA2" s="71"/>
      <c r="ADB2" s="71"/>
      <c r="ADC2" s="71"/>
      <c r="ADD2" s="71"/>
      <c r="ADE2" s="71"/>
      <c r="ADF2" s="71"/>
      <c r="ADG2" s="71"/>
      <c r="ADH2" s="71"/>
      <c r="ADI2" s="71"/>
      <c r="ADJ2" s="71"/>
      <c r="ADK2" s="71"/>
      <c r="ADL2" s="71"/>
      <c r="ADM2" s="71"/>
      <c r="ADN2" s="71"/>
      <c r="ADO2" s="71"/>
      <c r="ADP2" s="71"/>
      <c r="ADQ2" s="71"/>
      <c r="ADR2" s="71"/>
      <c r="ADS2" s="71"/>
      <c r="ADT2" s="71"/>
      <c r="ADU2" s="71"/>
      <c r="ADV2" s="71"/>
      <c r="ADW2" s="71"/>
      <c r="ADX2" s="71"/>
      <c r="ADY2" s="71"/>
      <c r="ADZ2" s="71"/>
      <c r="AEA2" s="71"/>
      <c r="AEB2" s="71"/>
      <c r="AEC2" s="71"/>
      <c r="AED2" s="71"/>
      <c r="AEE2" s="71"/>
      <c r="AEF2" s="71"/>
      <c r="AEG2" s="71"/>
      <c r="AEH2" s="71"/>
      <c r="AEI2" s="71"/>
      <c r="AEJ2" s="71"/>
      <c r="AEK2" s="71"/>
      <c r="AEL2" s="71"/>
      <c r="AEM2" s="71"/>
      <c r="AEN2" s="71"/>
      <c r="AEO2" s="71"/>
      <c r="AEP2" s="71"/>
      <c r="AEQ2" s="71"/>
      <c r="AER2" s="71"/>
      <c r="AES2" s="71"/>
      <c r="AET2" s="71"/>
      <c r="AEU2" s="71"/>
      <c r="AEV2" s="71"/>
      <c r="AEW2" s="71"/>
      <c r="AEX2" s="71"/>
      <c r="AEY2" s="71"/>
      <c r="AEZ2" s="71"/>
      <c r="AFA2" s="71"/>
      <c r="AFB2" s="71"/>
      <c r="AFC2" s="71"/>
      <c r="AFD2" s="71"/>
      <c r="AFE2" s="71"/>
      <c r="AFF2" s="71"/>
      <c r="AFG2" s="71"/>
      <c r="AFH2" s="71"/>
      <c r="AFI2" s="71"/>
      <c r="AFJ2" s="71"/>
      <c r="AFK2" s="71"/>
      <c r="AFL2" s="71"/>
      <c r="AFM2" s="71"/>
      <c r="AFN2" s="71"/>
      <c r="AFO2" s="71"/>
      <c r="AFP2" s="71"/>
      <c r="AFQ2" s="71"/>
      <c r="AFR2" s="71"/>
      <c r="AFS2" s="71"/>
      <c r="AFT2" s="71"/>
      <c r="AFU2" s="71"/>
      <c r="AFV2" s="71"/>
      <c r="AFW2" s="71"/>
      <c r="AFX2" s="71"/>
      <c r="AFY2" s="71"/>
      <c r="AFZ2" s="71"/>
      <c r="AGA2" s="71"/>
      <c r="AGB2" s="71"/>
      <c r="AGC2" s="71"/>
      <c r="AGD2" s="71"/>
      <c r="AGE2" s="71"/>
      <c r="AGF2" s="71"/>
      <c r="AGG2" s="71"/>
      <c r="AGH2" s="71"/>
      <c r="AGI2" s="71"/>
      <c r="AGJ2" s="71"/>
      <c r="AGK2" s="71"/>
      <c r="AGL2" s="71"/>
      <c r="AGM2" s="71"/>
      <c r="AGN2" s="71"/>
      <c r="AGO2" s="71"/>
      <c r="AGP2" s="71"/>
      <c r="AGQ2" s="71"/>
      <c r="AGR2" s="71"/>
      <c r="AGS2" s="71"/>
      <c r="AGT2" s="71"/>
      <c r="AGU2" s="71"/>
      <c r="AGV2" s="71"/>
      <c r="AGW2" s="71"/>
      <c r="AGX2" s="71"/>
      <c r="AGY2" s="71"/>
      <c r="AGZ2" s="71"/>
      <c r="AHA2" s="71"/>
      <c r="AHB2" s="71"/>
      <c r="AHC2" s="71"/>
      <c r="AHD2" s="71"/>
      <c r="AHE2" s="71"/>
      <c r="AHF2" s="71"/>
      <c r="AHG2" s="71"/>
      <c r="AHH2" s="71"/>
      <c r="AHI2" s="71"/>
      <c r="AHJ2" s="71"/>
      <c r="AHK2" s="71"/>
      <c r="AHL2" s="71"/>
      <c r="AHM2" s="71"/>
      <c r="AHN2" s="71"/>
      <c r="AHO2" s="71"/>
      <c r="AHP2" s="71"/>
      <c r="AHQ2" s="71"/>
      <c r="AHR2" s="71"/>
      <c r="AHS2" s="71"/>
      <c r="AHT2" s="71"/>
      <c r="AHU2" s="71"/>
      <c r="AHV2" s="71"/>
      <c r="AHW2" s="71"/>
      <c r="AHX2" s="71"/>
      <c r="AHY2" s="71"/>
      <c r="AHZ2" s="71"/>
      <c r="AIA2" s="71"/>
      <c r="AIB2" s="71"/>
      <c r="AIC2" s="71"/>
      <c r="AID2" s="71"/>
      <c r="AIE2" s="71"/>
      <c r="AIF2" s="71"/>
      <c r="AIG2" s="71"/>
      <c r="AIH2" s="71"/>
      <c r="AII2" s="71"/>
      <c r="AIJ2" s="71"/>
      <c r="AIK2" s="71"/>
      <c r="AIL2" s="71"/>
      <c r="AIM2" s="71"/>
      <c r="AIN2" s="71"/>
      <c r="AIO2" s="71"/>
      <c r="AIP2" s="71"/>
      <c r="AIQ2" s="71"/>
      <c r="AIR2" s="71"/>
      <c r="AIS2" s="71"/>
      <c r="AIT2" s="71"/>
      <c r="AIU2" s="71"/>
      <c r="AIV2" s="71"/>
      <c r="AIW2" s="71"/>
      <c r="AIX2" s="71"/>
      <c r="AIY2" s="71"/>
      <c r="AIZ2" s="71"/>
      <c r="AJA2" s="71"/>
      <c r="AJB2" s="71"/>
      <c r="AJC2" s="71"/>
      <c r="AJD2" s="71"/>
      <c r="AJE2" s="71"/>
      <c r="AJF2" s="71"/>
      <c r="AJG2" s="71"/>
      <c r="AJH2" s="71"/>
      <c r="AJI2" s="71"/>
      <c r="AJJ2" s="71"/>
      <c r="AJK2" s="71"/>
      <c r="AJL2" s="71"/>
      <c r="AJM2" s="71"/>
      <c r="AJN2" s="71"/>
      <c r="AJO2" s="71"/>
      <c r="AJP2" s="71"/>
      <c r="AJQ2" s="71"/>
      <c r="AJR2" s="71"/>
      <c r="AJS2" s="71"/>
      <c r="AJT2" s="71"/>
      <c r="AJU2" s="71"/>
      <c r="AJV2" s="71"/>
      <c r="AJW2" s="71"/>
      <c r="AJX2" s="71"/>
      <c r="AJY2" s="71"/>
      <c r="AJZ2" s="71"/>
      <c r="AKA2" s="71"/>
      <c r="AKB2" s="71"/>
      <c r="AKC2" s="71"/>
      <c r="AKD2" s="71"/>
      <c r="AKE2" s="71"/>
      <c r="AKF2" s="71"/>
      <c r="AKG2" s="71"/>
      <c r="AKH2" s="71"/>
      <c r="AKI2" s="71"/>
      <c r="AKJ2" s="71"/>
      <c r="AKK2" s="71"/>
      <c r="AKL2" s="71"/>
      <c r="AKM2" s="71"/>
      <c r="AKN2" s="71"/>
      <c r="AKO2" s="71"/>
      <c r="AKP2" s="71"/>
      <c r="AKQ2" s="71"/>
      <c r="AKR2" s="71"/>
      <c r="AKS2" s="71"/>
      <c r="AKT2" s="71"/>
      <c r="AKU2" s="71"/>
      <c r="AKV2" s="71"/>
      <c r="AKW2" s="71"/>
      <c r="AKX2" s="71"/>
      <c r="AKY2" s="71"/>
      <c r="AKZ2" s="71"/>
      <c r="ALA2" s="71"/>
      <c r="ALB2" s="71"/>
      <c r="ALC2" s="71"/>
      <c r="ALD2" s="71"/>
      <c r="ALE2" s="71"/>
      <c r="ALF2" s="71"/>
      <c r="ALG2" s="71"/>
      <c r="ALH2" s="71"/>
      <c r="ALI2" s="71"/>
      <c r="ALJ2" s="71"/>
      <c r="ALK2" s="71"/>
      <c r="ALL2" s="71"/>
      <c r="ALM2" s="71"/>
      <c r="ALN2" s="71"/>
      <c r="ALO2" s="71"/>
      <c r="ALP2" s="71"/>
      <c r="ALQ2" s="71"/>
      <c r="ALR2" s="71"/>
      <c r="ALS2" s="71"/>
      <c r="ALT2" s="71"/>
      <c r="ALU2" s="71"/>
      <c r="ALV2" s="71"/>
      <c r="ALW2" s="71"/>
      <c r="ALX2" s="71"/>
      <c r="ALY2" s="71"/>
      <c r="ALZ2" s="71"/>
      <c r="AMA2" s="71"/>
      <c r="AMB2" s="71"/>
      <c r="AMC2" s="71"/>
      <c r="AMD2" s="71"/>
      <c r="AME2" s="71"/>
      <c r="AMF2" s="71"/>
      <c r="AMG2" s="71"/>
      <c r="AMH2" s="71"/>
      <c r="AMI2" s="71"/>
      <c r="AMJ2" s="71"/>
    </row>
    <row r="3" spans="1:1024" s="72" customFormat="1" ht="42" customHeight="1">
      <c r="A3" s="45" t="s">
        <v>973</v>
      </c>
      <c r="B3" s="73"/>
      <c r="C3" s="73"/>
      <c r="D3" s="73"/>
      <c r="E3" s="73"/>
      <c r="F3" s="73"/>
      <c r="G3" s="73"/>
      <c r="H3" s="73"/>
      <c r="I3" s="73"/>
      <c r="J3" s="73"/>
      <c r="K3" s="73"/>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1"/>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1"/>
      <c r="HJ3" s="71"/>
      <c r="HK3" s="71"/>
      <c r="HL3" s="71"/>
      <c r="HM3" s="71"/>
      <c r="HN3" s="71"/>
      <c r="HO3" s="71"/>
      <c r="HP3" s="71"/>
      <c r="HQ3" s="71"/>
      <c r="HR3" s="71"/>
      <c r="HS3" s="71"/>
      <c r="HT3" s="71"/>
      <c r="HU3" s="71"/>
      <c r="HV3" s="71"/>
      <c r="HW3" s="71"/>
      <c r="HX3" s="71"/>
      <c r="HY3" s="71"/>
      <c r="HZ3" s="71"/>
      <c r="IA3" s="71"/>
      <c r="IB3" s="71"/>
      <c r="IC3" s="71"/>
      <c r="ID3" s="71"/>
      <c r="IE3" s="71"/>
      <c r="IF3" s="71"/>
      <c r="IG3" s="71"/>
      <c r="IH3" s="71"/>
      <c r="II3" s="71"/>
      <c r="IJ3" s="71"/>
      <c r="IK3" s="71"/>
      <c r="IL3" s="71"/>
      <c r="IM3" s="71"/>
      <c r="IN3" s="71"/>
      <c r="IO3" s="71"/>
      <c r="IP3" s="71"/>
      <c r="IQ3" s="71"/>
      <c r="IR3" s="71"/>
      <c r="IS3" s="71"/>
      <c r="IT3" s="71"/>
      <c r="IU3" s="71"/>
      <c r="IV3" s="71"/>
      <c r="IW3" s="71"/>
      <c r="IX3" s="71"/>
      <c r="IY3" s="71"/>
      <c r="IZ3" s="71"/>
      <c r="JA3" s="71"/>
      <c r="JB3" s="71"/>
      <c r="JC3" s="71"/>
      <c r="JD3" s="71"/>
      <c r="JE3" s="71"/>
      <c r="JF3" s="71"/>
      <c r="JG3" s="71"/>
      <c r="JH3" s="71"/>
      <c r="JI3" s="71"/>
      <c r="JJ3" s="71"/>
      <c r="JK3" s="71"/>
      <c r="JL3" s="71"/>
      <c r="JM3" s="71"/>
      <c r="JN3" s="71"/>
      <c r="JO3" s="71"/>
      <c r="JP3" s="71"/>
      <c r="JQ3" s="71"/>
      <c r="JR3" s="71"/>
      <c r="JS3" s="71"/>
      <c r="JT3" s="71"/>
      <c r="JU3" s="71"/>
      <c r="JV3" s="71"/>
      <c r="JW3" s="71"/>
      <c r="JX3" s="71"/>
      <c r="JY3" s="71"/>
      <c r="JZ3" s="71"/>
      <c r="KA3" s="71"/>
      <c r="KB3" s="71"/>
      <c r="KC3" s="71"/>
      <c r="KD3" s="71"/>
      <c r="KE3" s="71"/>
      <c r="KF3" s="71"/>
      <c r="KG3" s="71"/>
      <c r="KH3" s="71"/>
      <c r="KI3" s="71"/>
      <c r="KJ3" s="71"/>
      <c r="KK3" s="71"/>
      <c r="KL3" s="71"/>
      <c r="KM3" s="71"/>
      <c r="KN3" s="71"/>
      <c r="KO3" s="71"/>
      <c r="KP3" s="71"/>
      <c r="KQ3" s="71"/>
      <c r="KR3" s="71"/>
      <c r="KS3" s="71"/>
      <c r="KT3" s="71"/>
      <c r="KU3" s="71"/>
      <c r="KV3" s="71"/>
      <c r="KW3" s="71"/>
      <c r="KX3" s="71"/>
      <c r="KY3" s="71"/>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71"/>
      <c r="MT3" s="71"/>
      <c r="MU3" s="71"/>
      <c r="MV3" s="71"/>
      <c r="MW3" s="71"/>
      <c r="MX3" s="71"/>
      <c r="MY3" s="71"/>
      <c r="MZ3" s="71"/>
      <c r="NA3" s="71"/>
      <c r="NB3" s="71"/>
      <c r="NC3" s="71"/>
      <c r="ND3" s="71"/>
      <c r="NE3" s="71"/>
      <c r="NF3" s="71"/>
      <c r="NG3" s="71"/>
      <c r="NH3" s="71"/>
      <c r="NI3" s="71"/>
      <c r="NJ3" s="71"/>
      <c r="NK3" s="71"/>
      <c r="NL3" s="71"/>
      <c r="NM3" s="71"/>
      <c r="NN3" s="71"/>
      <c r="NO3" s="71"/>
      <c r="NP3" s="71"/>
      <c r="NQ3" s="71"/>
      <c r="NR3" s="71"/>
      <c r="NS3" s="71"/>
      <c r="NT3" s="71"/>
      <c r="NU3" s="71"/>
      <c r="NV3" s="71"/>
      <c r="NW3" s="71"/>
      <c r="NX3" s="71"/>
      <c r="NY3" s="71"/>
      <c r="NZ3" s="71"/>
      <c r="OA3" s="71"/>
      <c r="OB3" s="71"/>
      <c r="OC3" s="71"/>
      <c r="OD3" s="71"/>
      <c r="OE3" s="71"/>
      <c r="OF3" s="71"/>
      <c r="OG3" s="71"/>
      <c r="OH3" s="71"/>
      <c r="OI3" s="71"/>
      <c r="OJ3" s="71"/>
      <c r="OK3" s="71"/>
      <c r="OL3" s="71"/>
      <c r="OM3" s="71"/>
      <c r="ON3" s="71"/>
      <c r="OO3" s="71"/>
      <c r="OP3" s="71"/>
      <c r="OQ3" s="71"/>
      <c r="OR3" s="71"/>
      <c r="OS3" s="71"/>
      <c r="OT3" s="71"/>
      <c r="OU3" s="71"/>
      <c r="OV3" s="71"/>
      <c r="OW3" s="71"/>
      <c r="OX3" s="71"/>
      <c r="OY3" s="71"/>
      <c r="OZ3" s="71"/>
      <c r="PA3" s="71"/>
      <c r="PB3" s="71"/>
      <c r="PC3" s="71"/>
      <c r="PD3" s="71"/>
      <c r="PE3" s="71"/>
      <c r="PF3" s="71"/>
      <c r="PG3" s="71"/>
      <c r="PH3" s="71"/>
      <c r="PI3" s="71"/>
      <c r="PJ3" s="71"/>
      <c r="PK3" s="71"/>
      <c r="PL3" s="71"/>
      <c r="PM3" s="71"/>
      <c r="PN3" s="71"/>
      <c r="PO3" s="71"/>
      <c r="PP3" s="71"/>
      <c r="PQ3" s="71"/>
      <c r="PR3" s="71"/>
      <c r="PS3" s="71"/>
      <c r="PT3" s="71"/>
      <c r="PU3" s="71"/>
      <c r="PV3" s="71"/>
      <c r="PW3" s="71"/>
      <c r="PX3" s="71"/>
      <c r="PY3" s="71"/>
      <c r="PZ3" s="71"/>
      <c r="QA3" s="71"/>
      <c r="QB3" s="71"/>
      <c r="QC3" s="71"/>
      <c r="QD3" s="71"/>
      <c r="QE3" s="71"/>
      <c r="QF3" s="71"/>
      <c r="QG3" s="71"/>
      <c r="QH3" s="71"/>
      <c r="QI3" s="71"/>
      <c r="QJ3" s="71"/>
      <c r="QK3" s="71"/>
      <c r="QL3" s="71"/>
      <c r="QM3" s="71"/>
      <c r="QN3" s="71"/>
      <c r="QO3" s="71"/>
      <c r="QP3" s="71"/>
      <c r="QQ3" s="71"/>
      <c r="QR3" s="71"/>
      <c r="QS3" s="71"/>
      <c r="QT3" s="71"/>
      <c r="QU3" s="71"/>
      <c r="QV3" s="71"/>
      <c r="QW3" s="71"/>
      <c r="QX3" s="71"/>
      <c r="QY3" s="71"/>
      <c r="QZ3" s="71"/>
      <c r="RA3" s="71"/>
      <c r="RB3" s="71"/>
      <c r="RC3" s="71"/>
      <c r="RD3" s="71"/>
      <c r="RE3" s="71"/>
      <c r="RF3" s="71"/>
      <c r="RG3" s="71"/>
      <c r="RH3" s="71"/>
      <c r="RI3" s="71"/>
      <c r="RJ3" s="71"/>
      <c r="RK3" s="71"/>
      <c r="RL3" s="71"/>
      <c r="RM3" s="71"/>
      <c r="RN3" s="71"/>
      <c r="RO3" s="71"/>
      <c r="RP3" s="71"/>
      <c r="RQ3" s="71"/>
      <c r="RR3" s="71"/>
      <c r="RS3" s="71"/>
      <c r="RT3" s="71"/>
      <c r="RU3" s="71"/>
      <c r="RV3" s="71"/>
      <c r="RW3" s="71"/>
      <c r="RX3" s="71"/>
      <c r="RY3" s="71"/>
      <c r="RZ3" s="71"/>
      <c r="SA3" s="71"/>
      <c r="SB3" s="71"/>
      <c r="SC3" s="71"/>
      <c r="SD3" s="71"/>
      <c r="SE3" s="71"/>
      <c r="SF3" s="71"/>
      <c r="SG3" s="71"/>
      <c r="SH3" s="71"/>
      <c r="SI3" s="71"/>
      <c r="SJ3" s="71"/>
      <c r="SK3" s="71"/>
      <c r="SL3" s="71"/>
      <c r="SM3" s="71"/>
      <c r="SN3" s="71"/>
      <c r="SO3" s="71"/>
      <c r="SP3" s="71"/>
      <c r="SQ3" s="71"/>
      <c r="SR3" s="71"/>
      <c r="SS3" s="71"/>
      <c r="ST3" s="71"/>
      <c r="SU3" s="71"/>
      <c r="SV3" s="71"/>
      <c r="SW3" s="71"/>
      <c r="SX3" s="71"/>
      <c r="SY3" s="71"/>
      <c r="SZ3" s="71"/>
      <c r="TA3" s="71"/>
      <c r="TB3" s="71"/>
      <c r="TC3" s="71"/>
      <c r="TD3" s="71"/>
      <c r="TE3" s="71"/>
      <c r="TF3" s="71"/>
      <c r="TG3" s="71"/>
      <c r="TH3" s="71"/>
      <c r="TI3" s="71"/>
      <c r="TJ3" s="71"/>
      <c r="TK3" s="71"/>
      <c r="TL3" s="71"/>
      <c r="TM3" s="71"/>
      <c r="TN3" s="71"/>
      <c r="TO3" s="71"/>
      <c r="TP3" s="71"/>
      <c r="TQ3" s="71"/>
      <c r="TR3" s="71"/>
      <c r="TS3" s="71"/>
      <c r="TT3" s="71"/>
      <c r="TU3" s="71"/>
      <c r="TV3" s="71"/>
      <c r="TW3" s="71"/>
      <c r="TX3" s="71"/>
      <c r="TY3" s="71"/>
      <c r="TZ3" s="71"/>
      <c r="UA3" s="71"/>
      <c r="UB3" s="71"/>
      <c r="UC3" s="71"/>
      <c r="UD3" s="71"/>
      <c r="UE3" s="71"/>
      <c r="UF3" s="71"/>
      <c r="UG3" s="71"/>
      <c r="UH3" s="71"/>
      <c r="UI3" s="71"/>
      <c r="UJ3" s="71"/>
      <c r="UK3" s="71"/>
      <c r="UL3" s="71"/>
      <c r="UM3" s="71"/>
      <c r="UN3" s="71"/>
      <c r="UO3" s="71"/>
      <c r="UP3" s="71"/>
      <c r="UQ3" s="71"/>
      <c r="UR3" s="71"/>
      <c r="US3" s="71"/>
      <c r="UT3" s="71"/>
      <c r="UU3" s="71"/>
      <c r="UV3" s="71"/>
      <c r="UW3" s="71"/>
      <c r="UX3" s="71"/>
      <c r="UY3" s="71"/>
      <c r="UZ3" s="71"/>
      <c r="VA3" s="71"/>
      <c r="VB3" s="71"/>
      <c r="VC3" s="71"/>
      <c r="VD3" s="71"/>
      <c r="VE3" s="71"/>
      <c r="VF3" s="71"/>
      <c r="VG3" s="71"/>
      <c r="VH3" s="71"/>
      <c r="VI3" s="71"/>
      <c r="VJ3" s="71"/>
      <c r="VK3" s="71"/>
      <c r="VL3" s="71"/>
      <c r="VM3" s="71"/>
      <c r="VN3" s="71"/>
      <c r="VO3" s="71"/>
      <c r="VP3" s="71"/>
      <c r="VQ3" s="71"/>
      <c r="VR3" s="71"/>
      <c r="VS3" s="71"/>
      <c r="VT3" s="71"/>
      <c r="VU3" s="71"/>
      <c r="VV3" s="71"/>
      <c r="VW3" s="71"/>
      <c r="VX3" s="71"/>
      <c r="VY3" s="71"/>
      <c r="VZ3" s="71"/>
      <c r="WA3" s="71"/>
      <c r="WB3" s="71"/>
      <c r="WC3" s="71"/>
      <c r="WD3" s="71"/>
      <c r="WE3" s="71"/>
      <c r="WF3" s="71"/>
      <c r="WG3" s="71"/>
      <c r="WH3" s="71"/>
      <c r="WI3" s="71"/>
      <c r="WJ3" s="71"/>
      <c r="WK3" s="71"/>
      <c r="WL3" s="71"/>
      <c r="WM3" s="71"/>
      <c r="WN3" s="71"/>
      <c r="WO3" s="71"/>
      <c r="WP3" s="71"/>
      <c r="WQ3" s="71"/>
      <c r="WR3" s="71"/>
      <c r="WS3" s="71"/>
      <c r="WT3" s="71"/>
      <c r="WU3" s="71"/>
      <c r="WV3" s="71"/>
      <c r="WW3" s="71"/>
      <c r="WX3" s="71"/>
      <c r="WY3" s="71"/>
      <c r="WZ3" s="71"/>
      <c r="XA3" s="71"/>
      <c r="XB3" s="71"/>
      <c r="XC3" s="71"/>
      <c r="XD3" s="71"/>
      <c r="XE3" s="71"/>
      <c r="XF3" s="71"/>
      <c r="XG3" s="71"/>
      <c r="XH3" s="71"/>
      <c r="XI3" s="71"/>
      <c r="XJ3" s="71"/>
      <c r="XK3" s="71"/>
      <c r="XL3" s="71"/>
      <c r="XM3" s="71"/>
      <c r="XN3" s="71"/>
      <c r="XO3" s="71"/>
      <c r="XP3" s="71"/>
      <c r="XQ3" s="71"/>
      <c r="XR3" s="71"/>
      <c r="XS3" s="71"/>
      <c r="XT3" s="71"/>
      <c r="XU3" s="71"/>
      <c r="XV3" s="71"/>
      <c r="XW3" s="71"/>
      <c r="XX3" s="71"/>
      <c r="XY3" s="71"/>
      <c r="XZ3" s="71"/>
      <c r="YA3" s="71"/>
      <c r="YB3" s="71"/>
      <c r="YC3" s="71"/>
      <c r="YD3" s="71"/>
      <c r="YE3" s="71"/>
      <c r="YF3" s="71"/>
      <c r="YG3" s="71"/>
      <c r="YH3" s="71"/>
      <c r="YI3" s="71"/>
      <c r="YJ3" s="71"/>
      <c r="YK3" s="71"/>
      <c r="YL3" s="71"/>
      <c r="YM3" s="71"/>
      <c r="YN3" s="71"/>
      <c r="YO3" s="71"/>
      <c r="YP3" s="71"/>
      <c r="YQ3" s="71"/>
      <c r="YR3" s="71"/>
      <c r="YS3" s="71"/>
      <c r="YT3" s="71"/>
      <c r="YU3" s="71"/>
      <c r="YV3" s="71"/>
      <c r="YW3" s="71"/>
      <c r="YX3" s="71"/>
      <c r="YY3" s="71"/>
      <c r="YZ3" s="71"/>
      <c r="ZA3" s="71"/>
      <c r="ZB3" s="71"/>
      <c r="ZC3" s="71"/>
      <c r="ZD3" s="71"/>
      <c r="ZE3" s="71"/>
      <c r="ZF3" s="71"/>
      <c r="ZG3" s="71"/>
      <c r="ZH3" s="71"/>
      <c r="ZI3" s="71"/>
      <c r="ZJ3" s="71"/>
      <c r="ZK3" s="71"/>
      <c r="ZL3" s="71"/>
      <c r="ZM3" s="71"/>
      <c r="ZN3" s="71"/>
      <c r="ZO3" s="71"/>
      <c r="ZP3" s="71"/>
      <c r="ZQ3" s="71"/>
      <c r="ZR3" s="71"/>
      <c r="ZS3" s="71"/>
      <c r="ZT3" s="71"/>
      <c r="ZU3" s="71"/>
      <c r="ZV3" s="71"/>
      <c r="ZW3" s="71"/>
      <c r="ZX3" s="71"/>
      <c r="ZY3" s="71"/>
      <c r="ZZ3" s="71"/>
      <c r="AAA3" s="71"/>
      <c r="AAB3" s="71"/>
      <c r="AAC3" s="71"/>
      <c r="AAD3" s="71"/>
      <c r="AAE3" s="71"/>
      <c r="AAF3" s="71"/>
      <c r="AAG3" s="71"/>
      <c r="AAH3" s="71"/>
      <c r="AAI3" s="71"/>
      <c r="AAJ3" s="71"/>
      <c r="AAK3" s="71"/>
      <c r="AAL3" s="71"/>
      <c r="AAM3" s="71"/>
      <c r="AAN3" s="71"/>
      <c r="AAO3" s="71"/>
      <c r="AAP3" s="71"/>
      <c r="AAQ3" s="71"/>
      <c r="AAR3" s="71"/>
      <c r="AAS3" s="71"/>
      <c r="AAT3" s="71"/>
      <c r="AAU3" s="71"/>
      <c r="AAV3" s="71"/>
      <c r="AAW3" s="71"/>
      <c r="AAX3" s="71"/>
      <c r="AAY3" s="71"/>
      <c r="AAZ3" s="71"/>
      <c r="ABA3" s="71"/>
      <c r="ABB3" s="71"/>
      <c r="ABC3" s="71"/>
      <c r="ABD3" s="71"/>
      <c r="ABE3" s="71"/>
      <c r="ABF3" s="71"/>
      <c r="ABG3" s="71"/>
      <c r="ABH3" s="71"/>
      <c r="ABI3" s="71"/>
      <c r="ABJ3" s="71"/>
      <c r="ABK3" s="71"/>
      <c r="ABL3" s="71"/>
      <c r="ABM3" s="71"/>
      <c r="ABN3" s="71"/>
      <c r="ABO3" s="71"/>
      <c r="ABP3" s="71"/>
      <c r="ABQ3" s="71"/>
      <c r="ABR3" s="71"/>
      <c r="ABS3" s="71"/>
      <c r="ABT3" s="71"/>
      <c r="ABU3" s="71"/>
      <c r="ABV3" s="71"/>
      <c r="ABW3" s="71"/>
      <c r="ABX3" s="71"/>
      <c r="ABY3" s="71"/>
      <c r="ABZ3" s="71"/>
      <c r="ACA3" s="71"/>
      <c r="ACB3" s="71"/>
      <c r="ACC3" s="71"/>
      <c r="ACD3" s="71"/>
      <c r="ACE3" s="71"/>
      <c r="ACF3" s="71"/>
      <c r="ACG3" s="71"/>
      <c r="ACH3" s="71"/>
      <c r="ACI3" s="71"/>
      <c r="ACJ3" s="71"/>
      <c r="ACK3" s="71"/>
      <c r="ACL3" s="71"/>
      <c r="ACM3" s="71"/>
      <c r="ACN3" s="71"/>
      <c r="ACO3" s="71"/>
      <c r="ACP3" s="71"/>
      <c r="ACQ3" s="71"/>
      <c r="ACR3" s="71"/>
      <c r="ACS3" s="71"/>
      <c r="ACT3" s="71"/>
      <c r="ACU3" s="71"/>
      <c r="ACV3" s="71"/>
      <c r="ACW3" s="71"/>
      <c r="ACX3" s="71"/>
      <c r="ACY3" s="71"/>
      <c r="ACZ3" s="71"/>
      <c r="ADA3" s="71"/>
      <c r="ADB3" s="71"/>
      <c r="ADC3" s="71"/>
      <c r="ADD3" s="71"/>
      <c r="ADE3" s="71"/>
      <c r="ADF3" s="71"/>
      <c r="ADG3" s="71"/>
      <c r="ADH3" s="71"/>
      <c r="ADI3" s="71"/>
      <c r="ADJ3" s="71"/>
      <c r="ADK3" s="71"/>
      <c r="ADL3" s="71"/>
      <c r="ADM3" s="71"/>
      <c r="ADN3" s="71"/>
      <c r="ADO3" s="71"/>
      <c r="ADP3" s="71"/>
      <c r="ADQ3" s="71"/>
      <c r="ADR3" s="71"/>
      <c r="ADS3" s="71"/>
      <c r="ADT3" s="71"/>
      <c r="ADU3" s="71"/>
      <c r="ADV3" s="71"/>
      <c r="ADW3" s="71"/>
      <c r="ADX3" s="71"/>
      <c r="ADY3" s="71"/>
      <c r="ADZ3" s="71"/>
      <c r="AEA3" s="71"/>
      <c r="AEB3" s="71"/>
      <c r="AEC3" s="71"/>
      <c r="AED3" s="71"/>
      <c r="AEE3" s="71"/>
      <c r="AEF3" s="71"/>
      <c r="AEG3" s="71"/>
      <c r="AEH3" s="71"/>
      <c r="AEI3" s="71"/>
      <c r="AEJ3" s="71"/>
      <c r="AEK3" s="71"/>
      <c r="AEL3" s="71"/>
      <c r="AEM3" s="71"/>
      <c r="AEN3" s="71"/>
      <c r="AEO3" s="71"/>
      <c r="AEP3" s="71"/>
      <c r="AEQ3" s="71"/>
      <c r="AER3" s="71"/>
      <c r="AES3" s="71"/>
      <c r="AET3" s="71"/>
      <c r="AEU3" s="71"/>
      <c r="AEV3" s="71"/>
      <c r="AEW3" s="71"/>
      <c r="AEX3" s="71"/>
      <c r="AEY3" s="71"/>
      <c r="AEZ3" s="71"/>
      <c r="AFA3" s="71"/>
      <c r="AFB3" s="71"/>
      <c r="AFC3" s="71"/>
      <c r="AFD3" s="71"/>
      <c r="AFE3" s="71"/>
      <c r="AFF3" s="71"/>
      <c r="AFG3" s="71"/>
      <c r="AFH3" s="71"/>
      <c r="AFI3" s="71"/>
      <c r="AFJ3" s="71"/>
      <c r="AFK3" s="71"/>
      <c r="AFL3" s="71"/>
      <c r="AFM3" s="71"/>
      <c r="AFN3" s="71"/>
      <c r="AFO3" s="71"/>
      <c r="AFP3" s="71"/>
      <c r="AFQ3" s="71"/>
      <c r="AFR3" s="71"/>
      <c r="AFS3" s="71"/>
      <c r="AFT3" s="71"/>
      <c r="AFU3" s="71"/>
      <c r="AFV3" s="71"/>
      <c r="AFW3" s="71"/>
      <c r="AFX3" s="71"/>
      <c r="AFY3" s="71"/>
      <c r="AFZ3" s="71"/>
      <c r="AGA3" s="71"/>
      <c r="AGB3" s="71"/>
      <c r="AGC3" s="71"/>
      <c r="AGD3" s="71"/>
      <c r="AGE3" s="71"/>
      <c r="AGF3" s="71"/>
      <c r="AGG3" s="71"/>
      <c r="AGH3" s="71"/>
      <c r="AGI3" s="71"/>
      <c r="AGJ3" s="71"/>
      <c r="AGK3" s="71"/>
      <c r="AGL3" s="71"/>
      <c r="AGM3" s="71"/>
      <c r="AGN3" s="71"/>
      <c r="AGO3" s="71"/>
      <c r="AGP3" s="71"/>
      <c r="AGQ3" s="71"/>
      <c r="AGR3" s="71"/>
      <c r="AGS3" s="71"/>
      <c r="AGT3" s="71"/>
      <c r="AGU3" s="71"/>
      <c r="AGV3" s="71"/>
      <c r="AGW3" s="71"/>
      <c r="AGX3" s="71"/>
      <c r="AGY3" s="71"/>
      <c r="AGZ3" s="71"/>
      <c r="AHA3" s="71"/>
      <c r="AHB3" s="71"/>
      <c r="AHC3" s="71"/>
      <c r="AHD3" s="71"/>
      <c r="AHE3" s="71"/>
      <c r="AHF3" s="71"/>
      <c r="AHG3" s="71"/>
      <c r="AHH3" s="71"/>
      <c r="AHI3" s="71"/>
      <c r="AHJ3" s="71"/>
      <c r="AHK3" s="71"/>
      <c r="AHL3" s="71"/>
      <c r="AHM3" s="71"/>
      <c r="AHN3" s="71"/>
      <c r="AHO3" s="71"/>
      <c r="AHP3" s="71"/>
      <c r="AHQ3" s="71"/>
      <c r="AHR3" s="71"/>
      <c r="AHS3" s="71"/>
      <c r="AHT3" s="71"/>
      <c r="AHU3" s="71"/>
      <c r="AHV3" s="71"/>
      <c r="AHW3" s="71"/>
      <c r="AHX3" s="71"/>
      <c r="AHY3" s="71"/>
      <c r="AHZ3" s="71"/>
      <c r="AIA3" s="71"/>
      <c r="AIB3" s="71"/>
      <c r="AIC3" s="71"/>
      <c r="AID3" s="71"/>
      <c r="AIE3" s="71"/>
      <c r="AIF3" s="71"/>
      <c r="AIG3" s="71"/>
      <c r="AIH3" s="71"/>
      <c r="AII3" s="71"/>
      <c r="AIJ3" s="71"/>
      <c r="AIK3" s="71"/>
      <c r="AIL3" s="71"/>
      <c r="AIM3" s="71"/>
      <c r="AIN3" s="71"/>
      <c r="AIO3" s="71"/>
      <c r="AIP3" s="71"/>
      <c r="AIQ3" s="71"/>
      <c r="AIR3" s="71"/>
      <c r="AIS3" s="71"/>
      <c r="AIT3" s="71"/>
      <c r="AIU3" s="71"/>
      <c r="AIV3" s="71"/>
      <c r="AIW3" s="71"/>
      <c r="AIX3" s="71"/>
      <c r="AIY3" s="71"/>
      <c r="AIZ3" s="71"/>
      <c r="AJA3" s="71"/>
      <c r="AJB3" s="71"/>
      <c r="AJC3" s="71"/>
      <c r="AJD3" s="71"/>
      <c r="AJE3" s="71"/>
      <c r="AJF3" s="71"/>
      <c r="AJG3" s="71"/>
      <c r="AJH3" s="71"/>
      <c r="AJI3" s="71"/>
      <c r="AJJ3" s="71"/>
      <c r="AJK3" s="71"/>
      <c r="AJL3" s="71"/>
      <c r="AJM3" s="71"/>
      <c r="AJN3" s="71"/>
      <c r="AJO3" s="71"/>
      <c r="AJP3" s="71"/>
      <c r="AJQ3" s="71"/>
      <c r="AJR3" s="71"/>
      <c r="AJS3" s="71"/>
      <c r="AJT3" s="71"/>
      <c r="AJU3" s="71"/>
      <c r="AJV3" s="71"/>
      <c r="AJW3" s="71"/>
      <c r="AJX3" s="71"/>
      <c r="AJY3" s="71"/>
      <c r="AJZ3" s="71"/>
      <c r="AKA3" s="71"/>
      <c r="AKB3" s="71"/>
      <c r="AKC3" s="71"/>
      <c r="AKD3" s="71"/>
      <c r="AKE3" s="71"/>
      <c r="AKF3" s="71"/>
      <c r="AKG3" s="71"/>
      <c r="AKH3" s="71"/>
      <c r="AKI3" s="71"/>
      <c r="AKJ3" s="71"/>
      <c r="AKK3" s="71"/>
      <c r="AKL3" s="71"/>
      <c r="AKM3" s="71"/>
      <c r="AKN3" s="71"/>
      <c r="AKO3" s="71"/>
      <c r="AKP3" s="71"/>
      <c r="AKQ3" s="71"/>
      <c r="AKR3" s="71"/>
      <c r="AKS3" s="71"/>
      <c r="AKT3" s="71"/>
      <c r="AKU3" s="71"/>
      <c r="AKV3" s="71"/>
      <c r="AKW3" s="71"/>
      <c r="AKX3" s="71"/>
      <c r="AKY3" s="71"/>
      <c r="AKZ3" s="71"/>
      <c r="ALA3" s="71"/>
      <c r="ALB3" s="71"/>
      <c r="ALC3" s="71"/>
      <c r="ALD3" s="71"/>
      <c r="ALE3" s="71"/>
      <c r="ALF3" s="71"/>
      <c r="ALG3" s="71"/>
      <c r="ALH3" s="71"/>
      <c r="ALI3" s="71"/>
      <c r="ALJ3" s="71"/>
      <c r="ALK3" s="71"/>
      <c r="ALL3" s="71"/>
      <c r="ALM3" s="71"/>
      <c r="ALN3" s="71"/>
      <c r="ALO3" s="71"/>
      <c r="ALP3" s="71"/>
      <c r="ALQ3" s="71"/>
      <c r="ALR3" s="71"/>
      <c r="ALS3" s="71"/>
      <c r="ALT3" s="71"/>
      <c r="ALU3" s="71"/>
      <c r="ALV3" s="71"/>
      <c r="ALW3" s="71"/>
      <c r="ALX3" s="71"/>
      <c r="ALY3" s="71"/>
      <c r="ALZ3" s="71"/>
      <c r="AMA3" s="71"/>
      <c r="AMB3" s="71"/>
      <c r="AMC3" s="71"/>
      <c r="AMD3" s="71"/>
      <c r="AME3" s="71"/>
      <c r="AMF3" s="71"/>
      <c r="AMG3" s="71"/>
      <c r="AMH3" s="71"/>
      <c r="AMI3" s="71"/>
      <c r="AMJ3" s="71"/>
    </row>
    <row r="4" spans="1:1024" s="88" customFormat="1" ht="30" customHeight="1" thickBot="1">
      <c r="A4" s="87" t="s">
        <v>901</v>
      </c>
      <c r="B4" s="87" t="str">
        <f>IF(ISERROR(environmental_dic!$N2),"",RIGHT(environmental_dic!$N2,LEN(environmental_dic!$N2)-FIND("_",environmental_dic!$N2)))</f>
        <v>ta</v>
      </c>
      <c r="C4" s="87" t="str">
        <f>IF(ISERROR(environmental_dic!$N3),"",RIGHT(environmental_dic!$N3,LEN(environmental_dic!$N3)-FIND("_",environmental_dic!$N3)))</f>
        <v>rh</v>
      </c>
      <c r="D4" s="87" t="str">
        <f>IF(ISERROR(environmental_dic!$N4),"",RIGHT(environmental_dic!$N4,LEN(environmental_dic!$N4)-FIND("_",environmental_dic!$N4)))</f>
        <v>vpd</v>
      </c>
      <c r="E4" s="87" t="str">
        <f>IF(ISERROR(environmental_dic!$N5),"",RIGHT(environmental_dic!$N5,LEN(environmental_dic!$N5)-FIND("_",environmental_dic!$N5)))</f>
        <v>sw_in</v>
      </c>
      <c r="F4" s="87" t="str">
        <f>IF(ISERROR(environmental_dic!$N6),"",RIGHT(environmental_dic!$N6,LEN(environmental_dic!$N6)-FIND("_",environmental_dic!$N6)))</f>
        <v>ppfd_in</v>
      </c>
      <c r="G4" s="87" t="str">
        <f>IF(ISERROR(environmental_dic!$N7),"",RIGHT(environmental_dic!$N7,LEN(environmental_dic!$N7)-FIND("_",environmental_dic!$N7)))</f>
        <v>netrad</v>
      </c>
      <c r="H4" s="87" t="str">
        <f>IF(ISERROR(environmental_dic!$N8),"",RIGHT(environmental_dic!$N8,LEN(environmental_dic!$N8)-FIND("_",environmental_dic!$N8)))</f>
        <v>ws</v>
      </c>
      <c r="I4" s="87" t="str">
        <f>IF(ISERROR(environmental_dic!$N9),"",RIGHT(environmental_dic!$N9,LEN(environmental_dic!$N9)-FIND("_",environmental_dic!$N9)))</f>
        <v>precip</v>
      </c>
      <c r="J4" s="87" t="str">
        <f>IF(ISERROR(environmental_dic!$N10),"",RIGHT(environmental_dic!$N10,LEN(environmental_dic!$N10)-FIND("_",environmental_dic!$N10)))</f>
        <v/>
      </c>
      <c r="K4" s="87" t="str">
        <f>IF(ISERROR(environmental_dic!$N11),"",RIGHT(environmental_dic!$N11,LEN(environmental_dic!$N11)-FIND("_",environmental_dic!$N11)))</f>
        <v/>
      </c>
    </row>
    <row r="5" spans="1:1024" ht="30" customHeight="1" thickTop="1">
      <c r="A5" s="80"/>
      <c r="B5" s="80"/>
      <c r="C5" s="80"/>
      <c r="D5" s="80"/>
      <c r="E5" s="80"/>
      <c r="F5" s="80"/>
      <c r="G5" s="80"/>
      <c r="H5" s="80"/>
      <c r="I5" s="80"/>
      <c r="J5" s="80"/>
      <c r="K5" s="80"/>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tabColor rgb="FF1F3A93"/>
  </sheetPr>
  <dimension ref="A1:AMJ250"/>
  <sheetViews>
    <sheetView showGridLines="0" zoomScale="85" zoomScaleNormal="85" workbookViewId="0"/>
  </sheetViews>
  <sheetFormatPr baseColWidth="10" defaultColWidth="9.140625" defaultRowHeight="45" customHeight="1"/>
  <cols>
    <col min="1" max="1" width="16" style="36"/>
    <col min="2" max="2" width="41.42578125" style="36"/>
    <col min="3" max="3" width="21.5703125" style="31"/>
    <col min="4" max="4" width="102.5703125" style="31"/>
    <col min="5" max="5" width="22.5703125" style="31"/>
    <col min="6" max="6" width="52.85546875" style="31"/>
    <col min="7" max="7" width="23" style="36"/>
    <col min="8" max="8" width="39.7109375" style="31"/>
    <col min="9" max="9" width="16.28515625" style="31"/>
    <col min="10" max="10" width="25" style="31"/>
    <col min="11" max="11" width="22" style="31"/>
    <col min="12" max="12" width="23" style="31"/>
    <col min="13" max="13" width="26" style="31"/>
    <col min="14" max="14" width="20.7109375" style="31"/>
    <col min="15" max="1016" width="10.7109375" style="31"/>
    <col min="1017" max="1024" width="10.7109375" style="36"/>
    <col min="1025" max="16384" width="9.140625" style="27"/>
  </cols>
  <sheetData>
    <row r="1" spans="1:14" ht="45" customHeight="1">
      <c r="A1" s="111" t="s">
        <v>145</v>
      </c>
      <c r="B1" s="112" t="s">
        <v>146</v>
      </c>
      <c r="C1" s="111" t="s">
        <v>147</v>
      </c>
      <c r="D1" s="112" t="s">
        <v>148</v>
      </c>
      <c r="E1" s="111" t="s">
        <v>149</v>
      </c>
      <c r="F1" s="112" t="s">
        <v>150</v>
      </c>
      <c r="G1" s="111" t="s">
        <v>151</v>
      </c>
      <c r="H1" s="112" t="s">
        <v>152</v>
      </c>
    </row>
    <row r="2" spans="1:14" ht="45" customHeight="1">
      <c r="A2" s="32" t="s">
        <v>153</v>
      </c>
      <c r="B2" s="103" t="s">
        <v>154</v>
      </c>
      <c r="C2" s="32" t="s">
        <v>155</v>
      </c>
      <c r="D2" s="33" t="s">
        <v>156</v>
      </c>
      <c r="E2" s="32" t="s">
        <v>157</v>
      </c>
      <c r="F2" s="33" t="s">
        <v>158</v>
      </c>
      <c r="G2" s="32" t="s">
        <v>32</v>
      </c>
      <c r="H2" s="33" t="s">
        <v>950</v>
      </c>
    </row>
    <row r="3" spans="1:14" ht="45" customHeight="1" thickBot="1">
      <c r="A3" s="32" t="s">
        <v>159</v>
      </c>
      <c r="B3" s="103" t="s">
        <v>160</v>
      </c>
      <c r="C3" s="32" t="s">
        <v>161</v>
      </c>
      <c r="D3" s="33" t="s">
        <v>162</v>
      </c>
      <c r="E3" s="32" t="s">
        <v>86</v>
      </c>
      <c r="F3" s="33" t="s">
        <v>163</v>
      </c>
      <c r="G3" s="34" t="s">
        <v>34</v>
      </c>
      <c r="H3" s="35" t="s">
        <v>951</v>
      </c>
    </row>
    <row r="4" spans="1:14" ht="45" customHeight="1">
      <c r="A4" s="32" t="s">
        <v>164</v>
      </c>
      <c r="B4" s="103" t="s">
        <v>165</v>
      </c>
      <c r="C4" s="32" t="s">
        <v>166</v>
      </c>
      <c r="D4" s="33" t="s">
        <v>167</v>
      </c>
      <c r="E4" s="32" t="s">
        <v>168</v>
      </c>
      <c r="F4" s="33" t="s">
        <v>949</v>
      </c>
    </row>
    <row r="5" spans="1:14" ht="45" customHeight="1">
      <c r="A5" s="32" t="s">
        <v>169</v>
      </c>
      <c r="B5" s="103" t="s">
        <v>170</v>
      </c>
      <c r="C5" s="32" t="s">
        <v>171</v>
      </c>
      <c r="D5" s="33" t="s">
        <v>945</v>
      </c>
      <c r="E5" s="32" t="s">
        <v>172</v>
      </c>
      <c r="F5" s="33" t="s">
        <v>173</v>
      </c>
    </row>
    <row r="6" spans="1:14" ht="45" customHeight="1">
      <c r="A6" s="32" t="s">
        <v>174</v>
      </c>
      <c r="B6" s="103" t="s">
        <v>175</v>
      </c>
      <c r="C6" s="32" t="s">
        <v>176</v>
      </c>
      <c r="D6" s="33" t="s">
        <v>177</v>
      </c>
      <c r="E6" s="32" t="s">
        <v>178</v>
      </c>
      <c r="F6" s="33" t="s">
        <v>179</v>
      </c>
    </row>
    <row r="7" spans="1:14" ht="45" customHeight="1">
      <c r="A7" s="32" t="s">
        <v>180</v>
      </c>
      <c r="B7" s="103" t="s">
        <v>181</v>
      </c>
      <c r="C7" s="32" t="s">
        <v>182</v>
      </c>
      <c r="D7" s="33" t="s">
        <v>183</v>
      </c>
      <c r="E7" s="32" t="s">
        <v>184</v>
      </c>
      <c r="F7" s="33" t="s">
        <v>185</v>
      </c>
      <c r="H7" s="36"/>
      <c r="I7" s="36"/>
      <c r="J7" s="36"/>
      <c r="K7" s="130" t="s">
        <v>186</v>
      </c>
      <c r="L7" s="130"/>
      <c r="M7" s="130"/>
      <c r="N7" s="130"/>
    </row>
    <row r="8" spans="1:14" ht="45" customHeight="1">
      <c r="A8" s="32" t="s">
        <v>187</v>
      </c>
      <c r="B8" s="103" t="s">
        <v>188</v>
      </c>
      <c r="C8" s="32" t="s">
        <v>189</v>
      </c>
      <c r="D8" s="33" t="s">
        <v>190</v>
      </c>
      <c r="E8" s="32" t="s">
        <v>191</v>
      </c>
      <c r="F8" s="33" t="s">
        <v>948</v>
      </c>
      <c r="H8" s="36"/>
      <c r="I8" s="36"/>
      <c r="J8" s="36"/>
      <c r="K8" s="131" t="s">
        <v>192</v>
      </c>
      <c r="L8" s="131"/>
      <c r="M8" s="131"/>
      <c r="N8" s="52" t="s">
        <v>193</v>
      </c>
    </row>
    <row r="9" spans="1:14" ht="45" customHeight="1">
      <c r="A9" s="32" t="s">
        <v>194</v>
      </c>
      <c r="B9" s="103" t="s">
        <v>195</v>
      </c>
      <c r="C9" s="32" t="s">
        <v>196</v>
      </c>
      <c r="D9" s="33" t="s">
        <v>197</v>
      </c>
      <c r="E9" s="32" t="s">
        <v>198</v>
      </c>
      <c r="F9" s="33" t="s">
        <v>199</v>
      </c>
      <c r="H9" s="36"/>
      <c r="I9" s="36"/>
      <c r="J9" s="36"/>
      <c r="K9" s="52" t="s">
        <v>200</v>
      </c>
      <c r="L9" s="52" t="s">
        <v>201</v>
      </c>
      <c r="M9" s="52" t="s">
        <v>202</v>
      </c>
      <c r="N9" s="52" t="s">
        <v>203</v>
      </c>
    </row>
    <row r="10" spans="1:14" ht="45" customHeight="1" thickBot="1">
      <c r="A10" s="32" t="s">
        <v>204</v>
      </c>
      <c r="B10" s="103" t="s">
        <v>205</v>
      </c>
      <c r="C10" s="32" t="s">
        <v>206</v>
      </c>
      <c r="D10" s="33" t="s">
        <v>207</v>
      </c>
      <c r="E10" s="34" t="s">
        <v>29</v>
      </c>
      <c r="F10" s="35" t="s">
        <v>947</v>
      </c>
      <c r="H10" s="36"/>
      <c r="I10" s="36"/>
      <c r="J10" s="52" t="s">
        <v>911</v>
      </c>
      <c r="K10" s="74"/>
      <c r="L10" s="74"/>
      <c r="M10" s="74"/>
      <c r="N10" s="37">
        <f>site_dic!K10+site_dic!L10/60+site_dic!M10/3600</f>
        <v>0</v>
      </c>
    </row>
    <row r="11" spans="1:14" ht="45" customHeight="1">
      <c r="A11" s="32" t="s">
        <v>208</v>
      </c>
      <c r="B11" s="103" t="s">
        <v>209</v>
      </c>
      <c r="C11" s="32" t="s">
        <v>210</v>
      </c>
      <c r="D11" s="33" t="s">
        <v>211</v>
      </c>
      <c r="H11" s="36"/>
      <c r="I11" s="36"/>
      <c r="J11" s="52" t="s">
        <v>912</v>
      </c>
      <c r="K11" s="74"/>
      <c r="L11" s="74"/>
      <c r="M11" s="74"/>
      <c r="N11" s="37">
        <f>site_dic!K11+site_dic!L11/60+site_dic!M11/3600</f>
        <v>0</v>
      </c>
    </row>
    <row r="12" spans="1:14" ht="45" customHeight="1">
      <c r="A12" s="32" t="s">
        <v>212</v>
      </c>
      <c r="B12" s="103" t="s">
        <v>213</v>
      </c>
      <c r="C12" s="32" t="s">
        <v>214</v>
      </c>
      <c r="D12" s="33" t="s">
        <v>215</v>
      </c>
      <c r="G12" s="31"/>
    </row>
    <row r="13" spans="1:14" ht="45" customHeight="1">
      <c r="A13" s="32" t="s">
        <v>216</v>
      </c>
      <c r="B13" s="103" t="s">
        <v>217</v>
      </c>
      <c r="C13" s="32" t="s">
        <v>218</v>
      </c>
      <c r="D13" s="33" t="s">
        <v>219</v>
      </c>
    </row>
    <row r="14" spans="1:14" ht="45" customHeight="1">
      <c r="A14" s="32" t="s">
        <v>220</v>
      </c>
      <c r="B14" s="103" t="s">
        <v>221</v>
      </c>
      <c r="C14" s="32" t="s">
        <v>222</v>
      </c>
      <c r="D14" s="33" t="s">
        <v>946</v>
      </c>
    </row>
    <row r="15" spans="1:14" ht="45" customHeight="1" thickBot="1">
      <c r="A15" s="32" t="s">
        <v>223</v>
      </c>
      <c r="B15" s="103" t="s">
        <v>224</v>
      </c>
      <c r="C15" s="34" t="s">
        <v>25</v>
      </c>
      <c r="D15" s="35" t="s">
        <v>225</v>
      </c>
    </row>
    <row r="16" spans="1:14" ht="45" customHeight="1">
      <c r="A16" s="32" t="s">
        <v>226</v>
      </c>
      <c r="B16" s="103" t="s">
        <v>227</v>
      </c>
      <c r="C16" s="36"/>
      <c r="D16" s="36"/>
    </row>
    <row r="17" spans="1:4" ht="45" customHeight="1">
      <c r="A17" s="32" t="s">
        <v>228</v>
      </c>
      <c r="B17" s="103" t="s">
        <v>229</v>
      </c>
      <c r="C17" s="36"/>
      <c r="D17" s="36"/>
    </row>
    <row r="18" spans="1:4" ht="45" customHeight="1">
      <c r="A18" s="32" t="s">
        <v>230</v>
      </c>
      <c r="B18" s="103" t="s">
        <v>231</v>
      </c>
      <c r="C18" s="36"/>
      <c r="D18" s="36"/>
    </row>
    <row r="19" spans="1:4" ht="45" customHeight="1">
      <c r="A19" s="32" t="s">
        <v>232</v>
      </c>
      <c r="B19" s="103" t="s">
        <v>233</v>
      </c>
    </row>
    <row r="20" spans="1:4" ht="45" customHeight="1">
      <c r="A20" s="32" t="s">
        <v>234</v>
      </c>
      <c r="B20" s="103" t="s">
        <v>235</v>
      </c>
    </row>
    <row r="21" spans="1:4" ht="45" customHeight="1">
      <c r="A21" s="32" t="s">
        <v>236</v>
      </c>
      <c r="B21" s="103" t="s">
        <v>237</v>
      </c>
    </row>
    <row r="22" spans="1:4" ht="45" customHeight="1">
      <c r="A22" s="32" t="s">
        <v>238</v>
      </c>
      <c r="B22" s="103" t="s">
        <v>239</v>
      </c>
    </row>
    <row r="23" spans="1:4" ht="45" customHeight="1">
      <c r="A23" s="32" t="s">
        <v>240</v>
      </c>
      <c r="B23" s="103" t="s">
        <v>241</v>
      </c>
    </row>
    <row r="24" spans="1:4" ht="45" customHeight="1">
      <c r="A24" s="32" t="s">
        <v>242</v>
      </c>
      <c r="B24" s="103" t="s">
        <v>243</v>
      </c>
    </row>
    <row r="25" spans="1:4" ht="45" customHeight="1">
      <c r="A25" s="32" t="s">
        <v>244</v>
      </c>
      <c r="B25" s="103" t="s">
        <v>245</v>
      </c>
    </row>
    <row r="26" spans="1:4" ht="45" customHeight="1">
      <c r="A26" s="32" t="s">
        <v>246</v>
      </c>
      <c r="B26" s="103" t="s">
        <v>247</v>
      </c>
    </row>
    <row r="27" spans="1:4" ht="45" customHeight="1">
      <c r="A27" s="32" t="s">
        <v>248</v>
      </c>
      <c r="B27" s="103" t="s">
        <v>249</v>
      </c>
    </row>
    <row r="28" spans="1:4" ht="45" customHeight="1">
      <c r="A28" s="32" t="s">
        <v>250</v>
      </c>
      <c r="B28" s="103" t="s">
        <v>251</v>
      </c>
    </row>
    <row r="29" spans="1:4" ht="45" customHeight="1">
      <c r="A29" s="32" t="s">
        <v>252</v>
      </c>
      <c r="B29" s="103" t="s">
        <v>253</v>
      </c>
    </row>
    <row r="30" spans="1:4" ht="45" customHeight="1">
      <c r="A30" s="32" t="s">
        <v>254</v>
      </c>
      <c r="B30" s="103" t="s">
        <v>255</v>
      </c>
    </row>
    <row r="31" spans="1:4" ht="45" customHeight="1">
      <c r="A31" s="32" t="s">
        <v>256</v>
      </c>
      <c r="B31" s="103" t="s">
        <v>257</v>
      </c>
    </row>
    <row r="32" spans="1:4" ht="45" customHeight="1">
      <c r="A32" s="32" t="s">
        <v>258</v>
      </c>
      <c r="B32" s="103" t="s">
        <v>259</v>
      </c>
    </row>
    <row r="33" spans="1:2" ht="45" customHeight="1">
      <c r="A33" s="32" t="s">
        <v>260</v>
      </c>
      <c r="B33" s="103" t="s">
        <v>261</v>
      </c>
    </row>
    <row r="34" spans="1:2" ht="45" customHeight="1">
      <c r="A34" s="32" t="s">
        <v>262</v>
      </c>
      <c r="B34" s="103" t="s">
        <v>263</v>
      </c>
    </row>
    <row r="35" spans="1:2" ht="45" customHeight="1">
      <c r="A35" s="32" t="s">
        <v>264</v>
      </c>
      <c r="B35" s="103" t="s">
        <v>265</v>
      </c>
    </row>
    <row r="36" spans="1:2" ht="45" customHeight="1">
      <c r="A36" s="32" t="s">
        <v>266</v>
      </c>
      <c r="B36" s="103" t="s">
        <v>267</v>
      </c>
    </row>
    <row r="37" spans="1:2" ht="45" customHeight="1">
      <c r="A37" s="32" t="s">
        <v>268</v>
      </c>
      <c r="B37" s="103" t="s">
        <v>269</v>
      </c>
    </row>
    <row r="38" spans="1:2" ht="45" customHeight="1">
      <c r="A38" s="32" t="s">
        <v>270</v>
      </c>
      <c r="B38" s="103" t="s">
        <v>271</v>
      </c>
    </row>
    <row r="39" spans="1:2" ht="45" customHeight="1">
      <c r="A39" s="32" t="s">
        <v>272</v>
      </c>
      <c r="B39" s="103" t="s">
        <v>273</v>
      </c>
    </row>
    <row r="40" spans="1:2" ht="45" customHeight="1">
      <c r="A40" s="32" t="s">
        <v>274</v>
      </c>
      <c r="B40" s="103" t="s">
        <v>275</v>
      </c>
    </row>
    <row r="41" spans="1:2" ht="45" customHeight="1">
      <c r="A41" s="32" t="s">
        <v>276</v>
      </c>
      <c r="B41" s="103" t="s">
        <v>277</v>
      </c>
    </row>
    <row r="42" spans="1:2" ht="45" customHeight="1">
      <c r="A42" s="32" t="s">
        <v>278</v>
      </c>
      <c r="B42" s="103" t="s">
        <v>279</v>
      </c>
    </row>
    <row r="43" spans="1:2" ht="45" customHeight="1">
      <c r="A43" s="32" t="s">
        <v>280</v>
      </c>
      <c r="B43" s="103" t="s">
        <v>281</v>
      </c>
    </row>
    <row r="44" spans="1:2" ht="45" customHeight="1">
      <c r="A44" s="32" t="s">
        <v>282</v>
      </c>
      <c r="B44" s="103" t="s">
        <v>283</v>
      </c>
    </row>
    <row r="45" spans="1:2" ht="45" customHeight="1">
      <c r="A45" s="32" t="s">
        <v>284</v>
      </c>
      <c r="B45" s="103" t="s">
        <v>285</v>
      </c>
    </row>
    <row r="46" spans="1:2" ht="45" customHeight="1">
      <c r="A46" s="32" t="s">
        <v>286</v>
      </c>
      <c r="B46" s="103" t="s">
        <v>287</v>
      </c>
    </row>
    <row r="47" spans="1:2" ht="45" customHeight="1">
      <c r="A47" s="32" t="s">
        <v>288</v>
      </c>
      <c r="B47" s="103" t="s">
        <v>289</v>
      </c>
    </row>
    <row r="48" spans="1:2" ht="45" customHeight="1">
      <c r="A48" s="32" t="s">
        <v>290</v>
      </c>
      <c r="B48" s="103" t="s">
        <v>291</v>
      </c>
    </row>
    <row r="49" spans="1:2" ht="45" customHeight="1">
      <c r="A49" s="32" t="s">
        <v>292</v>
      </c>
      <c r="B49" s="103" t="s">
        <v>293</v>
      </c>
    </row>
    <row r="50" spans="1:2" ht="45" customHeight="1">
      <c r="A50" s="32" t="s">
        <v>294</v>
      </c>
      <c r="B50" s="103" t="s">
        <v>295</v>
      </c>
    </row>
    <row r="51" spans="1:2" ht="45" customHeight="1">
      <c r="A51" s="32" t="s">
        <v>296</v>
      </c>
      <c r="B51" s="103" t="s">
        <v>297</v>
      </c>
    </row>
    <row r="52" spans="1:2" ht="45" customHeight="1">
      <c r="A52" s="32" t="s">
        <v>298</v>
      </c>
      <c r="B52" s="103" t="s">
        <v>299</v>
      </c>
    </row>
    <row r="53" spans="1:2" ht="45" customHeight="1">
      <c r="A53" s="32" t="s">
        <v>300</v>
      </c>
      <c r="B53" s="103" t="s">
        <v>301</v>
      </c>
    </row>
    <row r="54" spans="1:2" ht="45" customHeight="1">
      <c r="A54" s="32" t="s">
        <v>302</v>
      </c>
      <c r="B54" s="103" t="s">
        <v>303</v>
      </c>
    </row>
    <row r="55" spans="1:2" ht="45" customHeight="1">
      <c r="A55" s="32" t="s">
        <v>304</v>
      </c>
      <c r="B55" s="103" t="s">
        <v>305</v>
      </c>
    </row>
    <row r="56" spans="1:2" ht="45" customHeight="1">
      <c r="A56" s="32" t="s">
        <v>306</v>
      </c>
      <c r="B56" s="103" t="s">
        <v>307</v>
      </c>
    </row>
    <row r="57" spans="1:2" ht="45" customHeight="1">
      <c r="A57" s="32" t="s">
        <v>308</v>
      </c>
      <c r="B57" s="103" t="s">
        <v>309</v>
      </c>
    </row>
    <row r="58" spans="1:2" ht="45" customHeight="1">
      <c r="A58" s="32" t="s">
        <v>310</v>
      </c>
      <c r="B58" s="103" t="s">
        <v>311</v>
      </c>
    </row>
    <row r="59" spans="1:2" ht="45" customHeight="1">
      <c r="A59" s="32" t="s">
        <v>312</v>
      </c>
      <c r="B59" s="103" t="s">
        <v>313</v>
      </c>
    </row>
    <row r="60" spans="1:2" ht="45" customHeight="1">
      <c r="A60" s="32" t="s">
        <v>314</v>
      </c>
      <c r="B60" s="103" t="s">
        <v>315</v>
      </c>
    </row>
    <row r="61" spans="1:2" ht="45" customHeight="1">
      <c r="A61" s="32" t="s">
        <v>316</v>
      </c>
      <c r="B61" s="103" t="s">
        <v>317</v>
      </c>
    </row>
    <row r="62" spans="1:2" ht="45" customHeight="1">
      <c r="A62" s="32" t="s">
        <v>318</v>
      </c>
      <c r="B62" s="103" t="s">
        <v>319</v>
      </c>
    </row>
    <row r="63" spans="1:2" ht="45" customHeight="1">
      <c r="A63" s="32" t="s">
        <v>320</v>
      </c>
      <c r="B63" s="103" t="s">
        <v>321</v>
      </c>
    </row>
    <row r="64" spans="1:2" ht="45" customHeight="1">
      <c r="A64" s="32" t="s">
        <v>322</v>
      </c>
      <c r="B64" s="103" t="s">
        <v>323</v>
      </c>
    </row>
    <row r="65" spans="1:2" ht="45" customHeight="1">
      <c r="A65" s="32" t="s">
        <v>324</v>
      </c>
      <c r="B65" s="103" t="s">
        <v>325</v>
      </c>
    </row>
    <row r="66" spans="1:2" ht="45" customHeight="1">
      <c r="A66" s="32" t="s">
        <v>326</v>
      </c>
      <c r="B66" s="103" t="s">
        <v>327</v>
      </c>
    </row>
    <row r="67" spans="1:2" ht="45" customHeight="1">
      <c r="A67" s="32" t="s">
        <v>328</v>
      </c>
      <c r="B67" s="103" t="s">
        <v>329</v>
      </c>
    </row>
    <row r="68" spans="1:2" ht="45" customHeight="1">
      <c r="A68" s="32" t="s">
        <v>330</v>
      </c>
      <c r="B68" s="103" t="s">
        <v>331</v>
      </c>
    </row>
    <row r="69" spans="1:2" ht="45" customHeight="1">
      <c r="A69" s="32" t="s">
        <v>332</v>
      </c>
      <c r="B69" s="103" t="s">
        <v>333</v>
      </c>
    </row>
    <row r="70" spans="1:2" ht="45" customHeight="1">
      <c r="A70" s="32" t="s">
        <v>334</v>
      </c>
      <c r="B70" s="103" t="s">
        <v>335</v>
      </c>
    </row>
    <row r="71" spans="1:2" ht="45" customHeight="1">
      <c r="A71" s="32" t="s">
        <v>336</v>
      </c>
      <c r="B71" s="103" t="s">
        <v>337</v>
      </c>
    </row>
    <row r="72" spans="1:2" ht="45" customHeight="1">
      <c r="A72" s="32" t="s">
        <v>338</v>
      </c>
      <c r="B72" s="103" t="s">
        <v>339</v>
      </c>
    </row>
    <row r="73" spans="1:2" ht="45" customHeight="1">
      <c r="A73" s="32" t="s">
        <v>340</v>
      </c>
      <c r="B73" s="103" t="s">
        <v>341</v>
      </c>
    </row>
    <row r="74" spans="1:2" ht="45" customHeight="1">
      <c r="A74" s="32" t="s">
        <v>342</v>
      </c>
      <c r="B74" s="103" t="s">
        <v>343</v>
      </c>
    </row>
    <row r="75" spans="1:2" ht="45" customHeight="1">
      <c r="A75" s="32" t="s">
        <v>344</v>
      </c>
      <c r="B75" s="103" t="s">
        <v>345</v>
      </c>
    </row>
    <row r="76" spans="1:2" ht="45" customHeight="1">
      <c r="A76" s="32" t="s">
        <v>346</v>
      </c>
      <c r="B76" s="103" t="s">
        <v>347</v>
      </c>
    </row>
    <row r="77" spans="1:2" ht="45" customHeight="1">
      <c r="A77" s="32" t="s">
        <v>348</v>
      </c>
      <c r="B77" s="103" t="s">
        <v>349</v>
      </c>
    </row>
    <row r="78" spans="1:2" ht="45" customHeight="1">
      <c r="A78" s="32" t="s">
        <v>350</v>
      </c>
      <c r="B78" s="103" t="s">
        <v>351</v>
      </c>
    </row>
    <row r="79" spans="1:2" ht="45" customHeight="1">
      <c r="A79" s="32" t="s">
        <v>352</v>
      </c>
      <c r="B79" s="103" t="s">
        <v>353</v>
      </c>
    </row>
    <row r="80" spans="1:2" ht="45" customHeight="1">
      <c r="A80" s="32" t="s">
        <v>354</v>
      </c>
      <c r="B80" s="103" t="s">
        <v>355</v>
      </c>
    </row>
    <row r="81" spans="1:2" ht="45" customHeight="1">
      <c r="A81" s="32" t="s">
        <v>356</v>
      </c>
      <c r="B81" s="103" t="s">
        <v>357</v>
      </c>
    </row>
    <row r="82" spans="1:2" ht="45" customHeight="1">
      <c r="A82" s="32" t="s">
        <v>358</v>
      </c>
      <c r="B82" s="103" t="s">
        <v>359</v>
      </c>
    </row>
    <row r="83" spans="1:2" ht="45" customHeight="1">
      <c r="A83" s="32" t="s">
        <v>360</v>
      </c>
      <c r="B83" s="103" t="s">
        <v>361</v>
      </c>
    </row>
    <row r="84" spans="1:2" ht="45" customHeight="1">
      <c r="A84" s="32" t="s">
        <v>362</v>
      </c>
      <c r="B84" s="103" t="s">
        <v>363</v>
      </c>
    </row>
    <row r="85" spans="1:2" ht="45" customHeight="1">
      <c r="A85" s="32" t="s">
        <v>364</v>
      </c>
      <c r="B85" s="103" t="s">
        <v>365</v>
      </c>
    </row>
    <row r="86" spans="1:2" ht="45" customHeight="1">
      <c r="A86" s="32" t="s">
        <v>366</v>
      </c>
      <c r="B86" s="103" t="s">
        <v>367</v>
      </c>
    </row>
    <row r="87" spans="1:2" ht="45" customHeight="1">
      <c r="A87" s="32" t="s">
        <v>368</v>
      </c>
      <c r="B87" s="103" t="s">
        <v>369</v>
      </c>
    </row>
    <row r="88" spans="1:2" ht="45" customHeight="1">
      <c r="A88" s="32" t="s">
        <v>370</v>
      </c>
      <c r="B88" s="103" t="s">
        <v>371</v>
      </c>
    </row>
    <row r="89" spans="1:2" ht="45" customHeight="1">
      <c r="A89" s="32" t="s">
        <v>372</v>
      </c>
      <c r="B89" s="103" t="s">
        <v>373</v>
      </c>
    </row>
    <row r="90" spans="1:2" ht="45" customHeight="1">
      <c r="A90" s="32" t="s">
        <v>374</v>
      </c>
      <c r="B90" s="103" t="s">
        <v>375</v>
      </c>
    </row>
    <row r="91" spans="1:2" ht="45" customHeight="1">
      <c r="A91" s="32" t="s">
        <v>376</v>
      </c>
      <c r="B91" s="103" t="s">
        <v>377</v>
      </c>
    </row>
    <row r="92" spans="1:2" ht="45" customHeight="1">
      <c r="A92" s="32" t="s">
        <v>378</v>
      </c>
      <c r="B92" s="103" t="s">
        <v>379</v>
      </c>
    </row>
    <row r="93" spans="1:2" ht="45" customHeight="1">
      <c r="A93" s="32" t="s">
        <v>380</v>
      </c>
      <c r="B93" s="103" t="s">
        <v>381</v>
      </c>
    </row>
    <row r="94" spans="1:2" ht="45" customHeight="1">
      <c r="A94" s="32" t="s">
        <v>382</v>
      </c>
      <c r="B94" s="103" t="s">
        <v>383</v>
      </c>
    </row>
    <row r="95" spans="1:2" ht="45" customHeight="1">
      <c r="A95" s="32" t="s">
        <v>384</v>
      </c>
      <c r="B95" s="103" t="s">
        <v>385</v>
      </c>
    </row>
    <row r="96" spans="1:2" ht="45" customHeight="1">
      <c r="A96" s="32" t="s">
        <v>386</v>
      </c>
      <c r="B96" s="103" t="s">
        <v>387</v>
      </c>
    </row>
    <row r="97" spans="1:2" ht="45" customHeight="1">
      <c r="A97" s="32" t="s">
        <v>388</v>
      </c>
      <c r="B97" s="103" t="s">
        <v>389</v>
      </c>
    </row>
    <row r="98" spans="1:2" ht="45" customHeight="1">
      <c r="A98" s="32" t="s">
        <v>390</v>
      </c>
      <c r="B98" s="103" t="s">
        <v>391</v>
      </c>
    </row>
    <row r="99" spans="1:2" ht="45" customHeight="1">
      <c r="A99" s="32" t="s">
        <v>392</v>
      </c>
      <c r="B99" s="103" t="s">
        <v>393</v>
      </c>
    </row>
    <row r="100" spans="1:2" ht="45" customHeight="1">
      <c r="A100" s="32" t="s">
        <v>394</v>
      </c>
      <c r="B100" s="103" t="s">
        <v>395</v>
      </c>
    </row>
    <row r="101" spans="1:2" ht="45" customHeight="1">
      <c r="A101" s="32" t="s">
        <v>396</v>
      </c>
      <c r="B101" s="103" t="s">
        <v>397</v>
      </c>
    </row>
    <row r="102" spans="1:2" ht="45" customHeight="1">
      <c r="A102" s="32" t="s">
        <v>398</v>
      </c>
      <c r="B102" s="103" t="s">
        <v>399</v>
      </c>
    </row>
    <row r="103" spans="1:2" ht="45" customHeight="1">
      <c r="A103" s="32" t="s">
        <v>400</v>
      </c>
      <c r="B103" s="103" t="s">
        <v>401</v>
      </c>
    </row>
    <row r="104" spans="1:2" ht="45" customHeight="1">
      <c r="A104" s="32" t="s">
        <v>402</v>
      </c>
      <c r="B104" s="103" t="s">
        <v>403</v>
      </c>
    </row>
    <row r="105" spans="1:2" ht="45" customHeight="1">
      <c r="A105" s="32" t="s">
        <v>404</v>
      </c>
      <c r="B105" s="103" t="s">
        <v>405</v>
      </c>
    </row>
    <row r="106" spans="1:2" ht="45" customHeight="1">
      <c r="A106" s="32" t="s">
        <v>406</v>
      </c>
      <c r="B106" s="103" t="s">
        <v>407</v>
      </c>
    </row>
    <row r="107" spans="1:2" ht="45" customHeight="1">
      <c r="A107" s="32" t="s">
        <v>408</v>
      </c>
      <c r="B107" s="103" t="s">
        <v>409</v>
      </c>
    </row>
    <row r="108" spans="1:2" ht="45" customHeight="1">
      <c r="A108" s="32" t="s">
        <v>410</v>
      </c>
      <c r="B108" s="103" t="s">
        <v>411</v>
      </c>
    </row>
    <row r="109" spans="1:2" ht="45" customHeight="1">
      <c r="A109" s="32" t="s">
        <v>412</v>
      </c>
      <c r="B109" s="103" t="s">
        <v>413</v>
      </c>
    </row>
    <row r="110" spans="1:2" ht="45" customHeight="1">
      <c r="A110" s="32" t="s">
        <v>414</v>
      </c>
      <c r="B110" s="103" t="s">
        <v>415</v>
      </c>
    </row>
    <row r="111" spans="1:2" ht="45" customHeight="1">
      <c r="A111" s="32" t="s">
        <v>416</v>
      </c>
      <c r="B111" s="103" t="s">
        <v>417</v>
      </c>
    </row>
    <row r="112" spans="1:2" ht="45" customHeight="1">
      <c r="A112" s="32" t="s">
        <v>418</v>
      </c>
      <c r="B112" s="103" t="s">
        <v>419</v>
      </c>
    </row>
    <row r="113" spans="1:2" ht="45" customHeight="1">
      <c r="A113" s="32" t="s">
        <v>420</v>
      </c>
      <c r="B113" s="103" t="s">
        <v>421</v>
      </c>
    </row>
    <row r="114" spans="1:2" ht="45" customHeight="1">
      <c r="A114" s="32" t="s">
        <v>422</v>
      </c>
      <c r="B114" s="103" t="s">
        <v>423</v>
      </c>
    </row>
    <row r="115" spans="1:2" ht="45" customHeight="1">
      <c r="A115" s="32" t="s">
        <v>424</v>
      </c>
      <c r="B115" s="103" t="s">
        <v>425</v>
      </c>
    </row>
    <row r="116" spans="1:2" ht="45" customHeight="1">
      <c r="A116" s="32" t="s">
        <v>426</v>
      </c>
      <c r="B116" s="103" t="s">
        <v>427</v>
      </c>
    </row>
    <row r="117" spans="1:2" ht="45" customHeight="1">
      <c r="A117" s="32" t="s">
        <v>428</v>
      </c>
      <c r="B117" s="103" t="s">
        <v>429</v>
      </c>
    </row>
    <row r="118" spans="1:2" ht="45" customHeight="1">
      <c r="A118" s="32" t="s">
        <v>430</v>
      </c>
      <c r="B118" s="103" t="s">
        <v>431</v>
      </c>
    </row>
    <row r="119" spans="1:2" ht="45" customHeight="1">
      <c r="A119" s="32" t="s">
        <v>432</v>
      </c>
      <c r="B119" s="103" t="s">
        <v>433</v>
      </c>
    </row>
    <row r="120" spans="1:2" ht="45" customHeight="1">
      <c r="A120" s="32" t="s">
        <v>434</v>
      </c>
      <c r="B120" s="103" t="s">
        <v>435</v>
      </c>
    </row>
    <row r="121" spans="1:2" ht="45" customHeight="1">
      <c r="A121" s="32" t="s">
        <v>436</v>
      </c>
      <c r="B121" s="103" t="s">
        <v>437</v>
      </c>
    </row>
    <row r="122" spans="1:2" ht="45" customHeight="1">
      <c r="A122" s="32" t="s">
        <v>438</v>
      </c>
      <c r="B122" s="103" t="s">
        <v>439</v>
      </c>
    </row>
    <row r="123" spans="1:2" ht="45" customHeight="1">
      <c r="A123" s="32" t="s">
        <v>440</v>
      </c>
      <c r="B123" s="103" t="s">
        <v>441</v>
      </c>
    </row>
    <row r="124" spans="1:2" ht="45" customHeight="1">
      <c r="A124" s="32" t="s">
        <v>442</v>
      </c>
      <c r="B124" s="103" t="s">
        <v>443</v>
      </c>
    </row>
    <row r="125" spans="1:2" ht="45" customHeight="1">
      <c r="A125" s="32" t="s">
        <v>444</v>
      </c>
      <c r="B125" s="103" t="s">
        <v>445</v>
      </c>
    </row>
    <row r="126" spans="1:2" ht="45" customHeight="1">
      <c r="A126" s="32" t="s">
        <v>446</v>
      </c>
      <c r="B126" s="103" t="s">
        <v>447</v>
      </c>
    </row>
    <row r="127" spans="1:2" ht="45" customHeight="1">
      <c r="A127" s="32" t="s">
        <v>448</v>
      </c>
      <c r="B127" s="103" t="s">
        <v>449</v>
      </c>
    </row>
    <row r="128" spans="1:2" ht="45" customHeight="1">
      <c r="A128" s="32" t="s">
        <v>450</v>
      </c>
      <c r="B128" s="103" t="s">
        <v>451</v>
      </c>
    </row>
    <row r="129" spans="1:2" ht="45" customHeight="1">
      <c r="A129" s="32" t="s">
        <v>452</v>
      </c>
      <c r="B129" s="103" t="s">
        <v>453</v>
      </c>
    </row>
    <row r="130" spans="1:2" ht="45" customHeight="1">
      <c r="A130" s="32" t="s">
        <v>454</v>
      </c>
      <c r="B130" s="103" t="s">
        <v>455</v>
      </c>
    </row>
    <row r="131" spans="1:2" ht="45" customHeight="1">
      <c r="A131" s="32" t="s">
        <v>456</v>
      </c>
      <c r="B131" s="103" t="s">
        <v>457</v>
      </c>
    </row>
    <row r="132" spans="1:2" ht="45" customHeight="1">
      <c r="A132" s="32" t="s">
        <v>458</v>
      </c>
      <c r="B132" s="103" t="s">
        <v>459</v>
      </c>
    </row>
    <row r="133" spans="1:2" ht="45" customHeight="1">
      <c r="A133" s="32" t="s">
        <v>460</v>
      </c>
      <c r="B133" s="103" t="s">
        <v>461</v>
      </c>
    </row>
    <row r="134" spans="1:2" ht="45" customHeight="1">
      <c r="A134" s="32" t="s">
        <v>462</v>
      </c>
      <c r="B134" s="103" t="s">
        <v>463</v>
      </c>
    </row>
    <row r="135" spans="1:2" ht="45" customHeight="1">
      <c r="A135" s="32" t="s">
        <v>464</v>
      </c>
      <c r="B135" s="103" t="s">
        <v>465</v>
      </c>
    </row>
    <row r="136" spans="1:2" ht="45" customHeight="1">
      <c r="A136" s="32" t="s">
        <v>466</v>
      </c>
      <c r="B136" s="103" t="s">
        <v>467</v>
      </c>
    </row>
    <row r="137" spans="1:2" ht="45" customHeight="1">
      <c r="A137" s="32" t="s">
        <v>468</v>
      </c>
      <c r="B137" s="103" t="s">
        <v>469</v>
      </c>
    </row>
    <row r="138" spans="1:2" ht="45" customHeight="1">
      <c r="A138" s="32" t="s">
        <v>470</v>
      </c>
      <c r="B138" s="103" t="s">
        <v>471</v>
      </c>
    </row>
    <row r="139" spans="1:2" ht="45" customHeight="1">
      <c r="A139" s="32" t="s">
        <v>472</v>
      </c>
      <c r="B139" s="103" t="s">
        <v>473</v>
      </c>
    </row>
    <row r="140" spans="1:2" ht="45" customHeight="1">
      <c r="A140" s="32" t="s">
        <v>474</v>
      </c>
      <c r="B140" s="103" t="s">
        <v>475</v>
      </c>
    </row>
    <row r="141" spans="1:2" ht="45" customHeight="1">
      <c r="A141" s="32" t="s">
        <v>476</v>
      </c>
      <c r="B141" s="103" t="s">
        <v>477</v>
      </c>
    </row>
    <row r="142" spans="1:2" ht="45" customHeight="1">
      <c r="A142" s="32" t="s">
        <v>478</v>
      </c>
      <c r="B142" s="103" t="s">
        <v>479</v>
      </c>
    </row>
    <row r="143" spans="1:2" ht="45" customHeight="1">
      <c r="A143" s="32" t="s">
        <v>480</v>
      </c>
      <c r="B143" s="103" t="s">
        <v>481</v>
      </c>
    </row>
    <row r="144" spans="1:2" ht="45" customHeight="1">
      <c r="A144" s="32" t="s">
        <v>482</v>
      </c>
      <c r="B144" s="103" t="s">
        <v>483</v>
      </c>
    </row>
    <row r="145" spans="1:2" ht="45" customHeight="1">
      <c r="A145" s="32" t="s">
        <v>484</v>
      </c>
      <c r="B145" s="103" t="s">
        <v>485</v>
      </c>
    </row>
    <row r="146" spans="1:2" ht="45" customHeight="1">
      <c r="A146" s="32" t="s">
        <v>486</v>
      </c>
      <c r="B146" s="103" t="s">
        <v>487</v>
      </c>
    </row>
    <row r="147" spans="1:2" ht="45" customHeight="1">
      <c r="A147" s="32" t="s">
        <v>488</v>
      </c>
      <c r="B147" s="103" t="s">
        <v>489</v>
      </c>
    </row>
    <row r="148" spans="1:2" ht="45" customHeight="1">
      <c r="A148" s="32" t="s">
        <v>490</v>
      </c>
      <c r="B148" s="103" t="s">
        <v>491</v>
      </c>
    </row>
    <row r="149" spans="1:2" ht="45" customHeight="1">
      <c r="A149" s="32" t="s">
        <v>492</v>
      </c>
      <c r="B149" s="103" t="s">
        <v>493</v>
      </c>
    </row>
    <row r="150" spans="1:2" ht="45" customHeight="1">
      <c r="A150" s="32" t="s">
        <v>494</v>
      </c>
      <c r="B150" s="103" t="s">
        <v>495</v>
      </c>
    </row>
    <row r="151" spans="1:2" ht="45" customHeight="1">
      <c r="A151" s="32" t="s">
        <v>496</v>
      </c>
      <c r="B151" s="103" t="s">
        <v>497</v>
      </c>
    </row>
    <row r="152" spans="1:2" ht="45" customHeight="1">
      <c r="A152" s="32" t="s">
        <v>498</v>
      </c>
      <c r="B152" s="103" t="s">
        <v>499</v>
      </c>
    </row>
    <row r="153" spans="1:2" ht="45" customHeight="1">
      <c r="A153" s="32" t="s">
        <v>500</v>
      </c>
      <c r="B153" s="103" t="s">
        <v>501</v>
      </c>
    </row>
    <row r="154" spans="1:2" ht="45" customHeight="1">
      <c r="A154" s="32" t="s">
        <v>502</v>
      </c>
      <c r="B154" s="103" t="s">
        <v>503</v>
      </c>
    </row>
    <row r="155" spans="1:2" ht="45" customHeight="1">
      <c r="A155" s="32" t="s">
        <v>504</v>
      </c>
      <c r="B155" s="103" t="s">
        <v>505</v>
      </c>
    </row>
    <row r="156" spans="1:2" ht="45" customHeight="1">
      <c r="A156" s="32" t="s">
        <v>506</v>
      </c>
      <c r="B156" s="103" t="s">
        <v>507</v>
      </c>
    </row>
    <row r="157" spans="1:2" ht="45" customHeight="1">
      <c r="A157" s="32" t="s">
        <v>508</v>
      </c>
      <c r="B157" s="103" t="s">
        <v>509</v>
      </c>
    </row>
    <row r="158" spans="1:2" ht="45" customHeight="1">
      <c r="A158" s="32" t="s">
        <v>510</v>
      </c>
      <c r="B158" s="103" t="s">
        <v>511</v>
      </c>
    </row>
    <row r="159" spans="1:2" ht="45" customHeight="1">
      <c r="A159" s="32" t="s">
        <v>512</v>
      </c>
      <c r="B159" s="103" t="s">
        <v>513</v>
      </c>
    </row>
    <row r="160" spans="1:2" ht="45" customHeight="1">
      <c r="A160" s="32" t="s">
        <v>514</v>
      </c>
      <c r="B160" s="103" t="s">
        <v>515</v>
      </c>
    </row>
    <row r="161" spans="1:2" ht="45" customHeight="1">
      <c r="A161" s="32" t="s">
        <v>516</v>
      </c>
      <c r="B161" s="103" t="s">
        <v>517</v>
      </c>
    </row>
    <row r="162" spans="1:2" ht="45" customHeight="1">
      <c r="A162" s="32" t="s">
        <v>518</v>
      </c>
      <c r="B162" s="103" t="s">
        <v>519</v>
      </c>
    </row>
    <row r="163" spans="1:2" ht="45" customHeight="1">
      <c r="A163" s="32" t="s">
        <v>520</v>
      </c>
      <c r="B163" s="103" t="s">
        <v>521</v>
      </c>
    </row>
    <row r="164" spans="1:2" ht="45" customHeight="1">
      <c r="A164" s="32" t="s">
        <v>522</v>
      </c>
      <c r="B164" s="103" t="s">
        <v>523</v>
      </c>
    </row>
    <row r="165" spans="1:2" ht="45" customHeight="1">
      <c r="A165" s="32" t="s">
        <v>524</v>
      </c>
      <c r="B165" s="103" t="s">
        <v>525</v>
      </c>
    </row>
    <row r="166" spans="1:2" ht="45" customHeight="1">
      <c r="A166" s="32" t="s">
        <v>526</v>
      </c>
      <c r="B166" s="103" t="s">
        <v>527</v>
      </c>
    </row>
    <row r="167" spans="1:2" ht="45" customHeight="1">
      <c r="A167" s="32" t="s">
        <v>528</v>
      </c>
      <c r="B167" s="103" t="s">
        <v>529</v>
      </c>
    </row>
    <row r="168" spans="1:2" ht="45" customHeight="1">
      <c r="A168" s="32" t="s">
        <v>530</v>
      </c>
      <c r="B168" s="103" t="s">
        <v>531</v>
      </c>
    </row>
    <row r="169" spans="1:2" ht="45" customHeight="1">
      <c r="A169" s="32" t="s">
        <v>532</v>
      </c>
      <c r="B169" s="103" t="s">
        <v>533</v>
      </c>
    </row>
    <row r="170" spans="1:2" ht="45" customHeight="1">
      <c r="A170" s="32" t="s">
        <v>534</v>
      </c>
      <c r="B170" s="103" t="s">
        <v>535</v>
      </c>
    </row>
    <row r="171" spans="1:2" ht="45" customHeight="1">
      <c r="A171" s="32" t="s">
        <v>536</v>
      </c>
      <c r="B171" s="103" t="s">
        <v>537</v>
      </c>
    </row>
    <row r="172" spans="1:2" ht="45" customHeight="1">
      <c r="A172" s="32" t="s">
        <v>538</v>
      </c>
      <c r="B172" s="103" t="s">
        <v>539</v>
      </c>
    </row>
    <row r="173" spans="1:2" ht="45" customHeight="1">
      <c r="A173" s="32" t="s">
        <v>540</v>
      </c>
      <c r="B173" s="103" t="s">
        <v>541</v>
      </c>
    </row>
    <row r="174" spans="1:2" ht="45" customHeight="1">
      <c r="A174" s="32" t="s">
        <v>542</v>
      </c>
      <c r="B174" s="103" t="s">
        <v>543</v>
      </c>
    </row>
    <row r="175" spans="1:2" ht="45" customHeight="1">
      <c r="A175" s="32" t="s">
        <v>544</v>
      </c>
      <c r="B175" s="103" t="s">
        <v>545</v>
      </c>
    </row>
    <row r="176" spans="1:2" ht="45" customHeight="1">
      <c r="A176" s="32" t="s">
        <v>546</v>
      </c>
      <c r="B176" s="103" t="s">
        <v>547</v>
      </c>
    </row>
    <row r="177" spans="1:2" ht="45" customHeight="1">
      <c r="A177" s="32" t="s">
        <v>548</v>
      </c>
      <c r="B177" s="103" t="s">
        <v>549</v>
      </c>
    </row>
    <row r="178" spans="1:2" ht="45" customHeight="1">
      <c r="A178" s="32" t="s">
        <v>550</v>
      </c>
      <c r="B178" s="103" t="s">
        <v>551</v>
      </c>
    </row>
    <row r="179" spans="1:2" ht="45" customHeight="1">
      <c r="A179" s="32" t="s">
        <v>552</v>
      </c>
      <c r="B179" s="103" t="s">
        <v>553</v>
      </c>
    </row>
    <row r="180" spans="1:2" ht="45" customHeight="1">
      <c r="A180" s="32" t="s">
        <v>554</v>
      </c>
      <c r="B180" s="103" t="s">
        <v>555</v>
      </c>
    </row>
    <row r="181" spans="1:2" ht="45" customHeight="1">
      <c r="A181" s="32" t="s">
        <v>556</v>
      </c>
      <c r="B181" s="103" t="s">
        <v>557</v>
      </c>
    </row>
    <row r="182" spans="1:2" ht="45" customHeight="1">
      <c r="A182" s="32" t="s">
        <v>558</v>
      </c>
      <c r="B182" s="103" t="s">
        <v>559</v>
      </c>
    </row>
    <row r="183" spans="1:2" ht="45" customHeight="1">
      <c r="A183" s="32" t="s">
        <v>560</v>
      </c>
      <c r="B183" s="103" t="s">
        <v>561</v>
      </c>
    </row>
    <row r="184" spans="1:2" ht="45" customHeight="1">
      <c r="A184" s="32" t="s">
        <v>562</v>
      </c>
      <c r="B184" s="103" t="s">
        <v>563</v>
      </c>
    </row>
    <row r="185" spans="1:2" ht="45" customHeight="1">
      <c r="A185" s="32" t="s">
        <v>564</v>
      </c>
      <c r="B185" s="103" t="s">
        <v>565</v>
      </c>
    </row>
    <row r="186" spans="1:2" ht="45" customHeight="1">
      <c r="A186" s="32" t="s">
        <v>566</v>
      </c>
      <c r="B186" s="103" t="s">
        <v>567</v>
      </c>
    </row>
    <row r="187" spans="1:2" ht="45" customHeight="1">
      <c r="A187" s="32" t="s">
        <v>568</v>
      </c>
      <c r="B187" s="103" t="s">
        <v>569</v>
      </c>
    </row>
    <row r="188" spans="1:2" ht="45" customHeight="1">
      <c r="A188" s="32" t="s">
        <v>570</v>
      </c>
      <c r="B188" s="103" t="s">
        <v>571</v>
      </c>
    </row>
    <row r="189" spans="1:2" ht="45" customHeight="1">
      <c r="A189" s="32" t="s">
        <v>572</v>
      </c>
      <c r="B189" s="103" t="s">
        <v>573</v>
      </c>
    </row>
    <row r="190" spans="1:2" ht="45" customHeight="1">
      <c r="A190" s="32" t="s">
        <v>574</v>
      </c>
      <c r="B190" s="103" t="s">
        <v>575</v>
      </c>
    </row>
    <row r="191" spans="1:2" ht="45" customHeight="1">
      <c r="A191" s="32" t="s">
        <v>576</v>
      </c>
      <c r="B191" s="103" t="s">
        <v>577</v>
      </c>
    </row>
    <row r="192" spans="1:2" ht="45" customHeight="1">
      <c r="A192" s="32" t="s">
        <v>578</v>
      </c>
      <c r="B192" s="103" t="s">
        <v>579</v>
      </c>
    </row>
    <row r="193" spans="1:2" ht="45" customHeight="1">
      <c r="A193" s="32" t="s">
        <v>580</v>
      </c>
      <c r="B193" s="103" t="s">
        <v>581</v>
      </c>
    </row>
    <row r="194" spans="1:2" ht="45" customHeight="1">
      <c r="A194" s="32" t="s">
        <v>582</v>
      </c>
      <c r="B194" s="103" t="s">
        <v>583</v>
      </c>
    </row>
    <row r="195" spans="1:2" ht="45" customHeight="1">
      <c r="A195" s="32" t="s">
        <v>584</v>
      </c>
      <c r="B195" s="103" t="s">
        <v>585</v>
      </c>
    </row>
    <row r="196" spans="1:2" ht="45" customHeight="1">
      <c r="A196" s="32" t="s">
        <v>586</v>
      </c>
      <c r="B196" s="103" t="s">
        <v>587</v>
      </c>
    </row>
    <row r="197" spans="1:2" ht="45" customHeight="1">
      <c r="A197" s="32" t="s">
        <v>588</v>
      </c>
      <c r="B197" s="103" t="s">
        <v>589</v>
      </c>
    </row>
    <row r="198" spans="1:2" ht="45" customHeight="1">
      <c r="A198" s="32" t="s">
        <v>590</v>
      </c>
      <c r="B198" s="103" t="s">
        <v>591</v>
      </c>
    </row>
    <row r="199" spans="1:2" ht="45" customHeight="1">
      <c r="A199" s="32" t="s">
        <v>592</v>
      </c>
      <c r="B199" s="103" t="s">
        <v>593</v>
      </c>
    </row>
    <row r="200" spans="1:2" ht="45" customHeight="1">
      <c r="A200" s="32" t="s">
        <v>594</v>
      </c>
      <c r="B200" s="103" t="s">
        <v>595</v>
      </c>
    </row>
    <row r="201" spans="1:2" ht="45" customHeight="1">
      <c r="A201" s="32" t="s">
        <v>596</v>
      </c>
      <c r="B201" s="103" t="s">
        <v>597</v>
      </c>
    </row>
    <row r="202" spans="1:2" ht="45" customHeight="1">
      <c r="A202" s="32" t="s">
        <v>598</v>
      </c>
      <c r="B202" s="103" t="s">
        <v>599</v>
      </c>
    </row>
    <row r="203" spans="1:2" ht="45" customHeight="1">
      <c r="A203" s="32" t="s">
        <v>600</v>
      </c>
      <c r="B203" s="103" t="s">
        <v>601</v>
      </c>
    </row>
    <row r="204" spans="1:2" ht="45" customHeight="1">
      <c r="A204" s="32" t="s">
        <v>602</v>
      </c>
      <c r="B204" s="103" t="s">
        <v>603</v>
      </c>
    </row>
    <row r="205" spans="1:2" ht="45" customHeight="1">
      <c r="A205" s="32" t="s">
        <v>604</v>
      </c>
      <c r="B205" s="103" t="s">
        <v>605</v>
      </c>
    </row>
    <row r="206" spans="1:2" ht="45" customHeight="1">
      <c r="A206" s="32" t="s">
        <v>606</v>
      </c>
      <c r="B206" s="103" t="s">
        <v>607</v>
      </c>
    </row>
    <row r="207" spans="1:2" ht="45" customHeight="1">
      <c r="A207" s="32" t="s">
        <v>608</v>
      </c>
      <c r="B207" s="103" t="s">
        <v>609</v>
      </c>
    </row>
    <row r="208" spans="1:2" ht="45" customHeight="1">
      <c r="A208" s="32" t="s">
        <v>610</v>
      </c>
      <c r="B208" s="103" t="s">
        <v>611</v>
      </c>
    </row>
    <row r="209" spans="1:2" ht="45" customHeight="1">
      <c r="A209" s="32" t="s">
        <v>612</v>
      </c>
      <c r="B209" s="103" t="s">
        <v>613</v>
      </c>
    </row>
    <row r="210" spans="1:2" ht="45" customHeight="1">
      <c r="A210" s="32" t="s">
        <v>614</v>
      </c>
      <c r="B210" s="103" t="s">
        <v>615</v>
      </c>
    </row>
    <row r="211" spans="1:2" ht="45" customHeight="1">
      <c r="A211" s="32" t="s">
        <v>616</v>
      </c>
      <c r="B211" s="103" t="s">
        <v>617</v>
      </c>
    </row>
    <row r="212" spans="1:2" ht="45" customHeight="1">
      <c r="A212" s="32" t="s">
        <v>618</v>
      </c>
      <c r="B212" s="103" t="s">
        <v>619</v>
      </c>
    </row>
    <row r="213" spans="1:2" ht="45" customHeight="1">
      <c r="A213" s="32" t="s">
        <v>620</v>
      </c>
      <c r="B213" s="103" t="s">
        <v>621</v>
      </c>
    </row>
    <row r="214" spans="1:2" ht="45" customHeight="1">
      <c r="A214" s="32" t="s">
        <v>622</v>
      </c>
      <c r="B214" s="103" t="s">
        <v>623</v>
      </c>
    </row>
    <row r="215" spans="1:2" ht="45" customHeight="1">
      <c r="A215" s="32" t="s">
        <v>624</v>
      </c>
      <c r="B215" s="103" t="s">
        <v>625</v>
      </c>
    </row>
    <row r="216" spans="1:2" ht="45" customHeight="1">
      <c r="A216" s="32" t="s">
        <v>9</v>
      </c>
      <c r="B216" s="103" t="s">
        <v>626</v>
      </c>
    </row>
    <row r="217" spans="1:2" ht="45" customHeight="1">
      <c r="A217" s="32" t="s">
        <v>627</v>
      </c>
      <c r="B217" s="103" t="s">
        <v>628</v>
      </c>
    </row>
    <row r="218" spans="1:2" ht="45" customHeight="1">
      <c r="A218" s="32" t="s">
        <v>629</v>
      </c>
      <c r="B218" s="103" t="s">
        <v>630</v>
      </c>
    </row>
    <row r="219" spans="1:2" ht="45" customHeight="1">
      <c r="A219" s="32" t="s">
        <v>631</v>
      </c>
      <c r="B219" s="103" t="s">
        <v>632</v>
      </c>
    </row>
    <row r="220" spans="1:2" ht="45" customHeight="1">
      <c r="A220" s="32" t="s">
        <v>633</v>
      </c>
      <c r="B220" s="103" t="s">
        <v>634</v>
      </c>
    </row>
    <row r="221" spans="1:2" ht="45" customHeight="1">
      <c r="A221" s="32" t="s">
        <v>635</v>
      </c>
      <c r="B221" s="103" t="s">
        <v>636</v>
      </c>
    </row>
    <row r="222" spans="1:2" ht="45" customHeight="1">
      <c r="A222" s="32" t="s">
        <v>637</v>
      </c>
      <c r="B222" s="103" t="s">
        <v>638</v>
      </c>
    </row>
    <row r="223" spans="1:2" ht="45" customHeight="1">
      <c r="A223" s="32" t="s">
        <v>639</v>
      </c>
      <c r="B223" s="103" t="s">
        <v>640</v>
      </c>
    </row>
    <row r="224" spans="1:2" ht="45" customHeight="1">
      <c r="A224" s="32" t="s">
        <v>641</v>
      </c>
      <c r="B224" s="103" t="s">
        <v>642</v>
      </c>
    </row>
    <row r="225" spans="1:2" ht="45" customHeight="1">
      <c r="A225" s="32" t="s">
        <v>643</v>
      </c>
      <c r="B225" s="103" t="s">
        <v>644</v>
      </c>
    </row>
    <row r="226" spans="1:2" ht="45" customHeight="1">
      <c r="A226" s="32" t="s">
        <v>645</v>
      </c>
      <c r="B226" s="103" t="s">
        <v>646</v>
      </c>
    </row>
    <row r="227" spans="1:2" ht="45" customHeight="1">
      <c r="A227" s="32" t="s">
        <v>647</v>
      </c>
      <c r="B227" s="103" t="s">
        <v>648</v>
      </c>
    </row>
    <row r="228" spans="1:2" ht="45" customHeight="1">
      <c r="A228" s="32" t="s">
        <v>649</v>
      </c>
      <c r="B228" s="103" t="s">
        <v>650</v>
      </c>
    </row>
    <row r="229" spans="1:2" ht="45" customHeight="1">
      <c r="A229" s="32" t="s">
        <v>651</v>
      </c>
      <c r="B229" s="103" t="s">
        <v>652</v>
      </c>
    </row>
    <row r="230" spans="1:2" ht="45" customHeight="1">
      <c r="A230" s="32" t="s">
        <v>653</v>
      </c>
      <c r="B230" s="103" t="s">
        <v>654</v>
      </c>
    </row>
    <row r="231" spans="1:2" ht="45" customHeight="1">
      <c r="A231" s="32" t="s">
        <v>655</v>
      </c>
      <c r="B231" s="103" t="s">
        <v>656</v>
      </c>
    </row>
    <row r="232" spans="1:2" ht="45" customHeight="1">
      <c r="A232" s="32" t="s">
        <v>657</v>
      </c>
      <c r="B232" s="103" t="s">
        <v>658</v>
      </c>
    </row>
    <row r="233" spans="1:2" ht="45" customHeight="1">
      <c r="A233" s="32" t="s">
        <v>659</v>
      </c>
      <c r="B233" s="103" t="s">
        <v>660</v>
      </c>
    </row>
    <row r="234" spans="1:2" ht="45" customHeight="1">
      <c r="A234" s="32" t="s">
        <v>661</v>
      </c>
      <c r="B234" s="103" t="s">
        <v>662</v>
      </c>
    </row>
    <row r="235" spans="1:2" ht="45" customHeight="1">
      <c r="A235" s="32" t="s">
        <v>663</v>
      </c>
      <c r="B235" s="103" t="s">
        <v>664</v>
      </c>
    </row>
    <row r="236" spans="1:2" ht="45" customHeight="1">
      <c r="A236" s="32" t="s">
        <v>665</v>
      </c>
      <c r="B236" s="103" t="s">
        <v>666</v>
      </c>
    </row>
    <row r="237" spans="1:2" ht="45" customHeight="1">
      <c r="A237" s="32" t="s">
        <v>667</v>
      </c>
      <c r="B237" s="103" t="s">
        <v>668</v>
      </c>
    </row>
    <row r="238" spans="1:2" ht="45" customHeight="1">
      <c r="A238" s="32" t="s">
        <v>669</v>
      </c>
      <c r="B238" s="103" t="s">
        <v>670</v>
      </c>
    </row>
    <row r="239" spans="1:2" ht="45" customHeight="1">
      <c r="A239" s="32" t="s">
        <v>671</v>
      </c>
      <c r="B239" s="103" t="s">
        <v>672</v>
      </c>
    </row>
    <row r="240" spans="1:2" ht="45" customHeight="1">
      <c r="A240" s="32" t="s">
        <v>673</v>
      </c>
      <c r="B240" s="103" t="s">
        <v>674</v>
      </c>
    </row>
    <row r="241" spans="1:2" ht="45" customHeight="1">
      <c r="A241" s="32" t="s">
        <v>675</v>
      </c>
      <c r="B241" s="103" t="s">
        <v>676</v>
      </c>
    </row>
    <row r="242" spans="1:2" ht="45" customHeight="1">
      <c r="A242" s="32" t="s">
        <v>677</v>
      </c>
      <c r="B242" s="103" t="s">
        <v>678</v>
      </c>
    </row>
    <row r="243" spans="1:2" ht="45" customHeight="1">
      <c r="A243" s="32" t="s">
        <v>679</v>
      </c>
      <c r="B243" s="103" t="s">
        <v>680</v>
      </c>
    </row>
    <row r="244" spans="1:2" ht="45" customHeight="1">
      <c r="A244" s="32" t="s">
        <v>681</v>
      </c>
      <c r="B244" s="103" t="s">
        <v>682</v>
      </c>
    </row>
    <row r="245" spans="1:2" ht="45" customHeight="1">
      <c r="A245" s="32" t="s">
        <v>683</v>
      </c>
      <c r="B245" s="103" t="s">
        <v>684</v>
      </c>
    </row>
    <row r="246" spans="1:2" ht="45" customHeight="1">
      <c r="A246" s="32" t="s">
        <v>685</v>
      </c>
      <c r="B246" s="103" t="s">
        <v>686</v>
      </c>
    </row>
    <row r="247" spans="1:2" ht="45" customHeight="1">
      <c r="A247" s="32" t="s">
        <v>687</v>
      </c>
      <c r="B247" s="103" t="s">
        <v>688</v>
      </c>
    </row>
    <row r="248" spans="1:2" ht="45" customHeight="1">
      <c r="A248" s="32" t="s">
        <v>689</v>
      </c>
      <c r="B248" s="103" t="s">
        <v>690</v>
      </c>
    </row>
    <row r="249" spans="1:2" ht="45" customHeight="1">
      <c r="A249" s="32" t="s">
        <v>691</v>
      </c>
      <c r="B249" s="103" t="s">
        <v>692</v>
      </c>
    </row>
    <row r="250" spans="1:2" ht="45" customHeight="1" thickBot="1">
      <c r="A250" s="34" t="s">
        <v>693</v>
      </c>
      <c r="B250" s="104" t="s">
        <v>694</v>
      </c>
    </row>
  </sheetData>
  <sheetProtection sheet="1" objects="1" scenarios="1"/>
  <mergeCells count="2">
    <mergeCell ref="K7:N7"/>
    <mergeCell ref="K8:M8"/>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s>
  <pageMargins left="0.78749999999999998" right="0.78749999999999998" top="1.0249999999999999" bottom="1.0249999999999999" header="0.78749999999999998" footer="0.78749999999999998"/>
  <pageSetup paperSize="9" orientation="portrait" r:id="rId249"/>
  <headerFooter>
    <oddHeader>&amp;C&amp;A</oddHeader>
    <oddFooter>&amp;CPage &amp;P</oddFooter>
  </headerFooter>
  <drawing r:id="rId250"/>
</worksheet>
</file>

<file path=xl/worksheets/sheet9.xml><?xml version="1.0" encoding="utf-8"?>
<worksheet xmlns="http://schemas.openxmlformats.org/spreadsheetml/2006/main" xmlns:r="http://schemas.openxmlformats.org/officeDocument/2006/relationships">
  <sheetPr>
    <tabColor rgb="FF1F3A93"/>
  </sheetPr>
  <dimension ref="A1:J18"/>
  <sheetViews>
    <sheetView showGridLines="0" zoomScale="85" zoomScaleNormal="85" workbookViewId="0"/>
  </sheetViews>
  <sheetFormatPr baseColWidth="10" defaultColWidth="9.140625" defaultRowHeight="45.95" customHeight="1"/>
  <cols>
    <col min="1" max="1" width="37.5703125" style="1"/>
    <col min="2" max="2" width="64.5703125" style="1"/>
    <col min="3" max="3" width="44.85546875" style="2"/>
    <col min="4" max="4" width="40.28515625" style="2"/>
    <col min="5" max="5" width="25.5703125" style="2"/>
    <col min="6" max="6" width="32.42578125" style="2"/>
    <col min="7" max="7" width="26" style="4"/>
    <col min="8" max="8" width="43.140625" style="2"/>
    <col min="9" max="9" width="25.140625" style="4"/>
    <col min="10" max="10" width="31.140625" style="4"/>
    <col min="11" max="11" width="23.5703125" style="1"/>
    <col min="12" max="1025" width="11.5703125" style="1"/>
    <col min="1026" max="16384" width="9.140625" style="1"/>
  </cols>
  <sheetData>
    <row r="1" spans="1:10" ht="45.95" customHeight="1">
      <c r="A1" s="113" t="s">
        <v>695</v>
      </c>
      <c r="B1" s="114" t="s">
        <v>696</v>
      </c>
      <c r="C1" s="113" t="s">
        <v>697</v>
      </c>
      <c r="D1" s="114" t="s">
        <v>698</v>
      </c>
      <c r="E1" s="115" t="s">
        <v>699</v>
      </c>
      <c r="F1" s="114" t="s">
        <v>700</v>
      </c>
      <c r="G1" s="115" t="s">
        <v>701</v>
      </c>
      <c r="H1" s="114" t="s">
        <v>702</v>
      </c>
      <c r="I1" s="113" t="s">
        <v>703</v>
      </c>
      <c r="J1" s="114" t="s">
        <v>704</v>
      </c>
    </row>
    <row r="2" spans="1:10" ht="45.95" customHeight="1">
      <c r="A2" s="12" t="s">
        <v>705</v>
      </c>
      <c r="B2" s="13" t="s">
        <v>706</v>
      </c>
      <c r="C2" s="12" t="s">
        <v>707</v>
      </c>
      <c r="D2" s="13" t="s">
        <v>952</v>
      </c>
      <c r="E2" s="11" t="s">
        <v>707</v>
      </c>
      <c r="F2" s="13" t="s">
        <v>993</v>
      </c>
      <c r="G2" s="11" t="s">
        <v>708</v>
      </c>
      <c r="H2" s="105" t="s">
        <v>709</v>
      </c>
      <c r="I2" s="12" t="s">
        <v>76</v>
      </c>
      <c r="J2" s="13" t="s">
        <v>961</v>
      </c>
    </row>
    <row r="3" spans="1:10" ht="45.95" customHeight="1">
      <c r="A3" s="7" t="s">
        <v>710</v>
      </c>
      <c r="B3" s="8" t="s">
        <v>956</v>
      </c>
      <c r="C3" s="7" t="s">
        <v>58</v>
      </c>
      <c r="D3" s="8" t="s">
        <v>992</v>
      </c>
      <c r="E3" s="6" t="s">
        <v>711</v>
      </c>
      <c r="F3" s="8" t="s">
        <v>1030</v>
      </c>
      <c r="G3" s="6" t="s">
        <v>719</v>
      </c>
      <c r="H3" s="8" t="s">
        <v>960</v>
      </c>
      <c r="I3" s="7" t="s">
        <v>77</v>
      </c>
      <c r="J3" s="8" t="s">
        <v>712</v>
      </c>
    </row>
    <row r="4" spans="1:10" ht="45.95" customHeight="1">
      <c r="A4" s="7" t="s">
        <v>713</v>
      </c>
      <c r="B4" s="8" t="s">
        <v>957</v>
      </c>
      <c r="C4" s="7" t="s">
        <v>714</v>
      </c>
      <c r="D4" s="8" t="s">
        <v>953</v>
      </c>
      <c r="E4" s="6" t="s">
        <v>724</v>
      </c>
      <c r="F4" s="8" t="s">
        <v>1031</v>
      </c>
      <c r="G4" s="6" t="s">
        <v>725</v>
      </c>
      <c r="H4" s="8" t="s">
        <v>960</v>
      </c>
      <c r="I4" s="7" t="s">
        <v>78</v>
      </c>
      <c r="J4" s="8" t="s">
        <v>715</v>
      </c>
    </row>
    <row r="5" spans="1:10" ht="45.95" customHeight="1" thickBot="1">
      <c r="A5" s="7" t="s">
        <v>716</v>
      </c>
      <c r="B5" s="8" t="s">
        <v>717</v>
      </c>
      <c r="C5" s="7" t="s">
        <v>718</v>
      </c>
      <c r="D5" s="8" t="s">
        <v>955</v>
      </c>
      <c r="E5" s="6" t="s">
        <v>728</v>
      </c>
      <c r="F5" s="8" t="s">
        <v>1032</v>
      </c>
      <c r="G5" s="14" t="s">
        <v>729</v>
      </c>
      <c r="H5" s="10" t="s">
        <v>960</v>
      </c>
      <c r="I5" s="9" t="s">
        <v>79</v>
      </c>
      <c r="J5" s="10" t="s">
        <v>720</v>
      </c>
    </row>
    <row r="6" spans="1:10" ht="45.95" customHeight="1" thickBot="1">
      <c r="A6" s="7" t="s">
        <v>721</v>
      </c>
      <c r="B6" s="8" t="s">
        <v>958</v>
      </c>
      <c r="C6" s="7" t="s">
        <v>722</v>
      </c>
      <c r="D6" s="8" t="s">
        <v>955</v>
      </c>
      <c r="E6" s="14" t="s">
        <v>730</v>
      </c>
      <c r="F6" s="10" t="s">
        <v>1033</v>
      </c>
      <c r="G6" s="1"/>
      <c r="H6" s="1"/>
      <c r="I6" s="2"/>
      <c r="J6" s="2"/>
    </row>
    <row r="7" spans="1:10" ht="45.95" customHeight="1" thickBot="1">
      <c r="A7" s="9" t="s">
        <v>38</v>
      </c>
      <c r="B7" s="14" t="s">
        <v>959</v>
      </c>
      <c r="C7" s="7" t="s">
        <v>723</v>
      </c>
      <c r="D7" s="8" t="s">
        <v>955</v>
      </c>
      <c r="E7" s="1"/>
      <c r="F7" s="1"/>
      <c r="G7" s="1"/>
      <c r="H7" s="1"/>
      <c r="I7" s="2"/>
      <c r="J7" s="2"/>
    </row>
    <row r="8" spans="1:10" ht="45.95" customHeight="1">
      <c r="C8" s="7" t="s">
        <v>726</v>
      </c>
      <c r="D8" s="8" t="s">
        <v>955</v>
      </c>
      <c r="E8" s="1"/>
      <c r="F8" s="1"/>
      <c r="G8" s="1"/>
      <c r="H8" s="1"/>
      <c r="I8" s="2"/>
      <c r="J8" s="2"/>
    </row>
    <row r="9" spans="1:10" ht="45.95" customHeight="1" thickBot="1">
      <c r="C9" s="9" t="s">
        <v>727</v>
      </c>
      <c r="D9" s="10" t="s">
        <v>954</v>
      </c>
      <c r="E9" s="1"/>
      <c r="F9" s="1"/>
      <c r="G9" s="1"/>
      <c r="H9" s="1"/>
      <c r="I9" s="2"/>
      <c r="J9" s="2"/>
    </row>
    <row r="10" spans="1:10" ht="45.95" customHeight="1">
      <c r="E10" s="1"/>
      <c r="F10" s="1"/>
      <c r="G10" s="1"/>
      <c r="H10" s="1"/>
      <c r="I10" s="2"/>
      <c r="J10" s="2"/>
    </row>
    <row r="11" spans="1:10" ht="45.95" customHeight="1">
      <c r="E11" s="1"/>
      <c r="F11" s="1"/>
      <c r="G11" s="1"/>
      <c r="H11" s="1"/>
      <c r="I11" s="2"/>
      <c r="J11" s="2"/>
    </row>
    <row r="12" spans="1:10" ht="45.95" customHeight="1">
      <c r="E12" s="1"/>
      <c r="F12" s="1"/>
      <c r="G12" s="1"/>
      <c r="H12" s="1"/>
      <c r="I12" s="2"/>
      <c r="J12" s="2"/>
    </row>
    <row r="13" spans="1:10" ht="45.95" customHeight="1">
      <c r="E13" s="1"/>
      <c r="F13" s="1"/>
      <c r="G13" s="1"/>
      <c r="H13" s="1"/>
      <c r="I13" s="2"/>
      <c r="J13" s="2"/>
    </row>
    <row r="14" spans="1:10" ht="45.95" customHeight="1">
      <c r="E14" s="1"/>
      <c r="F14" s="1"/>
      <c r="G14" s="3"/>
      <c r="I14" s="2"/>
      <c r="J14" s="2"/>
    </row>
    <row r="15" spans="1:10" ht="45.95" customHeight="1">
      <c r="E15" s="1"/>
      <c r="F15" s="1"/>
      <c r="G15" s="3"/>
      <c r="I15" s="2"/>
      <c r="J15" s="2"/>
    </row>
    <row r="16" spans="1:10" ht="45.95" customHeight="1">
      <c r="E16" s="1"/>
      <c r="F16" s="1"/>
      <c r="G16" s="3"/>
      <c r="I16" s="2"/>
      <c r="J16" s="2"/>
    </row>
    <row r="17" spans="5:10" ht="45.95" customHeight="1">
      <c r="E17" s="1"/>
      <c r="F17" s="1"/>
      <c r="G17" s="3"/>
      <c r="I17" s="2"/>
      <c r="J17" s="2"/>
    </row>
    <row r="18" spans="5:10" ht="45.95" customHeight="1">
      <c r="E18" s="1"/>
      <c r="F18" s="1"/>
      <c r="G18" s="3"/>
      <c r="I18" s="2"/>
      <c r="J18" s="2"/>
    </row>
  </sheetData>
  <sheetProtection sheet="1" objects="1" scenarios="1"/>
  <hyperlinks>
    <hyperlink ref="H2" r:id="rId1" display="http://www.nrcs.usda.gov/wps/portal/nrcs/detail/soils/survey/?cid=nrcs142p2_054167"/>
  </hyperlink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tabColor rgb="FF1F3A93"/>
  </sheetPr>
  <dimension ref="A1:R16"/>
  <sheetViews>
    <sheetView showGridLines="0" zoomScale="85" zoomScaleNormal="85" workbookViewId="0"/>
  </sheetViews>
  <sheetFormatPr baseColWidth="10" defaultColWidth="9.140625" defaultRowHeight="50.1" customHeight="1"/>
  <cols>
    <col min="1" max="1" width="23" style="2"/>
    <col min="2" max="2" width="27.85546875" style="2"/>
    <col min="3" max="3" width="23" style="4"/>
    <col min="4" max="4" width="35.42578125" style="4"/>
    <col min="5" max="5" width="24.42578125" style="2"/>
    <col min="6" max="6" width="49.7109375" style="2"/>
    <col min="7" max="7" width="23.85546875" style="2"/>
    <col min="8" max="8" width="49.7109375" style="2"/>
    <col min="9" max="9" width="32.28515625" style="2"/>
    <col min="10" max="10" width="52.42578125" style="2"/>
    <col min="11" max="11" width="21.140625" style="2" customWidth="1"/>
    <col min="12" max="12" width="35.7109375" style="2" customWidth="1"/>
    <col min="13" max="13" width="21.85546875" style="4"/>
    <col min="14" max="14" width="43" style="4"/>
    <col min="15" max="15" width="34" style="2"/>
    <col min="16" max="16" width="58" style="2"/>
    <col min="17" max="17" width="27.7109375" style="2"/>
    <col min="18" max="18" width="59.85546875" style="2"/>
    <col min="19" max="1026" width="11.5703125" style="4"/>
    <col min="1027" max="16384" width="9.140625" style="4"/>
  </cols>
  <sheetData>
    <row r="1" spans="1:18" s="2" customFormat="1" ht="50.1" customHeight="1" thickBot="1">
      <c r="A1" s="116" t="s">
        <v>731</v>
      </c>
      <c r="B1" s="117" t="s">
        <v>732</v>
      </c>
      <c r="C1" s="116" t="s">
        <v>733</v>
      </c>
      <c r="D1" s="117" t="s">
        <v>734</v>
      </c>
      <c r="E1" s="116" t="s">
        <v>735</v>
      </c>
      <c r="F1" s="117" t="s">
        <v>736</v>
      </c>
      <c r="G1" s="118" t="s">
        <v>737</v>
      </c>
      <c r="H1" s="117" t="s">
        <v>738</v>
      </c>
      <c r="I1" s="116" t="s">
        <v>739</v>
      </c>
      <c r="J1" s="117" t="s">
        <v>740</v>
      </c>
      <c r="K1" s="116" t="s">
        <v>1044</v>
      </c>
      <c r="L1" s="117" t="s">
        <v>1045</v>
      </c>
      <c r="M1" s="116" t="s">
        <v>741</v>
      </c>
      <c r="N1" s="117" t="s">
        <v>742</v>
      </c>
      <c r="O1" s="118" t="s">
        <v>743</v>
      </c>
      <c r="P1" s="117" t="s">
        <v>744</v>
      </c>
      <c r="Q1" s="118" t="s">
        <v>745</v>
      </c>
      <c r="R1" s="117" t="s">
        <v>746</v>
      </c>
    </row>
    <row r="2" spans="1:18" s="2" customFormat="1" ht="81.75" customHeight="1">
      <c r="A2" s="97" t="s">
        <v>93</v>
      </c>
      <c r="B2" s="98" t="s">
        <v>994</v>
      </c>
      <c r="C2" s="7" t="s">
        <v>747</v>
      </c>
      <c r="D2" s="8" t="s">
        <v>748</v>
      </c>
      <c r="E2" s="7" t="s">
        <v>109</v>
      </c>
      <c r="F2" s="8" t="s">
        <v>749</v>
      </c>
      <c r="G2" s="6" t="s">
        <v>750</v>
      </c>
      <c r="H2" s="8" t="s">
        <v>751</v>
      </c>
      <c r="I2" s="7" t="s">
        <v>752</v>
      </c>
      <c r="J2" s="8" t="s">
        <v>963</v>
      </c>
      <c r="K2" s="7" t="s">
        <v>32</v>
      </c>
      <c r="L2" s="99" t="s">
        <v>1046</v>
      </c>
      <c r="M2" s="7" t="s">
        <v>753</v>
      </c>
      <c r="N2" s="8" t="s">
        <v>964</v>
      </c>
      <c r="O2" s="6" t="s">
        <v>754</v>
      </c>
      <c r="P2" s="8" t="s">
        <v>755</v>
      </c>
      <c r="Q2" s="6" t="s">
        <v>125</v>
      </c>
      <c r="R2" s="8" t="s">
        <v>755</v>
      </c>
    </row>
    <row r="3" spans="1:18" s="2" customFormat="1" ht="67.5" customHeight="1" thickBot="1">
      <c r="A3" s="7" t="s">
        <v>94</v>
      </c>
      <c r="B3" s="8" t="s">
        <v>995</v>
      </c>
      <c r="C3" s="7" t="s">
        <v>106</v>
      </c>
      <c r="D3" s="8" t="s">
        <v>756</v>
      </c>
      <c r="E3" s="7" t="s">
        <v>757</v>
      </c>
      <c r="F3" s="8" t="s">
        <v>758</v>
      </c>
      <c r="G3" s="6" t="s">
        <v>759</v>
      </c>
      <c r="H3" s="8" t="s">
        <v>962</v>
      </c>
      <c r="I3" s="7" t="s">
        <v>760</v>
      </c>
      <c r="J3" s="8" t="s">
        <v>761</v>
      </c>
      <c r="K3" s="9" t="s">
        <v>34</v>
      </c>
      <c r="L3" s="100" t="s">
        <v>1047</v>
      </c>
      <c r="M3" s="7" t="s">
        <v>762</v>
      </c>
      <c r="N3" s="8" t="s">
        <v>964</v>
      </c>
      <c r="O3" s="6" t="s">
        <v>123</v>
      </c>
      <c r="P3" s="8" t="s">
        <v>763</v>
      </c>
      <c r="Q3" s="6" t="s">
        <v>764</v>
      </c>
      <c r="R3" s="8" t="s">
        <v>765</v>
      </c>
    </row>
    <row r="4" spans="1:18" s="2" customFormat="1" ht="50.1" customHeight="1" thickBot="1">
      <c r="A4" s="9" t="s">
        <v>95</v>
      </c>
      <c r="B4" s="10" t="s">
        <v>996</v>
      </c>
      <c r="C4" s="7" t="s">
        <v>766</v>
      </c>
      <c r="D4" s="110" t="s">
        <v>1050</v>
      </c>
      <c r="E4" s="7" t="s">
        <v>767</v>
      </c>
      <c r="F4" s="8" t="s">
        <v>768</v>
      </c>
      <c r="G4" s="6" t="s">
        <v>769</v>
      </c>
      <c r="H4" s="8" t="s">
        <v>770</v>
      </c>
      <c r="I4" s="7" t="s">
        <v>771</v>
      </c>
      <c r="J4" s="8" t="s">
        <v>772</v>
      </c>
      <c r="K4" s="51"/>
      <c r="L4" s="51"/>
      <c r="M4" s="7" t="s">
        <v>773</v>
      </c>
      <c r="N4" s="8" t="s">
        <v>964</v>
      </c>
      <c r="O4" s="6" t="s">
        <v>774</v>
      </c>
      <c r="P4" s="8" t="s">
        <v>775</v>
      </c>
      <c r="Q4" s="6" t="s">
        <v>776</v>
      </c>
      <c r="R4" s="8" t="s">
        <v>777</v>
      </c>
    </row>
    <row r="5" spans="1:18" s="2" customFormat="1" ht="50.1" customHeight="1" thickBot="1">
      <c r="C5" s="7" t="s">
        <v>778</v>
      </c>
      <c r="D5" s="8" t="s">
        <v>779</v>
      </c>
      <c r="E5" s="7" t="s">
        <v>780</v>
      </c>
      <c r="F5" s="8" t="s">
        <v>781</v>
      </c>
      <c r="G5" s="6" t="s">
        <v>112</v>
      </c>
      <c r="H5" s="8" t="s">
        <v>782</v>
      </c>
      <c r="I5" s="7" t="s">
        <v>783</v>
      </c>
      <c r="J5" s="8" t="s">
        <v>784</v>
      </c>
      <c r="K5" s="51"/>
      <c r="L5" s="51"/>
      <c r="M5" s="7" t="s">
        <v>785</v>
      </c>
      <c r="N5" s="8" t="s">
        <v>964</v>
      </c>
      <c r="O5" s="6" t="s">
        <v>786</v>
      </c>
      <c r="P5" s="8" t="s">
        <v>787</v>
      </c>
      <c r="Q5" s="14" t="s">
        <v>788</v>
      </c>
      <c r="R5" s="10" t="s">
        <v>789</v>
      </c>
    </row>
    <row r="6" spans="1:18" s="2" customFormat="1" ht="50.1" customHeight="1" thickBot="1">
      <c r="C6" s="7" t="s">
        <v>790</v>
      </c>
      <c r="D6" s="8" t="s">
        <v>791</v>
      </c>
      <c r="E6" s="7" t="s">
        <v>792</v>
      </c>
      <c r="F6" s="8" t="s">
        <v>793</v>
      </c>
      <c r="G6" s="14" t="s">
        <v>794</v>
      </c>
      <c r="H6" s="10"/>
      <c r="I6" s="7" t="s">
        <v>795</v>
      </c>
      <c r="J6" s="8" t="s">
        <v>796</v>
      </c>
      <c r="K6" s="51"/>
      <c r="L6" s="51"/>
      <c r="M6" s="7" t="s">
        <v>797</v>
      </c>
      <c r="N6" s="8" t="s">
        <v>964</v>
      </c>
      <c r="O6" s="6" t="s">
        <v>798</v>
      </c>
      <c r="P6" s="8" t="s">
        <v>799</v>
      </c>
    </row>
    <row r="7" spans="1:18" s="2" customFormat="1" ht="50.1" customHeight="1" thickBot="1">
      <c r="C7" s="7" t="s">
        <v>800</v>
      </c>
      <c r="D7" s="8" t="s">
        <v>801</v>
      </c>
      <c r="E7" s="7" t="s">
        <v>802</v>
      </c>
      <c r="F7" s="8" t="s">
        <v>803</v>
      </c>
      <c r="I7" s="9" t="s">
        <v>794</v>
      </c>
      <c r="J7" s="10" t="s">
        <v>804</v>
      </c>
      <c r="K7" s="51"/>
      <c r="L7" s="51"/>
      <c r="M7" s="7" t="s">
        <v>805</v>
      </c>
      <c r="N7" s="8" t="s">
        <v>964</v>
      </c>
      <c r="O7" s="14" t="s">
        <v>806</v>
      </c>
      <c r="P7" s="10" t="s">
        <v>807</v>
      </c>
    </row>
    <row r="8" spans="1:18" s="2" customFormat="1" ht="50.1" customHeight="1">
      <c r="C8" s="7" t="s">
        <v>808</v>
      </c>
      <c r="D8" s="8" t="s">
        <v>809</v>
      </c>
      <c r="E8" s="7" t="s">
        <v>810</v>
      </c>
      <c r="F8" s="8" t="s">
        <v>811</v>
      </c>
      <c r="I8" s="4"/>
      <c r="M8" s="7" t="s">
        <v>812</v>
      </c>
      <c r="N8" s="8" t="s">
        <v>964</v>
      </c>
    </row>
    <row r="9" spans="1:18" s="2" customFormat="1" ht="50.1" customHeight="1">
      <c r="C9" s="7" t="s">
        <v>813</v>
      </c>
      <c r="D9" s="8" t="s">
        <v>814</v>
      </c>
      <c r="E9" s="7" t="s">
        <v>1048</v>
      </c>
      <c r="F9" s="8" t="s">
        <v>815</v>
      </c>
      <c r="M9" s="7" t="s">
        <v>816</v>
      </c>
      <c r="N9" s="8" t="s">
        <v>964</v>
      </c>
    </row>
    <row r="10" spans="1:18" s="2" customFormat="1" ht="50.1" customHeight="1">
      <c r="C10" s="7" t="s">
        <v>817</v>
      </c>
      <c r="D10" s="8" t="s">
        <v>818</v>
      </c>
      <c r="E10" s="7" t="s">
        <v>819</v>
      </c>
      <c r="F10" s="8" t="s">
        <v>820</v>
      </c>
      <c r="M10" s="7" t="s">
        <v>116</v>
      </c>
      <c r="N10" s="8" t="s">
        <v>965</v>
      </c>
    </row>
    <row r="11" spans="1:18" s="2" customFormat="1" ht="50.1" customHeight="1">
      <c r="C11" s="7" t="s">
        <v>821</v>
      </c>
      <c r="D11" s="8" t="s">
        <v>822</v>
      </c>
      <c r="E11" s="7" t="s">
        <v>823</v>
      </c>
      <c r="F11" s="8" t="s">
        <v>824</v>
      </c>
      <c r="M11" s="7" t="s">
        <v>825</v>
      </c>
      <c r="N11" s="8" t="s">
        <v>965</v>
      </c>
    </row>
    <row r="12" spans="1:18" s="2" customFormat="1" ht="50.1" customHeight="1" thickBot="1">
      <c r="C12" s="9" t="s">
        <v>794</v>
      </c>
      <c r="D12" s="10"/>
      <c r="E12" s="7" t="s">
        <v>826</v>
      </c>
      <c r="F12" s="8" t="s">
        <v>827</v>
      </c>
      <c r="M12" s="7" t="s">
        <v>828</v>
      </c>
      <c r="N12" s="8" t="s">
        <v>965</v>
      </c>
    </row>
    <row r="13" spans="1:18" s="2" customFormat="1" ht="50.1" customHeight="1">
      <c r="E13" s="7" t="s">
        <v>829</v>
      </c>
      <c r="F13" s="8" t="s">
        <v>830</v>
      </c>
      <c r="M13" s="7" t="s">
        <v>831</v>
      </c>
      <c r="N13" s="8" t="s">
        <v>965</v>
      </c>
    </row>
    <row r="14" spans="1:18" s="2" customFormat="1" ht="50.1" customHeight="1" thickBot="1">
      <c r="E14" s="7" t="s">
        <v>832</v>
      </c>
      <c r="F14" s="8" t="s">
        <v>833</v>
      </c>
      <c r="M14" s="9" t="s">
        <v>834</v>
      </c>
      <c r="N14" s="10" t="s">
        <v>965</v>
      </c>
    </row>
    <row r="15" spans="1:18" s="2" customFormat="1" ht="50.1" customHeight="1">
      <c r="E15" s="7" t="s">
        <v>1049</v>
      </c>
      <c r="F15" s="8" t="s">
        <v>835</v>
      </c>
    </row>
    <row r="16" spans="1:18" s="2" customFormat="1" ht="50.1" customHeight="1" thickBot="1">
      <c r="E16" s="9" t="s">
        <v>794</v>
      </c>
      <c r="F16" s="10"/>
    </row>
  </sheetData>
  <sheetProtection sheet="1" objects="1" scenarios="1"/>
  <hyperlinks>
    <hyperlink ref="F11" r:id="rId1"/>
  </hyperlinks>
  <pageMargins left="0.78749999999999998" right="0.78749999999999998" top="1.0249999999999999" bottom="1.0249999999999999" header="0.78749999999999998" footer="0.78749999999999998"/>
  <pageSetup paperSize="9" orientation="portrait" r:id="rId2"/>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tabColor rgb="FF1F3A93"/>
  </sheetPr>
  <dimension ref="A1:N41"/>
  <sheetViews>
    <sheetView showGridLines="0" zoomScale="85" zoomScaleNormal="85" workbookViewId="0"/>
  </sheetViews>
  <sheetFormatPr baseColWidth="10" defaultColWidth="9.140625" defaultRowHeight="24.95" customHeight="1"/>
  <cols>
    <col min="1" max="1" width="30.28515625" style="4"/>
    <col min="2" max="2" width="39.7109375" style="4" customWidth="1"/>
    <col min="3" max="3" width="19.7109375" style="4" customWidth="1"/>
    <col min="4" max="4" width="35" style="4" customWidth="1"/>
    <col min="5" max="5" width="24.28515625" style="4" customWidth="1"/>
    <col min="6" max="6" width="27.42578125" style="4" customWidth="1"/>
    <col min="7" max="7" width="31" style="4"/>
    <col min="8" max="8" width="41" style="4" customWidth="1"/>
    <col min="9" max="10" width="32.140625" style="4" customWidth="1"/>
    <col min="11" max="11" width="28.140625" style="4"/>
    <col min="12" max="12" width="26.7109375" style="4"/>
    <col min="13" max="13" width="21.5703125" style="4" customWidth="1"/>
    <col min="14" max="14" width="24.42578125" style="4"/>
    <col min="15" max="15" width="19.42578125" style="4"/>
    <col min="16" max="16" width="20.140625" style="4"/>
    <col min="17" max="17" width="21" style="4"/>
    <col min="18" max="1029" width="11.5703125" style="4"/>
    <col min="1030" max="16384" width="9.140625" style="4"/>
  </cols>
  <sheetData>
    <row r="1" spans="1:14" ht="24.95" customHeight="1">
      <c r="A1" s="116" t="s">
        <v>836</v>
      </c>
      <c r="B1" s="116" t="s">
        <v>997</v>
      </c>
      <c r="C1" s="116" t="s">
        <v>837</v>
      </c>
      <c r="D1" s="117" t="s">
        <v>1000</v>
      </c>
      <c r="E1" s="118" t="s">
        <v>1001</v>
      </c>
      <c r="F1" s="117" t="s">
        <v>1002</v>
      </c>
      <c r="G1" s="118" t="s">
        <v>838</v>
      </c>
      <c r="H1" s="118" t="s">
        <v>1008</v>
      </c>
      <c r="I1" s="116" t="s">
        <v>839</v>
      </c>
      <c r="J1" s="117" t="s">
        <v>1017</v>
      </c>
      <c r="K1" s="118" t="s">
        <v>840</v>
      </c>
      <c r="L1" s="118" t="s">
        <v>841</v>
      </c>
      <c r="M1" s="118" t="s">
        <v>842</v>
      </c>
      <c r="N1" s="117" t="s">
        <v>843</v>
      </c>
    </row>
    <row r="2" spans="1:14" ht="24.95" customHeight="1">
      <c r="A2" s="106" t="s">
        <v>1051</v>
      </c>
      <c r="B2" s="7" t="s">
        <v>998</v>
      </c>
      <c r="C2" s="7" t="s">
        <v>32</v>
      </c>
      <c r="D2" s="132" t="s">
        <v>1034</v>
      </c>
      <c r="E2" s="6" t="s">
        <v>134</v>
      </c>
      <c r="F2" s="8" t="s">
        <v>1003</v>
      </c>
      <c r="G2" s="6" t="s">
        <v>844</v>
      </c>
      <c r="H2" s="6" t="s">
        <v>1009</v>
      </c>
      <c r="I2" s="7" t="s">
        <v>845</v>
      </c>
      <c r="J2" s="8" t="s">
        <v>1019</v>
      </c>
      <c r="K2" s="6" t="s">
        <v>846</v>
      </c>
      <c r="L2" s="6" t="s">
        <v>847</v>
      </c>
      <c r="M2" s="6" t="str">
        <f t="array" ref="M2:M9">IF(environmental_md!$D5:$D12="Not provided","NA",SUBSTITUTE(environmental_dic!K2:K9,"env_",""))</f>
        <v>01_ta</v>
      </c>
      <c r="N2" s="8" t="str">
        <f t="array" ref="N2">INDEX($M$2:$M$11, MATCH(SMALL(IF(ISNUMBER(SEARCH("NA",$M$2:$M$11)), "",IF(ISNUMBER($M$2:$M$11),COUNTIF($M$2:$M$11, "&lt;"&amp;$M$2:$M$11), COUNTIF($M$2:$M$11, "&lt;"&amp;$M$2:$M$11)+SUM(IF(ISNUMBER($M$2:$M$11), 1, 0))+1)), ROW(A1)), IF(ISBLANK($M$2:$M$11), "", IF(ISNUMBER($M$2:$M$11), COUNTIF($M$2:$M$11, "&lt;"&amp;$M$2:$M$11), COUNTIF($M$2:$M$11, "&lt;"&amp;$M$2:$M$11)+SUM(IF(ISNUMBER($M$2:$M$11), 1, 0))+1)), 0))</f>
        <v>01_ta</v>
      </c>
    </row>
    <row r="3" spans="1:14" ht="42.75" customHeight="1" thickBot="1">
      <c r="A3" s="106" t="s">
        <v>1052</v>
      </c>
      <c r="B3" s="109" t="s">
        <v>999</v>
      </c>
      <c r="C3" s="9" t="s">
        <v>34</v>
      </c>
      <c r="D3" s="133"/>
      <c r="E3" s="6" t="s">
        <v>966</v>
      </c>
      <c r="F3" s="8" t="s">
        <v>1004</v>
      </c>
      <c r="G3" s="6" t="s">
        <v>848</v>
      </c>
      <c r="H3" s="6" t="s">
        <v>1010</v>
      </c>
      <c r="I3" s="7" t="s">
        <v>849</v>
      </c>
      <c r="J3" s="8" t="s">
        <v>1020</v>
      </c>
      <c r="K3" s="6" t="s">
        <v>850</v>
      </c>
      <c r="L3" s="6" t="s">
        <v>64</v>
      </c>
      <c r="M3" s="6" t="str">
        <v>02_rh</v>
      </c>
      <c r="N3" s="8" t="str">
        <f t="array" ref="N3">INDEX($M$2:$M$11, MATCH(SMALL(IF(ISNUMBER(SEARCH("NA",$M$2:$M$11)), "",IF(ISNUMBER($M$2:$M$11),COUNTIF($M$2:$M$11, "&lt;"&amp;$M$2:$M$11), COUNTIF($M$2:$M$11, "&lt;"&amp;$M$2:$M$11)+SUM(IF(ISNUMBER($M$2:$M$11), 1, 0))+1)), ROW(A2)), IF(ISBLANK($M$2:$M$11), "", IF(ISNUMBER($M$2:$M$11), COUNTIF($M$2:$M$11, "&lt;"&amp;$M$2:$M$11), COUNTIF($M$2:$M$11, "&lt;"&amp;$M$2:$M$11)+SUM(IF(ISNUMBER($M$2:$M$11), 1, 0))+1)), 0))</f>
        <v>02_rh</v>
      </c>
    </row>
    <row r="4" spans="1:14" ht="24.95" customHeight="1">
      <c r="A4" s="107" t="s">
        <v>1053</v>
      </c>
      <c r="E4" s="7" t="s">
        <v>851</v>
      </c>
      <c r="F4" s="8" t="s">
        <v>1005</v>
      </c>
      <c r="G4" s="6" t="s">
        <v>897</v>
      </c>
      <c r="H4" s="6" t="s">
        <v>1012</v>
      </c>
      <c r="I4" s="7" t="s">
        <v>852</v>
      </c>
      <c r="J4" s="8" t="s">
        <v>1021</v>
      </c>
      <c r="K4" s="6" t="s">
        <v>853</v>
      </c>
      <c r="L4" s="6" t="s">
        <v>854</v>
      </c>
      <c r="M4" s="6" t="str">
        <v>03_vpd</v>
      </c>
      <c r="N4" s="8" t="str">
        <f t="array" ref="N4">INDEX($M$2:$M$11, MATCH(SMALL(IF(ISNUMBER(SEARCH("NA",$M$2:$M$11)), "",IF(ISNUMBER($M$2:$M$11),COUNTIF($M$2:$M$11, "&lt;"&amp;$M$2:$M$11), COUNTIF($M$2:$M$11, "&lt;"&amp;$M$2:$M$11)+SUM(IF(ISNUMBER($M$2:$M$11), 1, 0))+1)), ROW(A3)), IF(ISBLANK($M$2:$M$11), "", IF(ISNUMBER($M$2:$M$11), COUNTIF($M$2:$M$11, "&lt;"&amp;$M$2:$M$11), COUNTIF($M$2:$M$11, "&lt;"&amp;$M$2:$M$11)+SUM(IF(ISNUMBER($M$2:$M$11), 1, 0))+1)), 0))</f>
        <v>03_vpd</v>
      </c>
    </row>
    <row r="5" spans="1:14" ht="24.95" customHeight="1" thickBot="1">
      <c r="A5" s="107" t="s">
        <v>1054</v>
      </c>
      <c r="E5" s="7" t="s">
        <v>855</v>
      </c>
      <c r="F5" s="8" t="s">
        <v>1006</v>
      </c>
      <c r="G5" s="6" t="s">
        <v>898</v>
      </c>
      <c r="H5" s="6" t="s">
        <v>1011</v>
      </c>
      <c r="I5" s="9" t="s">
        <v>29</v>
      </c>
      <c r="J5" s="10" t="s">
        <v>1018</v>
      </c>
      <c r="K5" s="6" t="s">
        <v>856</v>
      </c>
      <c r="L5" s="6" t="s">
        <v>857</v>
      </c>
      <c r="M5" s="6" t="str">
        <v>04_sw_in</v>
      </c>
      <c r="N5" s="8" t="str">
        <f t="array" ref="N5">INDEX($M$2:$M$11, MATCH(SMALL(IF(ISNUMBER(SEARCH("NA",$M$2:$M$11)), "",IF(ISNUMBER($M$2:$M$11),COUNTIF($M$2:$M$11, "&lt;"&amp;$M$2:$M$11), COUNTIF($M$2:$M$11, "&lt;"&amp;$M$2:$M$11)+SUM(IF(ISNUMBER($M$2:$M$11), 1, 0))+1)), ROW(A4)), IF(ISBLANK($M$2:$M$11), "", IF(ISNUMBER($M$2:$M$11), COUNTIF($M$2:$M$11, "&lt;"&amp;$M$2:$M$11), COUNTIF($M$2:$M$11, "&lt;"&amp;$M$2:$M$11)+SUM(IF(ISNUMBER($M$2:$M$11), 1, 0))+1)), 0))</f>
        <v>04_sw_in</v>
      </c>
    </row>
    <row r="6" spans="1:14" ht="24.95" customHeight="1" thickBot="1">
      <c r="A6" s="107" t="s">
        <v>1055</v>
      </c>
      <c r="E6" s="9" t="s">
        <v>137</v>
      </c>
      <c r="F6" s="10" t="s">
        <v>1007</v>
      </c>
      <c r="G6" s="6" t="s">
        <v>858</v>
      </c>
      <c r="H6" s="8" t="s">
        <v>1013</v>
      </c>
      <c r="K6" s="7" t="s">
        <v>859</v>
      </c>
      <c r="L6" s="6" t="s">
        <v>860</v>
      </c>
      <c r="M6" s="6" t="str">
        <v>05_ppfd_in</v>
      </c>
      <c r="N6" s="8" t="str">
        <f t="array" ref="N6">INDEX($M$2:$M$11, MATCH(SMALL(IF(ISNUMBER(SEARCH("NA",$M$2:$M$11)), "",IF(ISNUMBER($M$2:$M$11),COUNTIF($M$2:$M$11, "&lt;"&amp;$M$2:$M$11), COUNTIF($M$2:$M$11, "&lt;"&amp;$M$2:$M$11)+SUM(IF(ISNUMBER($M$2:$M$11), 1, 0))+1)), ROW(A5)), IF(ISBLANK($M$2:$M$11), "", IF(ISNUMBER($M$2:$M$11), COUNTIF($M$2:$M$11, "&lt;"&amp;$M$2:$M$11), COUNTIF($M$2:$M$11, "&lt;"&amp;$M$2:$M$11)+SUM(IF(ISNUMBER($M$2:$M$11), 1, 0))+1)), 0))</f>
        <v>05_ppfd_in</v>
      </c>
    </row>
    <row r="7" spans="1:14" ht="24.95" customHeight="1">
      <c r="A7" s="107" t="s">
        <v>1056</v>
      </c>
      <c r="G7" s="7" t="s">
        <v>899</v>
      </c>
      <c r="H7" s="8" t="s">
        <v>1014</v>
      </c>
      <c r="K7" s="7" t="s">
        <v>861</v>
      </c>
      <c r="L7" s="6" t="s">
        <v>857</v>
      </c>
      <c r="M7" s="6" t="str">
        <v>06_netrad</v>
      </c>
      <c r="N7" s="8" t="str">
        <f t="array" ref="N7">INDEX($M$2:$M$11, MATCH(SMALL(IF(ISNUMBER(SEARCH("NA",$M$2:$M$11)), "",IF(ISNUMBER($M$2:$M$11),COUNTIF($M$2:$M$11, "&lt;"&amp;$M$2:$M$11), COUNTIF($M$2:$M$11, "&lt;"&amp;$M$2:$M$11)+SUM(IF(ISNUMBER($M$2:$M$11), 1, 0))+1)), ROW(A6)), IF(ISBLANK($M$2:$M$11), "", IF(ISNUMBER($M$2:$M$11), COUNTIF($M$2:$M$11, "&lt;"&amp;$M$2:$M$11), COUNTIF($M$2:$M$11, "&lt;"&amp;$M$2:$M$11)+SUM(IF(ISNUMBER($M$2:$M$11), 1, 0))+1)), 0))</f>
        <v>06_netrad</v>
      </c>
    </row>
    <row r="8" spans="1:14" ht="24.95" customHeight="1">
      <c r="A8" s="107" t="s">
        <v>1057</v>
      </c>
      <c r="B8" s="51"/>
      <c r="G8" s="7" t="s">
        <v>900</v>
      </c>
      <c r="H8" s="8" t="s">
        <v>1015</v>
      </c>
      <c r="K8" s="7" t="s">
        <v>862</v>
      </c>
      <c r="L8" s="6" t="s">
        <v>863</v>
      </c>
      <c r="M8" s="6" t="str">
        <v>07_ws</v>
      </c>
      <c r="N8" s="8" t="str">
        <f t="array" ref="N8">INDEX($M$2:$M$11, MATCH(SMALL(IF(ISNUMBER(SEARCH("NA",$M$2:$M$11)), "",IF(ISNUMBER($M$2:$M$11),COUNTIF($M$2:$M$11, "&lt;"&amp;$M$2:$M$11), COUNTIF($M$2:$M$11, "&lt;"&amp;$M$2:$M$11)+SUM(IF(ISNUMBER($M$2:$M$11), 1, 0))+1)), ROW(A7)), IF(ISBLANK($M$2:$M$11), "", IF(ISNUMBER($M$2:$M$11), COUNTIF($M$2:$M$11, "&lt;"&amp;$M$2:$M$11), COUNTIF($M$2:$M$11, "&lt;"&amp;$M$2:$M$11)+SUM(IF(ISNUMBER($M$2:$M$11), 1, 0))+1)), 0))</f>
        <v>07_ws</v>
      </c>
    </row>
    <row r="9" spans="1:14" ht="24.95" customHeight="1" thickBot="1">
      <c r="A9" s="107" t="s">
        <v>1058</v>
      </c>
      <c r="B9" s="51"/>
      <c r="G9" s="9" t="s">
        <v>864</v>
      </c>
      <c r="H9" s="10" t="s">
        <v>1016</v>
      </c>
      <c r="K9" s="7" t="s">
        <v>865</v>
      </c>
      <c r="L9" s="6" t="s">
        <v>866</v>
      </c>
      <c r="M9" s="6" t="str">
        <v>08_precip</v>
      </c>
      <c r="N9" s="8" t="str">
        <f t="array" ref="N9">INDEX($M$2:$M$11, MATCH(SMALL(IF(ISNUMBER(SEARCH("NA",$M$2:$M$11)), "",IF(ISNUMBER($M$2:$M$11),COUNTIF($M$2:$M$11, "&lt;"&amp;$M$2:$M$11), COUNTIF($M$2:$M$11, "&lt;"&amp;$M$2:$M$11)+SUM(IF(ISNUMBER($M$2:$M$11), 1, 0))+1)), ROW(A8)), IF(ISBLANK($M$2:$M$11), "", IF(ISNUMBER($M$2:$M$11), COUNTIF($M$2:$M$11, "&lt;"&amp;$M$2:$M$11), COUNTIF($M$2:$M$11, "&lt;"&amp;$M$2:$M$11)+SUM(IF(ISNUMBER($M$2:$M$11), 1, 0))+1)), 0))</f>
        <v>08_precip</v>
      </c>
    </row>
    <row r="10" spans="1:14" ht="24.95" customHeight="1">
      <c r="A10" s="107" t="s">
        <v>1059</v>
      </c>
      <c r="B10" s="51"/>
      <c r="K10" s="7" t="s">
        <v>867</v>
      </c>
      <c r="L10" s="6" t="s">
        <v>868</v>
      </c>
      <c r="M10" s="6" t="str">
        <f>IF(NOT(ISNUMBER(environmental_md!D13)),"NA",SUBSTITUTE(environmental_dic!K10,"env_",""))</f>
        <v>NA</v>
      </c>
      <c r="N10" s="8" t="e">
        <f t="array" ref="N10">INDEX($M$2:$M$11, MATCH(SMALL(IF(ISNUMBER(SEARCH("NA",$M$2:$M$11)), "",IF(ISNUMBER($M$2:$M$11),COUNTIF($M$2:$M$11, "&lt;"&amp;$M$2:$M$11), COUNTIF($M$2:$M$11, "&lt;"&amp;$M$2:$M$11)+SUM(IF(ISNUMBER($M$2:$M$11), 1, 0))+1)), ROW(A9)), IF(ISBLANK($M$2:$M$11), "", IF(ISNUMBER($M$2:$M$11), COUNTIF($M$2:$M$11, "&lt;"&amp;$M$2:$M$11), COUNTIF($M$2:$M$11, "&lt;"&amp;$M$2:$M$11)+SUM(IF(ISNUMBER($M$2:$M$11), 1, 0))+1)), 0))</f>
        <v>#NUM!</v>
      </c>
    </row>
    <row r="11" spans="1:14" ht="24.95" customHeight="1" thickBot="1">
      <c r="A11" s="107" t="s">
        <v>1060</v>
      </c>
      <c r="B11" s="51"/>
      <c r="K11" s="9" t="s">
        <v>869</v>
      </c>
      <c r="L11" s="14" t="s">
        <v>868</v>
      </c>
      <c r="M11" s="14" t="str">
        <f>IF(NOT(ISNUMBER(environmental_md!D14)),"NA",SUBSTITUTE(environmental_dic!K11,"env_",""))</f>
        <v>NA</v>
      </c>
      <c r="N11" s="10" t="e">
        <f t="array" ref="N11">INDEX($M$2:$M$11, MATCH(SMALL(IF(ISNUMBER(SEARCH("NA",$M$2:$M$11)), "",IF(ISNUMBER($M$2:$M$11),COUNTIF($M$2:$M$11, "&lt;"&amp;$M$2:$M$11), COUNTIF($M$2:$M$11, "&lt;"&amp;$M$2:$M$11)+SUM(IF(ISNUMBER($M$2:$M$11), 1, 0))+1)), ROW(A10)), IF(ISBLANK($M$2:$M$11), "", IF(ISNUMBER($M$2:$M$11), COUNTIF($M$2:$M$11, "&lt;"&amp;$M$2:$M$11), COUNTIF($M$2:$M$11, "&lt;"&amp;$M$2:$M$11)+SUM(IF(ISNUMBER($M$2:$M$11), 1, 0))+1)), 0))</f>
        <v>#NUM!</v>
      </c>
    </row>
    <row r="12" spans="1:14" ht="24.95" customHeight="1">
      <c r="A12" s="107" t="s">
        <v>1061</v>
      </c>
      <c r="B12" s="51"/>
    </row>
    <row r="13" spans="1:14" ht="24.95" customHeight="1">
      <c r="A13" s="107" t="s">
        <v>1062</v>
      </c>
      <c r="B13" s="51"/>
    </row>
    <row r="14" spans="1:14" ht="24.95" customHeight="1">
      <c r="A14" s="107" t="s">
        <v>1063</v>
      </c>
      <c r="B14" s="51"/>
    </row>
    <row r="15" spans="1:14" ht="24.95" customHeight="1">
      <c r="A15" s="107" t="s">
        <v>1064</v>
      </c>
      <c r="B15" s="51"/>
    </row>
    <row r="16" spans="1:14" ht="24.95" customHeight="1">
      <c r="A16" s="107" t="s">
        <v>1065</v>
      </c>
      <c r="B16" s="51"/>
    </row>
    <row r="17" spans="1:13" ht="24.95" customHeight="1">
      <c r="A17" s="107" t="s">
        <v>870</v>
      </c>
      <c r="B17" s="51"/>
      <c r="M17" s="2"/>
    </row>
    <row r="18" spans="1:13" ht="24.95" customHeight="1">
      <c r="A18" s="107" t="s">
        <v>871</v>
      </c>
      <c r="B18" s="51"/>
    </row>
    <row r="19" spans="1:13" ht="24.95" customHeight="1">
      <c r="A19" s="107" t="s">
        <v>872</v>
      </c>
      <c r="B19" s="51"/>
    </row>
    <row r="20" spans="1:13" ht="24.95" customHeight="1">
      <c r="A20" s="107" t="s">
        <v>873</v>
      </c>
      <c r="B20" s="51"/>
    </row>
    <row r="21" spans="1:13" ht="24.95" customHeight="1">
      <c r="A21" s="107" t="s">
        <v>874</v>
      </c>
      <c r="B21" s="51"/>
    </row>
    <row r="22" spans="1:13" ht="24.95" customHeight="1">
      <c r="A22" s="107" t="s">
        <v>875</v>
      </c>
      <c r="B22" s="51"/>
    </row>
    <row r="23" spans="1:13" ht="24.95" customHeight="1">
      <c r="A23" s="107" t="s">
        <v>876</v>
      </c>
      <c r="B23" s="51"/>
    </row>
    <row r="24" spans="1:13" ht="24.95" customHeight="1">
      <c r="A24" s="107" t="s">
        <v>877</v>
      </c>
      <c r="B24" s="51"/>
    </row>
    <row r="25" spans="1:13" ht="24.95" customHeight="1">
      <c r="A25" s="107" t="s">
        <v>878</v>
      </c>
      <c r="B25" s="51"/>
    </row>
    <row r="26" spans="1:13" ht="24.95" customHeight="1">
      <c r="A26" s="107" t="s">
        <v>879</v>
      </c>
      <c r="B26" s="51"/>
    </row>
    <row r="27" spans="1:13" ht="24.95" customHeight="1">
      <c r="A27" s="107" t="s">
        <v>880</v>
      </c>
      <c r="B27" s="51"/>
    </row>
    <row r="28" spans="1:13" ht="24.95" customHeight="1">
      <c r="A28" s="107" t="s">
        <v>881</v>
      </c>
      <c r="B28" s="51"/>
      <c r="I28" s="5"/>
      <c r="J28" s="5"/>
    </row>
    <row r="29" spans="1:13" ht="24.95" customHeight="1">
      <c r="A29" s="107" t="s">
        <v>882</v>
      </c>
      <c r="B29" s="51"/>
    </row>
    <row r="30" spans="1:13" ht="24.95" customHeight="1">
      <c r="A30" s="107" t="s">
        <v>883</v>
      </c>
      <c r="B30" s="51"/>
    </row>
    <row r="31" spans="1:13" ht="24.95" customHeight="1">
      <c r="A31" s="107" t="s">
        <v>884</v>
      </c>
      <c r="B31" s="51"/>
    </row>
    <row r="32" spans="1:13" ht="24.95" customHeight="1">
      <c r="A32" s="107" t="s">
        <v>885</v>
      </c>
      <c r="B32" s="51"/>
    </row>
    <row r="33" spans="1:2" ht="24.95" customHeight="1">
      <c r="A33" s="107" t="s">
        <v>886</v>
      </c>
      <c r="B33" s="51"/>
    </row>
    <row r="34" spans="1:2" ht="24.95" customHeight="1">
      <c r="A34" s="107" t="s">
        <v>887</v>
      </c>
      <c r="B34" s="51"/>
    </row>
    <row r="35" spans="1:2" ht="24.95" customHeight="1">
      <c r="A35" s="107" t="s">
        <v>888</v>
      </c>
      <c r="B35" s="51"/>
    </row>
    <row r="36" spans="1:2" ht="24.95" customHeight="1">
      <c r="A36" s="107" t="s">
        <v>889</v>
      </c>
      <c r="B36" s="51"/>
    </row>
    <row r="37" spans="1:2" ht="24.95" customHeight="1">
      <c r="A37" s="107" t="s">
        <v>890</v>
      </c>
      <c r="B37" s="51"/>
    </row>
    <row r="38" spans="1:2" ht="24.95" customHeight="1">
      <c r="A38" s="107" t="s">
        <v>891</v>
      </c>
      <c r="B38" s="51"/>
    </row>
    <row r="39" spans="1:2" ht="24.95" customHeight="1">
      <c r="A39" s="107" t="s">
        <v>892</v>
      </c>
      <c r="B39" s="51"/>
    </row>
    <row r="40" spans="1:2" ht="24.95" customHeight="1">
      <c r="A40" s="107" t="s">
        <v>893</v>
      </c>
      <c r="B40" s="51"/>
    </row>
    <row r="41" spans="1:2" ht="24.95" customHeight="1" thickBot="1">
      <c r="A41" s="108" t="s">
        <v>894</v>
      </c>
      <c r="B41" s="51"/>
    </row>
  </sheetData>
  <sheetProtection sheet="1" objects="1" scenarios="1"/>
  <mergeCells count="1">
    <mergeCell ref="D2:D3"/>
  </mergeCells>
  <hyperlinks>
    <hyperlink ref="A2" r:id="rId1" location="UTC.E2.88.9212:00.2C_Y" display="1UTC−12:00, Y"/>
    <hyperlink ref="A3" r:id="rId2" location="UTC.E2.88.9211:00.2C_X" display="2UTC−11:00, X"/>
    <hyperlink ref="A4" r:id="rId3" location="UTC.E2.88.9210:00.2C_W" display="3UTC−10:00, W"/>
    <hyperlink ref="A5" r:id="rId4" location="UTC.E2.88.9209:30.2C_V.E2.80.A0" display="4UTC−09:30, V†"/>
    <hyperlink ref="A6" r:id="rId5" location="UTC.E2.88.9209:00.2C_V" display="5UTC−09:00, V"/>
    <hyperlink ref="A7" r:id="rId6" location="UTC.E2.88.9208:00.2C_U" display="6UTC−08:00, U"/>
    <hyperlink ref="A8" r:id="rId7" location="UTC.E2.88.9207:00.2C_T" display="7UTC−07:00, T"/>
    <hyperlink ref="A9" r:id="rId8" location="UTC.E2.88.9206:00.2C_S" display="8UTC−06:00, S"/>
    <hyperlink ref="A10" r:id="rId9" location="UTC.E2.88.9205:00.2C_R" display="9UTC−05:00, R"/>
    <hyperlink ref="A11" r:id="rId10" location="UTC.E2.88.9204:30.2C_Q.E2.80.A0" display="10UTC−04:30, Q†"/>
    <hyperlink ref="A12" r:id="rId11" location="UTC.E2.88.9204:00.2C_Q" display="11UTC−04:00, Q"/>
    <hyperlink ref="A13" r:id="rId12" location="UTC.E2.88.9203:30.2C_P.E2.80.A0" display="12UTC−03:30, P†"/>
    <hyperlink ref="A14" r:id="rId13" location="UTC.E2.88.9203:00.2C_P" display="13UTC−03:00, P"/>
    <hyperlink ref="A15" r:id="rId14" location="UTC.E2.88.9202:00.2C_O" display="14UTC−02:00, O"/>
    <hyperlink ref="A16" r:id="rId15" location="UTC.E2.88.9201:00.2C_N" display="15UTC−01:00, N"/>
    <hyperlink ref="A17" r:id="rId16" location="UTC.C2.B100:00.2C_Z"/>
    <hyperlink ref="A18" r:id="rId17" location="UTC.2B01:00.2C_A"/>
    <hyperlink ref="A19" r:id="rId18" location="UTC.2B02:00.2C_B"/>
    <hyperlink ref="A20" r:id="rId19" location="UTC.2B03:00.2C_C"/>
    <hyperlink ref="A21" r:id="rId20" location="UTC.2B03:30.2C_C.E2.80.A0"/>
    <hyperlink ref="A22" r:id="rId21" location="UTC.2B04:00.2C_D"/>
    <hyperlink ref="A23" r:id="rId22" location="UTC.2B04:30.2C_D.E2.80.A0"/>
    <hyperlink ref="A24" r:id="rId23" location="UTC.2B05:00.2C_E"/>
    <hyperlink ref="A25" r:id="rId24" location="UTC.2B05:30.2C_E.E2.80.A0"/>
    <hyperlink ref="A26" r:id="rId25" location="UTC.2B05:45.2C_E.2A"/>
    <hyperlink ref="A27" r:id="rId26" location="UTC.2B06:00.2C_F"/>
    <hyperlink ref="A28" r:id="rId27" location="UTC.2B06:30.2C_F.E2.80.A0"/>
    <hyperlink ref="A29" r:id="rId28" location="UTC.2B07:00.2C_G"/>
    <hyperlink ref="A30" r:id="rId29" location="UTC.2B08:00.2C_H"/>
    <hyperlink ref="A31" r:id="rId30" location="UTC.2B08:30.2C_H.E2.80.A0"/>
    <hyperlink ref="A32" r:id="rId31" location="UTC.2B08:45.2C_H.2A"/>
    <hyperlink ref="A33" r:id="rId32" location="UTC.2B09:00.2C_I"/>
    <hyperlink ref="A34" r:id="rId33" location="UTC.2B09:30.2C_I.E2.80.A0"/>
    <hyperlink ref="A35" r:id="rId34" location="UTC.2B10:00.2C_K"/>
    <hyperlink ref="A36" r:id="rId35" location="UTC.2B10:30.2C_K.E2.80.A0"/>
    <hyperlink ref="A37" r:id="rId36" location="UTC.2B11:00.2C_L"/>
    <hyperlink ref="A38" r:id="rId37" location="UTC.2B12:00.2C_M"/>
    <hyperlink ref="A39" r:id="rId38" location="UTC.2B12:45.2C_M.2A"/>
    <hyperlink ref="A40" r:id="rId39" location="UTC.2B13:00.2C_M.E2.80.A0"/>
    <hyperlink ref="A41" r:id="rId40" location="UTC.2B14:00.2C_M.E2.80.A0"/>
    <hyperlink ref="B3" r:id="rId41"/>
  </hyperlink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5696</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26</vt:i4>
      </vt:variant>
    </vt:vector>
  </HeadingPairs>
  <TitlesOfParts>
    <vt:vector size="37" baseType="lpstr">
      <vt:lpstr>site_md</vt:lpstr>
      <vt:lpstr>stand_md</vt:lpstr>
      <vt:lpstr>species_md</vt:lpstr>
      <vt:lpstr>plant_md</vt:lpstr>
      <vt:lpstr>environmental_md</vt:lpstr>
      <vt:lpstr>sapflow_hd</vt:lpstr>
      <vt:lpstr>environmental_hd</vt:lpstr>
      <vt:lpstr>site_dic</vt:lpstr>
      <vt:lpstr>stand_and_species_dic</vt:lpstr>
      <vt:lpstr>plant_dic</vt:lpstr>
      <vt:lpstr>environmental_dic</vt:lpstr>
      <vt:lpstr>aspect</vt:lpstr>
      <vt:lpstr>aspect_2</vt:lpstr>
      <vt:lpstr>azimut_int</vt:lpstr>
      <vt:lpstr>Country_name</vt:lpstr>
      <vt:lpstr>daylight</vt:lpstr>
      <vt:lpstr>growth_cond</vt:lpstr>
      <vt:lpstr>Igbp</vt:lpstr>
      <vt:lpstr>leaf_habit</vt:lpstr>
      <vt:lpstr>leaf_seasonal</vt:lpstr>
      <vt:lpstr>leaf_seasonal_2</vt:lpstr>
      <vt:lpstr>mgmt</vt:lpstr>
      <vt:lpstr>network</vt:lpstr>
      <vt:lpstr>radial_int</vt:lpstr>
      <vt:lpstr>sens_calib</vt:lpstr>
      <vt:lpstr>sens_manuf</vt:lpstr>
      <vt:lpstr>sens_method</vt:lpstr>
      <vt:lpstr>sens_units</vt:lpstr>
      <vt:lpstr>senscor_grad</vt:lpstr>
      <vt:lpstr>senscor_zero</vt:lpstr>
      <vt:lpstr>sensor_loc</vt:lpstr>
      <vt:lpstr>social_status</vt:lpstr>
      <vt:lpstr>soil_texture</vt:lpstr>
      <vt:lpstr>soil_texture_2</vt:lpstr>
      <vt:lpstr>terrain</vt:lpstr>
      <vt:lpstr>timezone</vt:lpstr>
      <vt:lpstr>watpot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Granda</dc:creator>
  <cp:lastModifiedBy>Victor Granda</cp:lastModifiedBy>
  <cp:revision>212</cp:revision>
  <dcterms:created xsi:type="dcterms:W3CDTF">2016-02-02T17:57:55Z</dcterms:created>
  <dcterms:modified xsi:type="dcterms:W3CDTF">2016-12-01T17:16:43Z</dcterms:modified>
  <dc:language>es-ES</dc:language>
</cp:coreProperties>
</file>