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2" i="1"/>
  <c r="A2" i="7"/>
  <c r="A2" i="6"/>
  <c r="F13" i="5"/>
  <c r="A1" i="1"/>
  <c r="C16" i="5"/>
  <c r="C15"/>
  <c r="C12"/>
  <c r="C11"/>
  <c r="C10"/>
  <c r="C9"/>
  <c r="C8"/>
  <c r="C7"/>
  <c r="C6"/>
  <c r="C5"/>
  <c r="B14" i="1"/>
  <c r="C2" i="5"/>
  <c r="C15" i="4"/>
  <c r="C14"/>
  <c r="C13"/>
  <c r="C8"/>
  <c r="C4" i="3"/>
  <c r="C13" i="2"/>
  <c r="C11"/>
  <c r="C10"/>
  <c r="C3"/>
  <c r="C18" i="1"/>
  <c r="C16"/>
  <c r="C4"/>
  <c r="B13"/>
  <c r="C16" i="4"/>
  <c r="C23" l="1"/>
  <c r="C22"/>
  <c r="C18"/>
  <c r="C17"/>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B20" i="1"/>
  <c r="B19"/>
  <c r="M11" i="11"/>
  <c r="M10"/>
  <c r="M2" a="1"/>
  <c r="M9" s="1"/>
  <c r="N11" i="8"/>
  <c r="N10"/>
  <c r="C23" i="6"/>
  <c r="B3"/>
  <c r="B2"/>
  <c r="D25" i="4" l="1"/>
  <c r="B4" i="6"/>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<sst xmlns="http://schemas.openxmlformats.org/spreadsheetml/2006/main" count="1159" uniqueCount="1066">
  <si>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</si>
  <si>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</si>
  <si>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</si>
  <si>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</si>
  <si>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</si>
  <si>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</si>
  <si>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</si>
  <si>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</si>
  <si>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</si>
  <si>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</si>
  <si>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</si>
  <si>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</si>
  <si>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</si>
  <si>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</si>
  <si>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</si>
  <si>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</si>
  <si>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</si>
  <si>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</si>
  <si>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</si>
  <si>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</si>
  <si>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</si>
  <si>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</si>
  <si>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</si>
  <si>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</si>
  <si>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</si>
  <si>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</si>
  <si>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</si>
  <si>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</si>
  <si>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</si>
  <si>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</si>
  <si>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</si>
  <si>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</si>
  <si>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</si>
  <si>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</si>
  <si>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</si>
  <si>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</si>
  <si>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</si>
  <si>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</si>
  <si>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</si>
  <si>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</si>
  <si>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</si>
  <si>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</si>
  <si>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</si>
  <si>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</si>
  <si>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</si>
  <si>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</si>
  <si>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</si>
  <si>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</si>
  <si>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</si>
  <si>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</si>
  <si>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</si>
  <si>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</si>
  <si>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</si>
  <si>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</si>
  <si>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</si>
  <si>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</si>
  <si>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</si>
  <si>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</si>
  <si>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</si>
  <si>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</si>
  <si>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</si>
  <si>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</si>
  <si>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</si>
  <si>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</si>
  <si>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</si>
  <si>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</si>
  <si>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</si>
  <si>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</si>
  <si>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</si>
  <si>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</si>
  <si>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</si>
  <si>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</si>
  <si>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</si>
  <si>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</si>
  <si>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</si>
  <si>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</si>
  <si>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</si>
  <si>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</si>
  <si>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</si>
  <si>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</si>
  <si>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</si>
  <si>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</si>
  <si>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</si>
  <si>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</si>
  <si>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</si>
  <si>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</si>
  <si>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</si>
  <si>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</si>
  <si>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</si>
  <si>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</si>
  <si>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</si>
  <si>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</si>
  <si>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</si>
  <si>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</si>
  <si>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</si>
  <si>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</si>
  <si>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</si>
  <si>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</si>
  <si>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</si>
  <si>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</si>
  <si>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</si>
  <si>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</si>
  <si>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</si>
  <si>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</si>
  <si>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</si>
  <si>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</si>
  <si>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</si>
  <si>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</si>
  <si>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</si>
  <si>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</si>
  <si>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</si>
  <si>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</si>
  <si>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</si>
  <si>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</si>
  <si>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</si>
  <si>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</si>
  <si>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</si>
  <si>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</si>
  <si>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</si>
  <si>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</si>
  <si>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</si>
  <si>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</si>
  <si>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</si>
  <si>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</si>
  <si>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</si>
  <si>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</si>
  <si>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</si>
  <si>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</si>
  <si>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</si>
  <si>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</si>
  <si>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</si>
  <si>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</si>
  <si>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</si>
  <si>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</si>
  <si>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</si>
  <si>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</si>
  <si>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</si>
  <si>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</si>
  <si>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</si>
  <si>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</si>
  <si>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</si>
  <si>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</si>
  <si>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</si>
  <si>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</si>
  <si>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</si>
  <si>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</si>
  <si>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</si>
  <si>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</si>
  <si>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</si>
  <si>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</si>
  <si>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</si>
  <si>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</si>
  <si>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</si>
  <si>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</si>
  <si>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</si>
  <si>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</si>
  <si>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</si>
  <si>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</si>
  <si>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</si>
  <si>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</si>
  <si>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</si>
  <si>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</si>
  <si>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</si>
  <si>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</si>
  <si>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</si>
  <si>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</si>
  <si>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</si>
  <si>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</si>
  <si>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</si>
  <si>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</si>
  <si>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</si>
  <si>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</si>
  <si>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</si>
  <si>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</si>
  <si>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</si>
  <si>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</si>
  <si>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</si>
  <si>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</si>
  <si>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</si>
  <si>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</si>
  <si>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</si>
  <si>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</si>
  <si>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</si>
  <si>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</si>
  <si>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</si>
  <si>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</si>
  <si>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</si>
  <si>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</si>
  <si>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</si>
  <si>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</si>
  <si>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</si>
  <si>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</si>
  <si>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</si>
  <si>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</si>
  <si>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</si>
  <si>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</si>
  <si>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</si>
  <si>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</si>
  <si>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</si>
  <si>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</si>
  <si>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</si>
  <si>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</si>
  <si>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</si>
  <si>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</si>
  <si>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</si>
  <si>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</si>
  <si>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</si>
  <si>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</si>
  <si>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</si>
  <si>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</si>
  <si>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</si>
  <si>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</si>
  <si>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</si>
  <si>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</si>
  <si>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</si>
  <si>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</si>
  <si>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</si>
  <si>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</si>
  <si>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</si>
  <si>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</si>
  <si>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</si>
  <si>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</si>
  <si>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</si>
  <si>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</si>
  <si>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</si>
  <si>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</si>
  <si>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</si>
  <si>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</si>
  <si>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</si>
  <si>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</si>
  <si>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</si>
  <si>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</si>
  <si>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</si>
  <si>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</si>
  <si>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</si>
  <si>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</si>
  <si>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</si>
  <si>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</si>
  <si>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</si>
  <si>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</si>
  <si>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</si>
  <si>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</si>
  <si>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</si>
  <si>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</si>
  <si>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</si>
  <si>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</si>
  <si>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</si>
  <si>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</si>
  <si>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</si>
  <si>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</si>
  <si>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</si>
  <si>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</si>
  <si>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</si>
  <si>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</si>
  <si>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</si>
  <si>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</si>
  <si>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</si>
  <si>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</si>
  <si>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</si>
  <si>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</si>
  <si>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</si>
  <si>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</si>
  <si>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</si>
  <si>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</si>
  <si>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</si>
  <si>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</si>
  <si>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</si>
  <si>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</si>
  <si>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</si>
  <si>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</si>
  <si>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</si>
  <si>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</si>
  <si>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</si>
  <si>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</si>
  <si>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</si>
  <si>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</si>
  <si>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</si>
  <si>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</si>
  <si>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</si>
  <si>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</si>
  <si>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</si>
  <si>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</si>
  <si>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</si>
  <si>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</si>
  <si>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</si>
  <si>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</si>
  <si>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</si>
  <si>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</si>
  <si>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</si>
  <si>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</si>
  <si>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</si>
  <si>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</si>
  <si>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</si>
  <si>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</si>
  <si>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</si>
  <si>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</si>
  <si>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</si>
  <si>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</si>
  <si>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</si>
  <si>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</si>
  <si>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</si>
  <si>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</si>
  <si>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</si>
  <si>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</si>
  <si>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</si>
  <si>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</si>
  <si>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</si>
  <si>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</si>
  <si>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</si>
  <si>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</si>
  <si>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</si>
  <si>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</si>
  <si>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</si>
  <si>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</si>
  <si>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</si>
  <si>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</si>
  <si>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</si>
  <si>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</si>
  <si>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</si>
  <si>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</si>
  <si>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</si>
  <si>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</si>
  <si>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</si>
  <si>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</si>
  <si>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</si>
  <si>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</si>
  <si>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</si>
  <si>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</si>
  <si>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</si>
  <si>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</si>
  <si>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</si>
  <si>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</si>
  <si>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</si>
  <si>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</si>
  <si>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</si>
  <si>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</si>
  <si>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</si>
  <si>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</si>
  <si>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</si>
  <si>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</si>
  <si>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</si>
  <si>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</si>
  <si>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</si>
  <si>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</si>
  <si>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</si>
  <si>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</si>
  <si>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</si>
  <si>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</si>
  <si>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</si>
  <si>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</si>
  <si>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</si>
  <si>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</si>
  <si>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</si>
  <si>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</si>
  <si>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</si>
  <si>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</si>
  <si>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</si>
  <si>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</si>
  <si>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</si>
  <si>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</si>
  <si>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</si>
  <si>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</si>
  <si>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</si>
  <si>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</si>
  <si>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</si>
  <si>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</si>
  <si>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</si>
  <si>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</si>
  <si>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</si>
  <si>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</si>
  <si>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</si>
  <si>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</si>
  <si>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</si>
  <si>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</si>
  <si>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</si>
  <si>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</si>
  <si>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</si>
  <si>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</si>
  <si>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</si>
  <si>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</si>
  <si>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</si>
  <si>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</si>
  <si>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</si>
  <si>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</si>
  <si>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</si>
  <si>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</si>
  <si>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</si>
  <si>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</si>
  <si>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</si>
  <si>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</si>
  <si>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</si>
  <si>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</si>
  <si>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</si>
  <si>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</si>
  <si>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</si>
  <si>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</si>
  <si>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</si>
  <si>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</si>
  <si>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</si>
  <si>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</si>
  <si>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</si>
  <si>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</si>
  <si>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</si>
  <si>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</si>
  <si>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</si>
  <si>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</si>
  <si>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</si>
  <si>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</si>
  <si>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</si>
  <si>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</si>
  <si>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</si>
  <si>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</si>
  <si>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</si>
  <si>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</si>
  <si>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</si>
  <si>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</si>
  <si>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</si>
  <si>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</si>
  <si>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</si>
  <si>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</si>
  <si>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</si>
  <si>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</si>
  <si>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</si>
  <si>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</si>
  <si>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</si>
  <si>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</si>
  <si>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</si>
  <si>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</si>
  <si>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</si>
  <si>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</si>
  <si>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</si>
  <si>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</si>
  <si>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</si>
  <si>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</si>
  <si>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</si>
  <si>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</si>
  <si>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</si>
  <si>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</si>
  <si>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</si>
  <si>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</si>
  <si>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</si>
  <si>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</si>
  <si>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</si>
  <si>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</si>
  <si>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</si>
  <si>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</si>
  <si>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</si>
  <si>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</si>
  <si>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</si>
  <si>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</si>
  <si>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</si>
  <si>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</si>
  <si>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</si>
  <si>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</si>
  <si>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</si>
  <si>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</si>
  <si>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</si>
  <si>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</si>
  <si>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</si>
  <si>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</si>
  <si>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</si>
  <si>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</si>
  <si>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</si>
  <si>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</si>
  <si>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</si>
  <si>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</si>
  <si>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</si>
  <si>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</si>
  <si>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</si>
  <si>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</si>
  <si>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</si>
  <si>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</si>
  <si>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</si>
  <si>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</si>
  <si>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</si>
  <si>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</si>
  <si>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</si>
  <si>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</si>
  <si>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</si>
  <si>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</si>
  <si>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</si>
  <si>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</si>
  <si>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</si>
  <si>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</si>
  <si>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</si>
  <si>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</si>
  <si>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</si>
  <si>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</si>
  <si>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</si>
  <si>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</si>
  <si>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</si>
  <si>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</si>
  <si>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</si>
  <si>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</si>
  <si>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</si>
  <si>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</si>
  <si>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</si>
  <si>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</si>
  <si>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</si>
  <si>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</si>
  <si>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</si>
  <si>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</si>
  <si>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</si>
  <si>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</si>
  <si>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</si>
  <si>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</si>
  <si>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</si>
  <si>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</si>
  <si>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</si>
  <si>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</si>
  <si>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</si>
  <si>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</si>
  <si>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</si>
  <si>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</si>
  <si>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</si>
  <si>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</si>
  <si>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</si>
  <si>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</si>
  <si>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</si>
  <si>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</si>
  <si>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</si>
  <si>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</si>
  <si>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</si>
  <si>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</si>
  <si>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</si>
  <si>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</si>
  <si>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</si>
  <si>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</si>
  <si>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</si>
  <si>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</si>
  <si>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</si>
  <si>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</si>
  <si>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</si>
  <si>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</si>
  <si>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</si>
  <si>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</si>
  <si>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</si>
  <si>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</si>
  <si>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</si>
  <si>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</si>
  <si>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</si>
  <si>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</si>
  <si>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</si>
  <si>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</si>
  <si>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</si>
  <si>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</si>
  <si>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</si>
  <si>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</si>
  <si>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</si>
  <si>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</si>
  <si>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</si>
  <si>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</si>
  <si>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</si>
  <si>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</si>
  <si>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</si>
  <si>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</si>
  <si>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</si>
  <si>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</si>
  <si>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</si>
  <si>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</si>
  <si>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</si>
  <si>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</si>
  <si>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</si>
  <si>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</si>
  <si>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</si>
  <si>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</si>
  <si>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</si>
  <si>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</si>
  <si>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</si>
  <si>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</si>
  <si>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</si>
  <si>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</si>
  <si>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</si>
  <si>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</si>
  <si>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</si>
  <si>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</si>
  <si>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</si>
  <si>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</si>
  <si>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</si>
  <si>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</si>
  <si>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</si>
  <si>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</si>
  <si>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</si>
  <si>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</si>
  <si>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</si>
  <si>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</si>
  <si>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</si>
  <si>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</si>
  <si>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</si>
  <si>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</si>
  <si>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</si>
  <si>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</si>
  <si>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</si>
  <si>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</si>
  <si>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</si>
  <si>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</si>
  <si>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</si>
  <si>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</si>
  <si>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</si>
  <si>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</si>
  <si>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</si>
  <si>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</si>
  <si>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</si>
  <si>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</si>
  <si>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</si>
  <si>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</si>
  <si>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</si>
  <si>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</si>
  <si>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</si>
  <si>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</si>
  <si>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</si>
  <si>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</si>
  <si>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</si>
  <si>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</si>
  <si>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</si>
  <si>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</si>
  <si>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</si>
  <si>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</si>
  <si>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</si>
  <si>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</si>
  <si>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</si>
  <si>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</si>
  <si>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</si>
  <si>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</si>
  <si>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</si>
  <si>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</si>
  <si>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</si>
  <si>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</si>
  <si>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</si>
  <si>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</si>
  <si>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</si>
  <si>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</si>
  <si>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</si>
  <si>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</si>
  <si>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</si>
  <si>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</si>
  <si>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</si>
  <si>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</si>
  <si>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</si>
  <si>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</si>
  <si>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</si>
  <si>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</si>
  <si>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</si>
  <si>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</si>
  <si>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</si>
  <si>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</si>
  <si>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</si>
  <si>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</si>
  <si>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</si>
  <si>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</si>
  <si>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</si>
  <si>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</si>
  <si>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</si>
  <si>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</si>
  <si>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</si>
  <si>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</si>
  <si>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</si>
  <si>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</si>
  <si>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</si>
  <si>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</si>
  <si>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</si>
  <si>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</si>
  <si>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</si>
  <si>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</si>
  <si>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</si>
  <si>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</si>
  <si>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</si>
  <si>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</si>
  <si>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</si>
  <si>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</si>
  <si>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</si>
  <si>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</si>
  <si>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</si>
  <si>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</si>
  <si>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</si>
  <si>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</si>
  <si>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</si>
  <si>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</si>
  <si>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</si>
  <si>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</si>
  <si>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</si>
  <si>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</si>
  <si>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</si>
  <si>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</si>
  <si>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</si>
  <si>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</si>
  <si>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</si>
  <si>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</si>
  <si>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</si>
  <si>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</si>
  <si>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</si>
  <si>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</si>
  <si>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</si>
  <si>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</si>
  <si>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</si>
  <si>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</si>
  <si>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</si>
  <si>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</si>
  <si>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</si>
  <si>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</si>
  <si>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</si>
  <si>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</si>
  <si>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</si>
  <si>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</si>
  <si>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</si>
  <si>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</si>
  <si>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</si>
  <si>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</si>
  <si>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</si>
  <si>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</si>
  <si>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</si>
  <si>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</si>
  <si>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</si>
  <si>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</si>
  <si>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</si>
  <si>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</si>
  <si>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</si>
  <si>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</si>
  <si>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</si>
  <si>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</si>
  <si>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</si>
  <si>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</si>
  <si>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</si>
  <si>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</si>
  <si>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</si>
  <si>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</si>
  <si>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</si>
  <si>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</si>
  <si>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</si>
  <si>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</si>
  <si>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</si>
  <si>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</si>
  <si>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</si>
  <si>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</si>
  <si>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</si>
  <si>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</si>
  <si>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</si>
  <si>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</si>
  <si>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</si>
  <si>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</si>
  <si>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</si>
  <si>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</si>
  <si>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</si>
  <si>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</si>
  <si>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</si>
  <si>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</si>
  <si>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</si>
  <si>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</si>
  <si>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</si>
  <si>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</si>
  <si>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</si>
  <si>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</si>
  <si>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</si>
  <si>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</si>
  <si>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</si>
  <si>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</si>
  <si>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</si>
  <si>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</si>
  <si>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</si>
  <si>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</si>
  <si>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</si>
  <si>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</si>
  <si>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</si>
  <si>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</si>
  <si>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</si>
  <si>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</si>
  <si>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</si>
  <si>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</si>
  <si>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</si>
  <si>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</si>
  <si>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</si>
  <si>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</si>
  <si>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</si>
  <si>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</si>
  <si>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</si>
  <si>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</si>
  <si>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</si>
  <si>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</si>
  <si>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</si>
  <si>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</si>
  <si>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</si>
  <si>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</si>
  <si>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</si>
  <si>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</si>
  <si>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</si>
  <si>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</si>
  <si>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</si>
  <si>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</si>
  <si>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</si>
  <si>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</si>
  <si>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</si>
  <si>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</si>
  <si>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</si>
  <si>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</si>
  <si>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</si>
  <si>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</si>
  <si>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</si>
  <si>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</si>
  <si>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</si>
  <si>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</si>
  <si>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</si>
  <si>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</si>
  <si>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</si>
  <si>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</si>
  <si>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</si>
  <si>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</si>
  <si>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</si>
  <si>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</si>
  <si>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</si>
  <si>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</si>
  <si>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</si>
  <si>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</si>
  <si>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</si>
  <si>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</si>
  <si>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</si>
  <si>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</si>
  <si>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</si>
  <si>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</si>
  <si>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</si>
  <si>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</si>
  <si>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</si>
  <si>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</si>
  <si>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</si>
  <si>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</si>
  <si>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</si>
  <si>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</si>
  <si>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</si>
  <si>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</si>
  <si>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</si>
  <si>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</si>
  <si>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</si>
  <si>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</si>
  <si>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</si>
  <si>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</si>
  <si>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</si>
  <si>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</si>
  <si>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</si>
  <si>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</si>
  <si>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</si>
  <si>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</si>
  <si>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</si>
  <si>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</si>
  <si>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</si>
  <si>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</si>
  <si>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leaf: predawn</t>
  </si>
  <si>
    <t>stand level</t>
  </si>
  <si>
    <t>01_env_ta</t>
  </si>
  <si>
    <t>°C</t>
  </si>
  <si>
    <t>leaf: midday</t>
  </si>
  <si>
    <t>species level</t>
  </si>
  <si>
    <t>02_env_rh</t>
  </si>
  <si>
    <t>Clearing</t>
  </si>
  <si>
    <t>tree level</t>
  </si>
  <si>
    <t>03_env_vpd</t>
  </si>
  <si>
    <t>kPa</t>
  </si>
  <si>
    <t>Off-site</t>
  </si>
  <si>
    <t>04_env_sw_in</t>
  </si>
  <si>
    <t>W m-2</t>
  </si>
  <si>
    <t>leaf: predawn and midday</t>
  </si>
  <si>
    <t>05_env_ppfd_in</t>
  </si>
  <si>
    <t>micromols m-2 s-1</t>
  </si>
  <si>
    <t>06_env_netrad</t>
  </si>
  <si>
    <t>07_env_ws</t>
  </si>
  <si>
    <t>m s-1</t>
  </si>
  <si>
    <t>leaf: continuous</t>
  </si>
  <si>
    <t>08_env_precip</t>
  </si>
  <si>
    <t>mm timestep-1</t>
  </si>
  <si>
    <t>09_env_swc_shallow</t>
  </si>
  <si>
    <t>cm³ cm-3</t>
  </si>
  <si>
    <t>10_env_swc_deep</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</si>
  <si>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</si>
  <si>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</si>
  <si>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</si>
  <si>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</si>
  <si>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</si>
  <si>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</si>
  <si>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</si>
  <si>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</si>
  <si>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</si>
  <si>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</si>
  <si>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</si>
  <si>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</si>
  <si>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</si>
  <si>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</si>
  <si>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</si>
  <si>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</si>
  <si>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</si>
  <si>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</si>
  <si>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</si>
  <si>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</si>
  <si>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</si>
  <si>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</si>
  <si>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</si>
  <si>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</si>
  <si>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</si>
  <si>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</si>
  <si>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</si>
  <si>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</si>
  <si>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</si>
  <si>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</si>
  <si>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</si>
  <si>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</si>
  <si>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</si>
  <si>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</si>
  <si>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</si>
  <si>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</si>
  <si>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</si>
  <si>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</si>
  <si>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</si>
  <si>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</si>
  <si>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</si>
  <si>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</si>
  <si>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</si>
  <si>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</si>
  <si>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</si>
  <si>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</si>
  <si>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</si>
  <si>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</si>
  <si>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</si>
  <si>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</si>
  <si>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</si>
  <si>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</si>
  <si>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</si>
  <si>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</si>
  <si>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</si>
  <si>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</si>
  <si>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</si>
  <si>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</si>
  <si>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</si>
  <si>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</si>
  <si>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</si>
  <si>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</si>
  <si>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</si>
  <si>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</si>
  <si>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</si>
  <si>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</si>
  <si>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</si>
  <si>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</si>
  <si>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</si>
  <si>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</si>
  <si>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</si>
  <si>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</si>
  <si>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</si>
  <si>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</si>
  <si>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</si>
  <si>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</si>
  <si>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</si>
  <si>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</si>
  <si>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</si>
  <si>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</si>
  <si>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</si>
  <si>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</si>
  <si>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</si>
  <si>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</si>
  <si>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</si>
  <si>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</si>
  <si>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</si>
  <si>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</si>
  <si>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</si>
  <si>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</si>
  <si>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</si>
  <si>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</si>
  <si>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</si>
  <si>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</si>
  <si>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</si>
  <si>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</si>
  <si>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</si>
  <si>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</si>
  <si>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</si>
  <si>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</si>
  <si>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</si>
  <si>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</si>
  <si>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</si>
  <si>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</si>
  <si>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</si>
  <si>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</si>
  <si>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</si>
  <si>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</si>
  <si>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</si>
  <si>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</si>
  <si>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</si>
  <si>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</si>
  <si>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</si>
  <si>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</si>
  <si>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</si>
  <si>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</si>
  <si>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</si>
  <si>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</si>
  <si>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</si>
  <si>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</si>
  <si>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</si>
  <si>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</si>
  <si>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</si>
  <si>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</si>
  <si>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</si>
  <si>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</si>
  <si>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</si>
  <si>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</si>
  <si>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</si>
  <si>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</si>
  <si>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</si>
  <si>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</si>
  <si>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</si>
  <si>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</si>
  <si>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</si>
  <si>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</si>
  <si>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</si>
  <si>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</si>
  <si>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</si>
  <si>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</si>
  <si>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</si>
  <si>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</si>
  <si>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</si>
  <si>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</si>
  <si>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</si>
  <si>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</si>
  <si>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</si>
  <si>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</si>
  <si>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</si>
  <si>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</si>
  <si>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</si>
  <si>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</si>
  <si>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</si>
  <si>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</si>
  <si>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</si>
  <si>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</si>
  <si>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</si>
  <si>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</si>
  <si>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</si>
  <si>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</si>
  <si>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</si>
  <si>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</si>
  <si>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</si>
  <si>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</si>
  <si>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</si>
  <si>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</si>
  <si>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</si>
  <si>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</si>
  <si>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</si>
  <si>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</si>
  <si>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</si>
  <si>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</si>
  <si>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</si>
  <si>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</si>
  <si>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</si>
  <si>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</si>
  <si>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</si>
  <si>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</si>
  <si>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</si>
  <si>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</si>
  <si>
    <t>Compensation heat pulse</t>
  </si>
  <si>
    <t>1UTC-12:00, Y</t>
  </si>
  <si>
    <t>2UTC-11:00, X</t>
  </si>
  <si>
    <t>3UTC-10:00, W</t>
  </si>
  <si>
    <t>4UTC-09:30, V†</t>
  </si>
  <si>
    <t>5UTC-09:00, V</t>
  </si>
  <si>
    <t>6UTC-08:00, U</t>
  </si>
  <si>
    <t>7UTC-07:00, T</t>
  </si>
  <si>
    <t>8UTC-06:00, S</t>
  </si>
  <si>
    <t>9UTC-05:00, R</t>
  </si>
  <si>
    <t>10UTC-04:30, Q†</t>
  </si>
  <si>
    <t>11UTC-04:00, Q</t>
  </si>
  <si>
    <t>12UTC-03:30, P†</t>
  </si>
  <si>
    <t>13UTC-03:00, P</t>
  </si>
  <si>
    <t>14UTC-02:00, O</t>
  </si>
  <si>
    <t>15UTC-01:00, N</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</si>
</sst>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
      <patternFill patternType="solid">
        <fgColor rgb="FF0070C0"/>
        <bgColor rgb="FF003300"/>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4">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7" borderId="0" xfId="1" applyFont="1" applyFill="1" applyBorder="1" applyAlignment="1">
      <alignment horizontal="center" vertical="center" wrapText="1"/>
    </xf>
    <xf numFmtId="0" fontId="7" fillId="7" borderId="7"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7" fillId="7" borderId="13" xfId="1" applyFont="1" applyFill="1" applyBorder="1" applyAlignment="1">
      <alignment horizontal="center" vertical="center" wrapText="1"/>
    </xf>
    <xf numFmtId="0" fontId="7" fillId="7" borderId="14" xfId="1" applyFont="1" applyFill="1" applyBorder="1" applyAlignment="1">
      <alignment horizontal="center" vertical="center" wrapText="1"/>
    </xf>
    <xf numFmtId="0" fontId="7" fillId="7" borderId="16" xfId="1"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7" fillId="0" borderId="0" xfId="0" applyFont="1" applyBorder="1" applyAlignment="1" applyProtection="1">
      <alignment horizontal="center" vertical="center" wrapText="1"/>
    </xf>
    <xf numFmtId="0" fontId="7" fillId="7" borderId="7" xfId="1" applyFont="1" applyFill="1" applyBorder="1" applyAlignment="1" applyProtection="1">
      <alignment horizontal="center" vertical="center" wrapText="1"/>
    </xf>
    <xf numFmtId="0" fontId="7" fillId="7" borderId="8" xfId="1" applyFont="1" applyFill="1" applyBorder="1" applyAlignment="1" applyProtection="1">
      <alignment horizontal="center" vertical="center" wrapText="1"/>
    </xf>
    <xf numFmtId="0" fontId="7" fillId="7" borderId="9" xfId="1" applyFont="1" applyFill="1" applyBorder="1" applyAlignment="1" applyProtection="1">
      <alignment horizontal="center" vertical="center" wrapText="1"/>
    </xf>
    <xf numFmtId="0" fontId="7" fillId="7"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8"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8"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9" borderId="0" xfId="0" applyFont="1" applyFill="1" applyBorder="1" applyAlignment="1" applyProtection="1">
      <alignment horizontal="center" vertical="center"/>
    </xf>
    <xf numFmtId="0" fontId="7" fillId="8" borderId="0" xfId="0" applyFont="1" applyFill="1" applyBorder="1" applyAlignment="1" applyProtection="1">
      <alignment horizontal="center" vertical="center" wrapText="1"/>
      <protection locked="0"/>
    </xf>
    <xf numFmtId="0" fontId="7" fillId="11" borderId="0" xfId="0" applyFont="1" applyFill="1" applyBorder="1" applyAlignment="1" applyProtection="1">
      <alignment horizontal="center" vertical="center"/>
      <protection locked="0"/>
    </xf>
    <xf numFmtId="0" fontId="7" fillId="11" borderId="0" xfId="0" applyFont="1" applyFill="1" applyBorder="1" applyProtection="1">
      <protection locked="0"/>
    </xf>
    <xf numFmtId="0" fontId="7" fillId="11" borderId="24" xfId="0" applyFont="1" applyFill="1" applyBorder="1" applyProtection="1">
      <protection locked="0"/>
    </xf>
    <xf numFmtId="0" fontId="7" fillId="11" borderId="25" xfId="0" applyFont="1" applyFill="1" applyBorder="1" applyProtection="1">
      <protection locked="0"/>
    </xf>
    <xf numFmtId="0" fontId="7" fillId="10" borderId="3" xfId="0" applyFont="1" applyFill="1" applyBorder="1" applyAlignment="1" applyProtection="1">
      <alignment horizontal="center" vertical="center"/>
      <protection locked="0"/>
    </xf>
    <xf numFmtId="0" fontId="7" fillId="10" borderId="24" xfId="0" applyFont="1" applyFill="1" applyBorder="1" applyAlignment="1" applyProtection="1">
      <alignment horizontal="center" vertical="center"/>
      <protection locked="0"/>
    </xf>
    <xf numFmtId="0" fontId="7" fillId="10" borderId="2" xfId="0" applyFont="1" applyFill="1" applyBorder="1" applyAlignment="1" applyProtection="1">
      <alignment horizontal="center" vertical="center"/>
      <protection locked="0"/>
    </xf>
    <xf numFmtId="0" fontId="7" fillId="10" borderId="25" xfId="0" applyFont="1" applyFill="1" applyBorder="1" applyAlignment="1" applyProtection="1">
      <alignment horizontal="center" vertical="center"/>
      <protection locked="0"/>
    </xf>
    <xf numFmtId="164" fontId="7" fillId="10"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7" borderId="5" xfId="1" applyFont="1" applyFill="1" applyBorder="1" applyAlignment="1">
      <alignment horizontal="center" vertical="center" wrapText="1"/>
    </xf>
    <xf numFmtId="0" fontId="7" fillId="7" borderId="6"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7" borderId="8" xfId="1" applyFont="1" applyFill="1" applyBorder="1" applyAlignment="1" applyProtection="1">
      <alignment horizontal="center" vertical="center" wrapText="1"/>
    </xf>
    <xf numFmtId="0" fontId="25" fillId="7" borderId="10" xfId="1" applyFont="1" applyFill="1" applyBorder="1" applyAlignment="1" applyProtection="1">
      <alignment horizontal="center" vertical="center" wrapText="1"/>
    </xf>
    <xf numFmtId="0" fontId="25" fillId="7" borderId="14" xfId="1" applyFont="1" applyFill="1" applyBorder="1" applyAlignment="1">
      <alignment horizontal="center" vertical="center" wrapText="1"/>
    </xf>
    <xf numFmtId="0" fontId="25" fillId="7" borderId="7" xfId="1" applyFont="1" applyFill="1" applyBorder="1" applyAlignment="1">
      <alignment horizontal="center" vertical="center" wrapText="1"/>
    </xf>
    <xf numFmtId="0" fontId="25" fillId="7" borderId="18" xfId="1" applyFont="1" applyFill="1" applyBorder="1" applyAlignment="1">
      <alignment horizontal="center" vertical="center" wrapText="1"/>
    </xf>
    <xf numFmtId="0" fontId="25" fillId="7" borderId="19" xfId="1" applyFont="1" applyFill="1" applyBorder="1" applyAlignment="1">
      <alignment horizontal="center" vertical="center" wrapText="1"/>
    </xf>
    <xf numFmtId="0" fontId="23" fillId="7" borderId="9" xfId="2"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8" fillId="12" borderId="5" xfId="0" applyFont="1" applyFill="1" applyBorder="1" applyAlignment="1" applyProtection="1">
      <alignment horizontal="center" vertical="center" wrapText="1"/>
    </xf>
    <xf numFmtId="0" fontId="8" fillId="12" borderId="6" xfId="0" applyFont="1" applyFill="1" applyBorder="1" applyAlignment="1" applyProtection="1">
      <alignment horizontal="center" vertical="center" wrapText="1"/>
    </xf>
    <xf numFmtId="0" fontId="8" fillId="12" borderId="11"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8" fillId="12" borderId="5"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8" borderId="0" xfId="0" applyFont="1" applyFill="1" applyBorder="1" applyAlignment="1" applyProtection="1">
      <alignment horizontal="center" vertical="center" wrapText="1"/>
    </xf>
    <xf numFmtId="0" fontId="8" fillId="8" borderId="0" xfId="0"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tabSelected="1" zoomScale="85" zoomScaleNormal="85" workbookViewId="0"/>
  </sheetViews>
  <sheetFormatPr baseColWidth="10" defaultColWidth="5.7109375" defaultRowHeight="12.75"/>
  <cols>
    <col min="1" max="1" width="35.7109375" style="53" customWidth="1"/>
    <col min="2" max="2" width="50.7109375" style="53" customWidth="1"/>
    <col min="3" max="3" width="25.7109375" style="53" customWidth="1"/>
    <col min="4" max="4" width="30.7109375" style="54" customWidth="1"/>
    <col min="5" max="5" width="8.140625" style="53" customWidth="1"/>
    <col min="6" max="6" width="71.140625" style="53" customWidth="1"/>
    <col min="7" max="16384" width="5.7109375" style="54"/>
  </cols>
  <sheetData>
    <row r="1" spans="1:6" ht="24.95" customHeight="1" thickBot="1">
      <c r="A1" s="38" t="str">
        <f>IFERROR(UPPER(LEFT(site_md!D4,3)) &amp; "_" &amp; UPPER(LEFT(site_md!D3,3)) &amp; IF(ISBLANK(stand_md!D2),"","_") &amp; UPPER(LEFT(stand_md!D2,3)) &amp; IF(ISBLANK(stand_md!D4),"","_") &amp; UPPER(LEFT(stand_md!D4,3)) &amp; "_metadata.xlsx", "")</f>
        <v>__metadata.xlsx</v>
      </c>
      <c r="B1" s="39"/>
      <c r="C1" s="39"/>
      <c r="D1" s="40"/>
    </row>
    <row r="2" spans="1:6" ht="30" customHeight="1" thickBot="1">
      <c r="A2" s="41" t="s">
        <v>0</v>
      </c>
      <c r="B2" s="41" t="s">
        <v>1</v>
      </c>
      <c r="C2" s="41" t="s">
        <v>2</v>
      </c>
      <c r="D2" s="42" t="s">
        <v>3</v>
      </c>
      <c r="F2" s="44" t="s">
        <v>967</v>
      </c>
    </row>
    <row r="3" spans="1:6" ht="30" customHeight="1">
      <c r="A3" s="18" t="s">
        <v>4</v>
      </c>
      <c r="B3" s="18" t="s">
        <v>5</v>
      </c>
      <c r="C3" s="18" t="s">
        <v>6</v>
      </c>
      <c r="D3" s="15"/>
      <c r="F3" s="55" t="s">
        <v>968</v>
      </c>
    </row>
    <row r="4" spans="1:6" ht="30" customHeight="1">
      <c r="A4" s="19" t="s">
        <v>7</v>
      </c>
      <c r="B4" s="19" t="s">
        <v>8</v>
      </c>
      <c r="C4" s="102" t="str">
        <f>HYPERLINK("#site_dic!$A$1","CLICK HERE to see DICTIONARY")</f>
        <v>CLICK HERE to see DICTIONARY</v>
      </c>
      <c r="D4" s="16"/>
      <c r="F4" s="56" t="s">
        <v>990</v>
      </c>
    </row>
    <row r="5" spans="1:6" ht="34.5" customHeight="1">
      <c r="A5" s="19" t="s">
        <v>10</v>
      </c>
      <c r="B5" s="19" t="s">
        <v>914</v>
      </c>
      <c r="C5" s="19" t="s">
        <v>6</v>
      </c>
      <c r="D5" s="16"/>
      <c r="F5" s="56" t="s">
        <v>1022</v>
      </c>
    </row>
    <row r="6" spans="1:6" ht="40.5" customHeight="1">
      <c r="A6" s="19" t="s">
        <v>11</v>
      </c>
      <c r="B6" s="19" t="s">
        <v>915</v>
      </c>
      <c r="C6" s="19" t="s">
        <v>6</v>
      </c>
      <c r="D6" s="16"/>
      <c r="F6" s="56" t="s">
        <v>991</v>
      </c>
    </row>
    <row r="7" spans="1:6" ht="35.1" customHeight="1" thickBot="1">
      <c r="A7" s="19" t="s">
        <v>12</v>
      </c>
      <c r="B7" s="19" t="s">
        <v>916</v>
      </c>
      <c r="C7" s="19" t="s">
        <v>6</v>
      </c>
      <c r="D7" s="16"/>
      <c r="F7" s="57" t="s">
        <v>974</v>
      </c>
    </row>
    <row r="8" spans="1:6" ht="35.1" customHeight="1">
      <c r="A8" s="19" t="s">
        <v>13</v>
      </c>
      <c r="B8" s="19" t="s">
        <v>917</v>
      </c>
      <c r="C8" s="19" t="s">
        <v>6</v>
      </c>
      <c r="D8" s="16"/>
    </row>
    <row r="9" spans="1:6" ht="35.1" customHeight="1">
      <c r="A9" s="19" t="s">
        <v>14</v>
      </c>
      <c r="B9" s="19" t="s">
        <v>918</v>
      </c>
      <c r="C9" s="19" t="s">
        <v>6</v>
      </c>
      <c r="D9" s="16"/>
    </row>
    <row r="10" spans="1:6" ht="35.1" customHeight="1">
      <c r="A10" s="19" t="s">
        <v>15</v>
      </c>
      <c r="B10" s="19" t="s">
        <v>919</v>
      </c>
      <c r="C10" s="19" t="s">
        <v>6</v>
      </c>
      <c r="D10" s="16"/>
    </row>
    <row r="11" spans="1:6" ht="35.1" customHeight="1">
      <c r="A11" s="19" t="s">
        <v>16</v>
      </c>
      <c r="B11" s="19" t="s">
        <v>920</v>
      </c>
      <c r="C11" s="19" t="s">
        <v>6</v>
      </c>
      <c r="D11" s="16"/>
    </row>
    <row r="12" spans="1:6" ht="35.1" customHeight="1">
      <c r="A12" s="19" t="s">
        <v>17</v>
      </c>
      <c r="B12" s="19" t="s">
        <v>921</v>
      </c>
      <c r="C12" s="19" t="s">
        <v>6</v>
      </c>
      <c r="D12" s="16"/>
    </row>
    <row r="13" spans="1:6" ht="30" customHeight="1">
      <c r="A13" s="19" t="s">
        <v>18</v>
      </c>
      <c r="B13" s="101" t="str">
        <f>HYPERLINK("#site_dic!L10","Latitude of the site in decimal format. CLICK HERE for a a degree, minutes,seconds → decimal converter")</f>
        <v>Latitude of the site in decimal format. CLICK HERE for a a degree, minutes,seconds → decimal converter</v>
      </c>
      <c r="C13" s="19" t="s">
        <v>19</v>
      </c>
      <c r="D13" s="16"/>
      <c r="E13" s="58"/>
    </row>
    <row r="14" spans="1:6" ht="30" customHeight="1">
      <c r="A14" s="19" t="s">
        <v>20</v>
      </c>
      <c r="B14" s="101" t="str">
        <f>HYPERLINK("#site_dic!L11","Longitude of the site in decimal format. CLICK HERE for a a degree, minutes,seconds → decimal converter")</f>
        <v>Longitude of the site in decimal format. CLICK HERE for a a degree, minutes,seconds → decimal converter</v>
      </c>
      <c r="C14" s="19" t="s">
        <v>19</v>
      </c>
      <c r="D14" s="16"/>
      <c r="E14" s="58"/>
    </row>
    <row r="15" spans="1:6" ht="30" customHeight="1">
      <c r="A15" s="19" t="s">
        <v>21</v>
      </c>
      <c r="B15" s="19" t="s">
        <v>22</v>
      </c>
      <c r="C15" s="19" t="s">
        <v>23</v>
      </c>
      <c r="D15" s="16"/>
    </row>
    <row r="16" spans="1:6" ht="30" customHeight="1">
      <c r="A16" s="19" t="s">
        <v>24</v>
      </c>
      <c r="B16" s="19" t="s">
        <v>922</v>
      </c>
      <c r="C16" s="101" t="str">
        <f>HYPERLINK("#site_dic!c1","CLICK HERE to see DICTIONARY")</f>
        <v>CLICK HERE to see DICTIONARY</v>
      </c>
      <c r="D16" s="16"/>
    </row>
    <row r="17" spans="1:5" ht="30" customHeight="1">
      <c r="A17" s="19" t="s">
        <v>26</v>
      </c>
      <c r="B17" s="19" t="s">
        <v>923</v>
      </c>
      <c r="C17" s="24" t="s">
        <v>27</v>
      </c>
      <c r="D17" s="16"/>
      <c r="E17" s="59"/>
    </row>
    <row r="18" spans="1:5" ht="30" customHeight="1">
      <c r="A18" s="19" t="s">
        <v>28</v>
      </c>
      <c r="B18" s="19" t="s">
        <v>924</v>
      </c>
      <c r="C18" s="101" t="str">
        <f>HYPERLINK("#site_dic!e1","CLICK HERE to see DICTIONARY")</f>
        <v>CLICK HERE to see DICTIONARY</v>
      </c>
      <c r="D18" s="16"/>
      <c r="E18" s="60"/>
    </row>
    <row r="19" spans="1:5" ht="30" customHeight="1">
      <c r="A19" s="19" t="s">
        <v>30</v>
      </c>
      <c r="B19" s="19" t="str">
        <f>HYPERLINK("http://fluxnet.ornl.gov/","Does the site participate in the FLUXNET network?")</f>
        <v>Does the site participate in the FLUXNET network?</v>
      </c>
      <c r="C19" s="19" t="s">
        <v>31</v>
      </c>
      <c r="D19" s="16"/>
    </row>
    <row r="20" spans="1:5" ht="39.950000000000003" customHeight="1">
      <c r="A20" s="19" t="s">
        <v>33</v>
      </c>
      <c r="B20" s="19" t="str">
        <f>HYPERLINK("http://www.wsl.ch/fe/landschaftsdynamik/projekte/DendroGlobal/index_EN","Does the site participate in the DENDROGLOBAL network?")</f>
        <v>Does the site participate in the DENDROGLOBAL network?</v>
      </c>
      <c r="C20" s="19" t="s">
        <v>31</v>
      </c>
      <c r="D20" s="16"/>
    </row>
    <row r="21" spans="1:5" ht="125.1" customHeight="1">
      <c r="A21" s="19" t="s">
        <v>35</v>
      </c>
      <c r="B21" s="19" t="s">
        <v>36</v>
      </c>
      <c r="C21" s="19" t="s">
        <v>6</v>
      </c>
      <c r="D21" s="16"/>
    </row>
    <row r="22" spans="1:5" ht="39.950000000000003" customHeight="1">
      <c r="A22" s="93" t="s">
        <v>1035</v>
      </c>
      <c r="B22" s="93" t="s">
        <v>1036</v>
      </c>
      <c r="C22" s="93" t="s">
        <v>1037</v>
      </c>
      <c r="D22" s="94" t="str">
        <f>IFERROR(UPPER(LEFT(site_md!D4,3)) &amp; "_" &amp; UPPER(LEFT(site_md!D3,3)) &amp; IF(ISBLANK(stand_md!D2),"","_") &amp; UPPER(LEFT(stand_md!D2,3)) &amp; IF(ISBLANK(stand_md!D4),"","_") &amp; UPPER(LEFT(stand_md!D4,3)), "")</f>
        <v>_</v>
      </c>
    </row>
    <row r="24" spans="1:5">
      <c r="B24" s="61"/>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letters and numbers only)"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54" customWidth="1"/>
    <col min="2" max="2" width="55.7109375" style="54" customWidth="1"/>
    <col min="3" max="3" width="25.7109375" style="54" customWidth="1"/>
    <col min="4" max="4" width="30.7109375" style="90" customWidth="1"/>
    <col min="5" max="5" width="9.42578125" style="54" customWidth="1"/>
    <col min="6" max="6" width="71.140625" style="54" customWidth="1"/>
    <col min="7" max="16384" width="11.42578125" style="54"/>
  </cols>
  <sheetData>
    <row r="1" spans="1:6" ht="30" customHeight="1" thickBot="1">
      <c r="A1" s="17" t="s">
        <v>0</v>
      </c>
      <c r="B1" s="17" t="s">
        <v>1</v>
      </c>
      <c r="C1" s="17" t="s">
        <v>2</v>
      </c>
      <c r="D1" s="89" t="s">
        <v>3</v>
      </c>
    </row>
    <row r="2" spans="1:6" ht="30" customHeight="1">
      <c r="A2" s="18" t="s">
        <v>1041</v>
      </c>
      <c r="B2" s="18" t="s">
        <v>925</v>
      </c>
      <c r="C2" s="18" t="s">
        <v>6</v>
      </c>
      <c r="D2" s="15"/>
      <c r="F2" s="44" t="s">
        <v>967</v>
      </c>
    </row>
    <row r="3" spans="1:6" ht="30" customHeight="1">
      <c r="A3" s="19" t="s">
        <v>37</v>
      </c>
      <c r="B3" s="19" t="s">
        <v>926</v>
      </c>
      <c r="C3" s="101" t="str">
        <f>HYPERLINK("#stand_and_species_dic!A1","CLICK HERE to see DICTIONARY")</f>
        <v>CLICK HERE to see DICTIONARY</v>
      </c>
      <c r="D3" s="16"/>
      <c r="F3" s="55" t="s">
        <v>968</v>
      </c>
    </row>
    <row r="4" spans="1:6" ht="30" customHeight="1">
      <c r="A4" s="19" t="s">
        <v>39</v>
      </c>
      <c r="B4" s="19" t="s">
        <v>40</v>
      </c>
      <c r="C4" s="24" t="s">
        <v>6</v>
      </c>
      <c r="D4" s="16"/>
      <c r="F4" s="56" t="s">
        <v>990</v>
      </c>
    </row>
    <row r="5" spans="1:6" ht="36" customHeight="1">
      <c r="A5" s="19" t="s">
        <v>41</v>
      </c>
      <c r="B5" s="19" t="s">
        <v>927</v>
      </c>
      <c r="C5" s="24" t="s">
        <v>42</v>
      </c>
      <c r="D5" s="16"/>
      <c r="F5" s="56" t="s">
        <v>1023</v>
      </c>
    </row>
    <row r="6" spans="1:6" ht="42.75" customHeight="1">
      <c r="A6" s="19" t="s">
        <v>43</v>
      </c>
      <c r="B6" s="19" t="s">
        <v>44</v>
      </c>
      <c r="C6" s="24" t="s">
        <v>23</v>
      </c>
      <c r="D6" s="16"/>
      <c r="F6" s="56" t="s">
        <v>977</v>
      </c>
    </row>
    <row r="7" spans="1:6" ht="30" customHeight="1" thickBot="1">
      <c r="A7" s="19" t="s">
        <v>45</v>
      </c>
      <c r="B7" s="19" t="s">
        <v>46</v>
      </c>
      <c r="C7" s="24" t="s">
        <v>47</v>
      </c>
      <c r="D7" s="16"/>
      <c r="F7" s="57" t="s">
        <v>975</v>
      </c>
    </row>
    <row r="8" spans="1:6" ht="30" customHeight="1">
      <c r="A8" s="19" t="s">
        <v>48</v>
      </c>
      <c r="B8" s="19" t="s">
        <v>49</v>
      </c>
      <c r="C8" s="24" t="s">
        <v>50</v>
      </c>
      <c r="D8" s="16"/>
    </row>
    <row r="9" spans="1:6" ht="30" customHeight="1">
      <c r="A9" s="19" t="s">
        <v>51</v>
      </c>
      <c r="B9" s="19" t="s">
        <v>52</v>
      </c>
      <c r="C9" s="24" t="s">
        <v>53</v>
      </c>
      <c r="D9" s="16"/>
    </row>
    <row r="10" spans="1:6" ht="30" customHeight="1">
      <c r="A10" s="19" t="s">
        <v>54</v>
      </c>
      <c r="B10" s="19" t="s">
        <v>55</v>
      </c>
      <c r="C10" s="101" t="str">
        <f>HYPERLINK("#stand_and_species_dic!E1","CLICK HERE to see DICTIONARY")</f>
        <v>CLICK HERE to see DICTIONARY</v>
      </c>
      <c r="D10" s="16"/>
    </row>
    <row r="11" spans="1:6" ht="30" customHeight="1">
      <c r="A11" s="19" t="s">
        <v>56</v>
      </c>
      <c r="B11" s="19" t="s">
        <v>57</v>
      </c>
      <c r="C11" s="101" t="str">
        <f>HYPERLINK("#stand_and_species_dic!C1","CLICK HERE to see DICTIONARY")</f>
        <v>CLICK HERE to see DICTIONARY</v>
      </c>
      <c r="D11" s="16"/>
    </row>
    <row r="12" spans="1:6" ht="30" customHeight="1">
      <c r="A12" s="19" t="s">
        <v>59</v>
      </c>
      <c r="B12" s="19" t="s">
        <v>60</v>
      </c>
      <c r="C12" s="24" t="s">
        <v>61</v>
      </c>
      <c r="D12" s="16"/>
    </row>
    <row r="13" spans="1:6" ht="30" customHeight="1">
      <c r="A13" s="19" t="s">
        <v>62</v>
      </c>
      <c r="B13" s="19" t="s">
        <v>1028</v>
      </c>
      <c r="C13" s="101" t="str">
        <f>HYPERLINK("#stand_and_species_dic!G1","CLICK HERE to see DICTIONARY")</f>
        <v>CLICK HERE to see DICTIONARY</v>
      </c>
      <c r="D13" s="16"/>
    </row>
    <row r="14" spans="1:6" ht="30" customHeight="1">
      <c r="A14" s="19" t="s">
        <v>63</v>
      </c>
      <c r="B14" s="19" t="s">
        <v>928</v>
      </c>
      <c r="C14" s="19" t="s">
        <v>64</v>
      </c>
      <c r="D14" s="16"/>
    </row>
    <row r="15" spans="1:6" ht="30" customHeight="1">
      <c r="A15" s="19" t="s">
        <v>65</v>
      </c>
      <c r="B15" s="19" t="s">
        <v>66</v>
      </c>
      <c r="C15" s="19" t="s">
        <v>64</v>
      </c>
      <c r="D15" s="16"/>
    </row>
    <row r="16" spans="1:6" ht="30" customHeight="1">
      <c r="A16" s="19" t="s">
        <v>67</v>
      </c>
      <c r="B16" s="19" t="s">
        <v>68</v>
      </c>
      <c r="C16" s="19" t="s">
        <v>64</v>
      </c>
      <c r="D16" s="16"/>
    </row>
    <row r="17" spans="1:4" ht="125.1" customHeight="1">
      <c r="A17" s="19" t="s">
        <v>69</v>
      </c>
      <c r="B17" s="19" t="s">
        <v>70</v>
      </c>
      <c r="C17" s="19" t="s">
        <v>6</v>
      </c>
      <c r="D17" s="16"/>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_x000a_Letters and numbers only."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_x000a_Letters and numbers only."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1" customWidth="1"/>
    <col min="2" max="2" width="45.7109375" style="21" customWidth="1"/>
    <col min="3" max="53" width="25.7109375" style="21" customWidth="1"/>
    <col min="54" max="16384" width="9.140625" style="54"/>
  </cols>
  <sheetData>
    <row r="1" spans="1:53" s="62" customFormat="1" ht="30" customHeight="1" thickBot="1">
      <c r="A1" s="17" t="s">
        <v>0</v>
      </c>
      <c r="B1" s="17" t="s">
        <v>1</v>
      </c>
      <c r="C1" s="17" t="s">
        <v>2</v>
      </c>
      <c r="D1" s="17">
        <v>1</v>
      </c>
      <c r="E1" s="17">
        <v>2</v>
      </c>
      <c r="F1" s="17">
        <v>3</v>
      </c>
      <c r="G1" s="17">
        <v>4</v>
      </c>
      <c r="H1" s="17">
        <v>5</v>
      </c>
      <c r="I1" s="17">
        <v>6</v>
      </c>
      <c r="J1" s="17">
        <v>7</v>
      </c>
      <c r="K1" s="17">
        <v>8</v>
      </c>
      <c r="L1" s="17">
        <v>9</v>
      </c>
      <c r="M1" s="17">
        <v>10</v>
      </c>
      <c r="N1" s="17">
        <v>11</v>
      </c>
      <c r="O1" s="17">
        <v>12</v>
      </c>
      <c r="P1" s="17">
        <v>13</v>
      </c>
      <c r="Q1" s="17">
        <v>14</v>
      </c>
      <c r="R1" s="17">
        <v>15</v>
      </c>
      <c r="S1" s="17">
        <v>16</v>
      </c>
      <c r="T1" s="17">
        <v>17</v>
      </c>
      <c r="U1" s="17">
        <v>18</v>
      </c>
      <c r="V1" s="17">
        <v>19</v>
      </c>
      <c r="W1" s="17">
        <v>20</v>
      </c>
      <c r="X1" s="17">
        <v>21</v>
      </c>
      <c r="Y1" s="17">
        <v>22</v>
      </c>
      <c r="Z1" s="17">
        <v>23</v>
      </c>
      <c r="AA1" s="17">
        <v>24</v>
      </c>
      <c r="AB1" s="17">
        <v>25</v>
      </c>
      <c r="AC1" s="17">
        <v>26</v>
      </c>
      <c r="AD1" s="17">
        <v>27</v>
      </c>
      <c r="AE1" s="17">
        <v>28</v>
      </c>
      <c r="AF1" s="17">
        <v>29</v>
      </c>
      <c r="AG1" s="17">
        <v>30</v>
      </c>
      <c r="AH1" s="17">
        <v>31</v>
      </c>
      <c r="AI1" s="17">
        <v>32</v>
      </c>
      <c r="AJ1" s="17">
        <v>33</v>
      </c>
      <c r="AK1" s="17">
        <v>34</v>
      </c>
      <c r="AL1" s="17">
        <v>35</v>
      </c>
      <c r="AM1" s="17">
        <v>36</v>
      </c>
      <c r="AN1" s="17">
        <v>37</v>
      </c>
      <c r="AO1" s="17">
        <v>38</v>
      </c>
      <c r="AP1" s="17">
        <v>39</v>
      </c>
      <c r="AQ1" s="17">
        <v>40</v>
      </c>
      <c r="AR1" s="17">
        <v>41</v>
      </c>
      <c r="AS1" s="17">
        <v>42</v>
      </c>
      <c r="AT1" s="17">
        <v>43</v>
      </c>
      <c r="AU1" s="17">
        <v>44</v>
      </c>
      <c r="AV1" s="17">
        <v>45</v>
      </c>
      <c r="AW1" s="17">
        <v>46</v>
      </c>
      <c r="AX1" s="17">
        <v>47</v>
      </c>
      <c r="AY1" s="17">
        <v>48</v>
      </c>
      <c r="AZ1" s="17">
        <v>49</v>
      </c>
      <c r="BA1" s="17">
        <v>50</v>
      </c>
    </row>
    <row r="2" spans="1:53" s="53" customFormat="1" ht="30" customHeight="1">
      <c r="A2" s="18" t="s">
        <v>71</v>
      </c>
      <c r="B2" s="18" t="s">
        <v>929</v>
      </c>
      <c r="C2" s="18" t="s">
        <v>72</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row>
    <row r="3" spans="1:53" s="53" customFormat="1" ht="30" customHeight="1">
      <c r="A3" s="19" t="s">
        <v>73</v>
      </c>
      <c r="B3" s="19" t="s">
        <v>930</v>
      </c>
      <c r="C3" s="19" t="s">
        <v>74</v>
      </c>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row>
    <row r="4" spans="1:53" s="53" customFormat="1" ht="30" customHeight="1">
      <c r="A4" s="19" t="s">
        <v>75</v>
      </c>
      <c r="B4" s="19" t="s">
        <v>931</v>
      </c>
      <c r="C4" s="101" t="str">
        <f>HYPERLINK("#stand_and_species_dic!i1","CLICK HERE to see DICTIONARY")</f>
        <v>CLICK HERE to see DICTIONARY</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s="53" customFormat="1" ht="30" customHeight="1">
      <c r="A5" s="19" t="s">
        <v>80</v>
      </c>
      <c r="B5" s="19" t="s">
        <v>932</v>
      </c>
      <c r="C5" s="19" t="s">
        <v>64</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ht="33.75" customHeight="1" thickBot="1">
      <c r="A6" s="20"/>
    </row>
    <row r="7" spans="1:53" ht="42.6" customHeight="1">
      <c r="B7" s="44" t="s">
        <v>967</v>
      </c>
      <c r="D7" s="63"/>
    </row>
    <row r="8" spans="1:53" ht="54.75" customHeight="1">
      <c r="B8" s="55" t="s">
        <v>968</v>
      </c>
    </row>
    <row r="9" spans="1:53" ht="48" customHeight="1">
      <c r="B9" s="56" t="s">
        <v>990</v>
      </c>
    </row>
    <row r="10" spans="1:53" ht="51" customHeight="1">
      <c r="B10" s="56" t="s">
        <v>1022</v>
      </c>
    </row>
    <row r="11" spans="1:53" ht="63" customHeight="1">
      <c r="B11" s="56" t="s">
        <v>977</v>
      </c>
    </row>
    <row r="12" spans="1:53" ht="63" customHeight="1">
      <c r="B12" s="55" t="s">
        <v>969</v>
      </c>
    </row>
    <row r="13" spans="1:53" ht="42.6" customHeight="1" thickBot="1">
      <c r="B13" s="57" t="s">
        <v>976</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27" customWidth="1"/>
    <col min="2" max="2" width="45.7109375" style="27" customWidth="1"/>
    <col min="3" max="103" width="25.7109375" style="27" customWidth="1"/>
    <col min="104" max="16384" width="11.42578125" style="27"/>
  </cols>
  <sheetData>
    <row r="1" spans="1:103" ht="30" customHeight="1" thickBot="1">
      <c r="A1" s="22" t="s">
        <v>0</v>
      </c>
      <c r="B1" s="22" t="s">
        <v>1</v>
      </c>
      <c r="C1" s="22" t="s">
        <v>2</v>
      </c>
      <c r="D1" s="22">
        <v>1</v>
      </c>
      <c r="E1" s="22">
        <v>2</v>
      </c>
      <c r="F1" s="22">
        <v>3</v>
      </c>
      <c r="G1" s="22">
        <v>4</v>
      </c>
      <c r="H1" s="22">
        <v>5</v>
      </c>
      <c r="I1" s="22">
        <v>6</v>
      </c>
      <c r="J1" s="22">
        <v>7</v>
      </c>
      <c r="K1" s="22">
        <v>8</v>
      </c>
      <c r="L1" s="22">
        <v>9</v>
      </c>
      <c r="M1" s="22">
        <v>10</v>
      </c>
      <c r="N1" s="22">
        <v>11</v>
      </c>
      <c r="O1" s="22">
        <v>12</v>
      </c>
      <c r="P1" s="22">
        <v>13</v>
      </c>
      <c r="Q1" s="22">
        <v>14</v>
      </c>
      <c r="R1" s="22">
        <v>15</v>
      </c>
      <c r="S1" s="22">
        <v>16</v>
      </c>
      <c r="T1" s="22">
        <v>17</v>
      </c>
      <c r="U1" s="22">
        <v>18</v>
      </c>
      <c r="V1" s="22">
        <v>19</v>
      </c>
      <c r="W1" s="22">
        <v>20</v>
      </c>
      <c r="X1" s="22">
        <v>21</v>
      </c>
      <c r="Y1" s="22">
        <v>22</v>
      </c>
      <c r="Z1" s="22">
        <v>23</v>
      </c>
      <c r="AA1" s="22">
        <v>24</v>
      </c>
      <c r="AB1" s="22">
        <v>25</v>
      </c>
      <c r="AC1" s="22">
        <v>26</v>
      </c>
      <c r="AD1" s="22">
        <v>27</v>
      </c>
      <c r="AE1" s="22">
        <v>28</v>
      </c>
      <c r="AF1" s="22">
        <v>29</v>
      </c>
      <c r="AG1" s="22">
        <v>30</v>
      </c>
      <c r="AH1" s="22">
        <v>31</v>
      </c>
      <c r="AI1" s="22">
        <v>32</v>
      </c>
      <c r="AJ1" s="22">
        <v>33</v>
      </c>
      <c r="AK1" s="22">
        <v>34</v>
      </c>
      <c r="AL1" s="22">
        <v>35</v>
      </c>
      <c r="AM1" s="22">
        <v>36</v>
      </c>
      <c r="AN1" s="22">
        <v>37</v>
      </c>
      <c r="AO1" s="22">
        <v>38</v>
      </c>
      <c r="AP1" s="22">
        <v>39</v>
      </c>
      <c r="AQ1" s="22">
        <v>40</v>
      </c>
      <c r="AR1" s="22">
        <v>41</v>
      </c>
      <c r="AS1" s="22">
        <v>42</v>
      </c>
      <c r="AT1" s="22">
        <v>43</v>
      </c>
      <c r="AU1" s="22">
        <v>44</v>
      </c>
      <c r="AV1" s="22">
        <v>45</v>
      </c>
      <c r="AW1" s="22">
        <v>46</v>
      </c>
      <c r="AX1" s="22">
        <v>47</v>
      </c>
      <c r="AY1" s="22">
        <v>48</v>
      </c>
      <c r="AZ1" s="22">
        <v>49</v>
      </c>
      <c r="BA1" s="22">
        <v>50</v>
      </c>
      <c r="BB1" s="22">
        <v>51</v>
      </c>
      <c r="BC1" s="22">
        <v>52</v>
      </c>
      <c r="BD1" s="22">
        <v>53</v>
      </c>
      <c r="BE1" s="22">
        <v>54</v>
      </c>
      <c r="BF1" s="22">
        <v>55</v>
      </c>
      <c r="BG1" s="22">
        <v>56</v>
      </c>
      <c r="BH1" s="22">
        <v>57</v>
      </c>
      <c r="BI1" s="22">
        <v>58</v>
      </c>
      <c r="BJ1" s="22">
        <v>59</v>
      </c>
      <c r="BK1" s="22">
        <v>60</v>
      </c>
      <c r="BL1" s="22">
        <v>61</v>
      </c>
      <c r="BM1" s="22">
        <v>62</v>
      </c>
      <c r="BN1" s="22">
        <v>63</v>
      </c>
      <c r="BO1" s="22">
        <v>64</v>
      </c>
      <c r="BP1" s="22">
        <v>65</v>
      </c>
      <c r="BQ1" s="22">
        <v>66</v>
      </c>
      <c r="BR1" s="22">
        <v>67</v>
      </c>
      <c r="BS1" s="22">
        <v>68</v>
      </c>
      <c r="BT1" s="22">
        <v>69</v>
      </c>
      <c r="BU1" s="22">
        <v>70</v>
      </c>
      <c r="BV1" s="22">
        <v>71</v>
      </c>
      <c r="BW1" s="22">
        <v>72</v>
      </c>
      <c r="BX1" s="22">
        <v>73</v>
      </c>
      <c r="BY1" s="22">
        <v>74</v>
      </c>
      <c r="BZ1" s="22">
        <v>75</v>
      </c>
      <c r="CA1" s="22">
        <v>76</v>
      </c>
      <c r="CB1" s="22">
        <v>77</v>
      </c>
      <c r="CC1" s="22">
        <v>78</v>
      </c>
      <c r="CD1" s="22">
        <v>79</v>
      </c>
      <c r="CE1" s="22">
        <v>80</v>
      </c>
      <c r="CF1" s="22">
        <v>81</v>
      </c>
      <c r="CG1" s="22">
        <v>82</v>
      </c>
      <c r="CH1" s="22">
        <v>83</v>
      </c>
      <c r="CI1" s="22">
        <v>84</v>
      </c>
      <c r="CJ1" s="22">
        <v>85</v>
      </c>
      <c r="CK1" s="22">
        <v>86</v>
      </c>
      <c r="CL1" s="22">
        <v>87</v>
      </c>
      <c r="CM1" s="22">
        <v>88</v>
      </c>
      <c r="CN1" s="22">
        <v>89</v>
      </c>
      <c r="CO1" s="22">
        <v>90</v>
      </c>
      <c r="CP1" s="22">
        <v>91</v>
      </c>
      <c r="CQ1" s="22">
        <v>92</v>
      </c>
      <c r="CR1" s="22">
        <v>93</v>
      </c>
      <c r="CS1" s="22">
        <v>94</v>
      </c>
      <c r="CT1" s="22">
        <v>95</v>
      </c>
      <c r="CU1" s="22">
        <v>96</v>
      </c>
      <c r="CV1" s="22">
        <v>97</v>
      </c>
      <c r="CW1" s="22">
        <v>98</v>
      </c>
      <c r="CX1" s="22">
        <v>99</v>
      </c>
      <c r="CY1" s="22">
        <v>100</v>
      </c>
    </row>
    <row r="2" spans="1:103" s="91" customFormat="1" ht="30" customHeight="1">
      <c r="A2" s="23" t="s">
        <v>1039</v>
      </c>
      <c r="B2" s="23" t="s">
        <v>1040</v>
      </c>
      <c r="C2" s="23" t="s">
        <v>6</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row>
    <row r="3" spans="1:103" s="91" customFormat="1" ht="30" customHeight="1">
      <c r="A3" s="24" t="s">
        <v>82</v>
      </c>
      <c r="B3" s="24" t="s">
        <v>83</v>
      </c>
      <c r="C3" s="24" t="s">
        <v>72</v>
      </c>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row>
    <row r="4" spans="1:103" s="91" customFormat="1" ht="30" customHeight="1">
      <c r="A4" s="24" t="s">
        <v>84</v>
      </c>
      <c r="B4" s="24" t="s">
        <v>85</v>
      </c>
      <c r="C4" s="24" t="s">
        <v>6</v>
      </c>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row>
    <row r="5" spans="1:103" s="91" customFormat="1" ht="30" customHeight="1">
      <c r="A5" s="24" t="s">
        <v>87</v>
      </c>
      <c r="B5" s="24" t="s">
        <v>88</v>
      </c>
      <c r="C5" s="24" t="s">
        <v>61</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row>
    <row r="6" spans="1:103" s="91" customFormat="1" ht="30" customHeight="1">
      <c r="A6" s="24" t="s">
        <v>89</v>
      </c>
      <c r="B6" s="24" t="s">
        <v>90</v>
      </c>
      <c r="C6" s="24" t="s">
        <v>23</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row>
    <row r="7" spans="1:103" s="91" customFormat="1" ht="30" customHeight="1">
      <c r="A7" s="24" t="s">
        <v>91</v>
      </c>
      <c r="B7" s="24" t="s">
        <v>933</v>
      </c>
      <c r="C7" s="24" t="s">
        <v>42</v>
      </c>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row>
    <row r="8" spans="1:103" s="91" customFormat="1" ht="30" customHeight="1">
      <c r="A8" s="24" t="s">
        <v>92</v>
      </c>
      <c r="B8" s="24" t="s">
        <v>934</v>
      </c>
      <c r="C8" s="101" t="str">
        <f>HYPERLINK("#plant_dic!a1","CLICK HERE to see DICTIONARY")</f>
        <v>CLICK HERE to see DICTIONARY</v>
      </c>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row>
    <row r="9" spans="1:103" s="91" customFormat="1" ht="30" customHeight="1">
      <c r="A9" s="24" t="s">
        <v>96</v>
      </c>
      <c r="B9" s="24" t="s">
        <v>935</v>
      </c>
      <c r="C9" s="24" t="s">
        <v>97</v>
      </c>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row>
    <row r="10" spans="1:103" s="91" customFormat="1" ht="30" customHeight="1">
      <c r="A10" s="24" t="s">
        <v>98</v>
      </c>
      <c r="B10" s="24" t="s">
        <v>99</v>
      </c>
      <c r="C10" s="24" t="s">
        <v>61</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row>
    <row r="11" spans="1:103" s="91" customFormat="1" ht="30" customHeight="1">
      <c r="A11" s="24" t="s">
        <v>100</v>
      </c>
      <c r="B11" s="24" t="s">
        <v>936</v>
      </c>
      <c r="C11" s="24" t="s">
        <v>101</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row>
    <row r="12" spans="1:103" s="91" customFormat="1" ht="30" customHeight="1">
      <c r="A12" s="24" t="s">
        <v>102</v>
      </c>
      <c r="B12" s="24" t="s">
        <v>937</v>
      </c>
      <c r="C12" s="24" t="s">
        <v>103</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row>
    <row r="13" spans="1:103" s="91" customFormat="1" ht="30" customHeight="1">
      <c r="A13" s="24" t="s">
        <v>104</v>
      </c>
      <c r="B13" s="24" t="s">
        <v>105</v>
      </c>
      <c r="C13" s="101" t="str">
        <f>HYPERLINK("#plant_dic!c1","CLICK HERE to see DICTIONARY")</f>
        <v>CLICK HERE to see DICTIONARY</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row>
    <row r="14" spans="1:103" s="91" customFormat="1" ht="30" customHeight="1">
      <c r="A14" s="24" t="s">
        <v>107</v>
      </c>
      <c r="B14" s="24" t="s">
        <v>108</v>
      </c>
      <c r="C14" s="101" t="str">
        <f>HYPERLINK("#plant_dic!e1","CLICK HERE to see DICTIONARY")</f>
        <v>CLICK HERE to see DICTIONARY</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row>
    <row r="15" spans="1:103" s="91" customFormat="1" ht="30" customHeight="1">
      <c r="A15" s="24" t="s">
        <v>110</v>
      </c>
      <c r="B15" s="24" t="s">
        <v>111</v>
      </c>
      <c r="C15" s="101" t="str">
        <f>HYPERLINK("#plant_dic!g1","CLICK HERE to see DICTIONARY")</f>
        <v>CLICK HERE to see DICTIONARY</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row>
    <row r="16" spans="1:103" s="91" customFormat="1" ht="30" customHeight="1">
      <c r="A16" s="24" t="s">
        <v>113</v>
      </c>
      <c r="B16" s="24" t="s">
        <v>114</v>
      </c>
      <c r="C16" s="101" t="str">
        <f>HYPERLINK("#plant_dic!i1","CLICK HERE to see DICTIONARY")</f>
        <v>CLICK HERE to see DICTIONARY</v>
      </c>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row>
    <row r="17" spans="1:103" s="91" customFormat="1" ht="30" customHeight="1">
      <c r="A17" s="24" t="s">
        <v>1042</v>
      </c>
      <c r="B17" s="24" t="s">
        <v>1043</v>
      </c>
      <c r="C17" s="101" t="str">
        <f>HYPERLINK("#plant_dic!k1","CLICK HERE to see DICTIONARY")</f>
        <v>CLICK HERE to see DICTIONARY</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row>
    <row r="18" spans="1:103" s="91" customFormat="1" ht="30" customHeight="1">
      <c r="A18" s="24" t="s">
        <v>115</v>
      </c>
      <c r="B18" s="24" t="s">
        <v>938</v>
      </c>
      <c r="C18" s="101" t="str">
        <f>HYPERLINK("#plant_dic!m1","CLICK HERE to see DICTIONARY")</f>
        <v>CLICK HERE to see DICTIONARY</v>
      </c>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row>
    <row r="19" spans="1:103" s="91" customFormat="1" ht="30" customHeight="1">
      <c r="A19" s="24" t="s">
        <v>117</v>
      </c>
      <c r="B19" s="24" t="s">
        <v>939</v>
      </c>
      <c r="C19" s="24" t="s">
        <v>101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row>
    <row r="20" spans="1:103" s="91" customFormat="1" ht="30" customHeight="1">
      <c r="A20" s="24" t="s">
        <v>118</v>
      </c>
      <c r="B20" s="24" t="s">
        <v>119</v>
      </c>
      <c r="C20" s="24" t="s">
        <v>23</v>
      </c>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row>
    <row r="21" spans="1:103" s="91" customFormat="1" ht="30" customHeight="1">
      <c r="A21" s="24" t="s">
        <v>120</v>
      </c>
      <c r="B21" s="24" t="s">
        <v>121</v>
      </c>
      <c r="C21" s="24" t="s">
        <v>913</v>
      </c>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row>
    <row r="22" spans="1:103" s="91" customFormat="1" ht="30" customHeight="1">
      <c r="A22" s="24" t="s">
        <v>122</v>
      </c>
      <c r="B22" s="24" t="s">
        <v>940</v>
      </c>
      <c r="C22" s="101" t="str">
        <f>HYPERLINK("#plant_dic!o1","CLICK HERE to see DICTIONARY")</f>
        <v>CLICK HERE to see DICTIONARY</v>
      </c>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row>
    <row r="23" spans="1:103" s="91" customFormat="1" ht="30" customHeight="1">
      <c r="A23" s="24" t="s">
        <v>124</v>
      </c>
      <c r="B23" s="24" t="s">
        <v>941</v>
      </c>
      <c r="C23" s="101" t="str">
        <f>HYPERLINK("#plant_dic!q1","CLICK HERE to see DICTIONARY")</f>
        <v>CLICK HERE to see DICTIONARY</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row>
    <row r="24" spans="1:103" s="91" customFormat="1" ht="125.1" customHeight="1">
      <c r="A24" s="48" t="s">
        <v>126</v>
      </c>
      <c r="B24" s="49" t="s">
        <v>127</v>
      </c>
      <c r="C24" s="49" t="s">
        <v>6</v>
      </c>
      <c r="D24" s="50"/>
      <c r="E24" s="50"/>
      <c r="F24" s="50"/>
      <c r="G24" s="5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row>
    <row r="25" spans="1:103" s="91" customFormat="1" ht="30" customHeight="1">
      <c r="A25" s="95" t="s">
        <v>81</v>
      </c>
      <c r="B25" s="95" t="s">
        <v>1036</v>
      </c>
      <c r="C25" s="95" t="s">
        <v>1037</v>
      </c>
      <c r="D25" s="96" t="str">
        <f>IF(NOT(ISBLANK(plant_md!D$2)),UPPER(site_md!$D$4) &amp; "_" &amp; UPPER(LEFT(site_md!$D$3,3)) &amp; IF(ISBLANK(stand_md!D2),"","_") &amp; UPPER(LEFT(stand_md!D2,3)) &amp; IF(ISBLANK(stand_md!D4),"","_") &amp; UPPER(LEFT(stand_md!D4,3))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96" t="str">
        <f>IF(NOT(ISBLANK(plant_md!E$2)),UPPER(site_md!$D$4) &amp; "_" &amp; UPPER(LEFT(site_md!$D$3,3)) &amp; IF(ISBLANK(stand_md!E2),"","_") &amp; UPPER(LEFT(stand_md!E2,3)) &amp; IF(ISBLANK(stand_md!E4),"","_") &amp; UPPER(LEFT(stand_md!E4,3))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96" t="str">
        <f>IF(NOT(ISBLANK(plant_md!F$2)),UPPER(site_md!$D$4) &amp; "_" &amp; UPPER(LEFT(site_md!$D$3,3)) &amp; IF(ISBLANK(stand_md!F2),"","_") &amp; UPPER(LEFT(stand_md!F2,3)) &amp; IF(ISBLANK(stand_md!F4),"","_") &amp; UPPER(LEFT(stand_md!F4,3))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96" t="str">
        <f>IF(NOT(ISBLANK(plant_md!G$2)),UPPER(site_md!$D$4) &amp; "_" &amp; UPPER(LEFT(site_md!$D$3,3)) &amp; IF(ISBLANK(stand_md!G2),"","_") &amp; UPPER(LEFT(stand_md!G2,3)) &amp; IF(ISBLANK(stand_md!G4),"","_") &amp; UPPER(LEFT(stand_md!G4,3))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96" t="str">
        <f>IF(NOT(ISBLANK(plant_md!H$2)),UPPER(site_md!$D$4) &amp; "_" &amp; UPPER(LEFT(site_md!$D$3,3)) &amp; IF(ISBLANK(stand_md!H2),"","_") &amp; UPPER(LEFT(stand_md!H2,3)) &amp; IF(ISBLANK(stand_md!H4),"","_") &amp; UPPER(LEFT(stand_md!H4,3))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96" t="str">
        <f>IF(NOT(ISBLANK(plant_md!I$2)),UPPER(site_md!$D$4) &amp; "_" &amp; UPPER(LEFT(site_md!$D$3,3)) &amp; IF(ISBLANK(stand_md!I2),"","_") &amp; UPPER(LEFT(stand_md!I2,3)) &amp; IF(ISBLANK(stand_md!I4),"","_") &amp; UPPER(LEFT(stand_md!I4,3))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96" t="str">
        <f>IF(NOT(ISBLANK(plant_md!J$2)),UPPER(site_md!$D$4) &amp; "_" &amp; UPPER(LEFT(site_md!$D$3,3)) &amp; IF(ISBLANK(stand_md!J2),"","_") &amp; UPPER(LEFT(stand_md!J2,3)) &amp; IF(ISBLANK(stand_md!J4),"","_") &amp; UPPER(LEFT(stand_md!J4,3))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96" t="str">
        <f>IF(NOT(ISBLANK(plant_md!K$2)),UPPER(site_md!$D$4) &amp; "_" &amp; UPPER(LEFT(site_md!$D$3,3)) &amp; IF(ISBLANK(stand_md!K2),"","_") &amp; UPPER(LEFT(stand_md!K2,3)) &amp; IF(ISBLANK(stand_md!K4),"","_") &amp; UPPER(LEFT(stand_md!K4,3))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96" t="str">
        <f>IF(NOT(ISBLANK(plant_md!L$2)),UPPER(site_md!$D$4) &amp; "_" &amp; UPPER(LEFT(site_md!$D$3,3)) &amp; IF(ISBLANK(stand_md!L2),"","_") &amp; UPPER(LEFT(stand_md!L2,3)) &amp; IF(ISBLANK(stand_md!L4),"","_") &amp; UPPER(LEFT(stand_md!L4,3))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96" t="str">
        <f>IF(NOT(ISBLANK(plant_md!M$2)),UPPER(site_md!$D$4) &amp; "_" &amp; UPPER(LEFT(site_md!$D$3,3)) &amp; IF(ISBLANK(stand_md!M2),"","_") &amp; UPPER(LEFT(stand_md!M2,3)) &amp; IF(ISBLANK(stand_md!M4),"","_") &amp; UPPER(LEFT(stand_md!M4,3))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96" t="str">
        <f>IF(NOT(ISBLANK(plant_md!N$2)),UPPER(site_md!$D$4) &amp; "_" &amp; UPPER(LEFT(site_md!$D$3,3)) &amp; IF(ISBLANK(stand_md!N2),"","_") &amp; UPPER(LEFT(stand_md!N2,3)) &amp; IF(ISBLANK(stand_md!N4),"","_") &amp; UPPER(LEFT(stand_md!N4,3))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96" t="str">
        <f>IF(NOT(ISBLANK(plant_md!O$2)),UPPER(site_md!$D$4) &amp; "_" &amp; UPPER(LEFT(site_md!$D$3,3)) &amp; IF(ISBLANK(stand_md!O2),"","_") &amp; UPPER(LEFT(stand_md!O2,3)) &amp; IF(ISBLANK(stand_md!O4),"","_") &amp; UPPER(LEFT(stand_md!O4,3))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96" t="str">
        <f>IF(NOT(ISBLANK(plant_md!P$2)),UPPER(site_md!$D$4) &amp; "_" &amp; UPPER(LEFT(site_md!$D$3,3)) &amp; IF(ISBLANK(stand_md!P2),"","_") &amp; UPPER(LEFT(stand_md!P2,3)) &amp; IF(ISBLANK(stand_md!P4),"","_") &amp; UPPER(LEFT(stand_md!P4,3))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96" t="str">
        <f>IF(NOT(ISBLANK(plant_md!Q$2)),UPPER(site_md!$D$4) &amp; "_" &amp; UPPER(LEFT(site_md!$D$3,3)) &amp; IF(ISBLANK(stand_md!Q2),"","_") &amp; UPPER(LEFT(stand_md!Q2,3)) &amp; IF(ISBLANK(stand_md!Q4),"","_") &amp; UPPER(LEFT(stand_md!Q4,3))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96" t="str">
        <f>IF(NOT(ISBLANK(plant_md!R$2)),UPPER(site_md!$D$4) &amp; "_" &amp; UPPER(LEFT(site_md!$D$3,3)) &amp; IF(ISBLANK(stand_md!R2),"","_") &amp; UPPER(LEFT(stand_md!R2,3)) &amp; IF(ISBLANK(stand_md!R4),"","_") &amp; UPPER(LEFT(stand_md!R4,3))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96" t="str">
        <f>IF(NOT(ISBLANK(plant_md!S$2)),UPPER(site_md!$D$4) &amp; "_" &amp; UPPER(LEFT(site_md!$D$3,3)) &amp; IF(ISBLANK(stand_md!S2),"","_") &amp; UPPER(LEFT(stand_md!S2,3)) &amp; IF(ISBLANK(stand_md!S4),"","_") &amp; UPPER(LEFT(stand_md!S4,3))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96" t="str">
        <f>IF(NOT(ISBLANK(plant_md!T$2)),UPPER(site_md!$D$4) &amp; "_" &amp; UPPER(LEFT(site_md!$D$3,3)) &amp; IF(ISBLANK(stand_md!T2),"","_") &amp; UPPER(LEFT(stand_md!T2,3)) &amp; IF(ISBLANK(stand_md!T4),"","_") &amp; UPPER(LEFT(stand_md!T4,3))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96" t="str">
        <f>IF(NOT(ISBLANK(plant_md!U$2)),UPPER(site_md!$D$4) &amp; "_" &amp; UPPER(LEFT(site_md!$D$3,3)) &amp; IF(ISBLANK(stand_md!U2),"","_") &amp; UPPER(LEFT(stand_md!U2,3)) &amp; IF(ISBLANK(stand_md!U4),"","_") &amp; UPPER(LEFT(stand_md!U4,3))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96" t="str">
        <f>IF(NOT(ISBLANK(plant_md!V$2)),UPPER(site_md!$D$4) &amp; "_" &amp; UPPER(LEFT(site_md!$D$3,3)) &amp; IF(ISBLANK(stand_md!V2),"","_") &amp; UPPER(LEFT(stand_md!V2,3)) &amp; IF(ISBLANK(stand_md!V4),"","_") &amp; UPPER(LEFT(stand_md!V4,3))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96" t="str">
        <f>IF(NOT(ISBLANK(plant_md!W$2)),UPPER(site_md!$D$4) &amp; "_" &amp; UPPER(LEFT(site_md!$D$3,3)) &amp; IF(ISBLANK(stand_md!W2),"","_") &amp; UPPER(LEFT(stand_md!W2,3)) &amp; IF(ISBLANK(stand_md!W4),"","_") &amp; UPPER(LEFT(stand_md!W4,3))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96" t="str">
        <f>IF(NOT(ISBLANK(plant_md!X$2)),UPPER(site_md!$D$4) &amp; "_" &amp; UPPER(LEFT(site_md!$D$3,3)) &amp; IF(ISBLANK(stand_md!X2),"","_") &amp; UPPER(LEFT(stand_md!X2,3)) &amp; IF(ISBLANK(stand_md!X4),"","_") &amp; UPPER(LEFT(stand_md!X4,3))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96" t="str">
        <f>IF(NOT(ISBLANK(plant_md!Y$2)),UPPER(site_md!$D$4) &amp; "_" &amp; UPPER(LEFT(site_md!$D$3,3)) &amp; IF(ISBLANK(stand_md!Y2),"","_") &amp; UPPER(LEFT(stand_md!Y2,3)) &amp; IF(ISBLANK(stand_md!Y4),"","_") &amp; UPPER(LEFT(stand_md!Y4,3))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96" t="str">
        <f>IF(NOT(ISBLANK(plant_md!Z$2)),UPPER(site_md!$D$4) &amp; "_" &amp; UPPER(LEFT(site_md!$D$3,3)) &amp; IF(ISBLANK(stand_md!Z2),"","_") &amp; UPPER(LEFT(stand_md!Z2,3)) &amp; IF(ISBLANK(stand_md!Z4),"","_") &amp; UPPER(LEFT(stand_md!Z4,3))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96" t="str">
        <f>IF(NOT(ISBLANK(plant_md!AA$2)),UPPER(site_md!$D$4) &amp; "_" &amp; UPPER(LEFT(site_md!$D$3,3)) &amp; IF(ISBLANK(stand_md!AA2),"","_") &amp; UPPER(LEFT(stand_md!AA2,3)) &amp; IF(ISBLANK(stand_md!AA4),"","_") &amp; UPPER(LEFT(stand_md!AA4,3))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96" t="str">
        <f>IF(NOT(ISBLANK(plant_md!AB$2)),UPPER(site_md!$D$4) &amp; "_" &amp; UPPER(LEFT(site_md!$D$3,3)) &amp; IF(ISBLANK(stand_md!AB2),"","_") &amp; UPPER(LEFT(stand_md!AB2,3)) &amp; IF(ISBLANK(stand_md!AB4),"","_") &amp; UPPER(LEFT(stand_md!AB4,3))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96" t="str">
        <f>IF(NOT(ISBLANK(plant_md!AC$2)),UPPER(site_md!$D$4) &amp; "_" &amp; UPPER(LEFT(site_md!$D$3,3)) &amp; IF(ISBLANK(stand_md!AC2),"","_") &amp; UPPER(LEFT(stand_md!AC2,3)) &amp; IF(ISBLANK(stand_md!AC4),"","_") &amp; UPPER(LEFT(stand_md!AC4,3))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96" t="str">
        <f>IF(NOT(ISBLANK(plant_md!AD$2)),UPPER(site_md!$D$4) &amp; "_" &amp; UPPER(LEFT(site_md!$D$3,3)) &amp; IF(ISBLANK(stand_md!AD2),"","_") &amp; UPPER(LEFT(stand_md!AD2,3)) &amp; IF(ISBLANK(stand_md!AD4),"","_") &amp; UPPER(LEFT(stand_md!AD4,3))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96" t="str">
        <f>IF(NOT(ISBLANK(plant_md!AE$2)),UPPER(site_md!$D$4) &amp; "_" &amp; UPPER(LEFT(site_md!$D$3,3)) &amp; IF(ISBLANK(stand_md!AE2),"","_") &amp; UPPER(LEFT(stand_md!AE2,3)) &amp; IF(ISBLANK(stand_md!AE4),"","_") &amp; UPPER(LEFT(stand_md!AE4,3))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96" t="str">
        <f>IF(NOT(ISBLANK(plant_md!AF$2)),UPPER(site_md!$D$4) &amp; "_" &amp; UPPER(LEFT(site_md!$D$3,3)) &amp; IF(ISBLANK(stand_md!AF2),"","_") &amp; UPPER(LEFT(stand_md!AF2,3)) &amp; IF(ISBLANK(stand_md!AF4),"","_") &amp; UPPER(LEFT(stand_md!AF4,3))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96" t="str">
        <f>IF(NOT(ISBLANK(plant_md!AG$2)),UPPER(site_md!$D$4) &amp; "_" &amp; UPPER(LEFT(site_md!$D$3,3)) &amp; IF(ISBLANK(stand_md!AG2),"","_") &amp; UPPER(LEFT(stand_md!AG2,3)) &amp; IF(ISBLANK(stand_md!AG4),"","_") &amp; UPPER(LEFT(stand_md!AG4,3))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96" t="str">
        <f>IF(NOT(ISBLANK(plant_md!AH$2)),UPPER(site_md!$D$4) &amp; "_" &amp; UPPER(LEFT(site_md!$D$3,3)) &amp; IF(ISBLANK(stand_md!AH2),"","_") &amp; UPPER(LEFT(stand_md!AH2,3)) &amp; IF(ISBLANK(stand_md!AH4),"","_") &amp; UPPER(LEFT(stand_md!AH4,3))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96" t="str">
        <f>IF(NOT(ISBLANK(plant_md!AI$2)),UPPER(site_md!$D$4) &amp; "_" &amp; UPPER(LEFT(site_md!$D$3,3)) &amp; IF(ISBLANK(stand_md!AI2),"","_") &amp; UPPER(LEFT(stand_md!AI2,3)) &amp; IF(ISBLANK(stand_md!AI4),"","_") &amp; UPPER(LEFT(stand_md!AI4,3))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96" t="str">
        <f>IF(NOT(ISBLANK(plant_md!AJ$2)),UPPER(site_md!$D$4) &amp; "_" &amp; UPPER(LEFT(site_md!$D$3,3)) &amp; IF(ISBLANK(stand_md!AJ2),"","_") &amp; UPPER(LEFT(stand_md!AJ2,3)) &amp; IF(ISBLANK(stand_md!AJ4),"","_") &amp; UPPER(LEFT(stand_md!AJ4,3))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96" t="str">
        <f>IF(NOT(ISBLANK(plant_md!AK$2)),UPPER(site_md!$D$4) &amp; "_" &amp; UPPER(LEFT(site_md!$D$3,3)) &amp; IF(ISBLANK(stand_md!AK2),"","_") &amp; UPPER(LEFT(stand_md!AK2,3)) &amp; IF(ISBLANK(stand_md!AK4),"","_") &amp; UPPER(LEFT(stand_md!AK4,3))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96" t="str">
        <f>IF(NOT(ISBLANK(plant_md!AL$2)),UPPER(site_md!$D$4) &amp; "_" &amp; UPPER(LEFT(site_md!$D$3,3)) &amp; IF(ISBLANK(stand_md!AL2),"","_") &amp; UPPER(LEFT(stand_md!AL2,3)) &amp; IF(ISBLANK(stand_md!AL4),"","_") &amp; UPPER(LEFT(stand_md!AL4,3))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96" t="str">
        <f>IF(NOT(ISBLANK(plant_md!AM$2)),UPPER(site_md!$D$4) &amp; "_" &amp; UPPER(LEFT(site_md!$D$3,3)) &amp; IF(ISBLANK(stand_md!AM2),"","_") &amp; UPPER(LEFT(stand_md!AM2,3)) &amp; IF(ISBLANK(stand_md!AM4),"","_") &amp; UPPER(LEFT(stand_md!AM4,3))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96" t="str">
        <f>IF(NOT(ISBLANK(plant_md!AN$2)),UPPER(site_md!$D$4) &amp; "_" &amp; UPPER(LEFT(site_md!$D$3,3)) &amp; IF(ISBLANK(stand_md!AN2),"","_") &amp; UPPER(LEFT(stand_md!AN2,3)) &amp; IF(ISBLANK(stand_md!AN4),"","_") &amp; UPPER(LEFT(stand_md!AN4,3))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96" t="str">
        <f>IF(NOT(ISBLANK(plant_md!AO$2)),UPPER(site_md!$D$4) &amp; "_" &amp; UPPER(LEFT(site_md!$D$3,3)) &amp; IF(ISBLANK(stand_md!AO2),"","_") &amp; UPPER(LEFT(stand_md!AO2,3)) &amp; IF(ISBLANK(stand_md!AO4),"","_") &amp; UPPER(LEFT(stand_md!AO4,3))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96" t="str">
        <f>IF(NOT(ISBLANK(plant_md!AP$2)),UPPER(site_md!$D$4) &amp; "_" &amp; UPPER(LEFT(site_md!$D$3,3)) &amp; IF(ISBLANK(stand_md!AP2),"","_") &amp; UPPER(LEFT(stand_md!AP2,3)) &amp; IF(ISBLANK(stand_md!AP4),"","_") &amp; UPPER(LEFT(stand_md!AP4,3))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96" t="str">
        <f>IF(NOT(ISBLANK(plant_md!AQ$2)),UPPER(site_md!$D$4) &amp; "_" &amp; UPPER(LEFT(site_md!$D$3,3)) &amp; IF(ISBLANK(stand_md!AQ2),"","_") &amp; UPPER(LEFT(stand_md!AQ2,3)) &amp; IF(ISBLANK(stand_md!AQ4),"","_") &amp; UPPER(LEFT(stand_md!AQ4,3))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96" t="str">
        <f>IF(NOT(ISBLANK(plant_md!AR$2)),UPPER(site_md!$D$4) &amp; "_" &amp; UPPER(LEFT(site_md!$D$3,3)) &amp; IF(ISBLANK(stand_md!AR2),"","_") &amp; UPPER(LEFT(stand_md!AR2,3)) &amp; IF(ISBLANK(stand_md!AR4),"","_") &amp; UPPER(LEFT(stand_md!AR4,3))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96" t="str">
        <f>IF(NOT(ISBLANK(plant_md!AS$2)),UPPER(site_md!$D$4) &amp; "_" &amp; UPPER(LEFT(site_md!$D$3,3)) &amp; IF(ISBLANK(stand_md!AS2),"","_") &amp; UPPER(LEFT(stand_md!AS2,3)) &amp; IF(ISBLANK(stand_md!AS4),"","_") &amp; UPPER(LEFT(stand_md!AS4,3))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96" t="str">
        <f>IF(NOT(ISBLANK(plant_md!AT$2)),UPPER(site_md!$D$4) &amp; "_" &amp; UPPER(LEFT(site_md!$D$3,3)) &amp; IF(ISBLANK(stand_md!AT2),"","_") &amp; UPPER(LEFT(stand_md!AT2,3)) &amp; IF(ISBLANK(stand_md!AT4),"","_") &amp; UPPER(LEFT(stand_md!AT4,3))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96" t="str">
        <f>IF(NOT(ISBLANK(plant_md!AU$2)),UPPER(site_md!$D$4) &amp; "_" &amp; UPPER(LEFT(site_md!$D$3,3)) &amp; IF(ISBLANK(stand_md!AU2),"","_") &amp; UPPER(LEFT(stand_md!AU2,3)) &amp; IF(ISBLANK(stand_md!AU4),"","_") &amp; UPPER(LEFT(stand_md!AU4,3))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96" t="str">
        <f>IF(NOT(ISBLANK(plant_md!AV$2)),UPPER(site_md!$D$4) &amp; "_" &amp; UPPER(LEFT(site_md!$D$3,3)) &amp; IF(ISBLANK(stand_md!AV2),"","_") &amp; UPPER(LEFT(stand_md!AV2,3)) &amp; IF(ISBLANK(stand_md!AV4),"","_") &amp; UPPER(LEFT(stand_md!AV4,3))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96" t="str">
        <f>IF(NOT(ISBLANK(plant_md!AW$2)),UPPER(site_md!$D$4) &amp; "_" &amp; UPPER(LEFT(site_md!$D$3,3)) &amp; IF(ISBLANK(stand_md!AW2),"","_") &amp; UPPER(LEFT(stand_md!AW2,3)) &amp; IF(ISBLANK(stand_md!AW4),"","_") &amp; UPPER(LEFT(stand_md!AW4,3))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96" t="str">
        <f>IF(NOT(ISBLANK(plant_md!AX$2)),UPPER(site_md!$D$4) &amp; "_" &amp; UPPER(LEFT(site_md!$D$3,3)) &amp; IF(ISBLANK(stand_md!AX2),"","_") &amp; UPPER(LEFT(stand_md!AX2,3)) &amp; IF(ISBLANK(stand_md!AX4),"","_") &amp; UPPER(LEFT(stand_md!AX4,3))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96" t="str">
        <f>IF(NOT(ISBLANK(plant_md!AY$2)),UPPER(site_md!$D$4) &amp; "_" &amp; UPPER(LEFT(site_md!$D$3,3)) &amp; IF(ISBLANK(stand_md!AY2),"","_") &amp; UPPER(LEFT(stand_md!AY2,3)) &amp; IF(ISBLANK(stand_md!AY4),"","_") &amp; UPPER(LEFT(stand_md!AY4,3))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96" t="str">
        <f>IF(NOT(ISBLANK(plant_md!AZ$2)),UPPER(site_md!$D$4) &amp; "_" &amp; UPPER(LEFT(site_md!$D$3,3)) &amp; IF(ISBLANK(stand_md!AZ2),"","_") &amp; UPPER(LEFT(stand_md!AZ2,3)) &amp; IF(ISBLANK(stand_md!AZ4),"","_") &amp; UPPER(LEFT(stand_md!AZ4,3))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96" t="str">
        <f>IF(NOT(ISBLANK(plant_md!BA$2)),UPPER(site_md!$D$4) &amp; "_" &amp; UPPER(LEFT(site_md!$D$3,3)) &amp; IF(ISBLANK(stand_md!BA2),"","_") &amp; UPPER(LEFT(stand_md!BA2,3)) &amp; IF(ISBLANK(stand_md!BA4),"","_") &amp; UPPER(LEFT(stand_md!BA4,3))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96" t="str">
        <f>IF(NOT(ISBLANK(plant_md!BB$2)),UPPER(site_md!$D$4) &amp; "_" &amp; UPPER(LEFT(site_md!$D$3,3)) &amp; IF(ISBLANK(stand_md!BB2),"","_") &amp; UPPER(LEFT(stand_md!BB2,3)) &amp; IF(ISBLANK(stand_md!BB4),"","_") &amp; UPPER(LEFT(stand_md!BB4,3))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96" t="str">
        <f>IF(NOT(ISBLANK(plant_md!BC$2)),UPPER(site_md!$D$4) &amp; "_" &amp; UPPER(LEFT(site_md!$D$3,3)) &amp; IF(ISBLANK(stand_md!BC2),"","_") &amp; UPPER(LEFT(stand_md!BC2,3)) &amp; IF(ISBLANK(stand_md!BC4),"","_") &amp; UPPER(LEFT(stand_md!BC4,3))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96" t="str">
        <f>IF(NOT(ISBLANK(plant_md!BD$2)),UPPER(site_md!$D$4) &amp; "_" &amp; UPPER(LEFT(site_md!$D$3,3)) &amp; IF(ISBLANK(stand_md!BD2),"","_") &amp; UPPER(LEFT(stand_md!BD2,3)) &amp; IF(ISBLANK(stand_md!BD4),"","_") &amp; UPPER(LEFT(stand_md!BD4,3))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96" t="str">
        <f>IF(NOT(ISBLANK(plant_md!BE$2)),UPPER(site_md!$D$4) &amp; "_" &amp; UPPER(LEFT(site_md!$D$3,3)) &amp; IF(ISBLANK(stand_md!BE2),"","_") &amp; UPPER(LEFT(stand_md!BE2,3)) &amp; IF(ISBLANK(stand_md!BE4),"","_") &amp; UPPER(LEFT(stand_md!BE4,3))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96" t="str">
        <f>IF(NOT(ISBLANK(plant_md!BF$2)),UPPER(site_md!$D$4) &amp; "_" &amp; UPPER(LEFT(site_md!$D$3,3)) &amp; IF(ISBLANK(stand_md!BF2),"","_") &amp; UPPER(LEFT(stand_md!BF2,3)) &amp; IF(ISBLANK(stand_md!BF4),"","_") &amp; UPPER(LEFT(stand_md!BF4,3))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96" t="str">
        <f>IF(NOT(ISBLANK(plant_md!BG$2)),UPPER(site_md!$D$4) &amp; "_" &amp; UPPER(LEFT(site_md!$D$3,3)) &amp; IF(ISBLANK(stand_md!BG2),"","_") &amp; UPPER(LEFT(stand_md!BG2,3)) &amp; IF(ISBLANK(stand_md!BG4),"","_") &amp; UPPER(LEFT(stand_md!BG4,3))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96" t="str">
        <f>IF(NOT(ISBLANK(plant_md!BH$2)),UPPER(site_md!$D$4) &amp; "_" &amp; UPPER(LEFT(site_md!$D$3,3)) &amp; IF(ISBLANK(stand_md!BH2),"","_") &amp; UPPER(LEFT(stand_md!BH2,3)) &amp; IF(ISBLANK(stand_md!BH4),"","_") &amp; UPPER(LEFT(stand_md!BH4,3))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96" t="str">
        <f>IF(NOT(ISBLANK(plant_md!BI$2)),UPPER(site_md!$D$4) &amp; "_" &amp; UPPER(LEFT(site_md!$D$3,3)) &amp; IF(ISBLANK(stand_md!BI2),"","_") &amp; UPPER(LEFT(stand_md!BI2,3)) &amp; IF(ISBLANK(stand_md!BI4),"","_") &amp; UPPER(LEFT(stand_md!BI4,3))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96" t="str">
        <f>IF(NOT(ISBLANK(plant_md!BJ$2)),UPPER(site_md!$D$4) &amp; "_" &amp; UPPER(LEFT(site_md!$D$3,3)) &amp; IF(ISBLANK(stand_md!BJ2),"","_") &amp; UPPER(LEFT(stand_md!BJ2,3)) &amp; IF(ISBLANK(stand_md!BJ4),"","_") &amp; UPPER(LEFT(stand_md!BJ4,3))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96" t="str">
        <f>IF(NOT(ISBLANK(plant_md!BK$2)),UPPER(site_md!$D$4) &amp; "_" &amp; UPPER(LEFT(site_md!$D$3,3)) &amp; IF(ISBLANK(stand_md!BK2),"","_") &amp; UPPER(LEFT(stand_md!BK2,3)) &amp; IF(ISBLANK(stand_md!BK4),"","_") &amp; UPPER(LEFT(stand_md!BK4,3))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96" t="str">
        <f>IF(NOT(ISBLANK(plant_md!BL$2)),UPPER(site_md!$D$4) &amp; "_" &amp; UPPER(LEFT(site_md!$D$3,3)) &amp; IF(ISBLANK(stand_md!BL2),"","_") &amp; UPPER(LEFT(stand_md!BL2,3)) &amp; IF(ISBLANK(stand_md!BL4),"","_") &amp; UPPER(LEFT(stand_md!BL4,3))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96" t="str">
        <f>IF(NOT(ISBLANK(plant_md!BM$2)),UPPER(site_md!$D$4) &amp; "_" &amp; UPPER(LEFT(site_md!$D$3,3)) &amp; IF(ISBLANK(stand_md!BM2),"","_") &amp; UPPER(LEFT(stand_md!BM2,3)) &amp; IF(ISBLANK(stand_md!BM4),"","_") &amp; UPPER(LEFT(stand_md!BM4,3))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96" t="str">
        <f>IF(NOT(ISBLANK(plant_md!BN$2)),UPPER(site_md!$D$4) &amp; "_" &amp; UPPER(LEFT(site_md!$D$3,3)) &amp; IF(ISBLANK(stand_md!BN2),"","_") &amp; UPPER(LEFT(stand_md!BN2,3)) &amp; IF(ISBLANK(stand_md!BN4),"","_") &amp; UPPER(LEFT(stand_md!BN4,3))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96" t="str">
        <f>IF(NOT(ISBLANK(plant_md!BO$2)),UPPER(site_md!$D$4) &amp; "_" &amp; UPPER(LEFT(site_md!$D$3,3)) &amp; IF(ISBLANK(stand_md!BO2),"","_") &amp; UPPER(LEFT(stand_md!BO2,3)) &amp; IF(ISBLANK(stand_md!BO4),"","_") &amp; UPPER(LEFT(stand_md!BO4,3))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96" t="str">
        <f>IF(NOT(ISBLANK(plant_md!BP$2)),UPPER(site_md!$D$4) &amp; "_" &amp; UPPER(LEFT(site_md!$D$3,3)) &amp; IF(ISBLANK(stand_md!BP2),"","_") &amp; UPPER(LEFT(stand_md!BP2,3)) &amp; IF(ISBLANK(stand_md!BP4),"","_") &amp; UPPER(LEFT(stand_md!BP4,3))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96" t="str">
        <f>IF(NOT(ISBLANK(plant_md!BQ$2)),UPPER(site_md!$D$4) &amp; "_" &amp; UPPER(LEFT(site_md!$D$3,3)) &amp; IF(ISBLANK(stand_md!BQ2),"","_") &amp; UPPER(LEFT(stand_md!BQ2,3)) &amp; IF(ISBLANK(stand_md!BQ4),"","_") &amp; UPPER(LEFT(stand_md!BQ4,3))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96" t="str">
        <f>IF(NOT(ISBLANK(plant_md!BR$2)),UPPER(site_md!$D$4) &amp; "_" &amp; UPPER(LEFT(site_md!$D$3,3)) &amp; IF(ISBLANK(stand_md!BR2),"","_") &amp; UPPER(LEFT(stand_md!BR2,3)) &amp; IF(ISBLANK(stand_md!BR4),"","_") &amp; UPPER(LEFT(stand_md!BR4,3))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96" t="str">
        <f>IF(NOT(ISBLANK(plant_md!BS$2)),UPPER(site_md!$D$4) &amp; "_" &amp; UPPER(LEFT(site_md!$D$3,3)) &amp; IF(ISBLANK(stand_md!BS2),"","_") &amp; UPPER(LEFT(stand_md!BS2,3)) &amp; IF(ISBLANK(stand_md!BS4),"","_") &amp; UPPER(LEFT(stand_md!BS4,3))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96" t="str">
        <f>IF(NOT(ISBLANK(plant_md!BT$2)),UPPER(site_md!$D$4) &amp; "_" &amp; UPPER(LEFT(site_md!$D$3,3)) &amp; IF(ISBLANK(stand_md!BT2),"","_") &amp; UPPER(LEFT(stand_md!BT2,3)) &amp; IF(ISBLANK(stand_md!BT4),"","_") &amp; UPPER(LEFT(stand_md!BT4,3))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96" t="str">
        <f>IF(NOT(ISBLANK(plant_md!BU$2)),UPPER(site_md!$D$4) &amp; "_" &amp; UPPER(LEFT(site_md!$D$3,3)) &amp; IF(ISBLANK(stand_md!BU2),"","_") &amp; UPPER(LEFT(stand_md!BU2,3)) &amp; IF(ISBLANK(stand_md!BU4),"","_") &amp; UPPER(LEFT(stand_md!BU4,3))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96" t="str">
        <f>IF(NOT(ISBLANK(plant_md!BV$2)),UPPER(site_md!$D$4) &amp; "_" &amp; UPPER(LEFT(site_md!$D$3,3)) &amp; IF(ISBLANK(stand_md!BV2),"","_") &amp; UPPER(LEFT(stand_md!BV2,3)) &amp; IF(ISBLANK(stand_md!BV4),"","_") &amp; UPPER(LEFT(stand_md!BV4,3))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96" t="str">
        <f>IF(NOT(ISBLANK(plant_md!BW$2)),UPPER(site_md!$D$4) &amp; "_" &amp; UPPER(LEFT(site_md!$D$3,3)) &amp; IF(ISBLANK(stand_md!BW2),"","_") &amp; UPPER(LEFT(stand_md!BW2,3)) &amp; IF(ISBLANK(stand_md!BW4),"","_") &amp; UPPER(LEFT(stand_md!BW4,3))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96" t="str">
        <f>IF(NOT(ISBLANK(plant_md!BX$2)),UPPER(site_md!$D$4) &amp; "_" &amp; UPPER(LEFT(site_md!$D$3,3)) &amp; IF(ISBLANK(stand_md!BX2),"","_") &amp; UPPER(LEFT(stand_md!BX2,3)) &amp; IF(ISBLANK(stand_md!BX4),"","_") &amp; UPPER(LEFT(stand_md!BX4,3))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96" t="str">
        <f>IF(NOT(ISBLANK(plant_md!BY$2)),UPPER(site_md!$D$4) &amp; "_" &amp; UPPER(LEFT(site_md!$D$3,3)) &amp; IF(ISBLANK(stand_md!BY2),"","_") &amp; UPPER(LEFT(stand_md!BY2,3)) &amp; IF(ISBLANK(stand_md!BY4),"","_") &amp; UPPER(LEFT(stand_md!BY4,3))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96" t="str">
        <f>IF(NOT(ISBLANK(plant_md!BZ$2)),UPPER(site_md!$D$4) &amp; "_" &amp; UPPER(LEFT(site_md!$D$3,3)) &amp; IF(ISBLANK(stand_md!BZ2),"","_") &amp; UPPER(LEFT(stand_md!BZ2,3)) &amp; IF(ISBLANK(stand_md!BZ4),"","_") &amp; UPPER(LEFT(stand_md!BZ4,3))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96" t="str">
        <f>IF(NOT(ISBLANK(plant_md!CA$2)),UPPER(site_md!$D$4) &amp; "_" &amp; UPPER(LEFT(site_md!$D$3,3)) &amp; IF(ISBLANK(stand_md!CA2),"","_") &amp; UPPER(LEFT(stand_md!CA2,3)) &amp; IF(ISBLANK(stand_md!CA4),"","_") &amp; UPPER(LEFT(stand_md!CA4,3))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96" t="str">
        <f>IF(NOT(ISBLANK(plant_md!CB$2)),UPPER(site_md!$D$4) &amp; "_" &amp; UPPER(LEFT(site_md!$D$3,3)) &amp; IF(ISBLANK(stand_md!CB2),"","_") &amp; UPPER(LEFT(stand_md!CB2,3)) &amp; IF(ISBLANK(stand_md!CB4),"","_") &amp; UPPER(LEFT(stand_md!CB4,3))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96" t="str">
        <f>IF(NOT(ISBLANK(plant_md!CC$2)),UPPER(site_md!$D$4) &amp; "_" &amp; UPPER(LEFT(site_md!$D$3,3)) &amp; IF(ISBLANK(stand_md!CC2),"","_") &amp; UPPER(LEFT(stand_md!CC2,3)) &amp; IF(ISBLANK(stand_md!CC4),"","_") &amp; UPPER(LEFT(stand_md!CC4,3))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96" t="str">
        <f>IF(NOT(ISBLANK(plant_md!CD$2)),UPPER(site_md!$D$4) &amp; "_" &amp; UPPER(LEFT(site_md!$D$3,3)) &amp; IF(ISBLANK(stand_md!CD2),"","_") &amp; UPPER(LEFT(stand_md!CD2,3)) &amp; IF(ISBLANK(stand_md!CD4),"","_") &amp; UPPER(LEFT(stand_md!CD4,3))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96" t="str">
        <f>IF(NOT(ISBLANK(plant_md!CE$2)),UPPER(site_md!$D$4) &amp; "_" &amp; UPPER(LEFT(site_md!$D$3,3)) &amp; IF(ISBLANK(stand_md!CE2),"","_") &amp; UPPER(LEFT(stand_md!CE2,3)) &amp; IF(ISBLANK(stand_md!CE4),"","_") &amp; UPPER(LEFT(stand_md!CE4,3))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96" t="str">
        <f>IF(NOT(ISBLANK(plant_md!CF$2)),UPPER(site_md!$D$4) &amp; "_" &amp; UPPER(LEFT(site_md!$D$3,3)) &amp; IF(ISBLANK(stand_md!CF2),"","_") &amp; UPPER(LEFT(stand_md!CF2,3)) &amp; IF(ISBLANK(stand_md!CF4),"","_") &amp; UPPER(LEFT(stand_md!CF4,3))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96" t="str">
        <f>IF(NOT(ISBLANK(plant_md!CG$2)),UPPER(site_md!$D$4) &amp; "_" &amp; UPPER(LEFT(site_md!$D$3,3)) &amp; IF(ISBLANK(stand_md!CG2),"","_") &amp; UPPER(LEFT(stand_md!CG2,3)) &amp; IF(ISBLANK(stand_md!CG4),"","_") &amp; UPPER(LEFT(stand_md!CG4,3))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96" t="str">
        <f>IF(NOT(ISBLANK(plant_md!CH$2)),UPPER(site_md!$D$4) &amp; "_" &amp; UPPER(LEFT(site_md!$D$3,3)) &amp; IF(ISBLANK(stand_md!CH2),"","_") &amp; UPPER(LEFT(stand_md!CH2,3)) &amp; IF(ISBLANK(stand_md!CH4),"","_") &amp; UPPER(LEFT(stand_md!CH4,3))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96" t="str">
        <f>IF(NOT(ISBLANK(plant_md!CI$2)),UPPER(site_md!$D$4) &amp; "_" &amp; UPPER(LEFT(site_md!$D$3,3)) &amp; IF(ISBLANK(stand_md!CI2),"","_") &amp; UPPER(LEFT(stand_md!CI2,3)) &amp; IF(ISBLANK(stand_md!CI4),"","_") &amp; UPPER(LEFT(stand_md!CI4,3))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96" t="str">
        <f>IF(NOT(ISBLANK(plant_md!CJ$2)),UPPER(site_md!$D$4) &amp; "_" &amp; UPPER(LEFT(site_md!$D$3,3)) &amp; IF(ISBLANK(stand_md!CJ2),"","_") &amp; UPPER(LEFT(stand_md!CJ2,3)) &amp; IF(ISBLANK(stand_md!CJ4),"","_") &amp; UPPER(LEFT(stand_md!CJ4,3))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96" t="str">
        <f>IF(NOT(ISBLANK(plant_md!CK$2)),UPPER(site_md!$D$4) &amp; "_" &amp; UPPER(LEFT(site_md!$D$3,3)) &amp; IF(ISBLANK(stand_md!CK2),"","_") &amp; UPPER(LEFT(stand_md!CK2,3)) &amp; IF(ISBLANK(stand_md!CK4),"","_") &amp; UPPER(LEFT(stand_md!CK4,3))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96" t="str">
        <f>IF(NOT(ISBLANK(plant_md!CL$2)),UPPER(site_md!$D$4) &amp; "_" &amp; UPPER(LEFT(site_md!$D$3,3)) &amp; IF(ISBLANK(stand_md!CL2),"","_") &amp; UPPER(LEFT(stand_md!CL2,3)) &amp; IF(ISBLANK(stand_md!CL4),"","_") &amp; UPPER(LEFT(stand_md!CL4,3))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96" t="str">
        <f>IF(NOT(ISBLANK(plant_md!CM$2)),UPPER(site_md!$D$4) &amp; "_" &amp; UPPER(LEFT(site_md!$D$3,3)) &amp; IF(ISBLANK(stand_md!CM2),"","_") &amp; UPPER(LEFT(stand_md!CM2,3)) &amp; IF(ISBLANK(stand_md!CM4),"","_") &amp; UPPER(LEFT(stand_md!CM4,3))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96" t="str">
        <f>IF(NOT(ISBLANK(plant_md!CN$2)),UPPER(site_md!$D$4) &amp; "_" &amp; UPPER(LEFT(site_md!$D$3,3)) &amp; IF(ISBLANK(stand_md!CN2),"","_") &amp; UPPER(LEFT(stand_md!CN2,3)) &amp; IF(ISBLANK(stand_md!CN4),"","_") &amp; UPPER(LEFT(stand_md!CN4,3))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96" t="str">
        <f>IF(NOT(ISBLANK(plant_md!CO$2)),UPPER(site_md!$D$4) &amp; "_" &amp; UPPER(LEFT(site_md!$D$3,3)) &amp; IF(ISBLANK(stand_md!CO2),"","_") &amp; UPPER(LEFT(stand_md!CO2,3)) &amp; IF(ISBLANK(stand_md!CO4),"","_") &amp; UPPER(LEFT(stand_md!CO4,3))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96" t="str">
        <f>IF(NOT(ISBLANK(plant_md!CP$2)),UPPER(site_md!$D$4) &amp; "_" &amp; UPPER(LEFT(site_md!$D$3,3)) &amp; IF(ISBLANK(stand_md!CP2),"","_") &amp; UPPER(LEFT(stand_md!CP2,3)) &amp; IF(ISBLANK(stand_md!CP4),"","_") &amp; UPPER(LEFT(stand_md!CP4,3))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96" t="str">
        <f>IF(NOT(ISBLANK(plant_md!CQ$2)),UPPER(site_md!$D$4) &amp; "_" &amp; UPPER(LEFT(site_md!$D$3,3)) &amp; IF(ISBLANK(stand_md!CQ2),"","_") &amp; UPPER(LEFT(stand_md!CQ2,3)) &amp; IF(ISBLANK(stand_md!CQ4),"","_") &amp; UPPER(LEFT(stand_md!CQ4,3))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96" t="str">
        <f>IF(NOT(ISBLANK(plant_md!CR$2)),UPPER(site_md!$D$4) &amp; "_" &amp; UPPER(LEFT(site_md!$D$3,3)) &amp; IF(ISBLANK(stand_md!CR2),"","_") &amp; UPPER(LEFT(stand_md!CR2,3)) &amp; IF(ISBLANK(stand_md!CR4),"","_") &amp; UPPER(LEFT(stand_md!CR4,3))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96" t="str">
        <f>IF(NOT(ISBLANK(plant_md!CS$2)),UPPER(site_md!$D$4) &amp; "_" &amp; UPPER(LEFT(site_md!$D$3,3)) &amp; IF(ISBLANK(stand_md!CS2),"","_") &amp; UPPER(LEFT(stand_md!CS2,3)) &amp; IF(ISBLANK(stand_md!CS4),"","_") &amp; UPPER(LEFT(stand_md!CS4,3))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96" t="str">
        <f>IF(NOT(ISBLANK(plant_md!CT$2)),UPPER(site_md!$D$4) &amp; "_" &amp; UPPER(LEFT(site_md!$D$3,3)) &amp; IF(ISBLANK(stand_md!CT2),"","_") &amp; UPPER(LEFT(stand_md!CT2,3)) &amp; IF(ISBLANK(stand_md!CT4),"","_") &amp; UPPER(LEFT(stand_md!CT4,3))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96" t="str">
        <f>IF(NOT(ISBLANK(plant_md!CU$2)),UPPER(site_md!$D$4) &amp; "_" &amp; UPPER(LEFT(site_md!$D$3,3)) &amp; IF(ISBLANK(stand_md!CU2),"","_") &amp; UPPER(LEFT(stand_md!CU2,3)) &amp; IF(ISBLANK(stand_md!CU4),"","_") &amp; UPPER(LEFT(stand_md!CU4,3))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96" t="str">
        <f>IF(NOT(ISBLANK(plant_md!CV$2)),UPPER(site_md!$D$4) &amp; "_" &amp; UPPER(LEFT(site_md!$D$3,3)) &amp; IF(ISBLANK(stand_md!CV2),"","_") &amp; UPPER(LEFT(stand_md!CV2,3)) &amp; IF(ISBLANK(stand_md!CV4),"","_") &amp; UPPER(LEFT(stand_md!CV4,3))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96" t="str">
        <f>IF(NOT(ISBLANK(plant_md!CW$2)),UPPER(site_md!$D$4) &amp; "_" &amp; UPPER(LEFT(site_md!$D$3,3)) &amp; IF(ISBLANK(stand_md!CW2),"","_") &amp; UPPER(LEFT(stand_md!CW2,3)) &amp; IF(ISBLANK(stand_md!CW4),"","_") &amp; UPPER(LEFT(stand_md!CW4,3))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96" t="str">
        <f>IF(NOT(ISBLANK(plant_md!CX$2)),UPPER(site_md!$D$4) &amp; "_" &amp; UPPER(LEFT(site_md!$D$3,3)) &amp; IF(ISBLANK(stand_md!CX2),"","_") &amp; UPPER(LEFT(stand_md!CX2,3)) &amp; IF(ISBLANK(stand_md!CX4),"","_") &amp; UPPER(LEFT(stand_md!CX4,3))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96" t="str">
        <f>IF(NOT(ISBLANK(plant_md!CY$2)),UPPER(site_md!$D$4) &amp; "_" &amp; UPPER(LEFT(site_md!$D$3,3)) &amp; IF(ISBLANK(stand_md!CY2),"","_") &amp; UPPER(LEFT(stand_md!CY2,3)) &amp; IF(ISBLANK(stand_md!CY4),"","_") &amp; UPPER(LEFT(stand_md!CY4,3))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26"/>
    </row>
    <row r="27" spans="1:103" ht="21" customHeight="1">
      <c r="B27" s="46" t="s">
        <v>967</v>
      </c>
      <c r="C27" s="65"/>
      <c r="D27" s="65"/>
      <c r="E27" s="122" t="s">
        <v>984</v>
      </c>
      <c r="F27" s="119" t="s">
        <v>985</v>
      </c>
    </row>
    <row r="28" spans="1:103" ht="52.5" customHeight="1">
      <c r="B28" s="128" t="s">
        <v>986</v>
      </c>
      <c r="C28" s="123" t="s">
        <v>987</v>
      </c>
      <c r="D28" s="123"/>
      <c r="E28" s="123"/>
      <c r="F28" s="120"/>
    </row>
    <row r="29" spans="1:103" ht="43.5" customHeight="1">
      <c r="B29" s="128"/>
      <c r="C29" s="126" t="s">
        <v>988</v>
      </c>
      <c r="D29" s="126"/>
      <c r="E29" s="123"/>
      <c r="F29" s="120"/>
    </row>
    <row r="30" spans="1:103" ht="46.5" customHeight="1">
      <c r="B30" s="128"/>
      <c r="C30" s="126" t="s">
        <v>1024</v>
      </c>
      <c r="D30" s="126"/>
      <c r="E30" s="123"/>
      <c r="F30" s="120"/>
    </row>
    <row r="31" spans="1:103" ht="50.25" customHeight="1" thickBot="1">
      <c r="B31" s="129"/>
      <c r="C31" s="127" t="s">
        <v>989</v>
      </c>
      <c r="D31" s="127"/>
      <c r="E31" s="124"/>
      <c r="F31" s="121"/>
    </row>
    <row r="33" spans="2:3">
      <c r="B33" s="125"/>
      <c r="C33" s="125"/>
    </row>
    <row r="34" spans="2:3">
      <c r="B34" s="125"/>
      <c r="C34" s="125"/>
    </row>
    <row r="35" spans="2:3">
      <c r="B35" s="125"/>
      <c r="C35" s="125"/>
    </row>
    <row r="36" spans="2:3">
      <c r="B36" s="125"/>
      <c r="C36" s="125"/>
    </row>
    <row r="37" spans="2:3">
      <c r="B37" s="125"/>
      <c r="C37" s="125"/>
    </row>
  </sheetData>
  <sheetProtection sheet="1" objects="1" scenarios="1"/>
  <mergeCells count="8">
    <mergeCell ref="F27:F31"/>
    <mergeCell ref="E27:E31"/>
    <mergeCell ref="B33:C37"/>
    <mergeCell ref="C28:D28"/>
    <mergeCell ref="C29:D29"/>
    <mergeCell ref="C30:D30"/>
    <mergeCell ref="C31:D31"/>
    <mergeCell ref="B28:B31"/>
  </mergeCells>
  <dataValidations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36" customWidth="1"/>
    <col min="2" max="2" width="65.7109375" style="36" customWidth="1"/>
    <col min="3" max="3" width="25.7109375" style="36" customWidth="1"/>
    <col min="4" max="4" width="30.7109375" style="36" customWidth="1"/>
    <col min="5" max="5" width="5.42578125" style="36" customWidth="1"/>
    <col min="6" max="6" width="75.42578125" style="36" customWidth="1"/>
    <col min="7" max="16384" width="9.140625" style="27"/>
  </cols>
  <sheetData>
    <row r="1" spans="1:6" s="64" customFormat="1" ht="30" customHeight="1" thickBot="1">
      <c r="A1" s="43" t="s">
        <v>0</v>
      </c>
      <c r="B1" s="43" t="s">
        <v>1</v>
      </c>
      <c r="C1" s="43" t="s">
        <v>2</v>
      </c>
      <c r="D1" s="43" t="s">
        <v>3</v>
      </c>
      <c r="E1" s="30"/>
    </row>
    <row r="2" spans="1:6" ht="30" customHeight="1" thickTop="1">
      <c r="A2" s="23" t="s">
        <v>128</v>
      </c>
      <c r="B2" s="23" t="s">
        <v>129</v>
      </c>
      <c r="C2" s="101" t="str">
        <f>HYPERLINK("#environmental_dic!a1","CLICK HERE to see DICTIONARY")</f>
        <v>CLICK HERE to see DICTIONARY</v>
      </c>
      <c r="D2" s="28"/>
      <c r="F2" s="44" t="s">
        <v>967</v>
      </c>
    </row>
    <row r="3" spans="1:6" ht="30" customHeight="1">
      <c r="A3" s="24" t="s">
        <v>130</v>
      </c>
      <c r="B3" s="24" t="s">
        <v>131</v>
      </c>
      <c r="C3" s="24" t="s">
        <v>31</v>
      </c>
      <c r="D3" s="29"/>
      <c r="F3" s="55" t="s">
        <v>968</v>
      </c>
    </row>
    <row r="4" spans="1:6" ht="30" customHeight="1">
      <c r="A4" s="24" t="s">
        <v>132</v>
      </c>
      <c r="B4" s="24" t="s">
        <v>942</v>
      </c>
      <c r="C4" s="24" t="s">
        <v>913</v>
      </c>
      <c r="D4" s="29"/>
      <c r="F4" s="84" t="s">
        <v>978</v>
      </c>
    </row>
    <row r="5" spans="1:6" ht="30" customHeight="1">
      <c r="A5" s="24" t="s">
        <v>133</v>
      </c>
      <c r="B5" s="24" t="s">
        <v>902</v>
      </c>
      <c r="C5" s="101" t="str">
        <f t="shared" ref="C5:C12" si="0">HYPERLINK("#environmental_dic!e1","CLICK HERE to see DICTIONARY")</f>
        <v>CLICK HERE to see DICTIONARY</v>
      </c>
      <c r="D5" s="29"/>
      <c r="E5" s="66"/>
      <c r="F5" s="84" t="s">
        <v>1025</v>
      </c>
    </row>
    <row r="6" spans="1:6" ht="40.5" customHeight="1">
      <c r="A6" s="24" t="s">
        <v>135</v>
      </c>
      <c r="B6" s="24" t="s">
        <v>903</v>
      </c>
      <c r="C6" s="101" t="str">
        <f t="shared" si="0"/>
        <v>CLICK HERE to see DICTIONARY</v>
      </c>
      <c r="D6" s="29"/>
      <c r="F6" s="84" t="s">
        <v>977</v>
      </c>
    </row>
    <row r="7" spans="1:6" ht="39" customHeight="1">
      <c r="A7" s="24" t="s">
        <v>136</v>
      </c>
      <c r="B7" s="24" t="s">
        <v>904</v>
      </c>
      <c r="C7" s="101" t="str">
        <f t="shared" si="0"/>
        <v>CLICK HERE to see DICTIONARY</v>
      </c>
      <c r="D7" s="29"/>
      <c r="F7" s="68" t="s">
        <v>1029</v>
      </c>
    </row>
    <row r="8" spans="1:6" ht="30" customHeight="1">
      <c r="A8" s="24" t="s">
        <v>138</v>
      </c>
      <c r="B8" s="24" t="s">
        <v>905</v>
      </c>
      <c r="C8" s="101" t="str">
        <f t="shared" si="0"/>
        <v>CLICK HERE to see DICTIONARY</v>
      </c>
      <c r="D8" s="29"/>
      <c r="F8" s="67" t="s">
        <v>979</v>
      </c>
    </row>
    <row r="9" spans="1:6" ht="30" customHeight="1">
      <c r="A9" s="24" t="s">
        <v>139</v>
      </c>
      <c r="B9" s="24" t="s">
        <v>906</v>
      </c>
      <c r="C9" s="101" t="str">
        <f t="shared" si="0"/>
        <v>CLICK HERE to see DICTIONARY</v>
      </c>
      <c r="D9" s="29"/>
      <c r="F9" s="67" t="s">
        <v>980</v>
      </c>
    </row>
    <row r="10" spans="1:6" ht="36" customHeight="1">
      <c r="A10" s="24" t="s">
        <v>140</v>
      </c>
      <c r="B10" s="24" t="s">
        <v>907</v>
      </c>
      <c r="C10" s="101" t="str">
        <f t="shared" si="0"/>
        <v>CLICK HERE to see DICTIONARY</v>
      </c>
      <c r="D10" s="29"/>
      <c r="F10" s="68" t="s">
        <v>981</v>
      </c>
    </row>
    <row r="11" spans="1:6" ht="47.25" customHeight="1">
      <c r="A11" s="24" t="s">
        <v>141</v>
      </c>
      <c r="B11" s="24" t="s">
        <v>908</v>
      </c>
      <c r="C11" s="101" t="str">
        <f t="shared" si="0"/>
        <v>CLICK HERE to see DICTIONARY</v>
      </c>
      <c r="D11" s="29"/>
      <c r="F11" s="55" t="s">
        <v>982</v>
      </c>
    </row>
    <row r="12" spans="1:6" ht="30" customHeight="1">
      <c r="A12" s="24" t="s">
        <v>142</v>
      </c>
      <c r="B12" s="24" t="s">
        <v>909</v>
      </c>
      <c r="C12" s="101" t="str">
        <f t="shared" si="0"/>
        <v>CLICK HERE to see DICTIONARY</v>
      </c>
      <c r="D12" s="29"/>
      <c r="F12" s="55" t="s">
        <v>983</v>
      </c>
    </row>
    <row r="13" spans="1:6" ht="30" customHeight="1">
      <c r="A13" s="24" t="s">
        <v>895</v>
      </c>
      <c r="B13" s="24" t="s">
        <v>1026</v>
      </c>
      <c r="C13" s="24" t="s">
        <v>61</v>
      </c>
      <c r="D13" s="29"/>
      <c r="F13" s="69" t="str">
        <f>IFERROR(UPPER(LEFT(site_md!D4,3)) &amp; "_" &amp; UPPER(LEFT(site_md!D3,3)) &amp; IF(ISBLANK(stand_md!D2),"","_") &amp; UPPER(LEFT(stand_md!D2,3)) &amp; IF(ISBLANK(stand_md!D4),"","_") &amp; UPPER(LEFT(stand_md!D4,3)) &amp; "_metadata.xlsx", "")</f>
        <v>__metadata.xlsx</v>
      </c>
    </row>
    <row r="14" spans="1:6" ht="30" customHeight="1" thickBot="1">
      <c r="A14" s="24" t="s">
        <v>896</v>
      </c>
      <c r="B14" s="24" t="s">
        <v>1027</v>
      </c>
      <c r="C14" s="24" t="s">
        <v>61</v>
      </c>
      <c r="D14" s="29"/>
      <c r="F14" s="70" t="s">
        <v>970</v>
      </c>
    </row>
    <row r="15" spans="1:6" ht="30" customHeight="1">
      <c r="A15" s="24" t="s">
        <v>143</v>
      </c>
      <c r="B15" s="24" t="s">
        <v>910</v>
      </c>
      <c r="C15" s="101" t="str">
        <f>HYPERLINK("#environmental_dic!g1","CLICK HERE to see DICTIONARY")</f>
        <v>CLICK HERE to see DICTIONARY</v>
      </c>
      <c r="D15" s="29"/>
    </row>
    <row r="16" spans="1:6" ht="30" customHeight="1">
      <c r="A16" s="24" t="s">
        <v>144</v>
      </c>
      <c r="B16" s="24" t="s">
        <v>943</v>
      </c>
      <c r="C16" s="101" t="str">
        <f>HYPERLINK("#environmental_dic!i1","CLICK HERE to see DICTIONARY")</f>
        <v>CLICK HERE to see DICTIONARY</v>
      </c>
      <c r="D16" s="29"/>
    </row>
    <row r="17" spans="1:4" ht="125.1" customHeight="1">
      <c r="A17" s="25" t="s">
        <v>1038</v>
      </c>
      <c r="B17" s="24" t="s">
        <v>944</v>
      </c>
      <c r="C17" s="24" t="s">
        <v>6</v>
      </c>
      <c r="D17" s="29"/>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election activeCell="B5" sqref="B5"/>
    </sheetView>
  </sheetViews>
  <sheetFormatPr baseColWidth="10" defaultColWidth="35.7109375" defaultRowHeight="30" customHeight="1"/>
  <cols>
    <col min="1" max="1" width="44.7109375" style="81" customWidth="1"/>
    <col min="2" max="101" width="35.7109375" style="82"/>
    <col min="102" max="16384" width="35.7109375" style="78"/>
  </cols>
  <sheetData>
    <row r="1" spans="1:101" s="92" customFormat="1" ht="45" customHeight="1">
      <c r="A1" s="45" t="s">
        <v>971</v>
      </c>
      <c r="B1" s="92">
        <v>1</v>
      </c>
      <c r="C1" s="92">
        <v>2</v>
      </c>
      <c r="D1" s="92">
        <v>3</v>
      </c>
      <c r="E1" s="92">
        <v>4</v>
      </c>
      <c r="F1" s="92">
        <v>5</v>
      </c>
      <c r="G1" s="92">
        <v>6</v>
      </c>
      <c r="H1" s="92">
        <v>7</v>
      </c>
      <c r="I1" s="92">
        <v>8</v>
      </c>
      <c r="J1" s="92">
        <v>9</v>
      </c>
      <c r="K1" s="92">
        <v>10</v>
      </c>
      <c r="L1" s="92">
        <v>11</v>
      </c>
      <c r="M1" s="92">
        <v>12</v>
      </c>
      <c r="N1" s="92">
        <v>13</v>
      </c>
      <c r="O1" s="92">
        <v>14</v>
      </c>
      <c r="P1" s="92">
        <v>15</v>
      </c>
      <c r="Q1" s="92">
        <v>16</v>
      </c>
      <c r="R1" s="92">
        <v>17</v>
      </c>
      <c r="S1" s="92">
        <v>18</v>
      </c>
      <c r="T1" s="92">
        <v>19</v>
      </c>
      <c r="U1" s="92">
        <v>20</v>
      </c>
      <c r="V1" s="92">
        <v>21</v>
      </c>
      <c r="W1" s="92">
        <v>22</v>
      </c>
      <c r="X1" s="92">
        <v>23</v>
      </c>
      <c r="Y1" s="92">
        <v>24</v>
      </c>
      <c r="Z1" s="92">
        <v>25</v>
      </c>
      <c r="AA1" s="92">
        <v>26</v>
      </c>
      <c r="AB1" s="92">
        <v>27</v>
      </c>
      <c r="AC1" s="92">
        <v>28</v>
      </c>
      <c r="AD1" s="92">
        <v>29</v>
      </c>
      <c r="AE1" s="92">
        <v>30</v>
      </c>
      <c r="AF1" s="92">
        <v>31</v>
      </c>
      <c r="AG1" s="92">
        <v>32</v>
      </c>
      <c r="AH1" s="92">
        <v>33</v>
      </c>
      <c r="AI1" s="92">
        <v>34</v>
      </c>
      <c r="AJ1" s="92">
        <v>35</v>
      </c>
      <c r="AK1" s="92">
        <v>36</v>
      </c>
      <c r="AL1" s="92">
        <v>37</v>
      </c>
      <c r="AM1" s="92">
        <v>38</v>
      </c>
      <c r="AN1" s="92">
        <v>39</v>
      </c>
      <c r="AO1" s="92">
        <v>40</v>
      </c>
      <c r="AP1" s="92">
        <v>41</v>
      </c>
      <c r="AQ1" s="92">
        <v>42</v>
      </c>
      <c r="AR1" s="92">
        <v>43</v>
      </c>
      <c r="AS1" s="92">
        <v>44</v>
      </c>
      <c r="AT1" s="92">
        <v>45</v>
      </c>
      <c r="AU1" s="92">
        <v>46</v>
      </c>
      <c r="AV1" s="92">
        <v>47</v>
      </c>
      <c r="AW1" s="92">
        <v>48</v>
      </c>
      <c r="AX1" s="92">
        <v>49</v>
      </c>
      <c r="AY1" s="92">
        <v>50</v>
      </c>
      <c r="AZ1" s="92">
        <v>51</v>
      </c>
      <c r="BA1" s="92">
        <v>52</v>
      </c>
      <c r="BB1" s="92">
        <v>53</v>
      </c>
      <c r="BC1" s="92">
        <v>54</v>
      </c>
      <c r="BD1" s="92">
        <v>55</v>
      </c>
      <c r="BE1" s="92">
        <v>56</v>
      </c>
      <c r="BF1" s="92">
        <v>57</v>
      </c>
      <c r="BG1" s="92">
        <v>58</v>
      </c>
      <c r="BH1" s="92">
        <v>59</v>
      </c>
      <c r="BI1" s="92">
        <v>60</v>
      </c>
      <c r="BJ1" s="92">
        <v>61</v>
      </c>
      <c r="BK1" s="92">
        <v>62</v>
      </c>
      <c r="BL1" s="92">
        <v>63</v>
      </c>
      <c r="BM1" s="92">
        <v>64</v>
      </c>
      <c r="BN1" s="92">
        <v>65</v>
      </c>
      <c r="BO1" s="92">
        <v>66</v>
      </c>
      <c r="BP1" s="92">
        <v>67</v>
      </c>
      <c r="BQ1" s="92">
        <v>68</v>
      </c>
      <c r="BR1" s="92">
        <v>69</v>
      </c>
      <c r="BS1" s="92">
        <v>70</v>
      </c>
      <c r="BT1" s="92">
        <v>71</v>
      </c>
      <c r="BU1" s="92">
        <v>72</v>
      </c>
      <c r="BV1" s="92">
        <v>73</v>
      </c>
      <c r="BW1" s="92">
        <v>74</v>
      </c>
      <c r="BX1" s="92">
        <v>75</v>
      </c>
      <c r="BY1" s="92">
        <v>76</v>
      </c>
      <c r="BZ1" s="92">
        <v>77</v>
      </c>
      <c r="CA1" s="92">
        <v>78</v>
      </c>
      <c r="CB1" s="92">
        <v>79</v>
      </c>
      <c r="CC1" s="92">
        <v>80</v>
      </c>
      <c r="CD1" s="92">
        <v>81</v>
      </c>
      <c r="CE1" s="92">
        <v>82</v>
      </c>
      <c r="CF1" s="92">
        <v>83</v>
      </c>
      <c r="CG1" s="92">
        <v>84</v>
      </c>
      <c r="CH1" s="92">
        <v>85</v>
      </c>
      <c r="CI1" s="92">
        <v>86</v>
      </c>
      <c r="CJ1" s="92">
        <v>87</v>
      </c>
      <c r="CK1" s="92">
        <v>88</v>
      </c>
      <c r="CL1" s="92">
        <v>89</v>
      </c>
      <c r="CM1" s="92">
        <v>90</v>
      </c>
      <c r="CN1" s="92">
        <v>91</v>
      </c>
      <c r="CO1" s="92">
        <v>92</v>
      </c>
      <c r="CP1" s="92">
        <v>93</v>
      </c>
      <c r="CQ1" s="92">
        <v>94</v>
      </c>
      <c r="CR1" s="92">
        <v>95</v>
      </c>
      <c r="CS1" s="92">
        <v>96</v>
      </c>
      <c r="CT1" s="92">
        <v>97</v>
      </c>
      <c r="CU1" s="92">
        <v>98</v>
      </c>
      <c r="CV1" s="92">
        <v>99</v>
      </c>
      <c r="CW1" s="92">
        <v>100</v>
      </c>
    </row>
    <row r="2" spans="1:101" s="92" customFormat="1" ht="30" customHeight="1">
      <c r="A2" s="47" t="str">
        <f>IFERROR(UPPER(LEFT(site_md!D4,3)) &amp; "_" &amp; UPPER(LEFT(site_md!D3,3)) &amp; IF(ISBLANK(stand_md!D2),"","_") &amp; UPPER(LEFT(stand_md!D2,3)) &amp; IF(ISBLANK(stand_md!D4),"","_") &amp; UPPER(LEFT(stand_md!D4,3)) &amp; "_sapflow_data.csv", "")</f>
        <v>__sapflow_data.csv</v>
      </c>
      <c r="B2" s="92" t="str">
        <f>IF(NOT(ISBLANK(plant_md!D$2)),plant_md!D$2,"Plant code")</f>
        <v>Plant code</v>
      </c>
      <c r="C2" s="92" t="str">
        <f>IF(NOT(ISBLANK(plant_md!E$2)),plant_md!E$2,"Plant code")</f>
        <v>Plant code</v>
      </c>
      <c r="D2" s="92" t="str">
        <f>IF(NOT(ISBLANK(plant_md!F$2)),plant_md!F$2,"Plant code")</f>
        <v>Plant code</v>
      </c>
      <c r="E2" s="92" t="str">
        <f>IF(NOT(ISBLANK(plant_md!G$2)),plant_md!G$2,"Plant code")</f>
        <v>Plant code</v>
      </c>
      <c r="F2" s="92" t="str">
        <f>IF(NOT(ISBLANK(plant_md!H$2)),plant_md!H$2,"Plant code")</f>
        <v>Plant code</v>
      </c>
      <c r="G2" s="92" t="str">
        <f>IF(NOT(ISBLANK(plant_md!I$2)),plant_md!I$2,"Plant code")</f>
        <v>Plant code</v>
      </c>
      <c r="H2" s="92" t="str">
        <f>IF(NOT(ISBLANK(plant_md!J$2)),plant_md!J$2,"Plant code")</f>
        <v>Plant code</v>
      </c>
      <c r="I2" s="92" t="str">
        <f>IF(NOT(ISBLANK(plant_md!K$2)),plant_md!K$2,"Plant code")</f>
        <v>Plant code</v>
      </c>
      <c r="J2" s="92" t="str">
        <f>IF(NOT(ISBLANK(plant_md!L$2)),plant_md!L$2,"Plant code")</f>
        <v>Plant code</v>
      </c>
      <c r="K2" s="92" t="str">
        <f>IF(NOT(ISBLANK(plant_md!M$2)),plant_md!M$2,"Plant code")</f>
        <v>Plant code</v>
      </c>
      <c r="L2" s="92" t="str">
        <f>IF(NOT(ISBLANK(plant_md!N$2)),plant_md!N$2,"Plant code")</f>
        <v>Plant code</v>
      </c>
      <c r="M2" s="92" t="str">
        <f>IF(NOT(ISBLANK(plant_md!O$2)),plant_md!O$2,"Plant code")</f>
        <v>Plant code</v>
      </c>
      <c r="N2" s="92" t="str">
        <f>IF(NOT(ISBLANK(plant_md!P$2)),plant_md!P$2,"Plant code")</f>
        <v>Plant code</v>
      </c>
      <c r="O2" s="92" t="str">
        <f>IF(NOT(ISBLANK(plant_md!Q$2)),plant_md!Q$2,"Plant code")</f>
        <v>Plant code</v>
      </c>
      <c r="P2" s="92" t="str">
        <f>IF(NOT(ISBLANK(plant_md!R$2)),plant_md!R$2,"Plant code")</f>
        <v>Plant code</v>
      </c>
      <c r="Q2" s="92" t="str">
        <f>IF(NOT(ISBLANK(plant_md!S$2)),plant_md!S$2,"Plant code")</f>
        <v>Plant code</v>
      </c>
      <c r="R2" s="92" t="str">
        <f>IF(NOT(ISBLANK(plant_md!T$2)),plant_md!T$2,"Plant code")</f>
        <v>Plant code</v>
      </c>
      <c r="S2" s="92" t="str">
        <f>IF(NOT(ISBLANK(plant_md!U$2)),plant_md!U$2,"Plant code")</f>
        <v>Plant code</v>
      </c>
      <c r="T2" s="92" t="str">
        <f>IF(NOT(ISBLANK(plant_md!V$2)),plant_md!V$2,"Plant code")</f>
        <v>Plant code</v>
      </c>
      <c r="U2" s="92" t="str">
        <f>IF(NOT(ISBLANK(plant_md!W$2)),plant_md!W$2,"Plant code")</f>
        <v>Plant code</v>
      </c>
      <c r="V2" s="92" t="str">
        <f>IF(NOT(ISBLANK(plant_md!X$2)),plant_md!X$2,"Plant code")</f>
        <v>Plant code</v>
      </c>
      <c r="W2" s="92" t="str">
        <f>IF(NOT(ISBLANK(plant_md!Y$2)),plant_md!Y$2,"Plant code")</f>
        <v>Plant code</v>
      </c>
      <c r="X2" s="92" t="str">
        <f>IF(NOT(ISBLANK(plant_md!Z$2)),plant_md!Z$2,"Plant code")</f>
        <v>Plant code</v>
      </c>
      <c r="Y2" s="92" t="str">
        <f>IF(NOT(ISBLANK(plant_md!AA$2)),plant_md!AA$2,"Plant code")</f>
        <v>Plant code</v>
      </c>
      <c r="Z2" s="92" t="str">
        <f>IF(NOT(ISBLANK(plant_md!AB$2)),plant_md!AB$2,"Plant code")</f>
        <v>Plant code</v>
      </c>
      <c r="AA2" s="92" t="str">
        <f>IF(NOT(ISBLANK(plant_md!AC$2)),plant_md!AC$2,"Plant code")</f>
        <v>Plant code</v>
      </c>
      <c r="AB2" s="92" t="str">
        <f>IF(NOT(ISBLANK(plant_md!AD$2)),plant_md!AD$2,"Plant code")</f>
        <v>Plant code</v>
      </c>
      <c r="AC2" s="92" t="str">
        <f>IF(NOT(ISBLANK(plant_md!AE$2)),plant_md!AE$2,"Plant code")</f>
        <v>Plant code</v>
      </c>
      <c r="AD2" s="92" t="str">
        <f>IF(NOT(ISBLANK(plant_md!AF$2)),plant_md!AF$2,"Plant code")</f>
        <v>Plant code</v>
      </c>
      <c r="AE2" s="92" t="str">
        <f>IF(NOT(ISBLANK(plant_md!AG$2)),plant_md!AG$2,"Plant code")</f>
        <v>Plant code</v>
      </c>
      <c r="AF2" s="92" t="str">
        <f>IF(NOT(ISBLANK(plant_md!AH$2)),plant_md!AH$2,"Plant code")</f>
        <v>Plant code</v>
      </c>
      <c r="AG2" s="92" t="str">
        <f>IF(NOT(ISBLANK(plant_md!AI$2)),plant_md!AI$2,"Plant code")</f>
        <v>Plant code</v>
      </c>
      <c r="AH2" s="92" t="str">
        <f>IF(NOT(ISBLANK(plant_md!AJ$2)),plant_md!AJ$2,"Plant code")</f>
        <v>Plant code</v>
      </c>
      <c r="AI2" s="92" t="str">
        <f>IF(NOT(ISBLANK(plant_md!AK$2)),plant_md!AK$2,"Plant code")</f>
        <v>Plant code</v>
      </c>
      <c r="AJ2" s="92" t="str">
        <f>IF(NOT(ISBLANK(plant_md!AL$2)),plant_md!AL$2,"Plant code")</f>
        <v>Plant code</v>
      </c>
      <c r="AK2" s="92" t="str">
        <f>IF(NOT(ISBLANK(plant_md!AM$2)),plant_md!AM$2,"Plant code")</f>
        <v>Plant code</v>
      </c>
      <c r="AL2" s="92" t="str">
        <f>IF(NOT(ISBLANK(plant_md!AN$2)),plant_md!AN$2,"Plant code")</f>
        <v>Plant code</v>
      </c>
      <c r="AM2" s="92" t="str">
        <f>IF(NOT(ISBLANK(plant_md!AO$2)),plant_md!AO$2,"Plant code")</f>
        <v>Plant code</v>
      </c>
      <c r="AN2" s="92" t="str">
        <f>IF(NOT(ISBLANK(plant_md!AP$2)),plant_md!AP$2,"Plant code")</f>
        <v>Plant code</v>
      </c>
      <c r="AO2" s="92" t="str">
        <f>IF(NOT(ISBLANK(plant_md!AQ$2)),plant_md!AQ$2,"Plant code")</f>
        <v>Plant code</v>
      </c>
      <c r="AP2" s="92" t="str">
        <f>IF(NOT(ISBLANK(plant_md!AR$2)),plant_md!AR$2,"Plant code")</f>
        <v>Plant code</v>
      </c>
      <c r="AQ2" s="92" t="str">
        <f>IF(NOT(ISBLANK(plant_md!AS$2)),plant_md!AS$2,"Plant code")</f>
        <v>Plant code</v>
      </c>
      <c r="AR2" s="92" t="str">
        <f>IF(NOT(ISBLANK(plant_md!AT$2)),plant_md!AT$2,"Plant code")</f>
        <v>Plant code</v>
      </c>
      <c r="AS2" s="92" t="str">
        <f>IF(NOT(ISBLANK(plant_md!AU$2)),plant_md!AU$2,"Plant code")</f>
        <v>Plant code</v>
      </c>
      <c r="AT2" s="92" t="str">
        <f>IF(NOT(ISBLANK(plant_md!AV$2)),plant_md!AV$2,"Plant code")</f>
        <v>Plant code</v>
      </c>
      <c r="AU2" s="92" t="str">
        <f>IF(NOT(ISBLANK(plant_md!AW$2)),plant_md!AW$2,"Plant code")</f>
        <v>Plant code</v>
      </c>
      <c r="AV2" s="92" t="str">
        <f>IF(NOT(ISBLANK(plant_md!AX$2)),plant_md!AX$2,"Plant code")</f>
        <v>Plant code</v>
      </c>
      <c r="AW2" s="92" t="str">
        <f>IF(NOT(ISBLANK(plant_md!AY$2)),plant_md!AY$2,"Plant code")</f>
        <v>Plant code</v>
      </c>
      <c r="AX2" s="92" t="str">
        <f>IF(NOT(ISBLANK(plant_md!AZ$2)),plant_md!AZ$2,"Plant code")</f>
        <v>Plant code</v>
      </c>
      <c r="AY2" s="92" t="str">
        <f>IF(NOT(ISBLANK(plant_md!BA$2)),plant_md!BA$2,"Plant code")</f>
        <v>Plant code</v>
      </c>
      <c r="AZ2" s="92" t="str">
        <f>IF(NOT(ISBLANK(plant_md!BB$2)),plant_md!BB$2,"Plant code")</f>
        <v>Plant code</v>
      </c>
      <c r="BA2" s="92" t="str">
        <f>IF(NOT(ISBLANK(plant_md!BC$2)),plant_md!BC$2,"Plant code")</f>
        <v>Plant code</v>
      </c>
      <c r="BB2" s="92" t="str">
        <f>IF(NOT(ISBLANK(plant_md!BD$2)),plant_md!BD$2,"Plant code")</f>
        <v>Plant code</v>
      </c>
      <c r="BC2" s="92" t="str">
        <f>IF(NOT(ISBLANK(plant_md!BE$2)),plant_md!BE$2,"Plant code")</f>
        <v>Plant code</v>
      </c>
      <c r="BD2" s="92" t="str">
        <f>IF(NOT(ISBLANK(plant_md!BF$2)),plant_md!BF$2,"Plant code")</f>
        <v>Plant code</v>
      </c>
      <c r="BE2" s="92" t="str">
        <f>IF(NOT(ISBLANK(plant_md!BG$2)),plant_md!BG$2,"Plant code")</f>
        <v>Plant code</v>
      </c>
      <c r="BF2" s="92" t="str">
        <f>IF(NOT(ISBLANK(plant_md!BH$2)),plant_md!BH$2,"Plant code")</f>
        <v>Plant code</v>
      </c>
      <c r="BG2" s="92" t="str">
        <f>IF(NOT(ISBLANK(plant_md!BI$2)),plant_md!BI$2,"Plant code")</f>
        <v>Plant code</v>
      </c>
      <c r="BH2" s="92" t="str">
        <f>IF(NOT(ISBLANK(plant_md!BJ$2)),plant_md!BJ$2,"Plant code")</f>
        <v>Plant code</v>
      </c>
      <c r="BI2" s="92" t="str">
        <f>IF(NOT(ISBLANK(plant_md!BK$2)),plant_md!BK$2,"Plant code")</f>
        <v>Plant code</v>
      </c>
      <c r="BJ2" s="92" t="str">
        <f>IF(NOT(ISBLANK(plant_md!BL$2)),plant_md!BL$2,"Plant code")</f>
        <v>Plant code</v>
      </c>
      <c r="BK2" s="92" t="str">
        <f>IF(NOT(ISBLANK(plant_md!BM$2)),plant_md!BM$2,"Plant code")</f>
        <v>Plant code</v>
      </c>
      <c r="BL2" s="92" t="str">
        <f>IF(NOT(ISBLANK(plant_md!BN$2)),plant_md!BN$2,"Plant code")</f>
        <v>Plant code</v>
      </c>
      <c r="BM2" s="92" t="str">
        <f>IF(NOT(ISBLANK(plant_md!BO$2)),plant_md!BO$2,"Plant code")</f>
        <v>Plant code</v>
      </c>
      <c r="BN2" s="92" t="str">
        <f>IF(NOT(ISBLANK(plant_md!BP$2)),plant_md!BP$2,"Plant code")</f>
        <v>Plant code</v>
      </c>
      <c r="BO2" s="92" t="str">
        <f>IF(NOT(ISBLANK(plant_md!BQ$2)),plant_md!BQ$2,"Plant code")</f>
        <v>Plant code</v>
      </c>
      <c r="BP2" s="92" t="str">
        <f>IF(NOT(ISBLANK(plant_md!BR$2)),plant_md!BR$2,"Plant code")</f>
        <v>Plant code</v>
      </c>
      <c r="BQ2" s="92" t="str">
        <f>IF(NOT(ISBLANK(plant_md!BS$2)),plant_md!BS$2,"Plant code")</f>
        <v>Plant code</v>
      </c>
      <c r="BR2" s="92" t="str">
        <f>IF(NOT(ISBLANK(plant_md!BT$2)),plant_md!BT$2,"Plant code")</f>
        <v>Plant code</v>
      </c>
      <c r="BS2" s="92" t="str">
        <f>IF(NOT(ISBLANK(plant_md!BU$2)),plant_md!BU$2,"Plant code")</f>
        <v>Plant code</v>
      </c>
      <c r="BT2" s="92" t="str">
        <f>IF(NOT(ISBLANK(plant_md!BV$2)),plant_md!BV$2,"Plant code")</f>
        <v>Plant code</v>
      </c>
      <c r="BU2" s="92" t="str">
        <f>IF(NOT(ISBLANK(plant_md!BW$2)),plant_md!BW$2,"Plant code")</f>
        <v>Plant code</v>
      </c>
      <c r="BV2" s="92" t="str">
        <f>IF(NOT(ISBLANK(plant_md!BX$2)),plant_md!BX$2,"Plant code")</f>
        <v>Plant code</v>
      </c>
      <c r="BW2" s="92" t="str">
        <f>IF(NOT(ISBLANK(plant_md!BY$2)),plant_md!BY$2,"Plant code")</f>
        <v>Plant code</v>
      </c>
      <c r="BX2" s="92" t="str">
        <f>IF(NOT(ISBLANK(plant_md!BZ$2)),plant_md!BZ$2,"Plant code")</f>
        <v>Plant code</v>
      </c>
      <c r="BY2" s="92" t="str">
        <f>IF(NOT(ISBLANK(plant_md!CA$2)),plant_md!CA$2,"Plant code")</f>
        <v>Plant code</v>
      </c>
      <c r="BZ2" s="92" t="str">
        <f>IF(NOT(ISBLANK(plant_md!CB$2)),plant_md!CB$2,"Plant code")</f>
        <v>Plant code</v>
      </c>
      <c r="CA2" s="92" t="str">
        <f>IF(NOT(ISBLANK(plant_md!CC$2)),plant_md!CC$2,"Plant code")</f>
        <v>Plant code</v>
      </c>
      <c r="CB2" s="92" t="str">
        <f>IF(NOT(ISBLANK(plant_md!CD$2)),plant_md!CD$2,"Plant code")</f>
        <v>Plant code</v>
      </c>
      <c r="CC2" s="92" t="str">
        <f>IF(NOT(ISBLANK(plant_md!CE$2)),plant_md!CE$2,"Plant code")</f>
        <v>Plant code</v>
      </c>
      <c r="CD2" s="92" t="str">
        <f>IF(NOT(ISBLANK(plant_md!CF$2)),plant_md!CF$2,"Plant code")</f>
        <v>Plant code</v>
      </c>
      <c r="CE2" s="92" t="str">
        <f>IF(NOT(ISBLANK(plant_md!CG$2)),plant_md!CG$2,"Plant code")</f>
        <v>Plant code</v>
      </c>
      <c r="CF2" s="92" t="str">
        <f>IF(NOT(ISBLANK(plant_md!CH$2)),plant_md!CH$2,"Plant code")</f>
        <v>Plant code</v>
      </c>
      <c r="CG2" s="92" t="str">
        <f>IF(NOT(ISBLANK(plant_md!CI$2)),plant_md!CI$2,"Plant code")</f>
        <v>Plant code</v>
      </c>
      <c r="CH2" s="92" t="str">
        <f>IF(NOT(ISBLANK(plant_md!CJ$2)),plant_md!CJ$2,"Plant code")</f>
        <v>Plant code</v>
      </c>
      <c r="CI2" s="92" t="str">
        <f>IF(NOT(ISBLANK(plant_md!CK$2)),plant_md!CK$2,"Plant code")</f>
        <v>Plant code</v>
      </c>
      <c r="CJ2" s="92" t="str">
        <f>IF(NOT(ISBLANK(plant_md!CL$2)),plant_md!CL$2,"Plant code")</f>
        <v>Plant code</v>
      </c>
      <c r="CK2" s="92" t="str">
        <f>IF(NOT(ISBLANK(plant_md!CM$2)),plant_md!CM$2,"Plant code")</f>
        <v>Plant code</v>
      </c>
      <c r="CL2" s="92" t="str">
        <f>IF(NOT(ISBLANK(plant_md!CN$2)),plant_md!CN$2,"Plant code")</f>
        <v>Plant code</v>
      </c>
      <c r="CM2" s="92" t="str">
        <f>IF(NOT(ISBLANK(plant_md!CO$2)),plant_md!CO$2,"Plant code")</f>
        <v>Plant code</v>
      </c>
      <c r="CN2" s="92" t="str">
        <f>IF(NOT(ISBLANK(plant_md!CP$2)),plant_md!CP$2,"Plant code")</f>
        <v>Plant code</v>
      </c>
      <c r="CO2" s="92" t="str">
        <f>IF(NOT(ISBLANK(plant_md!CQ$2)),plant_md!CQ$2,"Plant code")</f>
        <v>Plant code</v>
      </c>
      <c r="CP2" s="92" t="str">
        <f>IF(NOT(ISBLANK(plant_md!CR$2)),plant_md!CR$2,"Plant code")</f>
        <v>Plant code</v>
      </c>
      <c r="CQ2" s="92" t="str">
        <f>IF(NOT(ISBLANK(plant_md!CS$2)),plant_md!CS$2,"Plant code")</f>
        <v>Plant code</v>
      </c>
      <c r="CR2" s="92" t="str">
        <f>IF(NOT(ISBLANK(plant_md!CT$2)),plant_md!CT$2,"Plant code")</f>
        <v>Plant code</v>
      </c>
      <c r="CS2" s="92" t="str">
        <f>IF(NOT(ISBLANK(plant_md!CU$2)),plant_md!CU$2,"Plant code")</f>
        <v>Plant code</v>
      </c>
      <c r="CT2" s="92" t="str">
        <f>IF(NOT(ISBLANK(plant_md!CV$2)),plant_md!CV$2,"Plant code")</f>
        <v>Plant code</v>
      </c>
      <c r="CU2" s="92" t="str">
        <f>IF(NOT(ISBLANK(plant_md!CW$2)),plant_md!CW$2,"Plant code")</f>
        <v>Plant code</v>
      </c>
      <c r="CV2" s="92" t="str">
        <f>IF(NOT(ISBLANK(plant_md!CX$2)),plant_md!CX$2,"Plant code")</f>
        <v>Plant code</v>
      </c>
      <c r="CW2" s="92" t="str">
        <f>IF(NOT(ISBLANK(plant_md!CY$2)),plant_md!CY$2,"Plant code")</f>
        <v>Plant code</v>
      </c>
    </row>
    <row r="3" spans="1:101" s="92" customFormat="1" ht="45" customHeight="1">
      <c r="A3" s="45" t="s">
        <v>973</v>
      </c>
      <c r="B3" s="92" t="str">
        <f>IF(NOT(ISBLANK(plant_md!D$18)),plant_md!D$18,"Units")</f>
        <v>Units</v>
      </c>
      <c r="C3" s="92" t="str">
        <f>IF(NOT(ISBLANK(plant_md!E$18)),plant_md!E$18,"Units")</f>
        <v>Units</v>
      </c>
      <c r="D3" s="92" t="str">
        <f>IF(NOT(ISBLANK(plant_md!F$18)),plant_md!F$18,"Units")</f>
        <v>Units</v>
      </c>
      <c r="E3" s="92" t="str">
        <f>IF(NOT(ISBLANK(plant_md!G$18)),plant_md!G$18,"Units")</f>
        <v>Units</v>
      </c>
      <c r="F3" s="92" t="str">
        <f>IF(NOT(ISBLANK(plant_md!H$18)),plant_md!H$18,"Units")</f>
        <v>Units</v>
      </c>
      <c r="G3" s="92" t="str">
        <f>IF(NOT(ISBLANK(plant_md!I$18)),plant_md!I$18,"Units")</f>
        <v>Units</v>
      </c>
      <c r="H3" s="92" t="str">
        <f>IF(NOT(ISBLANK(plant_md!J$18)),plant_md!J$18,"Units")</f>
        <v>Units</v>
      </c>
      <c r="I3" s="92" t="str">
        <f>IF(NOT(ISBLANK(plant_md!K$18)),plant_md!K$18,"Units")</f>
        <v>Units</v>
      </c>
      <c r="J3" s="92" t="str">
        <f>IF(NOT(ISBLANK(plant_md!L$18)),plant_md!L$18,"Units")</f>
        <v>Units</v>
      </c>
      <c r="K3" s="92" t="str">
        <f>IF(NOT(ISBLANK(plant_md!M$18)),plant_md!M$18,"Units")</f>
        <v>Units</v>
      </c>
      <c r="L3" s="92" t="str">
        <f>IF(NOT(ISBLANK(plant_md!N$18)),plant_md!N$18,"Units")</f>
        <v>Units</v>
      </c>
      <c r="M3" s="92" t="str">
        <f>IF(NOT(ISBLANK(plant_md!O$18)),plant_md!O$18,"Units")</f>
        <v>Units</v>
      </c>
      <c r="N3" s="92" t="str">
        <f>IF(NOT(ISBLANK(plant_md!P$18)),plant_md!P$18,"Units")</f>
        <v>Units</v>
      </c>
      <c r="O3" s="92" t="str">
        <f>IF(NOT(ISBLANK(plant_md!Q$18)),plant_md!Q$18,"Units")</f>
        <v>Units</v>
      </c>
      <c r="P3" s="92" t="str">
        <f>IF(NOT(ISBLANK(plant_md!R$18)),plant_md!R$18,"Units")</f>
        <v>Units</v>
      </c>
      <c r="Q3" s="92" t="str">
        <f>IF(NOT(ISBLANK(plant_md!S$18)),plant_md!S$18,"Units")</f>
        <v>Units</v>
      </c>
      <c r="R3" s="92" t="str">
        <f>IF(NOT(ISBLANK(plant_md!T$18)),plant_md!T$18,"Units")</f>
        <v>Units</v>
      </c>
      <c r="S3" s="92" t="str">
        <f>IF(NOT(ISBLANK(plant_md!U$18)),plant_md!U$18,"Units")</f>
        <v>Units</v>
      </c>
      <c r="T3" s="92" t="str">
        <f>IF(NOT(ISBLANK(plant_md!V$18)),plant_md!V$18,"Units")</f>
        <v>Units</v>
      </c>
      <c r="U3" s="92" t="str">
        <f>IF(NOT(ISBLANK(plant_md!W$18)),plant_md!W$18,"Units")</f>
        <v>Units</v>
      </c>
      <c r="V3" s="92" t="str">
        <f>IF(NOT(ISBLANK(plant_md!X$18)),plant_md!X$18,"Units")</f>
        <v>Units</v>
      </c>
      <c r="W3" s="92" t="str">
        <f>IF(NOT(ISBLANK(plant_md!Y$18)),plant_md!Y$18,"Units")</f>
        <v>Units</v>
      </c>
      <c r="X3" s="92" t="str">
        <f>IF(NOT(ISBLANK(plant_md!Z$18)),plant_md!Z$18,"Units")</f>
        <v>Units</v>
      </c>
      <c r="Y3" s="92" t="str">
        <f>IF(NOT(ISBLANK(plant_md!AA$18)),plant_md!AA$18,"Units")</f>
        <v>Units</v>
      </c>
      <c r="Z3" s="92" t="str">
        <f>IF(NOT(ISBLANK(plant_md!AB$18)),plant_md!AB$18,"Units")</f>
        <v>Units</v>
      </c>
      <c r="AA3" s="92" t="str">
        <f>IF(NOT(ISBLANK(plant_md!AC$18)),plant_md!AC$18,"Units")</f>
        <v>Units</v>
      </c>
      <c r="AB3" s="92" t="str">
        <f>IF(NOT(ISBLANK(plant_md!AD$18)),plant_md!AD$18,"Units")</f>
        <v>Units</v>
      </c>
      <c r="AC3" s="92" t="str">
        <f>IF(NOT(ISBLANK(plant_md!AE$18)),plant_md!AE$18,"Units")</f>
        <v>Units</v>
      </c>
      <c r="AD3" s="92" t="str">
        <f>IF(NOT(ISBLANK(plant_md!AF$18)),plant_md!AF$18,"Units")</f>
        <v>Units</v>
      </c>
      <c r="AE3" s="92" t="str">
        <f>IF(NOT(ISBLANK(plant_md!AG$18)),plant_md!AG$18,"Units")</f>
        <v>Units</v>
      </c>
      <c r="AF3" s="92" t="str">
        <f>IF(NOT(ISBLANK(plant_md!AH$18)),plant_md!AH$18,"Units")</f>
        <v>Units</v>
      </c>
      <c r="AG3" s="92" t="str">
        <f>IF(NOT(ISBLANK(plant_md!AI$18)),plant_md!AI$18,"Units")</f>
        <v>Units</v>
      </c>
      <c r="AH3" s="92" t="str">
        <f>IF(NOT(ISBLANK(plant_md!AJ$18)),plant_md!AJ$18,"Units")</f>
        <v>Units</v>
      </c>
      <c r="AI3" s="92" t="str">
        <f>IF(NOT(ISBLANK(plant_md!AK$18)),plant_md!AK$18,"Units")</f>
        <v>Units</v>
      </c>
      <c r="AJ3" s="92" t="str">
        <f>IF(NOT(ISBLANK(plant_md!AL$18)),plant_md!AL$18,"Units")</f>
        <v>Units</v>
      </c>
      <c r="AK3" s="92" t="str">
        <f>IF(NOT(ISBLANK(plant_md!AM$18)),plant_md!AM$18,"Units")</f>
        <v>Units</v>
      </c>
      <c r="AL3" s="92" t="str">
        <f>IF(NOT(ISBLANK(plant_md!AN$18)),plant_md!AN$18,"Units")</f>
        <v>Units</v>
      </c>
      <c r="AM3" s="92" t="str">
        <f>IF(NOT(ISBLANK(plant_md!AO$18)),plant_md!AO$18,"Units")</f>
        <v>Units</v>
      </c>
      <c r="AN3" s="92" t="str">
        <f>IF(NOT(ISBLANK(plant_md!AP$18)),plant_md!AP$18,"Units")</f>
        <v>Units</v>
      </c>
      <c r="AO3" s="92" t="str">
        <f>IF(NOT(ISBLANK(plant_md!AQ$18)),plant_md!AQ$18,"Units")</f>
        <v>Units</v>
      </c>
      <c r="AP3" s="92" t="str">
        <f>IF(NOT(ISBLANK(plant_md!AR$18)),plant_md!AR$18,"Units")</f>
        <v>Units</v>
      </c>
      <c r="AQ3" s="92" t="str">
        <f>IF(NOT(ISBLANK(plant_md!AS$18)),plant_md!AS$18,"Units")</f>
        <v>Units</v>
      </c>
      <c r="AR3" s="92" t="str">
        <f>IF(NOT(ISBLANK(plant_md!AT$18)),plant_md!AT$18,"Units")</f>
        <v>Units</v>
      </c>
      <c r="AS3" s="92" t="str">
        <f>IF(NOT(ISBLANK(plant_md!AU$18)),plant_md!AU$18,"Units")</f>
        <v>Units</v>
      </c>
      <c r="AT3" s="92" t="str">
        <f>IF(NOT(ISBLANK(plant_md!AV$18)),plant_md!AV$18,"Units")</f>
        <v>Units</v>
      </c>
      <c r="AU3" s="92" t="str">
        <f>IF(NOT(ISBLANK(plant_md!AW$18)),plant_md!AW$18,"Units")</f>
        <v>Units</v>
      </c>
      <c r="AV3" s="92" t="str">
        <f>IF(NOT(ISBLANK(plant_md!AX$18)),plant_md!AX$18,"Units")</f>
        <v>Units</v>
      </c>
      <c r="AW3" s="92" t="str">
        <f>IF(NOT(ISBLANK(plant_md!AY$18)),plant_md!AY$18,"Units")</f>
        <v>Units</v>
      </c>
      <c r="AX3" s="92" t="str">
        <f>IF(NOT(ISBLANK(plant_md!AZ$18)),plant_md!AZ$18,"Units")</f>
        <v>Units</v>
      </c>
      <c r="AY3" s="92" t="str">
        <f>IF(NOT(ISBLANK(plant_md!BA$18)),plant_md!BA$18,"Units")</f>
        <v>Units</v>
      </c>
      <c r="AZ3" s="92" t="str">
        <f>IF(NOT(ISBLANK(plant_md!BB$18)),plant_md!BB$18,"Units")</f>
        <v>Units</v>
      </c>
      <c r="BA3" s="92" t="str">
        <f>IF(NOT(ISBLANK(plant_md!BC$18)),plant_md!BC$18,"Units")</f>
        <v>Units</v>
      </c>
      <c r="BB3" s="92" t="str">
        <f>IF(NOT(ISBLANK(plant_md!BD$18)),plant_md!BD$18,"Units")</f>
        <v>Units</v>
      </c>
      <c r="BC3" s="92" t="str">
        <f>IF(NOT(ISBLANK(plant_md!BE$18)),plant_md!BE$18,"Units")</f>
        <v>Units</v>
      </c>
      <c r="BD3" s="92" t="str">
        <f>IF(NOT(ISBLANK(plant_md!BF$18)),plant_md!BF$18,"Units")</f>
        <v>Units</v>
      </c>
      <c r="BE3" s="92" t="str">
        <f>IF(NOT(ISBLANK(plant_md!BG$18)),plant_md!BG$18,"Units")</f>
        <v>Units</v>
      </c>
      <c r="BF3" s="92" t="str">
        <f>IF(NOT(ISBLANK(plant_md!BH$18)),plant_md!BH$18,"Units")</f>
        <v>Units</v>
      </c>
      <c r="BG3" s="92" t="str">
        <f>IF(NOT(ISBLANK(plant_md!BI$18)),plant_md!BI$18,"Units")</f>
        <v>Units</v>
      </c>
      <c r="BH3" s="92" t="str">
        <f>IF(NOT(ISBLANK(plant_md!BJ$18)),plant_md!BJ$18,"Units")</f>
        <v>Units</v>
      </c>
      <c r="BI3" s="92" t="str">
        <f>IF(NOT(ISBLANK(plant_md!BK$18)),plant_md!BK$18,"Units")</f>
        <v>Units</v>
      </c>
      <c r="BJ3" s="92" t="str">
        <f>IF(NOT(ISBLANK(plant_md!BL$18)),plant_md!BL$18,"Units")</f>
        <v>Units</v>
      </c>
      <c r="BK3" s="92" t="str">
        <f>IF(NOT(ISBLANK(plant_md!BM$18)),plant_md!BM$18,"Units")</f>
        <v>Units</v>
      </c>
      <c r="BL3" s="92" t="str">
        <f>IF(NOT(ISBLANK(plant_md!BN$18)),plant_md!BN$18,"Units")</f>
        <v>Units</v>
      </c>
      <c r="BM3" s="92" t="str">
        <f>IF(NOT(ISBLANK(plant_md!BO$18)),plant_md!BO$18,"Units")</f>
        <v>Units</v>
      </c>
      <c r="BN3" s="92" t="str">
        <f>IF(NOT(ISBLANK(plant_md!BP$18)),plant_md!BP$18,"Units")</f>
        <v>Units</v>
      </c>
      <c r="BO3" s="92" t="str">
        <f>IF(NOT(ISBLANK(plant_md!BQ$18)),plant_md!BQ$18,"Units")</f>
        <v>Units</v>
      </c>
      <c r="BP3" s="92" t="str">
        <f>IF(NOT(ISBLANK(plant_md!BR$18)),plant_md!BR$18,"Units")</f>
        <v>Units</v>
      </c>
      <c r="BQ3" s="92" t="str">
        <f>IF(NOT(ISBLANK(plant_md!BS$18)),plant_md!BS$18,"Units")</f>
        <v>Units</v>
      </c>
      <c r="BR3" s="92" t="str">
        <f>IF(NOT(ISBLANK(plant_md!BT$18)),plant_md!BT$18,"Units")</f>
        <v>Units</v>
      </c>
      <c r="BS3" s="92" t="str">
        <f>IF(NOT(ISBLANK(plant_md!BU$18)),plant_md!BU$18,"Units")</f>
        <v>Units</v>
      </c>
      <c r="BT3" s="92" t="str">
        <f>IF(NOT(ISBLANK(plant_md!BV$18)),plant_md!BV$18,"Units")</f>
        <v>Units</v>
      </c>
      <c r="BU3" s="92" t="str">
        <f>IF(NOT(ISBLANK(plant_md!BW$18)),plant_md!BW$18,"Units")</f>
        <v>Units</v>
      </c>
      <c r="BV3" s="92" t="str">
        <f>IF(NOT(ISBLANK(plant_md!BX$18)),plant_md!BX$18,"Units")</f>
        <v>Units</v>
      </c>
      <c r="BW3" s="92" t="str">
        <f>IF(NOT(ISBLANK(plant_md!BY$18)),plant_md!BY$18,"Units")</f>
        <v>Units</v>
      </c>
      <c r="BX3" s="92" t="str">
        <f>IF(NOT(ISBLANK(plant_md!BZ$18)),plant_md!BZ$18,"Units")</f>
        <v>Units</v>
      </c>
      <c r="BY3" s="92" t="str">
        <f>IF(NOT(ISBLANK(plant_md!CA$18)),plant_md!CA$18,"Units")</f>
        <v>Units</v>
      </c>
      <c r="BZ3" s="92" t="str">
        <f>IF(NOT(ISBLANK(plant_md!CB$18)),plant_md!CB$18,"Units")</f>
        <v>Units</v>
      </c>
      <c r="CA3" s="92" t="str">
        <f>IF(NOT(ISBLANK(plant_md!CC$18)),plant_md!CC$18,"Units")</f>
        <v>Units</v>
      </c>
      <c r="CB3" s="92" t="str">
        <f>IF(NOT(ISBLANK(plant_md!CD$18)),plant_md!CD$18,"Units")</f>
        <v>Units</v>
      </c>
      <c r="CC3" s="92" t="str">
        <f>IF(NOT(ISBLANK(plant_md!CE$18)),plant_md!CE$18,"Units")</f>
        <v>Units</v>
      </c>
      <c r="CD3" s="92" t="str">
        <f>IF(NOT(ISBLANK(plant_md!CF$18)),plant_md!CF$18,"Units")</f>
        <v>Units</v>
      </c>
      <c r="CE3" s="92" t="str">
        <f>IF(NOT(ISBLANK(plant_md!CG$18)),plant_md!CG$18,"Units")</f>
        <v>Units</v>
      </c>
      <c r="CF3" s="92" t="str">
        <f>IF(NOT(ISBLANK(plant_md!CH$18)),plant_md!CH$18,"Units")</f>
        <v>Units</v>
      </c>
      <c r="CG3" s="92" t="str">
        <f>IF(NOT(ISBLANK(plant_md!CI$18)),plant_md!CI$18,"Units")</f>
        <v>Units</v>
      </c>
      <c r="CH3" s="92" t="str">
        <f>IF(NOT(ISBLANK(plant_md!CJ$18)),plant_md!CJ$18,"Units")</f>
        <v>Units</v>
      </c>
      <c r="CI3" s="92" t="str">
        <f>IF(NOT(ISBLANK(plant_md!CK$18)),plant_md!CK$18,"Units")</f>
        <v>Units</v>
      </c>
      <c r="CJ3" s="92" t="str">
        <f>IF(NOT(ISBLANK(plant_md!CL$18)),plant_md!CL$18,"Units")</f>
        <v>Units</v>
      </c>
      <c r="CK3" s="92" t="str">
        <f>IF(NOT(ISBLANK(plant_md!CM$18)),plant_md!CM$18,"Units")</f>
        <v>Units</v>
      </c>
      <c r="CL3" s="92" t="str">
        <f>IF(NOT(ISBLANK(plant_md!CN$18)),plant_md!CN$18,"Units")</f>
        <v>Units</v>
      </c>
      <c r="CM3" s="92" t="str">
        <f>IF(NOT(ISBLANK(plant_md!CO$18)),plant_md!CO$18,"Units")</f>
        <v>Units</v>
      </c>
      <c r="CN3" s="92" t="str">
        <f>IF(NOT(ISBLANK(plant_md!CP$18)),plant_md!CP$18,"Units")</f>
        <v>Units</v>
      </c>
      <c r="CO3" s="92" t="str">
        <f>IF(NOT(ISBLANK(plant_md!CQ$18)),plant_md!CQ$18,"Units")</f>
        <v>Units</v>
      </c>
      <c r="CP3" s="92" t="str">
        <f>IF(NOT(ISBLANK(plant_md!CR$18)),plant_md!CR$18,"Units")</f>
        <v>Units</v>
      </c>
      <c r="CQ3" s="92" t="str">
        <f>IF(NOT(ISBLANK(plant_md!CS$18)),plant_md!CS$18,"Units")</f>
        <v>Units</v>
      </c>
      <c r="CR3" s="92" t="str">
        <f>IF(NOT(ISBLANK(plant_md!CT$18)),plant_md!CT$18,"Units")</f>
        <v>Units</v>
      </c>
      <c r="CS3" s="92" t="str">
        <f>IF(NOT(ISBLANK(plant_md!CU$18)),plant_md!CU$18,"Units")</f>
        <v>Units</v>
      </c>
      <c r="CT3" s="92" t="str">
        <f>IF(NOT(ISBLANK(plant_md!CV$18)),plant_md!CV$18,"Units")</f>
        <v>Units</v>
      </c>
      <c r="CU3" s="92" t="str">
        <f>IF(NOT(ISBLANK(plant_md!CW$18)),plant_md!CW$18,"Units")</f>
        <v>Units</v>
      </c>
      <c r="CV3" s="92" t="str">
        <f>IF(NOT(ISBLANK(plant_md!CX$18)),plant_md!CX$18,"Units")</f>
        <v>Units</v>
      </c>
      <c r="CW3" s="92" t="str">
        <f>IF(NOT(ISBLANK(plant_md!CY$18)),plant_md!CY$18,"Units")</f>
        <v>Units</v>
      </c>
    </row>
    <row r="4" spans="1:101" s="92" customFormat="1" ht="30" customHeight="1">
      <c r="A4" s="45" t="s">
        <v>972</v>
      </c>
      <c r="B4" s="92" t="str">
        <f>IFERROR(IF(VLOOKUP(sapflow_hd!B3,plant_dic!$M$2:$N$14,2,FALSE)="sap flux density (per unit sapwood area).","Js",IF(VLOOKUP(sapflow_hd!B3,plant_dic!$M$2:$N$14,2,FALSE)="sap flow (per tree).","Jt","Variable")),"Variable")</f>
        <v>Variable</v>
      </c>
      <c r="C4" s="92" t="str">
        <f>IFERROR(IF(VLOOKUP(sapflow_hd!C3,plant_dic!$M$2:$N$14,2,FALSE)="sap flux density (per unit sapwood area).","Js",IF(VLOOKUP(sapflow_hd!C3,plant_dic!$M$2:$N$14,2,FALSE)="sap flow (per tree).","Jt","Variable")),"Variable")</f>
        <v>Variable</v>
      </c>
      <c r="D4" s="92" t="str">
        <f>IFERROR(IF(VLOOKUP(sapflow_hd!D3,plant_dic!$M$2:$N$14,2,FALSE)="sap flux density (per unit sapwood area).","Js",IF(VLOOKUP(sapflow_hd!D3,plant_dic!$M$2:$N$14,2,FALSE)="sap flow (per tree).","Jt","Variable")),"Variable")</f>
        <v>Variable</v>
      </c>
      <c r="E4" s="92" t="str">
        <f>IFERROR(IF(VLOOKUP(sapflow_hd!E3,plant_dic!$M$2:$N$14,2,FALSE)="sap flux density (per unit sapwood area).","Js",IF(VLOOKUP(sapflow_hd!E3,plant_dic!$M$2:$N$14,2,FALSE)="sap flow (per tree).","Jt","Variable")),"Variable")</f>
        <v>Variable</v>
      </c>
      <c r="F4" s="92" t="str">
        <f>IFERROR(IF(VLOOKUP(sapflow_hd!F3,plant_dic!$M$2:$N$14,2,FALSE)="sap flux density (per unit sapwood area).","Js",IF(VLOOKUP(sapflow_hd!F3,plant_dic!$M$2:$N$14,2,FALSE)="sap flow (per tree).","Jt","Variable")),"Variable")</f>
        <v>Variable</v>
      </c>
      <c r="G4" s="92" t="str">
        <f>IFERROR(IF(VLOOKUP(sapflow_hd!G3,plant_dic!$M$2:$N$14,2,FALSE)="sap flux density (per unit sapwood area).","Js",IF(VLOOKUP(sapflow_hd!G3,plant_dic!$M$2:$N$14,2,FALSE)="sap flow (per tree).","Jt","Variable")),"Variable")</f>
        <v>Variable</v>
      </c>
      <c r="H4" s="92" t="str">
        <f>IFERROR(IF(VLOOKUP(sapflow_hd!H3,plant_dic!$M$2:$N$14,2,FALSE)="sap flux density (per unit sapwood area).","Js",IF(VLOOKUP(sapflow_hd!H3,plant_dic!$M$2:$N$14,2,FALSE)="sap flow (per tree).","Jt","Variable")),"Variable")</f>
        <v>Variable</v>
      </c>
      <c r="I4" s="92" t="str">
        <f>IFERROR(IF(VLOOKUP(sapflow_hd!I3,plant_dic!$M$2:$N$14,2,FALSE)="sap flux density (per unit sapwood area).","Js",IF(VLOOKUP(sapflow_hd!I3,plant_dic!$M$2:$N$14,2,FALSE)="sap flow (per tree).","Jt","Variable")),"Variable")</f>
        <v>Variable</v>
      </c>
      <c r="J4" s="92" t="str">
        <f>IFERROR(IF(VLOOKUP(sapflow_hd!J3,plant_dic!$M$2:$N$14,2,FALSE)="sap flux density (per unit sapwood area).","Js",IF(VLOOKUP(sapflow_hd!J3,plant_dic!$M$2:$N$14,2,FALSE)="sap flow (per tree).","Jt","Variable")),"Variable")</f>
        <v>Variable</v>
      </c>
      <c r="K4" s="92" t="str">
        <f>IFERROR(IF(VLOOKUP(sapflow_hd!K3,plant_dic!$M$2:$N$14,2,FALSE)="sap flux density (per unit sapwood area).","Js",IF(VLOOKUP(sapflow_hd!K3,plant_dic!$M$2:$N$14,2,FALSE)="sap flow (per tree).","Jt","Variable")),"Variable")</f>
        <v>Variable</v>
      </c>
      <c r="L4" s="92" t="str">
        <f>IFERROR(IF(VLOOKUP(sapflow_hd!L3,plant_dic!$M$2:$N$14,2,FALSE)="sap flux density (per unit sapwood area).","Js",IF(VLOOKUP(sapflow_hd!L3,plant_dic!$M$2:$N$14,2,FALSE)="sap flow (per tree).","Jt","Variable")),"Variable")</f>
        <v>Variable</v>
      </c>
      <c r="M4" s="92" t="str">
        <f>IFERROR(IF(VLOOKUP(sapflow_hd!M3,plant_dic!$M$2:$N$14,2,FALSE)="sap flux density (per unit sapwood area).","Js",IF(VLOOKUP(sapflow_hd!M3,plant_dic!$M$2:$N$14,2,FALSE)="sap flow (per tree).","Jt","Variable")),"Variable")</f>
        <v>Variable</v>
      </c>
      <c r="N4" s="92" t="str">
        <f>IFERROR(IF(VLOOKUP(sapflow_hd!N3,plant_dic!$M$2:$N$14,2,FALSE)="sap flux density (per unit sapwood area).","Js",IF(VLOOKUP(sapflow_hd!N3,plant_dic!$M$2:$N$14,2,FALSE)="sap flow (per tree).","Jt","Variable")),"Variable")</f>
        <v>Variable</v>
      </c>
      <c r="O4" s="92" t="str">
        <f>IFERROR(IF(VLOOKUP(sapflow_hd!O3,plant_dic!$M$2:$N$14,2,FALSE)="sap flux density (per unit sapwood area).","Js",IF(VLOOKUP(sapflow_hd!O3,plant_dic!$M$2:$N$14,2,FALSE)="sap flow (per tree).","Jt","Variable")),"Variable")</f>
        <v>Variable</v>
      </c>
      <c r="P4" s="92" t="str">
        <f>IFERROR(IF(VLOOKUP(sapflow_hd!P3,plant_dic!$M$2:$N$14,2,FALSE)="sap flux density (per unit sapwood area).","Js",IF(VLOOKUP(sapflow_hd!P3,plant_dic!$M$2:$N$14,2,FALSE)="sap flow (per tree).","Jt","Variable")),"Variable")</f>
        <v>Variable</v>
      </c>
      <c r="Q4" s="92" t="str">
        <f>IFERROR(IF(VLOOKUP(sapflow_hd!Q3,plant_dic!$M$2:$N$14,2,FALSE)="sap flux density (per unit sapwood area).","Js",IF(VLOOKUP(sapflow_hd!Q3,plant_dic!$M$2:$N$14,2,FALSE)="sap flow (per tree).","Jt","Variable")),"Variable")</f>
        <v>Variable</v>
      </c>
      <c r="R4" s="92" t="str">
        <f>IFERROR(IF(VLOOKUP(sapflow_hd!R3,plant_dic!$M$2:$N$14,2,FALSE)="sap flux density (per unit sapwood area).","Js",IF(VLOOKUP(sapflow_hd!R3,plant_dic!$M$2:$N$14,2,FALSE)="sap flow (per tree).","Jt","Variable")),"Variable")</f>
        <v>Variable</v>
      </c>
      <c r="S4" s="92" t="str">
        <f>IFERROR(IF(VLOOKUP(sapflow_hd!S3,plant_dic!$M$2:$N$14,2,FALSE)="sap flux density (per unit sapwood area).","Js",IF(VLOOKUP(sapflow_hd!S3,plant_dic!$M$2:$N$14,2,FALSE)="sap flow (per tree).","Jt","Variable")),"Variable")</f>
        <v>Variable</v>
      </c>
      <c r="T4" s="92" t="str">
        <f>IFERROR(IF(VLOOKUP(sapflow_hd!T3,plant_dic!$M$2:$N$14,2,FALSE)="sap flux density (per unit sapwood area).","Js",IF(VLOOKUP(sapflow_hd!T3,plant_dic!$M$2:$N$14,2,FALSE)="sap flow (per tree).","Jt","Variable")),"Variable")</f>
        <v>Variable</v>
      </c>
      <c r="U4" s="92" t="str">
        <f>IFERROR(IF(VLOOKUP(sapflow_hd!U3,plant_dic!$M$2:$N$14,2,FALSE)="sap flux density (per unit sapwood area).","Js",IF(VLOOKUP(sapflow_hd!U3,plant_dic!$M$2:$N$14,2,FALSE)="sap flow (per tree).","Jt","Variable")),"Variable")</f>
        <v>Variable</v>
      </c>
      <c r="V4" s="92" t="str">
        <f>IFERROR(IF(VLOOKUP(sapflow_hd!V3,plant_dic!$M$2:$N$14,2,FALSE)="sap flux density (per unit sapwood area).","Js",IF(VLOOKUP(sapflow_hd!V3,plant_dic!$M$2:$N$14,2,FALSE)="sap flow (per tree).","Jt","Variable")),"Variable")</f>
        <v>Variable</v>
      </c>
      <c r="W4" s="92" t="str">
        <f>IFERROR(IF(VLOOKUP(sapflow_hd!W3,plant_dic!$M$2:$N$14,2,FALSE)="sap flux density (per unit sapwood area).","Js",IF(VLOOKUP(sapflow_hd!W3,plant_dic!$M$2:$N$14,2,FALSE)="sap flow (per tree).","Jt","Variable")),"Variable")</f>
        <v>Variable</v>
      </c>
      <c r="X4" s="92" t="str">
        <f>IFERROR(IF(VLOOKUP(sapflow_hd!X3,plant_dic!$M$2:$N$14,2,FALSE)="sap flux density (per unit sapwood area).","Js",IF(VLOOKUP(sapflow_hd!X3,plant_dic!$M$2:$N$14,2,FALSE)="sap flow (per tree).","Jt","Variable")),"Variable")</f>
        <v>Variable</v>
      </c>
      <c r="Y4" s="92" t="str">
        <f>IFERROR(IF(VLOOKUP(sapflow_hd!Y3,plant_dic!$M$2:$N$14,2,FALSE)="sap flux density (per unit sapwood area).","Js",IF(VLOOKUP(sapflow_hd!Y3,plant_dic!$M$2:$N$14,2,FALSE)="sap flow (per tree).","Jt","Variable")),"Variable")</f>
        <v>Variable</v>
      </c>
      <c r="Z4" s="92" t="str">
        <f>IFERROR(IF(VLOOKUP(sapflow_hd!Z3,plant_dic!$M$2:$N$14,2,FALSE)="sap flux density (per unit sapwood area).","Js",IF(VLOOKUP(sapflow_hd!Z3,plant_dic!$M$2:$N$14,2,FALSE)="sap flow (per tree).","Jt","Variable")),"Variable")</f>
        <v>Variable</v>
      </c>
      <c r="AA4" s="92" t="str">
        <f>IFERROR(IF(VLOOKUP(sapflow_hd!AA3,plant_dic!$M$2:$N$14,2,FALSE)="sap flux density (per unit sapwood area).","Js",IF(VLOOKUP(sapflow_hd!AA3,plant_dic!$M$2:$N$14,2,FALSE)="sap flow (per tree).","Jt","Variable")),"Variable")</f>
        <v>Variable</v>
      </c>
      <c r="AB4" s="92" t="str">
        <f>IFERROR(IF(VLOOKUP(sapflow_hd!AB3,plant_dic!$M$2:$N$14,2,FALSE)="sap flux density (per unit sapwood area).","Js",IF(VLOOKUP(sapflow_hd!AB3,plant_dic!$M$2:$N$14,2,FALSE)="sap flow (per tree).","Jt","Variable")),"Variable")</f>
        <v>Variable</v>
      </c>
      <c r="AC4" s="92" t="str">
        <f>IFERROR(IF(VLOOKUP(sapflow_hd!AC3,plant_dic!$M$2:$N$14,2,FALSE)="sap flux density (per unit sapwood area).","Js",IF(VLOOKUP(sapflow_hd!AC3,plant_dic!$M$2:$N$14,2,FALSE)="sap flow (per tree).","Jt","Variable")),"Variable")</f>
        <v>Variable</v>
      </c>
      <c r="AD4" s="92" t="str">
        <f>IFERROR(IF(VLOOKUP(sapflow_hd!AD3,plant_dic!$M$2:$N$14,2,FALSE)="sap flux density (per unit sapwood area).","Js",IF(VLOOKUP(sapflow_hd!AD3,plant_dic!$M$2:$N$14,2,FALSE)="sap flow (per tree).","Jt","Variable")),"Variable")</f>
        <v>Variable</v>
      </c>
      <c r="AE4" s="92" t="str">
        <f>IFERROR(IF(VLOOKUP(sapflow_hd!AE3,plant_dic!$M$2:$N$14,2,FALSE)="sap flux density (per unit sapwood area).","Js",IF(VLOOKUP(sapflow_hd!AE3,plant_dic!$M$2:$N$14,2,FALSE)="sap flow (per tree).","Jt","Variable")),"Variable")</f>
        <v>Variable</v>
      </c>
      <c r="AF4" s="92" t="str">
        <f>IFERROR(IF(VLOOKUP(sapflow_hd!AF3,plant_dic!$M$2:$N$14,2,FALSE)="sap flux density (per unit sapwood area).","Js",IF(VLOOKUP(sapflow_hd!AF3,plant_dic!$M$2:$N$14,2,FALSE)="sap flow (per tree).","Jt","Variable")),"Variable")</f>
        <v>Variable</v>
      </c>
      <c r="AG4" s="92" t="str">
        <f>IFERROR(IF(VLOOKUP(sapflow_hd!AG3,plant_dic!$M$2:$N$14,2,FALSE)="sap flux density (per unit sapwood area).","Js",IF(VLOOKUP(sapflow_hd!AG3,plant_dic!$M$2:$N$14,2,FALSE)="sap flow (per tree).","Jt","Variable")),"Variable")</f>
        <v>Variable</v>
      </c>
      <c r="AH4" s="92" t="str">
        <f>IFERROR(IF(VLOOKUP(sapflow_hd!AH3,plant_dic!$M$2:$N$14,2,FALSE)="sap flux density (per unit sapwood area).","Js",IF(VLOOKUP(sapflow_hd!AH3,plant_dic!$M$2:$N$14,2,FALSE)="sap flow (per tree).","Jt","Variable")),"Variable")</f>
        <v>Variable</v>
      </c>
      <c r="AI4" s="92" t="str">
        <f>IFERROR(IF(VLOOKUP(sapflow_hd!AI3,plant_dic!$M$2:$N$14,2,FALSE)="sap flux density (per unit sapwood area).","Js",IF(VLOOKUP(sapflow_hd!AI3,plant_dic!$M$2:$N$14,2,FALSE)="sap flow (per tree).","Jt","Variable")),"Variable")</f>
        <v>Variable</v>
      </c>
      <c r="AJ4" s="92" t="str">
        <f>IFERROR(IF(VLOOKUP(sapflow_hd!AJ3,plant_dic!$M$2:$N$14,2,FALSE)="sap flux density (per unit sapwood area).","Js",IF(VLOOKUP(sapflow_hd!AJ3,plant_dic!$M$2:$N$14,2,FALSE)="sap flow (per tree).","Jt","Variable")),"Variable")</f>
        <v>Variable</v>
      </c>
      <c r="AK4" s="92" t="str">
        <f>IFERROR(IF(VLOOKUP(sapflow_hd!AK3,plant_dic!$M$2:$N$14,2,FALSE)="sap flux density (per unit sapwood area).","Js",IF(VLOOKUP(sapflow_hd!AK3,plant_dic!$M$2:$N$14,2,FALSE)="sap flow (per tree).","Jt","Variable")),"Variable")</f>
        <v>Variable</v>
      </c>
      <c r="AL4" s="92" t="str">
        <f>IFERROR(IF(VLOOKUP(sapflow_hd!AL3,plant_dic!$M$2:$N$14,2,FALSE)="sap flux density (per unit sapwood area).","Js",IF(VLOOKUP(sapflow_hd!AL3,plant_dic!$M$2:$N$14,2,FALSE)="sap flow (per tree).","Jt","Variable")),"Variable")</f>
        <v>Variable</v>
      </c>
      <c r="AM4" s="92" t="str">
        <f>IFERROR(IF(VLOOKUP(sapflow_hd!AM3,plant_dic!$M$2:$N$14,2,FALSE)="sap flux density (per unit sapwood area).","Js",IF(VLOOKUP(sapflow_hd!AM3,plant_dic!$M$2:$N$14,2,FALSE)="sap flow (per tree).","Jt","Variable")),"Variable")</f>
        <v>Variable</v>
      </c>
      <c r="AN4" s="92" t="str">
        <f>IFERROR(IF(VLOOKUP(sapflow_hd!AN3,plant_dic!$M$2:$N$14,2,FALSE)="sap flux density (per unit sapwood area).","Js",IF(VLOOKUP(sapflow_hd!AN3,plant_dic!$M$2:$N$14,2,FALSE)="sap flow (per tree).","Jt","Variable")),"Variable")</f>
        <v>Variable</v>
      </c>
      <c r="AO4" s="92" t="str">
        <f>IFERROR(IF(VLOOKUP(sapflow_hd!AO3,plant_dic!$M$2:$N$14,2,FALSE)="sap flux density (per unit sapwood area).","Js",IF(VLOOKUP(sapflow_hd!AO3,plant_dic!$M$2:$N$14,2,FALSE)="sap flow (per tree).","Jt","Variable")),"Variable")</f>
        <v>Variable</v>
      </c>
      <c r="AP4" s="92" t="str">
        <f>IFERROR(IF(VLOOKUP(sapflow_hd!AP3,plant_dic!$M$2:$N$14,2,FALSE)="sap flux density (per unit sapwood area).","Js",IF(VLOOKUP(sapflow_hd!AP3,plant_dic!$M$2:$N$14,2,FALSE)="sap flow (per tree).","Jt","Variable")),"Variable")</f>
        <v>Variable</v>
      </c>
      <c r="AQ4" s="92" t="str">
        <f>IFERROR(IF(VLOOKUP(sapflow_hd!AQ3,plant_dic!$M$2:$N$14,2,FALSE)="sap flux density (per unit sapwood area).","Js",IF(VLOOKUP(sapflow_hd!AQ3,plant_dic!$M$2:$N$14,2,FALSE)="sap flow (per tree).","Jt","Variable")),"Variable")</f>
        <v>Variable</v>
      </c>
      <c r="AR4" s="92" t="str">
        <f>IFERROR(IF(VLOOKUP(sapflow_hd!AR3,plant_dic!$M$2:$N$14,2,FALSE)="sap flux density (per unit sapwood area).","Js",IF(VLOOKUP(sapflow_hd!AR3,plant_dic!$M$2:$N$14,2,FALSE)="sap flow (per tree).","Jt","Variable")),"Variable")</f>
        <v>Variable</v>
      </c>
      <c r="AS4" s="92" t="str">
        <f>IFERROR(IF(VLOOKUP(sapflow_hd!AS3,plant_dic!$M$2:$N$14,2,FALSE)="sap flux density (per unit sapwood area).","Js",IF(VLOOKUP(sapflow_hd!AS3,plant_dic!$M$2:$N$14,2,FALSE)="sap flow (per tree).","Jt","Variable")),"Variable")</f>
        <v>Variable</v>
      </c>
      <c r="AT4" s="92" t="str">
        <f>IFERROR(IF(VLOOKUP(sapflow_hd!AT3,plant_dic!$M$2:$N$14,2,FALSE)="sap flux density (per unit sapwood area).","Js",IF(VLOOKUP(sapflow_hd!AT3,plant_dic!$M$2:$N$14,2,FALSE)="sap flow (per tree).","Jt","Variable")),"Variable")</f>
        <v>Variable</v>
      </c>
      <c r="AU4" s="92" t="str">
        <f>IFERROR(IF(VLOOKUP(sapflow_hd!AU3,plant_dic!$M$2:$N$14,2,FALSE)="sap flux density (per unit sapwood area).","Js",IF(VLOOKUP(sapflow_hd!AU3,plant_dic!$M$2:$N$14,2,FALSE)="sap flow (per tree).","Jt","Variable")),"Variable")</f>
        <v>Variable</v>
      </c>
      <c r="AV4" s="92" t="str">
        <f>IFERROR(IF(VLOOKUP(sapflow_hd!AV3,plant_dic!$M$2:$N$14,2,FALSE)="sap flux density (per unit sapwood area).","Js",IF(VLOOKUP(sapflow_hd!AV3,plant_dic!$M$2:$N$14,2,FALSE)="sap flow (per tree).","Jt","Variable")),"Variable")</f>
        <v>Variable</v>
      </c>
      <c r="AW4" s="92" t="str">
        <f>IFERROR(IF(VLOOKUP(sapflow_hd!AW3,plant_dic!$M$2:$N$14,2,FALSE)="sap flux density (per unit sapwood area).","Js",IF(VLOOKUP(sapflow_hd!AW3,plant_dic!$M$2:$N$14,2,FALSE)="sap flow (per tree).","Jt","Variable")),"Variable")</f>
        <v>Variable</v>
      </c>
      <c r="AX4" s="92" t="str">
        <f>IFERROR(IF(VLOOKUP(sapflow_hd!AX3,plant_dic!$M$2:$N$14,2,FALSE)="sap flux density (per unit sapwood area).","Js",IF(VLOOKUP(sapflow_hd!AX3,plant_dic!$M$2:$N$14,2,FALSE)="sap flow (per tree).","Jt","Variable")),"Variable")</f>
        <v>Variable</v>
      </c>
      <c r="AY4" s="92" t="str">
        <f>IFERROR(IF(VLOOKUP(sapflow_hd!AY3,plant_dic!$M$2:$N$14,2,FALSE)="sap flux density (per unit sapwood area).","Js",IF(VLOOKUP(sapflow_hd!AY3,plant_dic!$M$2:$N$14,2,FALSE)="sap flow (per tree).","Jt","Variable")),"Variable")</f>
        <v>Variable</v>
      </c>
      <c r="AZ4" s="92" t="str">
        <f>IFERROR(IF(VLOOKUP(sapflow_hd!AZ3,plant_dic!$M$2:$N$14,2,FALSE)="sap flux density (per unit sapwood area).","Js",IF(VLOOKUP(sapflow_hd!AZ3,plant_dic!$M$2:$N$14,2,FALSE)="sap flow (per tree).","Jt","Variable")),"Variable")</f>
        <v>Variable</v>
      </c>
      <c r="BA4" s="92" t="str">
        <f>IFERROR(IF(VLOOKUP(sapflow_hd!BA3,plant_dic!$M$2:$N$14,2,FALSE)="sap flux density (per unit sapwood area).","Js",IF(VLOOKUP(sapflow_hd!BA3,plant_dic!$M$2:$N$14,2,FALSE)="sap flow (per tree).","Jt","Variable")),"Variable")</f>
        <v>Variable</v>
      </c>
      <c r="BB4" s="92" t="str">
        <f>IFERROR(IF(VLOOKUP(sapflow_hd!BB3,plant_dic!$M$2:$N$14,2,FALSE)="sap flux density (per unit sapwood area).","Js",IF(VLOOKUP(sapflow_hd!BB3,plant_dic!$M$2:$N$14,2,FALSE)="sap flow (per tree).","Jt","Variable")),"Variable")</f>
        <v>Variable</v>
      </c>
      <c r="BC4" s="92" t="str">
        <f>IFERROR(IF(VLOOKUP(sapflow_hd!BC3,plant_dic!$M$2:$N$14,2,FALSE)="sap flux density (per unit sapwood area).","Js",IF(VLOOKUP(sapflow_hd!BC3,plant_dic!$M$2:$N$14,2,FALSE)="sap flow (per tree).","Jt","Variable")),"Variable")</f>
        <v>Variable</v>
      </c>
      <c r="BD4" s="92" t="str">
        <f>IFERROR(IF(VLOOKUP(sapflow_hd!BD3,plant_dic!$M$2:$N$14,2,FALSE)="sap flux density (per unit sapwood area).","Js",IF(VLOOKUP(sapflow_hd!BD3,plant_dic!$M$2:$N$14,2,FALSE)="sap flow (per tree).","Jt","Variable")),"Variable")</f>
        <v>Variable</v>
      </c>
      <c r="BE4" s="92" t="str">
        <f>IFERROR(IF(VLOOKUP(sapflow_hd!BE3,plant_dic!$M$2:$N$14,2,FALSE)="sap flux density (per unit sapwood area).","Js",IF(VLOOKUP(sapflow_hd!BE3,plant_dic!$M$2:$N$14,2,FALSE)="sap flow (per tree).","Jt","Variable")),"Variable")</f>
        <v>Variable</v>
      </c>
      <c r="BF4" s="92" t="str">
        <f>IFERROR(IF(VLOOKUP(sapflow_hd!BF3,plant_dic!$M$2:$N$14,2,FALSE)="sap flux density (per unit sapwood area).","Js",IF(VLOOKUP(sapflow_hd!BF3,plant_dic!$M$2:$N$14,2,FALSE)="sap flow (per tree).","Jt","Variable")),"Variable")</f>
        <v>Variable</v>
      </c>
      <c r="BG4" s="92" t="str">
        <f>IFERROR(IF(VLOOKUP(sapflow_hd!BG3,plant_dic!$M$2:$N$14,2,FALSE)="sap flux density (per unit sapwood area).","Js",IF(VLOOKUP(sapflow_hd!BG3,plant_dic!$M$2:$N$14,2,FALSE)="sap flow (per tree).","Jt","Variable")),"Variable")</f>
        <v>Variable</v>
      </c>
      <c r="BH4" s="92" t="str">
        <f>IFERROR(IF(VLOOKUP(sapflow_hd!BH3,plant_dic!$M$2:$N$14,2,FALSE)="sap flux density (per unit sapwood area).","Js",IF(VLOOKUP(sapflow_hd!BH3,plant_dic!$M$2:$N$14,2,FALSE)="sap flow (per tree).","Jt","Variable")),"Variable")</f>
        <v>Variable</v>
      </c>
      <c r="BI4" s="92" t="str">
        <f>IFERROR(IF(VLOOKUP(sapflow_hd!BI3,plant_dic!$M$2:$N$14,2,FALSE)="sap flux density (per unit sapwood area).","Js",IF(VLOOKUP(sapflow_hd!BI3,plant_dic!$M$2:$N$14,2,FALSE)="sap flow (per tree).","Jt","Variable")),"Variable")</f>
        <v>Variable</v>
      </c>
      <c r="BJ4" s="92" t="str">
        <f>IFERROR(IF(VLOOKUP(sapflow_hd!BJ3,plant_dic!$M$2:$N$14,2,FALSE)="sap flux density (per unit sapwood area).","Js",IF(VLOOKUP(sapflow_hd!BJ3,plant_dic!$M$2:$N$14,2,FALSE)="sap flow (per tree).","Jt","Variable")),"Variable")</f>
        <v>Variable</v>
      </c>
      <c r="BK4" s="92" t="str">
        <f>IFERROR(IF(VLOOKUP(sapflow_hd!BK3,plant_dic!$M$2:$N$14,2,FALSE)="sap flux density (per unit sapwood area).","Js",IF(VLOOKUP(sapflow_hd!BK3,plant_dic!$M$2:$N$14,2,FALSE)="sap flow (per tree).","Jt","Variable")),"Variable")</f>
        <v>Variable</v>
      </c>
      <c r="BL4" s="92" t="str">
        <f>IFERROR(IF(VLOOKUP(sapflow_hd!BL3,plant_dic!$M$2:$N$14,2,FALSE)="sap flux density (per unit sapwood area).","Js",IF(VLOOKUP(sapflow_hd!BL3,plant_dic!$M$2:$N$14,2,FALSE)="sap flow (per tree).","Jt","Variable")),"Variable")</f>
        <v>Variable</v>
      </c>
      <c r="BM4" s="92" t="str">
        <f>IFERROR(IF(VLOOKUP(sapflow_hd!BM3,plant_dic!$M$2:$N$14,2,FALSE)="sap flux density (per unit sapwood area).","Js",IF(VLOOKUP(sapflow_hd!BM3,plant_dic!$M$2:$N$14,2,FALSE)="sap flow (per tree).","Jt","Variable")),"Variable")</f>
        <v>Variable</v>
      </c>
      <c r="BN4" s="92" t="str">
        <f>IFERROR(IF(VLOOKUP(sapflow_hd!BN3,plant_dic!$M$2:$N$14,2,FALSE)="sap flux density (per unit sapwood area).","Js",IF(VLOOKUP(sapflow_hd!BN3,plant_dic!$M$2:$N$14,2,FALSE)="sap flow (per tree).","Jt","Variable")),"Variable")</f>
        <v>Variable</v>
      </c>
      <c r="BO4" s="92" t="str">
        <f>IFERROR(IF(VLOOKUP(sapflow_hd!BO3,plant_dic!$M$2:$N$14,2,FALSE)="sap flux density (per unit sapwood area).","Js",IF(VLOOKUP(sapflow_hd!BO3,plant_dic!$M$2:$N$14,2,FALSE)="sap flow (per tree).","Jt","Variable")),"Variable")</f>
        <v>Variable</v>
      </c>
      <c r="BP4" s="92" t="str">
        <f>IFERROR(IF(VLOOKUP(sapflow_hd!BP3,plant_dic!$M$2:$N$14,2,FALSE)="sap flux density (per unit sapwood area).","Js",IF(VLOOKUP(sapflow_hd!BP3,plant_dic!$M$2:$N$14,2,FALSE)="sap flow (per tree).","Jt","Variable")),"Variable")</f>
        <v>Variable</v>
      </c>
      <c r="BQ4" s="92" t="str">
        <f>IFERROR(IF(VLOOKUP(sapflow_hd!BQ3,plant_dic!$M$2:$N$14,2,FALSE)="sap flux density (per unit sapwood area).","Js",IF(VLOOKUP(sapflow_hd!BQ3,plant_dic!$M$2:$N$14,2,FALSE)="sap flow (per tree).","Jt","Variable")),"Variable")</f>
        <v>Variable</v>
      </c>
      <c r="BR4" s="92" t="str">
        <f>IFERROR(IF(VLOOKUP(sapflow_hd!BR3,plant_dic!$M$2:$N$14,2,FALSE)="sap flux density (per unit sapwood area).","Js",IF(VLOOKUP(sapflow_hd!BR3,plant_dic!$M$2:$N$14,2,FALSE)="sap flow (per tree).","Jt","Variable")),"Variable")</f>
        <v>Variable</v>
      </c>
      <c r="BS4" s="92" t="str">
        <f>IFERROR(IF(VLOOKUP(sapflow_hd!BS3,plant_dic!$M$2:$N$14,2,FALSE)="sap flux density (per unit sapwood area).","Js",IF(VLOOKUP(sapflow_hd!BS3,plant_dic!$M$2:$N$14,2,FALSE)="sap flow (per tree).","Jt","Variable")),"Variable")</f>
        <v>Variable</v>
      </c>
      <c r="BT4" s="92" t="str">
        <f>IFERROR(IF(VLOOKUP(sapflow_hd!BT3,plant_dic!$M$2:$N$14,2,FALSE)="sap flux density (per unit sapwood area).","Js",IF(VLOOKUP(sapflow_hd!BT3,plant_dic!$M$2:$N$14,2,FALSE)="sap flow (per tree).","Jt","Variable")),"Variable")</f>
        <v>Variable</v>
      </c>
      <c r="BU4" s="92" t="str">
        <f>IFERROR(IF(VLOOKUP(sapflow_hd!BU3,plant_dic!$M$2:$N$14,2,FALSE)="sap flux density (per unit sapwood area).","Js",IF(VLOOKUP(sapflow_hd!BU3,plant_dic!$M$2:$N$14,2,FALSE)="sap flow (per tree).","Jt","Variable")),"Variable")</f>
        <v>Variable</v>
      </c>
      <c r="BV4" s="92" t="str">
        <f>IFERROR(IF(VLOOKUP(sapflow_hd!BV3,plant_dic!$M$2:$N$14,2,FALSE)="sap flux density (per unit sapwood area).","Js",IF(VLOOKUP(sapflow_hd!BV3,plant_dic!$M$2:$N$14,2,FALSE)="sap flow (per tree).","Jt","Variable")),"Variable")</f>
        <v>Variable</v>
      </c>
      <c r="BW4" s="92" t="str">
        <f>IFERROR(IF(VLOOKUP(sapflow_hd!BW3,plant_dic!$M$2:$N$14,2,FALSE)="sap flux density (per unit sapwood area).","Js",IF(VLOOKUP(sapflow_hd!BW3,plant_dic!$M$2:$N$14,2,FALSE)="sap flow (per tree).","Jt","Variable")),"Variable")</f>
        <v>Variable</v>
      </c>
      <c r="BX4" s="92" t="str">
        <f>IFERROR(IF(VLOOKUP(sapflow_hd!BX3,plant_dic!$M$2:$N$14,2,FALSE)="sap flux density (per unit sapwood area).","Js",IF(VLOOKUP(sapflow_hd!BX3,plant_dic!$M$2:$N$14,2,FALSE)="sap flow (per tree).","Jt","Variable")),"Variable")</f>
        <v>Variable</v>
      </c>
      <c r="BY4" s="92" t="str">
        <f>IFERROR(IF(VLOOKUP(sapflow_hd!BY3,plant_dic!$M$2:$N$14,2,FALSE)="sap flux density (per unit sapwood area).","Js",IF(VLOOKUP(sapflow_hd!BY3,plant_dic!$M$2:$N$14,2,FALSE)="sap flow (per tree).","Jt","Variable")),"Variable")</f>
        <v>Variable</v>
      </c>
      <c r="BZ4" s="92" t="str">
        <f>IFERROR(IF(VLOOKUP(sapflow_hd!BZ3,plant_dic!$M$2:$N$14,2,FALSE)="sap flux density (per unit sapwood area).","Js",IF(VLOOKUP(sapflow_hd!BZ3,plant_dic!$M$2:$N$14,2,FALSE)="sap flow (per tree).","Jt","Variable")),"Variable")</f>
        <v>Variable</v>
      </c>
      <c r="CA4" s="92" t="str">
        <f>IFERROR(IF(VLOOKUP(sapflow_hd!CA3,plant_dic!$M$2:$N$14,2,FALSE)="sap flux density (per unit sapwood area).","Js",IF(VLOOKUP(sapflow_hd!CA3,plant_dic!$M$2:$N$14,2,FALSE)="sap flow (per tree).","Jt","Variable")),"Variable")</f>
        <v>Variable</v>
      </c>
      <c r="CB4" s="92" t="str">
        <f>IFERROR(IF(VLOOKUP(sapflow_hd!CB3,plant_dic!$M$2:$N$14,2,FALSE)="sap flux density (per unit sapwood area).","Js",IF(VLOOKUP(sapflow_hd!CB3,plant_dic!$M$2:$N$14,2,FALSE)="sap flow (per tree).","Jt","Variable")),"Variable")</f>
        <v>Variable</v>
      </c>
      <c r="CC4" s="92" t="str">
        <f>IFERROR(IF(VLOOKUP(sapflow_hd!CC3,plant_dic!$M$2:$N$14,2,FALSE)="sap flux density (per unit sapwood area).","Js",IF(VLOOKUP(sapflow_hd!CC3,plant_dic!$M$2:$N$14,2,FALSE)="sap flow (per tree).","Jt","Variable")),"Variable")</f>
        <v>Variable</v>
      </c>
      <c r="CD4" s="92" t="str">
        <f>IFERROR(IF(VLOOKUP(sapflow_hd!CD3,plant_dic!$M$2:$N$14,2,FALSE)="sap flux density (per unit sapwood area).","Js",IF(VLOOKUP(sapflow_hd!CD3,plant_dic!$M$2:$N$14,2,FALSE)="sap flow (per tree).","Jt","Variable")),"Variable")</f>
        <v>Variable</v>
      </c>
      <c r="CE4" s="92" t="str">
        <f>IFERROR(IF(VLOOKUP(sapflow_hd!CE3,plant_dic!$M$2:$N$14,2,FALSE)="sap flux density (per unit sapwood area).","Js",IF(VLOOKUP(sapflow_hd!CE3,plant_dic!$M$2:$N$14,2,FALSE)="sap flow (per tree).","Jt","Variable")),"Variable")</f>
        <v>Variable</v>
      </c>
      <c r="CF4" s="92" t="str">
        <f>IFERROR(IF(VLOOKUP(sapflow_hd!CF3,plant_dic!$M$2:$N$14,2,FALSE)="sap flux density (per unit sapwood area).","Js",IF(VLOOKUP(sapflow_hd!CF3,plant_dic!$M$2:$N$14,2,FALSE)="sap flow (per tree).","Jt","Variable")),"Variable")</f>
        <v>Variable</v>
      </c>
      <c r="CG4" s="92" t="str">
        <f>IFERROR(IF(VLOOKUP(sapflow_hd!CG3,plant_dic!$M$2:$N$14,2,FALSE)="sap flux density (per unit sapwood area).","Js",IF(VLOOKUP(sapflow_hd!CG3,plant_dic!$M$2:$N$14,2,FALSE)="sap flow (per tree).","Jt","Variable")),"Variable")</f>
        <v>Variable</v>
      </c>
      <c r="CH4" s="92" t="str">
        <f>IFERROR(IF(VLOOKUP(sapflow_hd!CH3,plant_dic!$M$2:$N$14,2,FALSE)="sap flux density (per unit sapwood area).","Js",IF(VLOOKUP(sapflow_hd!CH3,plant_dic!$M$2:$N$14,2,FALSE)="sap flow (per tree).","Jt","Variable")),"Variable")</f>
        <v>Variable</v>
      </c>
      <c r="CI4" s="92" t="str">
        <f>IFERROR(IF(VLOOKUP(sapflow_hd!CI3,plant_dic!$M$2:$N$14,2,FALSE)="sap flux density (per unit sapwood area).","Js",IF(VLOOKUP(sapflow_hd!CI3,plant_dic!$M$2:$N$14,2,FALSE)="sap flow (per tree).","Jt","Variable")),"Variable")</f>
        <v>Variable</v>
      </c>
      <c r="CJ4" s="92" t="str">
        <f>IFERROR(IF(VLOOKUP(sapflow_hd!CJ3,plant_dic!$M$2:$N$14,2,FALSE)="sap flux density (per unit sapwood area).","Js",IF(VLOOKUP(sapflow_hd!CJ3,plant_dic!$M$2:$N$14,2,FALSE)="sap flow (per tree).","Jt","Variable")),"Variable")</f>
        <v>Variable</v>
      </c>
      <c r="CK4" s="92" t="str">
        <f>IFERROR(IF(VLOOKUP(sapflow_hd!CK3,plant_dic!$M$2:$N$14,2,FALSE)="sap flux density (per unit sapwood area).","Js",IF(VLOOKUP(sapflow_hd!CK3,plant_dic!$M$2:$N$14,2,FALSE)="sap flow (per tree).","Jt","Variable")),"Variable")</f>
        <v>Variable</v>
      </c>
      <c r="CL4" s="92" t="str">
        <f>IFERROR(IF(VLOOKUP(sapflow_hd!CL3,plant_dic!$M$2:$N$14,2,FALSE)="sap flux density (per unit sapwood area).","Js",IF(VLOOKUP(sapflow_hd!CL3,plant_dic!$M$2:$N$14,2,FALSE)="sap flow (per tree).","Jt","Variable")),"Variable")</f>
        <v>Variable</v>
      </c>
      <c r="CM4" s="92" t="str">
        <f>IFERROR(IF(VLOOKUP(sapflow_hd!CM3,plant_dic!$M$2:$N$14,2,FALSE)="sap flux density (per unit sapwood area).","Js",IF(VLOOKUP(sapflow_hd!CM3,plant_dic!$M$2:$N$14,2,FALSE)="sap flow (per tree).","Jt","Variable")),"Variable")</f>
        <v>Variable</v>
      </c>
      <c r="CN4" s="92" t="str">
        <f>IFERROR(IF(VLOOKUP(sapflow_hd!CN3,plant_dic!$M$2:$N$14,2,FALSE)="sap flux density (per unit sapwood area).","Js",IF(VLOOKUP(sapflow_hd!CN3,plant_dic!$M$2:$N$14,2,FALSE)="sap flow (per tree).","Jt","Variable")),"Variable")</f>
        <v>Variable</v>
      </c>
      <c r="CO4" s="92" t="str">
        <f>IFERROR(IF(VLOOKUP(sapflow_hd!CO3,plant_dic!$M$2:$N$14,2,FALSE)="sap flux density (per unit sapwood area).","Js",IF(VLOOKUP(sapflow_hd!CO3,plant_dic!$M$2:$N$14,2,FALSE)="sap flow (per tree).","Jt","Variable")),"Variable")</f>
        <v>Variable</v>
      </c>
      <c r="CP4" s="92" t="str">
        <f>IFERROR(IF(VLOOKUP(sapflow_hd!CP3,plant_dic!$M$2:$N$14,2,FALSE)="sap flux density (per unit sapwood area).","Js",IF(VLOOKUP(sapflow_hd!CP3,plant_dic!$M$2:$N$14,2,FALSE)="sap flow (per tree).","Jt","Variable")),"Variable")</f>
        <v>Variable</v>
      </c>
      <c r="CQ4" s="92" t="str">
        <f>IFERROR(IF(VLOOKUP(sapflow_hd!CQ3,plant_dic!$M$2:$N$14,2,FALSE)="sap flux density (per unit sapwood area).","Js",IF(VLOOKUP(sapflow_hd!CQ3,plant_dic!$M$2:$N$14,2,FALSE)="sap flow (per tree).","Jt","Variable")),"Variable")</f>
        <v>Variable</v>
      </c>
      <c r="CR4" s="92" t="str">
        <f>IFERROR(IF(VLOOKUP(sapflow_hd!CR3,plant_dic!$M$2:$N$14,2,FALSE)="sap flux density (per unit sapwood area).","Js",IF(VLOOKUP(sapflow_hd!CR3,plant_dic!$M$2:$N$14,2,FALSE)="sap flow (per tree).","Jt","Variable")),"Variable")</f>
        <v>Variable</v>
      </c>
      <c r="CS4" s="92" t="str">
        <f>IFERROR(IF(VLOOKUP(sapflow_hd!CS3,plant_dic!$M$2:$N$14,2,FALSE)="sap flux density (per unit sapwood area).","Js",IF(VLOOKUP(sapflow_hd!CS3,plant_dic!$M$2:$N$14,2,FALSE)="sap flow (per tree).","Jt","Variable")),"Variable")</f>
        <v>Variable</v>
      </c>
      <c r="CT4" s="92" t="str">
        <f>IFERROR(IF(VLOOKUP(sapflow_hd!CT3,plant_dic!$M$2:$N$14,2,FALSE)="sap flux density (per unit sapwood area).","Js",IF(VLOOKUP(sapflow_hd!CT3,plant_dic!$M$2:$N$14,2,FALSE)="sap flow (per tree).","Jt","Variable")),"Variable")</f>
        <v>Variable</v>
      </c>
      <c r="CU4" s="92" t="str">
        <f>IFERROR(IF(VLOOKUP(sapflow_hd!CU3,plant_dic!$M$2:$N$14,2,FALSE)="sap flux density (per unit sapwood area).","Js",IF(VLOOKUP(sapflow_hd!CU3,plant_dic!$M$2:$N$14,2,FALSE)="sap flow (per tree).","Jt","Variable")),"Variable")</f>
        <v>Variable</v>
      </c>
      <c r="CV4" s="92" t="str">
        <f>IFERROR(IF(VLOOKUP(sapflow_hd!CV3,plant_dic!$M$2:$N$14,2,FALSE)="sap flux density (per unit sapwood area).","Js",IF(VLOOKUP(sapflow_hd!CV3,plant_dic!$M$2:$N$14,2,FALSE)="sap flow (per tree).","Jt","Variable")),"Variable")</f>
        <v>Variable</v>
      </c>
      <c r="CW4" s="92" t="str">
        <f>IFERROR(IF(VLOOKUP(sapflow_hd!CW3,plant_dic!$M$2:$N$14,2,FALSE)="sap flux density (per unit sapwood area).","Js",IF(VLOOKUP(sapflow_hd!CW3,plant_dic!$M$2:$N$14,2,FALSE)="sap flow (per tree).","Jt","Variable")),"Variable")</f>
        <v>Variable</v>
      </c>
    </row>
    <row r="5" spans="1:101" s="86" customFormat="1" ht="30" customHeight="1" thickBot="1">
      <c r="A5" s="85" t="s">
        <v>901</v>
      </c>
      <c r="B5" s="86" t="str">
        <f>IF(NOT(ISBLANK(plant_md!D$2)),UPPER(site_md!$D$4) &amp; "_" &amp; UPPER(LEFT(site_md!$D$3,3)) &amp; IF(ISBLANK(stand_md!D2),"","_") &amp; UPPER(LEFT(stand_md!D2,3)) &amp; IF(ISBLANK(stand_md!D4),"","_") &amp; UPPER(LEFT(stand_md!D4,3))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86" t="str">
        <f>IF(NOT(ISBLANK(plant_md!E$2)),UPPER(site_md!$D$4) &amp; "_" &amp; UPPER(LEFT(site_md!$D$3,3)) &amp; IF(ISBLANK(stand_md!E2),"","_") &amp; UPPER(LEFT(stand_md!E2,3)) &amp; IF(ISBLANK(stand_md!E4),"","_") &amp; UPPER(LEFT(stand_md!E4,3))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86" t="str">
        <f>IF(NOT(ISBLANK(plant_md!F$2)),UPPER(site_md!$D$4) &amp; "_" &amp; UPPER(LEFT(site_md!$D$3,3)) &amp; IF(ISBLANK(stand_md!F2),"","_") &amp; UPPER(LEFT(stand_md!F2,3)) &amp; IF(ISBLANK(stand_md!F4),"","_") &amp; UPPER(LEFT(stand_md!F4,3))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86" t="str">
        <f>IF(NOT(ISBLANK(plant_md!G$2)),UPPER(site_md!$D$4) &amp; "_" &amp; UPPER(LEFT(site_md!$D$3,3)) &amp; IF(ISBLANK(stand_md!G2),"","_") &amp; UPPER(LEFT(stand_md!G2,3)) &amp; IF(ISBLANK(stand_md!G4),"","_") &amp; UPPER(LEFT(stand_md!G4,3))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86" t="str">
        <f>IF(NOT(ISBLANK(plant_md!H$2)),UPPER(site_md!$D$4) &amp; "_" &amp; UPPER(LEFT(site_md!$D$3,3)) &amp; IF(ISBLANK(stand_md!H2),"","_") &amp; UPPER(LEFT(stand_md!H2,3)) &amp; IF(ISBLANK(stand_md!H4),"","_") &amp; UPPER(LEFT(stand_md!H4,3))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86" t="str">
        <f>IF(NOT(ISBLANK(plant_md!I$2)),UPPER(site_md!$D$4) &amp; "_" &amp; UPPER(LEFT(site_md!$D$3,3)) &amp; IF(ISBLANK(stand_md!I2),"","_") &amp; UPPER(LEFT(stand_md!I2,3)) &amp; IF(ISBLANK(stand_md!I4),"","_") &amp; UPPER(LEFT(stand_md!I4,3))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86" t="str">
        <f>IF(NOT(ISBLANK(plant_md!J$2)),UPPER(site_md!$D$4) &amp; "_" &amp; UPPER(LEFT(site_md!$D$3,3)) &amp; IF(ISBLANK(stand_md!J2),"","_") &amp; UPPER(LEFT(stand_md!J2,3)) &amp; IF(ISBLANK(stand_md!J4),"","_") &amp; UPPER(LEFT(stand_md!J4,3))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86" t="str">
        <f>IF(NOT(ISBLANK(plant_md!K$2)),UPPER(site_md!$D$4) &amp; "_" &amp; UPPER(LEFT(site_md!$D$3,3)) &amp; IF(ISBLANK(stand_md!K2),"","_") &amp; UPPER(LEFT(stand_md!K2,3)) &amp; IF(ISBLANK(stand_md!K4),"","_") &amp; UPPER(LEFT(stand_md!K4,3))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86" t="str">
        <f>IF(NOT(ISBLANK(plant_md!L$2)),UPPER(site_md!$D$4) &amp; "_" &amp; UPPER(LEFT(site_md!$D$3,3)) &amp; IF(ISBLANK(stand_md!L2),"","_") &amp; UPPER(LEFT(stand_md!L2,3)) &amp; IF(ISBLANK(stand_md!L4),"","_") &amp; UPPER(LEFT(stand_md!L4,3))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86" t="str">
        <f>IF(NOT(ISBLANK(plant_md!M$2)),UPPER(site_md!$D$4) &amp; "_" &amp; UPPER(LEFT(site_md!$D$3,3)) &amp; IF(ISBLANK(stand_md!M2),"","_") &amp; UPPER(LEFT(stand_md!M2,3)) &amp; IF(ISBLANK(stand_md!M4),"","_") &amp; UPPER(LEFT(stand_md!M4,3))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86" t="str">
        <f>IF(NOT(ISBLANK(plant_md!N$2)),UPPER(site_md!$D$4) &amp; "_" &amp; UPPER(LEFT(site_md!$D$3,3)) &amp; IF(ISBLANK(stand_md!N2),"","_") &amp; UPPER(LEFT(stand_md!N2,3)) &amp; IF(ISBLANK(stand_md!N4),"","_") &amp; UPPER(LEFT(stand_md!N4,3))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86" t="str">
        <f>IF(NOT(ISBLANK(plant_md!O$2)),UPPER(site_md!$D$4) &amp; "_" &amp; UPPER(LEFT(site_md!$D$3,3)) &amp; IF(ISBLANK(stand_md!O2),"","_") &amp; UPPER(LEFT(stand_md!O2,3)) &amp; IF(ISBLANK(stand_md!O4),"","_") &amp; UPPER(LEFT(stand_md!O4,3))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86" t="str">
        <f>IF(NOT(ISBLANK(plant_md!P$2)),UPPER(site_md!$D$4) &amp; "_" &amp; UPPER(LEFT(site_md!$D$3,3)) &amp; IF(ISBLANK(stand_md!P2),"","_") &amp; UPPER(LEFT(stand_md!P2,3)) &amp; IF(ISBLANK(stand_md!P4),"","_") &amp; UPPER(LEFT(stand_md!P4,3))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86" t="str">
        <f>IF(NOT(ISBLANK(plant_md!Q$2)),UPPER(site_md!$D$4) &amp; "_" &amp; UPPER(LEFT(site_md!$D$3,3)) &amp; IF(ISBLANK(stand_md!Q2),"","_") &amp; UPPER(LEFT(stand_md!Q2,3)) &amp; IF(ISBLANK(stand_md!Q4),"","_") &amp; UPPER(LEFT(stand_md!Q4,3))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86" t="str">
        <f>IF(NOT(ISBLANK(plant_md!R$2)),UPPER(site_md!$D$4) &amp; "_" &amp; UPPER(LEFT(site_md!$D$3,3)) &amp; IF(ISBLANK(stand_md!R2),"","_") &amp; UPPER(LEFT(stand_md!R2,3)) &amp; IF(ISBLANK(stand_md!R4),"","_") &amp; UPPER(LEFT(stand_md!R4,3))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86" t="str">
        <f>IF(NOT(ISBLANK(plant_md!S$2)),UPPER(site_md!$D$4) &amp; "_" &amp; UPPER(LEFT(site_md!$D$3,3)) &amp; IF(ISBLANK(stand_md!S2),"","_") &amp; UPPER(LEFT(stand_md!S2,3)) &amp; IF(ISBLANK(stand_md!S4),"","_") &amp; UPPER(LEFT(stand_md!S4,3))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86" t="str">
        <f>IF(NOT(ISBLANK(plant_md!T$2)),UPPER(site_md!$D$4) &amp; "_" &amp; UPPER(LEFT(site_md!$D$3,3)) &amp; IF(ISBLANK(stand_md!T2),"","_") &amp; UPPER(LEFT(stand_md!T2,3)) &amp; IF(ISBLANK(stand_md!T4),"","_") &amp; UPPER(LEFT(stand_md!T4,3))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86" t="str">
        <f>IF(NOT(ISBLANK(plant_md!U$2)),UPPER(site_md!$D$4) &amp; "_" &amp; UPPER(LEFT(site_md!$D$3,3)) &amp; IF(ISBLANK(stand_md!U2),"","_") &amp; UPPER(LEFT(stand_md!U2,3)) &amp; IF(ISBLANK(stand_md!U4),"","_") &amp; UPPER(LEFT(stand_md!U4,3))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86" t="str">
        <f>IF(NOT(ISBLANK(plant_md!V$2)),UPPER(site_md!$D$4) &amp; "_" &amp; UPPER(LEFT(site_md!$D$3,3)) &amp; IF(ISBLANK(stand_md!V2),"","_") &amp; UPPER(LEFT(stand_md!V2,3)) &amp; IF(ISBLANK(stand_md!V4),"","_") &amp; UPPER(LEFT(stand_md!V4,3))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86" t="str">
        <f>IF(NOT(ISBLANK(plant_md!W$2)),UPPER(site_md!$D$4) &amp; "_" &amp; UPPER(LEFT(site_md!$D$3,3)) &amp; IF(ISBLANK(stand_md!W2),"","_") &amp; UPPER(LEFT(stand_md!W2,3)) &amp; IF(ISBLANK(stand_md!W4),"","_") &amp; UPPER(LEFT(stand_md!W4,3))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86" t="str">
        <f>IF(NOT(ISBLANK(plant_md!X$2)),UPPER(site_md!$D$4) &amp; "_" &amp; UPPER(LEFT(site_md!$D$3,3)) &amp; IF(ISBLANK(stand_md!X2),"","_") &amp; UPPER(LEFT(stand_md!X2,3)) &amp; IF(ISBLANK(stand_md!X4),"","_") &amp; UPPER(LEFT(stand_md!X4,3))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86" t="str">
        <f>IF(NOT(ISBLANK(plant_md!Y$2)),UPPER(site_md!$D$4) &amp; "_" &amp; UPPER(LEFT(site_md!$D$3,3)) &amp; IF(ISBLANK(stand_md!Y2),"","_") &amp; UPPER(LEFT(stand_md!Y2,3)) &amp; IF(ISBLANK(stand_md!Y4),"","_") &amp; UPPER(LEFT(stand_md!Y4,3))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86" t="str">
        <f>IF(NOT(ISBLANK(plant_md!Z$2)),UPPER(site_md!$D$4) &amp; "_" &amp; UPPER(LEFT(site_md!$D$3,3)) &amp; IF(ISBLANK(stand_md!Z2),"","_") &amp; UPPER(LEFT(stand_md!Z2,3)) &amp; IF(ISBLANK(stand_md!Z4),"","_") &amp; UPPER(LEFT(stand_md!Z4,3))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86" t="str">
        <f>IF(NOT(ISBLANK(plant_md!AA$2)),UPPER(site_md!$D$4) &amp; "_" &amp; UPPER(LEFT(site_md!$D$3,3)) &amp; IF(ISBLANK(stand_md!AA2),"","_") &amp; UPPER(LEFT(stand_md!AA2,3)) &amp; IF(ISBLANK(stand_md!AA4),"","_") &amp; UPPER(LEFT(stand_md!AA4,3))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86" t="str">
        <f>IF(NOT(ISBLANK(plant_md!AB$2)),UPPER(site_md!$D$4) &amp; "_" &amp; UPPER(LEFT(site_md!$D$3,3)) &amp; IF(ISBLANK(stand_md!AB2),"","_") &amp; UPPER(LEFT(stand_md!AB2,3)) &amp; IF(ISBLANK(stand_md!AB4),"","_") &amp; UPPER(LEFT(stand_md!AB4,3))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86" t="str">
        <f>IF(NOT(ISBLANK(plant_md!AC$2)),UPPER(site_md!$D$4) &amp; "_" &amp; UPPER(LEFT(site_md!$D$3,3)) &amp; IF(ISBLANK(stand_md!AC2),"","_") &amp; UPPER(LEFT(stand_md!AC2,3)) &amp; IF(ISBLANK(stand_md!AC4),"","_") &amp; UPPER(LEFT(stand_md!AC4,3))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86" t="str">
        <f>IF(NOT(ISBLANK(plant_md!AD$2)),UPPER(site_md!$D$4) &amp; "_" &amp; UPPER(LEFT(site_md!$D$3,3)) &amp; IF(ISBLANK(stand_md!AD2),"","_") &amp; UPPER(LEFT(stand_md!AD2,3)) &amp; IF(ISBLANK(stand_md!AD4),"","_") &amp; UPPER(LEFT(stand_md!AD4,3))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86" t="str">
        <f>IF(NOT(ISBLANK(plant_md!AE$2)),UPPER(site_md!$D$4) &amp; "_" &amp; UPPER(LEFT(site_md!$D$3,3)) &amp; IF(ISBLANK(stand_md!AE2),"","_") &amp; UPPER(LEFT(stand_md!AE2,3)) &amp; IF(ISBLANK(stand_md!AE4),"","_") &amp; UPPER(LEFT(stand_md!AE4,3))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86" t="str">
        <f>IF(NOT(ISBLANK(plant_md!AF$2)),UPPER(site_md!$D$4) &amp; "_" &amp; UPPER(LEFT(site_md!$D$3,3)) &amp; IF(ISBLANK(stand_md!AF2),"","_") &amp; UPPER(LEFT(stand_md!AF2,3)) &amp; IF(ISBLANK(stand_md!AF4),"","_") &amp; UPPER(LEFT(stand_md!AF4,3))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86" t="str">
        <f>IF(NOT(ISBLANK(plant_md!AG$2)),UPPER(site_md!$D$4) &amp; "_" &amp; UPPER(LEFT(site_md!$D$3,3)) &amp; IF(ISBLANK(stand_md!AG2),"","_") &amp; UPPER(LEFT(stand_md!AG2,3)) &amp; IF(ISBLANK(stand_md!AG4),"","_") &amp; UPPER(LEFT(stand_md!AG4,3))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86" t="str">
        <f>IF(NOT(ISBLANK(plant_md!AH$2)),UPPER(site_md!$D$4) &amp; "_" &amp; UPPER(LEFT(site_md!$D$3,3)) &amp; IF(ISBLANK(stand_md!AH2),"","_") &amp; UPPER(LEFT(stand_md!AH2,3)) &amp; IF(ISBLANK(stand_md!AH4),"","_") &amp; UPPER(LEFT(stand_md!AH4,3))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86" t="str">
        <f>IF(NOT(ISBLANK(plant_md!AI$2)),UPPER(site_md!$D$4) &amp; "_" &amp; UPPER(LEFT(site_md!$D$3,3)) &amp; IF(ISBLANK(stand_md!AI2),"","_") &amp; UPPER(LEFT(stand_md!AI2,3)) &amp; IF(ISBLANK(stand_md!AI4),"","_") &amp; UPPER(LEFT(stand_md!AI4,3))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86" t="str">
        <f>IF(NOT(ISBLANK(plant_md!AJ$2)),UPPER(site_md!$D$4) &amp; "_" &amp; UPPER(LEFT(site_md!$D$3,3)) &amp; IF(ISBLANK(stand_md!AJ2),"","_") &amp; UPPER(LEFT(stand_md!AJ2,3)) &amp; IF(ISBLANK(stand_md!AJ4),"","_") &amp; UPPER(LEFT(stand_md!AJ4,3))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86" t="str">
        <f>IF(NOT(ISBLANK(plant_md!AK$2)),UPPER(site_md!$D$4) &amp; "_" &amp; UPPER(LEFT(site_md!$D$3,3)) &amp; IF(ISBLANK(stand_md!AK2),"","_") &amp; UPPER(LEFT(stand_md!AK2,3)) &amp; IF(ISBLANK(stand_md!AK4),"","_") &amp; UPPER(LEFT(stand_md!AK4,3))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86" t="str">
        <f>IF(NOT(ISBLANK(plant_md!AL$2)),UPPER(site_md!$D$4) &amp; "_" &amp; UPPER(LEFT(site_md!$D$3,3)) &amp; IF(ISBLANK(stand_md!AL2),"","_") &amp; UPPER(LEFT(stand_md!AL2,3)) &amp; IF(ISBLANK(stand_md!AL4),"","_") &amp; UPPER(LEFT(stand_md!AL4,3))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86" t="str">
        <f>IF(NOT(ISBLANK(plant_md!AM$2)),UPPER(site_md!$D$4) &amp; "_" &amp; UPPER(LEFT(site_md!$D$3,3)) &amp; IF(ISBLANK(stand_md!AM2),"","_") &amp; UPPER(LEFT(stand_md!AM2,3)) &amp; IF(ISBLANK(stand_md!AM4),"","_") &amp; UPPER(LEFT(stand_md!AM4,3))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86" t="str">
        <f>IF(NOT(ISBLANK(plant_md!AN$2)),UPPER(site_md!$D$4) &amp; "_" &amp; UPPER(LEFT(site_md!$D$3,3)) &amp; IF(ISBLANK(stand_md!AN2),"","_") &amp; UPPER(LEFT(stand_md!AN2,3)) &amp; IF(ISBLANK(stand_md!AN4),"","_") &amp; UPPER(LEFT(stand_md!AN4,3))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86" t="str">
        <f>IF(NOT(ISBLANK(plant_md!AO$2)),UPPER(site_md!$D$4) &amp; "_" &amp; UPPER(LEFT(site_md!$D$3,3)) &amp; IF(ISBLANK(stand_md!AO2),"","_") &amp; UPPER(LEFT(stand_md!AO2,3)) &amp; IF(ISBLANK(stand_md!AO4),"","_") &amp; UPPER(LEFT(stand_md!AO4,3))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86" t="str">
        <f>IF(NOT(ISBLANK(plant_md!AP$2)),UPPER(site_md!$D$4) &amp; "_" &amp; UPPER(LEFT(site_md!$D$3,3)) &amp; IF(ISBLANK(stand_md!AP2),"","_") &amp; UPPER(LEFT(stand_md!AP2,3)) &amp; IF(ISBLANK(stand_md!AP4),"","_") &amp; UPPER(LEFT(stand_md!AP4,3))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86" t="str">
        <f>IF(NOT(ISBLANK(plant_md!AQ$2)),UPPER(site_md!$D$4) &amp; "_" &amp; UPPER(LEFT(site_md!$D$3,3)) &amp; IF(ISBLANK(stand_md!AQ2),"","_") &amp; UPPER(LEFT(stand_md!AQ2,3)) &amp; IF(ISBLANK(stand_md!AQ4),"","_") &amp; UPPER(LEFT(stand_md!AQ4,3))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86" t="str">
        <f>IF(NOT(ISBLANK(plant_md!AR$2)),UPPER(site_md!$D$4) &amp; "_" &amp; UPPER(LEFT(site_md!$D$3,3)) &amp; IF(ISBLANK(stand_md!AR2),"","_") &amp; UPPER(LEFT(stand_md!AR2,3)) &amp; IF(ISBLANK(stand_md!AR4),"","_") &amp; UPPER(LEFT(stand_md!AR4,3))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86" t="str">
        <f>IF(NOT(ISBLANK(plant_md!AS$2)),UPPER(site_md!$D$4) &amp; "_" &amp; UPPER(LEFT(site_md!$D$3,3)) &amp; IF(ISBLANK(stand_md!AS2),"","_") &amp; UPPER(LEFT(stand_md!AS2,3)) &amp; IF(ISBLANK(stand_md!AS4),"","_") &amp; UPPER(LEFT(stand_md!AS4,3))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86" t="str">
        <f>IF(NOT(ISBLANK(plant_md!AT$2)),UPPER(site_md!$D$4) &amp; "_" &amp; UPPER(LEFT(site_md!$D$3,3)) &amp; IF(ISBLANK(stand_md!AT2),"","_") &amp; UPPER(LEFT(stand_md!AT2,3)) &amp; IF(ISBLANK(stand_md!AT4),"","_") &amp; UPPER(LEFT(stand_md!AT4,3))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86" t="str">
        <f>IF(NOT(ISBLANK(plant_md!AU$2)),UPPER(site_md!$D$4) &amp; "_" &amp; UPPER(LEFT(site_md!$D$3,3)) &amp; IF(ISBLANK(stand_md!AU2),"","_") &amp; UPPER(LEFT(stand_md!AU2,3)) &amp; IF(ISBLANK(stand_md!AU4),"","_") &amp; UPPER(LEFT(stand_md!AU4,3))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86" t="str">
        <f>IF(NOT(ISBLANK(plant_md!AV$2)),UPPER(site_md!$D$4) &amp; "_" &amp; UPPER(LEFT(site_md!$D$3,3)) &amp; IF(ISBLANK(stand_md!AV2),"","_") &amp; UPPER(LEFT(stand_md!AV2,3)) &amp; IF(ISBLANK(stand_md!AV4),"","_") &amp; UPPER(LEFT(stand_md!AV4,3))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86" t="str">
        <f>IF(NOT(ISBLANK(plant_md!AW$2)),UPPER(site_md!$D$4) &amp; "_" &amp; UPPER(LEFT(site_md!$D$3,3)) &amp; IF(ISBLANK(stand_md!AW2),"","_") &amp; UPPER(LEFT(stand_md!AW2,3)) &amp; IF(ISBLANK(stand_md!AW4),"","_") &amp; UPPER(LEFT(stand_md!AW4,3))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86" t="str">
        <f>IF(NOT(ISBLANK(plant_md!AX$2)),UPPER(site_md!$D$4) &amp; "_" &amp; UPPER(LEFT(site_md!$D$3,3)) &amp; IF(ISBLANK(stand_md!AX2),"","_") &amp; UPPER(LEFT(stand_md!AX2,3)) &amp; IF(ISBLANK(stand_md!AX4),"","_") &amp; UPPER(LEFT(stand_md!AX4,3))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86" t="str">
        <f>IF(NOT(ISBLANK(plant_md!AY$2)),UPPER(site_md!$D$4) &amp; "_" &amp; UPPER(LEFT(site_md!$D$3,3)) &amp; IF(ISBLANK(stand_md!AY2),"","_") &amp; UPPER(LEFT(stand_md!AY2,3)) &amp; IF(ISBLANK(stand_md!AY4),"","_") &amp; UPPER(LEFT(stand_md!AY4,3))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86" t="str">
        <f>IF(NOT(ISBLANK(plant_md!AZ$2)),UPPER(site_md!$D$4) &amp; "_" &amp; UPPER(LEFT(site_md!$D$3,3)) &amp; IF(ISBLANK(stand_md!AZ2),"","_") &amp; UPPER(LEFT(stand_md!AZ2,3)) &amp; IF(ISBLANK(stand_md!AZ4),"","_") &amp; UPPER(LEFT(stand_md!AZ4,3))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86" t="str">
        <f>IF(NOT(ISBLANK(plant_md!BA$2)),UPPER(site_md!$D$4) &amp; "_" &amp; UPPER(LEFT(site_md!$D$3,3)) &amp; IF(ISBLANK(stand_md!BA2),"","_") &amp; UPPER(LEFT(stand_md!BA2,3)) &amp; IF(ISBLANK(stand_md!BA4),"","_") &amp; UPPER(LEFT(stand_md!BA4,3))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86" t="str">
        <f>IF(NOT(ISBLANK(plant_md!BB$2)),UPPER(site_md!$D$4) &amp; "_" &amp; UPPER(LEFT(site_md!$D$3,3)) &amp; IF(ISBLANK(stand_md!BB2),"","_") &amp; UPPER(LEFT(stand_md!BB2,3)) &amp; IF(ISBLANK(stand_md!BB4),"","_") &amp; UPPER(LEFT(stand_md!BB4,3))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86" t="str">
        <f>IF(NOT(ISBLANK(plant_md!BC$2)),UPPER(site_md!$D$4) &amp; "_" &amp; UPPER(LEFT(site_md!$D$3,3)) &amp; IF(ISBLANK(stand_md!BC2),"","_") &amp; UPPER(LEFT(stand_md!BC2,3)) &amp; IF(ISBLANK(stand_md!BC4),"","_") &amp; UPPER(LEFT(stand_md!BC4,3))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86" t="str">
        <f>IF(NOT(ISBLANK(plant_md!BD$2)),UPPER(site_md!$D$4) &amp; "_" &amp; UPPER(LEFT(site_md!$D$3,3)) &amp; IF(ISBLANK(stand_md!BD2),"","_") &amp; UPPER(LEFT(stand_md!BD2,3)) &amp; IF(ISBLANK(stand_md!BD4),"","_") &amp; UPPER(LEFT(stand_md!BD4,3))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86" t="str">
        <f>IF(NOT(ISBLANK(plant_md!BE$2)),UPPER(site_md!$D$4) &amp; "_" &amp; UPPER(LEFT(site_md!$D$3,3)) &amp; IF(ISBLANK(stand_md!BE2),"","_") &amp; UPPER(LEFT(stand_md!BE2,3)) &amp; IF(ISBLANK(stand_md!BE4),"","_") &amp; UPPER(LEFT(stand_md!BE4,3))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86" t="str">
        <f>IF(NOT(ISBLANK(plant_md!BF$2)),UPPER(site_md!$D$4) &amp; "_" &amp; UPPER(LEFT(site_md!$D$3,3)) &amp; IF(ISBLANK(stand_md!BF2),"","_") &amp; UPPER(LEFT(stand_md!BF2,3)) &amp; IF(ISBLANK(stand_md!BF4),"","_") &amp; UPPER(LEFT(stand_md!BF4,3))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86" t="str">
        <f>IF(NOT(ISBLANK(plant_md!BG$2)),UPPER(site_md!$D$4) &amp; "_" &amp; UPPER(LEFT(site_md!$D$3,3)) &amp; IF(ISBLANK(stand_md!BG2),"","_") &amp; UPPER(LEFT(stand_md!BG2,3)) &amp; IF(ISBLANK(stand_md!BG4),"","_") &amp; UPPER(LEFT(stand_md!BG4,3))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86" t="str">
        <f>IF(NOT(ISBLANK(plant_md!BH$2)),UPPER(site_md!$D$4) &amp; "_" &amp; UPPER(LEFT(site_md!$D$3,3)) &amp; IF(ISBLANK(stand_md!BH2),"","_") &amp; UPPER(LEFT(stand_md!BH2,3)) &amp; IF(ISBLANK(stand_md!BH4),"","_") &amp; UPPER(LEFT(stand_md!BH4,3))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86" t="str">
        <f>IF(NOT(ISBLANK(plant_md!BI$2)),UPPER(site_md!$D$4) &amp; "_" &amp; UPPER(LEFT(site_md!$D$3,3)) &amp; IF(ISBLANK(stand_md!BI2),"","_") &amp; UPPER(LEFT(stand_md!BI2,3)) &amp; IF(ISBLANK(stand_md!BI4),"","_") &amp; UPPER(LEFT(stand_md!BI4,3))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86" t="str">
        <f>IF(NOT(ISBLANK(plant_md!BJ$2)),UPPER(site_md!$D$4) &amp; "_" &amp; UPPER(LEFT(site_md!$D$3,3)) &amp; IF(ISBLANK(stand_md!BJ2),"","_") &amp; UPPER(LEFT(stand_md!BJ2,3)) &amp; IF(ISBLANK(stand_md!BJ4),"","_") &amp; UPPER(LEFT(stand_md!BJ4,3))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86" t="str">
        <f>IF(NOT(ISBLANK(plant_md!BK$2)),UPPER(site_md!$D$4) &amp; "_" &amp; UPPER(LEFT(site_md!$D$3,3)) &amp; IF(ISBLANK(stand_md!BK2),"","_") &amp; UPPER(LEFT(stand_md!BK2,3)) &amp; IF(ISBLANK(stand_md!BK4),"","_") &amp; UPPER(LEFT(stand_md!BK4,3))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86" t="str">
        <f>IF(NOT(ISBLANK(plant_md!BL$2)),UPPER(site_md!$D$4) &amp; "_" &amp; UPPER(LEFT(site_md!$D$3,3)) &amp; IF(ISBLANK(stand_md!BL2),"","_") &amp; UPPER(LEFT(stand_md!BL2,3)) &amp; IF(ISBLANK(stand_md!BL4),"","_") &amp; UPPER(LEFT(stand_md!BL4,3))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86" t="str">
        <f>IF(NOT(ISBLANK(plant_md!BM$2)),UPPER(site_md!$D$4) &amp; "_" &amp; UPPER(LEFT(site_md!$D$3,3)) &amp; IF(ISBLANK(stand_md!BM2),"","_") &amp; UPPER(LEFT(stand_md!BM2,3)) &amp; IF(ISBLANK(stand_md!BM4),"","_") &amp; UPPER(LEFT(stand_md!BM4,3))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86" t="str">
        <f>IF(NOT(ISBLANK(plant_md!BN$2)),UPPER(site_md!$D$4) &amp; "_" &amp; UPPER(LEFT(site_md!$D$3,3)) &amp; IF(ISBLANK(stand_md!BN2),"","_") &amp; UPPER(LEFT(stand_md!BN2,3)) &amp; IF(ISBLANK(stand_md!BN4),"","_") &amp; UPPER(LEFT(stand_md!BN4,3))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86" t="str">
        <f>IF(NOT(ISBLANK(plant_md!BO$2)),UPPER(site_md!$D$4) &amp; "_" &amp; UPPER(LEFT(site_md!$D$3,3)) &amp; IF(ISBLANK(stand_md!BO2),"","_") &amp; UPPER(LEFT(stand_md!BO2,3)) &amp; IF(ISBLANK(stand_md!BO4),"","_") &amp; UPPER(LEFT(stand_md!BO4,3))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86" t="str">
        <f>IF(NOT(ISBLANK(plant_md!BP$2)),UPPER(site_md!$D$4) &amp; "_" &amp; UPPER(LEFT(site_md!$D$3,3)) &amp; IF(ISBLANK(stand_md!BP2),"","_") &amp; UPPER(LEFT(stand_md!BP2,3)) &amp; IF(ISBLANK(stand_md!BP4),"","_") &amp; UPPER(LEFT(stand_md!BP4,3))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86" t="str">
        <f>IF(NOT(ISBLANK(plant_md!BQ$2)),UPPER(site_md!$D$4) &amp; "_" &amp; UPPER(LEFT(site_md!$D$3,3)) &amp; IF(ISBLANK(stand_md!BQ2),"","_") &amp; UPPER(LEFT(stand_md!BQ2,3)) &amp; IF(ISBLANK(stand_md!BQ4),"","_") &amp; UPPER(LEFT(stand_md!BQ4,3))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86" t="str">
        <f>IF(NOT(ISBLANK(plant_md!BR$2)),UPPER(site_md!$D$4) &amp; "_" &amp; UPPER(LEFT(site_md!$D$3,3)) &amp; IF(ISBLANK(stand_md!BR2),"","_") &amp; UPPER(LEFT(stand_md!BR2,3)) &amp; IF(ISBLANK(stand_md!BR4),"","_") &amp; UPPER(LEFT(stand_md!BR4,3))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86" t="str">
        <f>IF(NOT(ISBLANK(plant_md!BS$2)),UPPER(site_md!$D$4) &amp; "_" &amp; UPPER(LEFT(site_md!$D$3,3)) &amp; IF(ISBLANK(stand_md!BS2),"","_") &amp; UPPER(LEFT(stand_md!BS2,3)) &amp; IF(ISBLANK(stand_md!BS4),"","_") &amp; UPPER(LEFT(stand_md!BS4,3))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86" t="str">
        <f>IF(NOT(ISBLANK(plant_md!BT$2)),UPPER(site_md!$D$4) &amp; "_" &amp; UPPER(LEFT(site_md!$D$3,3)) &amp; IF(ISBLANK(stand_md!BT2),"","_") &amp; UPPER(LEFT(stand_md!BT2,3)) &amp; IF(ISBLANK(stand_md!BT4),"","_") &amp; UPPER(LEFT(stand_md!BT4,3))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86" t="str">
        <f>IF(NOT(ISBLANK(plant_md!BU$2)),UPPER(site_md!$D$4) &amp; "_" &amp; UPPER(LEFT(site_md!$D$3,3)) &amp; IF(ISBLANK(stand_md!BU2),"","_") &amp; UPPER(LEFT(stand_md!BU2,3)) &amp; IF(ISBLANK(stand_md!BU4),"","_") &amp; UPPER(LEFT(stand_md!BU4,3))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86" t="str">
        <f>IF(NOT(ISBLANK(plant_md!BV$2)),UPPER(site_md!$D$4) &amp; "_" &amp; UPPER(LEFT(site_md!$D$3,3)) &amp; IF(ISBLANK(stand_md!BV2),"","_") &amp; UPPER(LEFT(stand_md!BV2,3)) &amp; IF(ISBLANK(stand_md!BV4),"","_") &amp; UPPER(LEFT(stand_md!BV4,3))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86" t="str">
        <f>IF(NOT(ISBLANK(plant_md!BW$2)),UPPER(site_md!$D$4) &amp; "_" &amp; UPPER(LEFT(site_md!$D$3,3)) &amp; IF(ISBLANK(stand_md!BW2),"","_") &amp; UPPER(LEFT(stand_md!BW2,3)) &amp; IF(ISBLANK(stand_md!BW4),"","_") &amp; UPPER(LEFT(stand_md!BW4,3))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86" t="str">
        <f>IF(NOT(ISBLANK(plant_md!BX$2)),UPPER(site_md!$D$4) &amp; "_" &amp; UPPER(LEFT(site_md!$D$3,3)) &amp; IF(ISBLANK(stand_md!BX2),"","_") &amp; UPPER(LEFT(stand_md!BX2,3)) &amp; IF(ISBLANK(stand_md!BX4),"","_") &amp; UPPER(LEFT(stand_md!BX4,3))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86" t="str">
        <f>IF(NOT(ISBLANK(plant_md!BY$2)),UPPER(site_md!$D$4) &amp; "_" &amp; UPPER(LEFT(site_md!$D$3,3)) &amp; IF(ISBLANK(stand_md!BY2),"","_") &amp; UPPER(LEFT(stand_md!BY2,3)) &amp; IF(ISBLANK(stand_md!BY4),"","_") &amp; UPPER(LEFT(stand_md!BY4,3))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86" t="str">
        <f>IF(NOT(ISBLANK(plant_md!BZ$2)),UPPER(site_md!$D$4) &amp; "_" &amp; UPPER(LEFT(site_md!$D$3,3)) &amp; IF(ISBLANK(stand_md!BZ2),"","_") &amp; UPPER(LEFT(stand_md!BZ2,3)) &amp; IF(ISBLANK(stand_md!BZ4),"","_") &amp; UPPER(LEFT(stand_md!BZ4,3))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86" t="str">
        <f>IF(NOT(ISBLANK(plant_md!CA$2)),UPPER(site_md!$D$4) &amp; "_" &amp; UPPER(LEFT(site_md!$D$3,3)) &amp; IF(ISBLANK(stand_md!CA2),"","_") &amp; UPPER(LEFT(stand_md!CA2,3)) &amp; IF(ISBLANK(stand_md!CA4),"","_") &amp; UPPER(LEFT(stand_md!CA4,3))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86" t="str">
        <f>IF(NOT(ISBLANK(plant_md!CB$2)),UPPER(site_md!$D$4) &amp; "_" &amp; UPPER(LEFT(site_md!$D$3,3)) &amp; IF(ISBLANK(stand_md!CB2),"","_") &amp; UPPER(LEFT(stand_md!CB2,3)) &amp; IF(ISBLANK(stand_md!CB4),"","_") &amp; UPPER(LEFT(stand_md!CB4,3))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86" t="str">
        <f>IF(NOT(ISBLANK(plant_md!CC$2)),UPPER(site_md!$D$4) &amp; "_" &amp; UPPER(LEFT(site_md!$D$3,3)) &amp; IF(ISBLANK(stand_md!CC2),"","_") &amp; UPPER(LEFT(stand_md!CC2,3)) &amp; IF(ISBLANK(stand_md!CC4),"","_") &amp; UPPER(LEFT(stand_md!CC4,3))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86" t="str">
        <f>IF(NOT(ISBLANK(plant_md!CD$2)),UPPER(site_md!$D$4) &amp; "_" &amp; UPPER(LEFT(site_md!$D$3,3)) &amp; IF(ISBLANK(stand_md!CD2),"","_") &amp; UPPER(LEFT(stand_md!CD2,3)) &amp; IF(ISBLANK(stand_md!CD4),"","_") &amp; UPPER(LEFT(stand_md!CD4,3))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86" t="str">
        <f>IF(NOT(ISBLANK(plant_md!CE$2)),UPPER(site_md!$D$4) &amp; "_" &amp; UPPER(LEFT(site_md!$D$3,3)) &amp; IF(ISBLANK(stand_md!CE2),"","_") &amp; UPPER(LEFT(stand_md!CE2,3)) &amp; IF(ISBLANK(stand_md!CE4),"","_") &amp; UPPER(LEFT(stand_md!CE4,3))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86" t="str">
        <f>IF(NOT(ISBLANK(plant_md!CF$2)),UPPER(site_md!$D$4) &amp; "_" &amp; UPPER(LEFT(site_md!$D$3,3)) &amp; IF(ISBLANK(stand_md!CF2),"","_") &amp; UPPER(LEFT(stand_md!CF2,3)) &amp; IF(ISBLANK(stand_md!CF4),"","_") &amp; UPPER(LEFT(stand_md!CF4,3))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86" t="str">
        <f>IF(NOT(ISBLANK(plant_md!CG$2)),UPPER(site_md!$D$4) &amp; "_" &amp; UPPER(LEFT(site_md!$D$3,3)) &amp; IF(ISBLANK(stand_md!CG2),"","_") &amp; UPPER(LEFT(stand_md!CG2,3)) &amp; IF(ISBLANK(stand_md!CG4),"","_") &amp; UPPER(LEFT(stand_md!CG4,3))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86" t="str">
        <f>IF(NOT(ISBLANK(plant_md!CH$2)),UPPER(site_md!$D$4) &amp; "_" &amp; UPPER(LEFT(site_md!$D$3,3)) &amp; IF(ISBLANK(stand_md!CH2),"","_") &amp; UPPER(LEFT(stand_md!CH2,3)) &amp; IF(ISBLANK(stand_md!CH4),"","_") &amp; UPPER(LEFT(stand_md!CH4,3))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86" t="str">
        <f>IF(NOT(ISBLANK(plant_md!CI$2)),UPPER(site_md!$D$4) &amp; "_" &amp; UPPER(LEFT(site_md!$D$3,3)) &amp; IF(ISBLANK(stand_md!CI2),"","_") &amp; UPPER(LEFT(stand_md!CI2,3)) &amp; IF(ISBLANK(stand_md!CI4),"","_") &amp; UPPER(LEFT(stand_md!CI4,3))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86" t="str">
        <f>IF(NOT(ISBLANK(plant_md!CJ$2)),UPPER(site_md!$D$4) &amp; "_" &amp; UPPER(LEFT(site_md!$D$3,3)) &amp; IF(ISBLANK(stand_md!CJ2),"","_") &amp; UPPER(LEFT(stand_md!CJ2,3)) &amp; IF(ISBLANK(stand_md!CJ4),"","_") &amp; UPPER(LEFT(stand_md!CJ4,3))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86" t="str">
        <f>IF(NOT(ISBLANK(plant_md!CK$2)),UPPER(site_md!$D$4) &amp; "_" &amp; UPPER(LEFT(site_md!$D$3,3)) &amp; IF(ISBLANK(stand_md!CK2),"","_") &amp; UPPER(LEFT(stand_md!CK2,3)) &amp; IF(ISBLANK(stand_md!CK4),"","_") &amp; UPPER(LEFT(stand_md!CK4,3))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86" t="str">
        <f>IF(NOT(ISBLANK(plant_md!CL$2)),UPPER(site_md!$D$4) &amp; "_" &amp; UPPER(LEFT(site_md!$D$3,3)) &amp; IF(ISBLANK(stand_md!CL2),"","_") &amp; UPPER(LEFT(stand_md!CL2,3)) &amp; IF(ISBLANK(stand_md!CL4),"","_") &amp; UPPER(LEFT(stand_md!CL4,3))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86" t="str">
        <f>IF(NOT(ISBLANK(plant_md!CM$2)),UPPER(site_md!$D$4) &amp; "_" &amp; UPPER(LEFT(site_md!$D$3,3)) &amp; IF(ISBLANK(stand_md!CM2),"","_") &amp; UPPER(LEFT(stand_md!CM2,3)) &amp; IF(ISBLANK(stand_md!CM4),"","_") &amp; UPPER(LEFT(stand_md!CM4,3))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86" t="str">
        <f>IF(NOT(ISBLANK(plant_md!CN$2)),UPPER(site_md!$D$4) &amp; "_" &amp; UPPER(LEFT(site_md!$D$3,3)) &amp; IF(ISBLANK(stand_md!CN2),"","_") &amp; UPPER(LEFT(stand_md!CN2,3)) &amp; IF(ISBLANK(stand_md!CN4),"","_") &amp; UPPER(LEFT(stand_md!CN4,3))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86" t="str">
        <f>IF(NOT(ISBLANK(plant_md!CO$2)),UPPER(site_md!$D$4) &amp; "_" &amp; UPPER(LEFT(site_md!$D$3,3)) &amp; IF(ISBLANK(stand_md!CO2),"","_") &amp; UPPER(LEFT(stand_md!CO2,3)) &amp; IF(ISBLANK(stand_md!CO4),"","_") &amp; UPPER(LEFT(stand_md!CO4,3))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86" t="str">
        <f>IF(NOT(ISBLANK(plant_md!CP$2)),UPPER(site_md!$D$4) &amp; "_" &amp; UPPER(LEFT(site_md!$D$3,3)) &amp; IF(ISBLANK(stand_md!CP2),"","_") &amp; UPPER(LEFT(stand_md!CP2,3)) &amp; IF(ISBLANK(stand_md!CP4),"","_") &amp; UPPER(LEFT(stand_md!CP4,3))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86" t="str">
        <f>IF(NOT(ISBLANK(plant_md!CQ$2)),UPPER(site_md!$D$4) &amp; "_" &amp; UPPER(LEFT(site_md!$D$3,3)) &amp; IF(ISBLANK(stand_md!CQ2),"","_") &amp; UPPER(LEFT(stand_md!CQ2,3)) &amp; IF(ISBLANK(stand_md!CQ4),"","_") &amp; UPPER(LEFT(stand_md!CQ4,3))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86" t="str">
        <f>IF(NOT(ISBLANK(plant_md!CR$2)),UPPER(site_md!$D$4) &amp; "_" &amp; UPPER(LEFT(site_md!$D$3,3)) &amp; IF(ISBLANK(stand_md!CR2),"","_") &amp; UPPER(LEFT(stand_md!CR2,3)) &amp; IF(ISBLANK(stand_md!CR4),"","_") &amp; UPPER(LEFT(stand_md!CR4,3))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86" t="str">
        <f>IF(NOT(ISBLANK(plant_md!CS$2)),UPPER(site_md!$D$4) &amp; "_" &amp; UPPER(LEFT(site_md!$D$3,3)) &amp; IF(ISBLANK(stand_md!CS2),"","_") &amp; UPPER(LEFT(stand_md!CS2,3)) &amp; IF(ISBLANK(stand_md!CS4),"","_") &amp; UPPER(LEFT(stand_md!CS4,3))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86" t="str">
        <f>IF(NOT(ISBLANK(plant_md!CT$2)),UPPER(site_md!$D$4) &amp; "_" &amp; UPPER(LEFT(site_md!$D$3,3)) &amp; IF(ISBLANK(stand_md!CT2),"","_") &amp; UPPER(LEFT(stand_md!CT2,3)) &amp; IF(ISBLANK(stand_md!CT4),"","_") &amp; UPPER(LEFT(stand_md!CT4,3))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86" t="str">
        <f>IF(NOT(ISBLANK(plant_md!CU$2)),UPPER(site_md!$D$4) &amp; "_" &amp; UPPER(LEFT(site_md!$D$3,3)) &amp; IF(ISBLANK(stand_md!CU2),"","_") &amp; UPPER(LEFT(stand_md!CU2,3)) &amp; IF(ISBLANK(stand_md!CU4),"","_") &amp; UPPER(LEFT(stand_md!CU4,3))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86" t="str">
        <f>IF(NOT(ISBLANK(plant_md!CV$2)),UPPER(site_md!$D$4) &amp; "_" &amp; UPPER(LEFT(site_md!$D$3,3)) &amp; IF(ISBLANK(stand_md!CV2),"","_") &amp; UPPER(LEFT(stand_md!CV2,3)) &amp; IF(ISBLANK(stand_md!CV4),"","_") &amp; UPPER(LEFT(stand_md!CV4,3))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86" t="str">
        <f>IF(NOT(ISBLANK(plant_md!CW$2)),UPPER(site_md!$D$4) &amp; "_" &amp; UPPER(LEFT(site_md!$D$3,3)) &amp; IF(ISBLANK(stand_md!CW2),"","_") &amp; UPPER(LEFT(stand_md!CW2,3)) &amp; IF(ISBLANK(stand_md!CW4),"","_") &amp; UPPER(LEFT(stand_md!CW4,3))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86" t="str">
        <f>IF(NOT(ISBLANK(plant_md!CX$2)),UPPER(site_md!$D$4) &amp; "_" &amp; UPPER(LEFT(site_md!$D$3,3)) &amp; IF(ISBLANK(stand_md!CX2),"","_") &amp; UPPER(LEFT(stand_md!CX2,3)) &amp; IF(ISBLANK(stand_md!CX4),"","_") &amp; UPPER(LEFT(stand_md!CX4,3))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86" t="str">
        <f>IF(NOT(ISBLANK(plant_md!CY$2)),UPPER(site_md!$D$4) &amp; "_" &amp; UPPER(LEFT(site_md!$D$3,3)) &amp; IF(ISBLANK(stand_md!CY2),"","_") &amp; UPPER(LEFT(stand_md!CY2,3)) &amp; IF(ISBLANK(stand_md!CY4),"","_") &amp; UPPER(LEFT(stand_md!CY4,3))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77" customFormat="1" ht="30" customHeight="1" thickTop="1">
      <c r="A6" s="7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row>
    <row r="23" spans="3:3" ht="30" customHeight="1">
      <c r="C23" s="83"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82" customWidth="1"/>
    <col min="2" max="11" width="30.7109375" style="82"/>
    <col min="12" max="1024" width="30.7109375" style="75"/>
    <col min="1025" max="16384" width="30.7109375" style="76"/>
  </cols>
  <sheetData>
    <row r="1" spans="1:1024" s="72" customFormat="1" ht="54.75" customHeight="1">
      <c r="A1" s="45" t="s">
        <v>971</v>
      </c>
      <c r="B1" s="73"/>
      <c r="C1" s="73"/>
      <c r="D1" s="73"/>
      <c r="E1" s="73"/>
      <c r="F1" s="73"/>
      <c r="G1" s="73"/>
      <c r="H1" s="73"/>
      <c r="I1" s="73"/>
      <c r="J1" s="73"/>
      <c r="K1" s="73"/>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c r="HN1" s="71"/>
      <c r="HO1" s="71"/>
      <c r="HP1" s="71"/>
      <c r="HQ1" s="71"/>
      <c r="HR1" s="71"/>
      <c r="HS1" s="71"/>
      <c r="HT1" s="71"/>
      <c r="HU1" s="71"/>
      <c r="HV1" s="71"/>
      <c r="HW1" s="71"/>
      <c r="HX1" s="71"/>
      <c r="HY1" s="71"/>
      <c r="HZ1" s="71"/>
      <c r="IA1" s="71"/>
      <c r="IB1" s="71"/>
      <c r="IC1" s="71"/>
      <c r="ID1" s="71"/>
      <c r="IE1" s="71"/>
      <c r="IF1" s="71"/>
      <c r="IG1" s="71"/>
      <c r="IH1" s="71"/>
      <c r="II1" s="71"/>
      <c r="IJ1" s="71"/>
      <c r="IK1" s="71"/>
      <c r="IL1" s="71"/>
      <c r="IM1" s="71"/>
      <c r="IN1" s="71"/>
      <c r="IO1" s="71"/>
      <c r="IP1" s="71"/>
      <c r="IQ1" s="71"/>
      <c r="IR1" s="71"/>
      <c r="IS1" s="71"/>
      <c r="IT1" s="71"/>
      <c r="IU1" s="71"/>
      <c r="IV1" s="71"/>
      <c r="IW1" s="71"/>
      <c r="IX1" s="71"/>
      <c r="IY1" s="71"/>
      <c r="IZ1" s="71"/>
      <c r="JA1" s="71"/>
      <c r="JB1" s="71"/>
      <c r="JC1" s="71"/>
      <c r="JD1" s="71"/>
      <c r="JE1" s="71"/>
      <c r="JF1" s="71"/>
      <c r="JG1" s="71"/>
      <c r="JH1" s="71"/>
      <c r="JI1" s="71"/>
      <c r="JJ1" s="71"/>
      <c r="JK1" s="71"/>
      <c r="JL1" s="71"/>
      <c r="JM1" s="71"/>
      <c r="JN1" s="71"/>
      <c r="JO1" s="71"/>
      <c r="JP1" s="71"/>
      <c r="JQ1" s="71"/>
      <c r="JR1" s="71"/>
      <c r="JS1" s="71"/>
      <c r="JT1" s="71"/>
      <c r="JU1" s="71"/>
      <c r="JV1" s="71"/>
      <c r="JW1" s="71"/>
      <c r="JX1" s="71"/>
      <c r="JY1" s="71"/>
      <c r="JZ1" s="71"/>
      <c r="KA1" s="71"/>
      <c r="KB1" s="71"/>
      <c r="KC1" s="71"/>
      <c r="KD1" s="71"/>
      <c r="KE1" s="71"/>
      <c r="KF1" s="71"/>
      <c r="KG1" s="71"/>
      <c r="KH1" s="71"/>
      <c r="KI1" s="71"/>
      <c r="KJ1" s="71"/>
      <c r="KK1" s="71"/>
      <c r="KL1" s="71"/>
      <c r="KM1" s="71"/>
      <c r="KN1" s="71"/>
      <c r="KO1" s="71"/>
      <c r="KP1" s="71"/>
      <c r="KQ1" s="71"/>
      <c r="KR1" s="71"/>
      <c r="KS1" s="71"/>
      <c r="KT1" s="71"/>
      <c r="KU1" s="71"/>
      <c r="KV1" s="71"/>
      <c r="KW1" s="71"/>
      <c r="KX1" s="71"/>
      <c r="KY1" s="71"/>
      <c r="KZ1" s="71"/>
      <c r="LA1" s="71"/>
      <c r="LB1" s="71"/>
      <c r="LC1" s="71"/>
      <c r="LD1" s="71"/>
      <c r="LE1" s="71"/>
      <c r="LF1" s="71"/>
      <c r="LG1" s="71"/>
      <c r="LH1" s="71"/>
      <c r="LI1" s="71"/>
      <c r="LJ1" s="71"/>
      <c r="LK1" s="71"/>
      <c r="LL1" s="71"/>
      <c r="LM1" s="71"/>
      <c r="LN1" s="71"/>
      <c r="LO1" s="71"/>
      <c r="LP1" s="71"/>
      <c r="LQ1" s="71"/>
      <c r="LR1" s="71"/>
      <c r="LS1" s="71"/>
      <c r="LT1" s="71"/>
      <c r="LU1" s="71"/>
      <c r="LV1" s="71"/>
      <c r="LW1" s="71"/>
      <c r="LX1" s="71"/>
      <c r="LY1" s="71"/>
      <c r="LZ1" s="71"/>
      <c r="MA1" s="71"/>
      <c r="MB1" s="71"/>
      <c r="MC1" s="71"/>
      <c r="MD1" s="71"/>
      <c r="ME1" s="71"/>
      <c r="MF1" s="71"/>
      <c r="MG1" s="71"/>
      <c r="MH1" s="71"/>
      <c r="MI1" s="71"/>
      <c r="MJ1" s="71"/>
      <c r="MK1" s="71"/>
      <c r="ML1" s="71"/>
      <c r="MM1" s="71"/>
      <c r="MN1" s="71"/>
      <c r="MO1" s="71"/>
      <c r="MP1" s="71"/>
      <c r="MQ1" s="71"/>
      <c r="MR1" s="71"/>
      <c r="MS1" s="71"/>
      <c r="MT1" s="71"/>
      <c r="MU1" s="71"/>
      <c r="MV1" s="71"/>
      <c r="MW1" s="71"/>
      <c r="MX1" s="71"/>
      <c r="MY1" s="71"/>
      <c r="MZ1" s="71"/>
      <c r="NA1" s="71"/>
      <c r="NB1" s="71"/>
      <c r="NC1" s="71"/>
      <c r="ND1" s="71"/>
      <c r="NE1" s="71"/>
      <c r="NF1" s="71"/>
      <c r="NG1" s="71"/>
      <c r="NH1" s="71"/>
      <c r="NI1" s="71"/>
      <c r="NJ1" s="71"/>
      <c r="NK1" s="71"/>
      <c r="NL1" s="71"/>
      <c r="NM1" s="71"/>
      <c r="NN1" s="71"/>
      <c r="NO1" s="71"/>
      <c r="NP1" s="71"/>
      <c r="NQ1" s="71"/>
      <c r="NR1" s="71"/>
      <c r="NS1" s="71"/>
      <c r="NT1" s="71"/>
      <c r="NU1" s="71"/>
      <c r="NV1" s="71"/>
      <c r="NW1" s="71"/>
      <c r="NX1" s="71"/>
      <c r="NY1" s="71"/>
      <c r="NZ1" s="71"/>
      <c r="OA1" s="71"/>
      <c r="OB1" s="71"/>
      <c r="OC1" s="71"/>
      <c r="OD1" s="71"/>
      <c r="OE1" s="71"/>
      <c r="OF1" s="71"/>
      <c r="OG1" s="71"/>
      <c r="OH1" s="71"/>
      <c r="OI1" s="71"/>
      <c r="OJ1" s="71"/>
      <c r="OK1" s="71"/>
      <c r="OL1" s="71"/>
      <c r="OM1" s="71"/>
      <c r="ON1" s="71"/>
      <c r="OO1" s="71"/>
      <c r="OP1" s="71"/>
      <c r="OQ1" s="71"/>
      <c r="OR1" s="71"/>
      <c r="OS1" s="71"/>
      <c r="OT1" s="71"/>
      <c r="OU1" s="71"/>
      <c r="OV1" s="71"/>
      <c r="OW1" s="71"/>
      <c r="OX1" s="71"/>
      <c r="OY1" s="71"/>
      <c r="OZ1" s="71"/>
      <c r="PA1" s="71"/>
      <c r="PB1" s="71"/>
      <c r="PC1" s="71"/>
      <c r="PD1" s="71"/>
      <c r="PE1" s="71"/>
      <c r="PF1" s="71"/>
      <c r="PG1" s="71"/>
      <c r="PH1" s="71"/>
      <c r="PI1" s="71"/>
      <c r="PJ1" s="71"/>
      <c r="PK1" s="71"/>
      <c r="PL1" s="71"/>
      <c r="PM1" s="71"/>
      <c r="PN1" s="71"/>
      <c r="PO1" s="71"/>
      <c r="PP1" s="71"/>
      <c r="PQ1" s="71"/>
      <c r="PR1" s="71"/>
      <c r="PS1" s="71"/>
      <c r="PT1" s="71"/>
      <c r="PU1" s="71"/>
      <c r="PV1" s="71"/>
      <c r="PW1" s="71"/>
      <c r="PX1" s="71"/>
      <c r="PY1" s="71"/>
      <c r="PZ1" s="71"/>
      <c r="QA1" s="71"/>
      <c r="QB1" s="71"/>
      <c r="QC1" s="71"/>
      <c r="QD1" s="71"/>
      <c r="QE1" s="71"/>
      <c r="QF1" s="71"/>
      <c r="QG1" s="71"/>
      <c r="QH1" s="71"/>
      <c r="QI1" s="71"/>
      <c r="QJ1" s="71"/>
      <c r="QK1" s="71"/>
      <c r="QL1" s="71"/>
      <c r="QM1" s="71"/>
      <c r="QN1" s="71"/>
      <c r="QO1" s="71"/>
      <c r="QP1" s="71"/>
      <c r="QQ1" s="71"/>
      <c r="QR1" s="71"/>
      <c r="QS1" s="71"/>
      <c r="QT1" s="71"/>
      <c r="QU1" s="71"/>
      <c r="QV1" s="71"/>
      <c r="QW1" s="71"/>
      <c r="QX1" s="71"/>
      <c r="QY1" s="71"/>
      <c r="QZ1" s="71"/>
      <c r="RA1" s="71"/>
      <c r="RB1" s="71"/>
      <c r="RC1" s="71"/>
      <c r="RD1" s="71"/>
      <c r="RE1" s="71"/>
      <c r="RF1" s="71"/>
      <c r="RG1" s="71"/>
      <c r="RH1" s="71"/>
      <c r="RI1" s="71"/>
      <c r="RJ1" s="71"/>
      <c r="RK1" s="71"/>
      <c r="RL1" s="71"/>
      <c r="RM1" s="71"/>
      <c r="RN1" s="71"/>
      <c r="RO1" s="71"/>
      <c r="RP1" s="71"/>
      <c r="RQ1" s="71"/>
      <c r="RR1" s="71"/>
      <c r="RS1" s="71"/>
      <c r="RT1" s="71"/>
      <c r="RU1" s="71"/>
      <c r="RV1" s="71"/>
      <c r="RW1" s="71"/>
      <c r="RX1" s="71"/>
      <c r="RY1" s="71"/>
      <c r="RZ1" s="71"/>
      <c r="SA1" s="71"/>
      <c r="SB1" s="71"/>
      <c r="SC1" s="71"/>
      <c r="SD1" s="71"/>
      <c r="SE1" s="71"/>
      <c r="SF1" s="71"/>
      <c r="SG1" s="71"/>
      <c r="SH1" s="71"/>
      <c r="SI1" s="71"/>
      <c r="SJ1" s="71"/>
      <c r="SK1" s="71"/>
      <c r="SL1" s="71"/>
      <c r="SM1" s="71"/>
      <c r="SN1" s="71"/>
      <c r="SO1" s="71"/>
      <c r="SP1" s="71"/>
      <c r="SQ1" s="71"/>
      <c r="SR1" s="71"/>
      <c r="SS1" s="71"/>
      <c r="ST1" s="71"/>
      <c r="SU1" s="71"/>
      <c r="SV1" s="71"/>
      <c r="SW1" s="71"/>
      <c r="SX1" s="71"/>
      <c r="SY1" s="71"/>
      <c r="SZ1" s="71"/>
      <c r="TA1" s="71"/>
      <c r="TB1" s="71"/>
      <c r="TC1" s="71"/>
      <c r="TD1" s="71"/>
      <c r="TE1" s="71"/>
      <c r="TF1" s="71"/>
      <c r="TG1" s="71"/>
      <c r="TH1" s="71"/>
      <c r="TI1" s="71"/>
      <c r="TJ1" s="71"/>
      <c r="TK1" s="71"/>
      <c r="TL1" s="71"/>
      <c r="TM1" s="71"/>
      <c r="TN1" s="71"/>
      <c r="TO1" s="71"/>
      <c r="TP1" s="71"/>
      <c r="TQ1" s="71"/>
      <c r="TR1" s="71"/>
      <c r="TS1" s="71"/>
      <c r="TT1" s="71"/>
      <c r="TU1" s="71"/>
      <c r="TV1" s="71"/>
      <c r="TW1" s="71"/>
      <c r="TX1" s="71"/>
      <c r="TY1" s="71"/>
      <c r="TZ1" s="71"/>
      <c r="UA1" s="71"/>
      <c r="UB1" s="71"/>
      <c r="UC1" s="71"/>
      <c r="UD1" s="71"/>
      <c r="UE1" s="71"/>
      <c r="UF1" s="71"/>
      <c r="UG1" s="71"/>
      <c r="UH1" s="71"/>
      <c r="UI1" s="71"/>
      <c r="UJ1" s="71"/>
      <c r="UK1" s="71"/>
      <c r="UL1" s="71"/>
      <c r="UM1" s="71"/>
      <c r="UN1" s="71"/>
      <c r="UO1" s="71"/>
      <c r="UP1" s="71"/>
      <c r="UQ1" s="71"/>
      <c r="UR1" s="71"/>
      <c r="US1" s="71"/>
      <c r="UT1" s="71"/>
      <c r="UU1" s="71"/>
      <c r="UV1" s="71"/>
      <c r="UW1" s="71"/>
      <c r="UX1" s="71"/>
      <c r="UY1" s="71"/>
      <c r="UZ1" s="71"/>
      <c r="VA1" s="71"/>
      <c r="VB1" s="71"/>
      <c r="VC1" s="71"/>
      <c r="VD1" s="71"/>
      <c r="VE1" s="71"/>
      <c r="VF1" s="71"/>
      <c r="VG1" s="71"/>
      <c r="VH1" s="71"/>
      <c r="VI1" s="71"/>
      <c r="VJ1" s="71"/>
      <c r="VK1" s="71"/>
      <c r="VL1" s="71"/>
      <c r="VM1" s="71"/>
      <c r="VN1" s="71"/>
      <c r="VO1" s="71"/>
      <c r="VP1" s="71"/>
      <c r="VQ1" s="71"/>
      <c r="VR1" s="71"/>
      <c r="VS1" s="71"/>
      <c r="VT1" s="71"/>
      <c r="VU1" s="71"/>
      <c r="VV1" s="71"/>
      <c r="VW1" s="71"/>
      <c r="VX1" s="71"/>
      <c r="VY1" s="71"/>
      <c r="VZ1" s="71"/>
      <c r="WA1" s="71"/>
      <c r="WB1" s="71"/>
      <c r="WC1" s="71"/>
      <c r="WD1" s="71"/>
      <c r="WE1" s="71"/>
      <c r="WF1" s="71"/>
      <c r="WG1" s="71"/>
      <c r="WH1" s="71"/>
      <c r="WI1" s="71"/>
      <c r="WJ1" s="71"/>
      <c r="WK1" s="71"/>
      <c r="WL1" s="71"/>
      <c r="WM1" s="71"/>
      <c r="WN1" s="71"/>
      <c r="WO1" s="71"/>
      <c r="WP1" s="71"/>
      <c r="WQ1" s="71"/>
      <c r="WR1" s="71"/>
      <c r="WS1" s="71"/>
      <c r="WT1" s="71"/>
      <c r="WU1" s="71"/>
      <c r="WV1" s="71"/>
      <c r="WW1" s="71"/>
      <c r="WX1" s="71"/>
      <c r="WY1" s="71"/>
      <c r="WZ1" s="71"/>
      <c r="XA1" s="71"/>
      <c r="XB1" s="71"/>
      <c r="XC1" s="71"/>
      <c r="XD1" s="71"/>
      <c r="XE1" s="71"/>
      <c r="XF1" s="71"/>
      <c r="XG1" s="71"/>
      <c r="XH1" s="71"/>
      <c r="XI1" s="71"/>
      <c r="XJ1" s="71"/>
      <c r="XK1" s="71"/>
      <c r="XL1" s="71"/>
      <c r="XM1" s="71"/>
      <c r="XN1" s="71"/>
      <c r="XO1" s="71"/>
      <c r="XP1" s="71"/>
      <c r="XQ1" s="71"/>
      <c r="XR1" s="71"/>
      <c r="XS1" s="71"/>
      <c r="XT1" s="71"/>
      <c r="XU1" s="71"/>
      <c r="XV1" s="71"/>
      <c r="XW1" s="71"/>
      <c r="XX1" s="71"/>
      <c r="XY1" s="71"/>
      <c r="XZ1" s="71"/>
      <c r="YA1" s="71"/>
      <c r="YB1" s="71"/>
      <c r="YC1" s="71"/>
      <c r="YD1" s="71"/>
      <c r="YE1" s="71"/>
      <c r="YF1" s="71"/>
      <c r="YG1" s="71"/>
      <c r="YH1" s="71"/>
      <c r="YI1" s="71"/>
      <c r="YJ1" s="71"/>
      <c r="YK1" s="71"/>
      <c r="YL1" s="71"/>
      <c r="YM1" s="71"/>
      <c r="YN1" s="71"/>
      <c r="YO1" s="71"/>
      <c r="YP1" s="71"/>
      <c r="YQ1" s="71"/>
      <c r="YR1" s="71"/>
      <c r="YS1" s="71"/>
      <c r="YT1" s="71"/>
      <c r="YU1" s="71"/>
      <c r="YV1" s="71"/>
      <c r="YW1" s="71"/>
      <c r="YX1" s="71"/>
      <c r="YY1" s="71"/>
      <c r="YZ1" s="71"/>
      <c r="ZA1" s="71"/>
      <c r="ZB1" s="71"/>
      <c r="ZC1" s="71"/>
      <c r="ZD1" s="71"/>
      <c r="ZE1" s="71"/>
      <c r="ZF1" s="71"/>
      <c r="ZG1" s="71"/>
      <c r="ZH1" s="71"/>
      <c r="ZI1" s="71"/>
      <c r="ZJ1" s="71"/>
      <c r="ZK1" s="71"/>
      <c r="ZL1" s="71"/>
      <c r="ZM1" s="71"/>
      <c r="ZN1" s="71"/>
      <c r="ZO1" s="71"/>
      <c r="ZP1" s="71"/>
      <c r="ZQ1" s="71"/>
      <c r="ZR1" s="71"/>
      <c r="ZS1" s="71"/>
      <c r="ZT1" s="71"/>
      <c r="ZU1" s="71"/>
      <c r="ZV1" s="71"/>
      <c r="ZW1" s="71"/>
      <c r="ZX1" s="71"/>
      <c r="ZY1" s="71"/>
      <c r="ZZ1" s="71"/>
      <c r="AAA1" s="71"/>
      <c r="AAB1" s="71"/>
      <c r="AAC1" s="71"/>
      <c r="AAD1" s="71"/>
      <c r="AAE1" s="71"/>
      <c r="AAF1" s="71"/>
      <c r="AAG1" s="71"/>
      <c r="AAH1" s="71"/>
      <c r="AAI1" s="71"/>
      <c r="AAJ1" s="71"/>
      <c r="AAK1" s="71"/>
      <c r="AAL1" s="71"/>
      <c r="AAM1" s="71"/>
      <c r="AAN1" s="71"/>
      <c r="AAO1" s="71"/>
      <c r="AAP1" s="71"/>
      <c r="AAQ1" s="71"/>
      <c r="AAR1" s="71"/>
      <c r="AAS1" s="71"/>
      <c r="AAT1" s="71"/>
      <c r="AAU1" s="71"/>
      <c r="AAV1" s="71"/>
      <c r="AAW1" s="71"/>
      <c r="AAX1" s="71"/>
      <c r="AAY1" s="71"/>
      <c r="AAZ1" s="71"/>
      <c r="ABA1" s="71"/>
      <c r="ABB1" s="71"/>
      <c r="ABC1" s="71"/>
      <c r="ABD1" s="71"/>
      <c r="ABE1" s="71"/>
      <c r="ABF1" s="71"/>
      <c r="ABG1" s="71"/>
      <c r="ABH1" s="71"/>
      <c r="ABI1" s="71"/>
      <c r="ABJ1" s="71"/>
      <c r="ABK1" s="71"/>
      <c r="ABL1" s="71"/>
      <c r="ABM1" s="71"/>
      <c r="ABN1" s="71"/>
      <c r="ABO1" s="71"/>
      <c r="ABP1" s="71"/>
      <c r="ABQ1" s="71"/>
      <c r="ABR1" s="71"/>
      <c r="ABS1" s="71"/>
      <c r="ABT1" s="71"/>
      <c r="ABU1" s="71"/>
      <c r="ABV1" s="71"/>
      <c r="ABW1" s="71"/>
      <c r="ABX1" s="71"/>
      <c r="ABY1" s="71"/>
      <c r="ABZ1" s="71"/>
      <c r="ACA1" s="71"/>
      <c r="ACB1" s="71"/>
      <c r="ACC1" s="71"/>
      <c r="ACD1" s="71"/>
      <c r="ACE1" s="71"/>
      <c r="ACF1" s="71"/>
      <c r="ACG1" s="71"/>
      <c r="ACH1" s="71"/>
      <c r="ACI1" s="71"/>
      <c r="ACJ1" s="71"/>
      <c r="ACK1" s="71"/>
      <c r="ACL1" s="71"/>
      <c r="ACM1" s="71"/>
      <c r="ACN1" s="71"/>
      <c r="ACO1" s="71"/>
      <c r="ACP1" s="71"/>
      <c r="ACQ1" s="71"/>
      <c r="ACR1" s="71"/>
      <c r="ACS1" s="71"/>
      <c r="ACT1" s="71"/>
      <c r="ACU1" s="71"/>
      <c r="ACV1" s="71"/>
      <c r="ACW1" s="71"/>
      <c r="ACX1" s="71"/>
      <c r="ACY1" s="71"/>
      <c r="ACZ1" s="71"/>
      <c r="ADA1" s="71"/>
      <c r="ADB1" s="71"/>
      <c r="ADC1" s="71"/>
      <c r="ADD1" s="71"/>
      <c r="ADE1" s="71"/>
      <c r="ADF1" s="71"/>
      <c r="ADG1" s="71"/>
      <c r="ADH1" s="71"/>
      <c r="ADI1" s="71"/>
      <c r="ADJ1" s="71"/>
      <c r="ADK1" s="71"/>
      <c r="ADL1" s="71"/>
      <c r="ADM1" s="71"/>
      <c r="ADN1" s="71"/>
      <c r="ADO1" s="71"/>
      <c r="ADP1" s="71"/>
      <c r="ADQ1" s="71"/>
      <c r="ADR1" s="71"/>
      <c r="ADS1" s="71"/>
      <c r="ADT1" s="71"/>
      <c r="ADU1" s="71"/>
      <c r="ADV1" s="71"/>
      <c r="ADW1" s="71"/>
      <c r="ADX1" s="71"/>
      <c r="ADY1" s="71"/>
      <c r="ADZ1" s="71"/>
      <c r="AEA1" s="71"/>
      <c r="AEB1" s="71"/>
      <c r="AEC1" s="71"/>
      <c r="AED1" s="71"/>
      <c r="AEE1" s="71"/>
      <c r="AEF1" s="71"/>
      <c r="AEG1" s="71"/>
      <c r="AEH1" s="71"/>
      <c r="AEI1" s="71"/>
      <c r="AEJ1" s="71"/>
      <c r="AEK1" s="71"/>
      <c r="AEL1" s="71"/>
      <c r="AEM1" s="71"/>
      <c r="AEN1" s="71"/>
      <c r="AEO1" s="71"/>
      <c r="AEP1" s="71"/>
      <c r="AEQ1" s="71"/>
      <c r="AER1" s="71"/>
      <c r="AES1" s="71"/>
      <c r="AET1" s="71"/>
      <c r="AEU1" s="71"/>
      <c r="AEV1" s="71"/>
      <c r="AEW1" s="71"/>
      <c r="AEX1" s="71"/>
      <c r="AEY1" s="71"/>
      <c r="AEZ1" s="71"/>
      <c r="AFA1" s="71"/>
      <c r="AFB1" s="71"/>
      <c r="AFC1" s="71"/>
      <c r="AFD1" s="71"/>
      <c r="AFE1" s="71"/>
      <c r="AFF1" s="71"/>
      <c r="AFG1" s="71"/>
      <c r="AFH1" s="71"/>
      <c r="AFI1" s="71"/>
      <c r="AFJ1" s="71"/>
      <c r="AFK1" s="71"/>
      <c r="AFL1" s="71"/>
      <c r="AFM1" s="71"/>
      <c r="AFN1" s="71"/>
      <c r="AFO1" s="71"/>
      <c r="AFP1" s="71"/>
      <c r="AFQ1" s="71"/>
      <c r="AFR1" s="71"/>
      <c r="AFS1" s="71"/>
      <c r="AFT1" s="71"/>
      <c r="AFU1" s="71"/>
      <c r="AFV1" s="71"/>
      <c r="AFW1" s="71"/>
      <c r="AFX1" s="71"/>
      <c r="AFY1" s="71"/>
      <c r="AFZ1" s="71"/>
      <c r="AGA1" s="71"/>
      <c r="AGB1" s="71"/>
      <c r="AGC1" s="71"/>
      <c r="AGD1" s="71"/>
      <c r="AGE1" s="71"/>
      <c r="AGF1" s="71"/>
      <c r="AGG1" s="71"/>
      <c r="AGH1" s="71"/>
      <c r="AGI1" s="71"/>
      <c r="AGJ1" s="71"/>
      <c r="AGK1" s="71"/>
      <c r="AGL1" s="71"/>
      <c r="AGM1" s="71"/>
      <c r="AGN1" s="71"/>
      <c r="AGO1" s="71"/>
      <c r="AGP1" s="71"/>
      <c r="AGQ1" s="71"/>
      <c r="AGR1" s="71"/>
      <c r="AGS1" s="71"/>
      <c r="AGT1" s="71"/>
      <c r="AGU1" s="71"/>
      <c r="AGV1" s="71"/>
      <c r="AGW1" s="71"/>
      <c r="AGX1" s="71"/>
      <c r="AGY1" s="71"/>
      <c r="AGZ1" s="71"/>
      <c r="AHA1" s="71"/>
      <c r="AHB1" s="71"/>
      <c r="AHC1" s="71"/>
      <c r="AHD1" s="71"/>
      <c r="AHE1" s="71"/>
      <c r="AHF1" s="71"/>
      <c r="AHG1" s="71"/>
      <c r="AHH1" s="71"/>
      <c r="AHI1" s="71"/>
      <c r="AHJ1" s="71"/>
      <c r="AHK1" s="71"/>
      <c r="AHL1" s="71"/>
      <c r="AHM1" s="71"/>
      <c r="AHN1" s="71"/>
      <c r="AHO1" s="71"/>
      <c r="AHP1" s="71"/>
      <c r="AHQ1" s="71"/>
      <c r="AHR1" s="71"/>
      <c r="AHS1" s="71"/>
      <c r="AHT1" s="71"/>
      <c r="AHU1" s="71"/>
      <c r="AHV1" s="71"/>
      <c r="AHW1" s="71"/>
      <c r="AHX1" s="71"/>
      <c r="AHY1" s="71"/>
      <c r="AHZ1" s="71"/>
      <c r="AIA1" s="71"/>
      <c r="AIB1" s="71"/>
      <c r="AIC1" s="71"/>
      <c r="AID1" s="71"/>
      <c r="AIE1" s="71"/>
      <c r="AIF1" s="71"/>
      <c r="AIG1" s="71"/>
      <c r="AIH1" s="71"/>
      <c r="AII1" s="71"/>
      <c r="AIJ1" s="71"/>
      <c r="AIK1" s="71"/>
      <c r="AIL1" s="71"/>
      <c r="AIM1" s="71"/>
      <c r="AIN1" s="71"/>
      <c r="AIO1" s="71"/>
      <c r="AIP1" s="71"/>
      <c r="AIQ1" s="71"/>
      <c r="AIR1" s="71"/>
      <c r="AIS1" s="71"/>
      <c r="AIT1" s="71"/>
      <c r="AIU1" s="71"/>
      <c r="AIV1" s="71"/>
      <c r="AIW1" s="71"/>
      <c r="AIX1" s="71"/>
      <c r="AIY1" s="71"/>
      <c r="AIZ1" s="71"/>
      <c r="AJA1" s="71"/>
      <c r="AJB1" s="71"/>
      <c r="AJC1" s="71"/>
      <c r="AJD1" s="71"/>
      <c r="AJE1" s="71"/>
      <c r="AJF1" s="71"/>
      <c r="AJG1" s="71"/>
      <c r="AJH1" s="71"/>
      <c r="AJI1" s="71"/>
      <c r="AJJ1" s="71"/>
      <c r="AJK1" s="71"/>
      <c r="AJL1" s="71"/>
      <c r="AJM1" s="71"/>
      <c r="AJN1" s="71"/>
      <c r="AJO1" s="71"/>
      <c r="AJP1" s="71"/>
      <c r="AJQ1" s="71"/>
      <c r="AJR1" s="71"/>
      <c r="AJS1" s="71"/>
      <c r="AJT1" s="71"/>
      <c r="AJU1" s="71"/>
      <c r="AJV1" s="71"/>
      <c r="AJW1" s="71"/>
      <c r="AJX1" s="71"/>
      <c r="AJY1" s="71"/>
      <c r="AJZ1" s="71"/>
      <c r="AKA1" s="71"/>
      <c r="AKB1" s="71"/>
      <c r="AKC1" s="71"/>
      <c r="AKD1" s="71"/>
      <c r="AKE1" s="71"/>
      <c r="AKF1" s="71"/>
      <c r="AKG1" s="71"/>
      <c r="AKH1" s="71"/>
      <c r="AKI1" s="71"/>
      <c r="AKJ1" s="71"/>
      <c r="AKK1" s="71"/>
      <c r="AKL1" s="71"/>
      <c r="AKM1" s="71"/>
      <c r="AKN1" s="71"/>
      <c r="AKO1" s="71"/>
      <c r="AKP1" s="71"/>
      <c r="AKQ1" s="71"/>
      <c r="AKR1" s="71"/>
      <c r="AKS1" s="71"/>
      <c r="AKT1" s="71"/>
      <c r="AKU1" s="71"/>
      <c r="AKV1" s="71"/>
      <c r="AKW1" s="71"/>
      <c r="AKX1" s="71"/>
      <c r="AKY1" s="71"/>
      <c r="AKZ1" s="71"/>
      <c r="ALA1" s="71"/>
      <c r="ALB1" s="71"/>
      <c r="ALC1" s="71"/>
      <c r="ALD1" s="71"/>
      <c r="ALE1" s="71"/>
      <c r="ALF1" s="71"/>
      <c r="ALG1" s="71"/>
      <c r="ALH1" s="71"/>
      <c r="ALI1" s="71"/>
      <c r="ALJ1" s="71"/>
      <c r="ALK1" s="71"/>
      <c r="ALL1" s="71"/>
      <c r="ALM1" s="71"/>
      <c r="ALN1" s="71"/>
      <c r="ALO1" s="71"/>
      <c r="ALP1" s="71"/>
      <c r="ALQ1" s="71"/>
      <c r="ALR1" s="71"/>
      <c r="ALS1" s="71"/>
      <c r="ALT1" s="71"/>
      <c r="ALU1" s="71"/>
      <c r="ALV1" s="71"/>
      <c r="ALW1" s="71"/>
      <c r="ALX1" s="71"/>
      <c r="ALY1" s="71"/>
      <c r="ALZ1" s="71"/>
      <c r="AMA1" s="71"/>
      <c r="AMB1" s="71"/>
      <c r="AMC1" s="71"/>
      <c r="AMD1" s="71"/>
      <c r="AME1" s="71"/>
      <c r="AMF1" s="71"/>
      <c r="AMG1" s="71"/>
      <c r="AMH1" s="71"/>
      <c r="AMI1" s="71"/>
      <c r="AMJ1" s="71"/>
    </row>
    <row r="2" spans="1:1024" s="72" customFormat="1" ht="25.5" customHeight="1">
      <c r="A2" s="47" t="str">
        <f>IFERROR(UPPER(LEFT(site_md!D4,3)) &amp; "_" &amp; UPPER(LEFT(site_md!D3,3)) &amp; IF(ISBLANK(stand_md!D2),"","_") &amp; UPPER(LEFT(stand_md!D2,3)) &amp; IF(ISBLANK(stand_md!D4),"","_") &amp; UPPER(LEFT(stand_md!D4,3)) &amp; "_env_data.csv", "")</f>
        <v>__env_data.csv</v>
      </c>
      <c r="B2" s="73"/>
      <c r="C2" s="73"/>
      <c r="D2" s="73"/>
      <c r="E2" s="73"/>
      <c r="F2" s="73"/>
      <c r="G2" s="73"/>
      <c r="H2" s="73"/>
      <c r="I2" s="73"/>
      <c r="J2" s="73"/>
      <c r="K2" s="73"/>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c r="HS2" s="71"/>
      <c r="HT2" s="71"/>
      <c r="HU2" s="71"/>
      <c r="HV2" s="71"/>
      <c r="HW2" s="71"/>
      <c r="HX2" s="71"/>
      <c r="HY2" s="71"/>
      <c r="HZ2" s="71"/>
      <c r="IA2" s="71"/>
      <c r="IB2" s="71"/>
      <c r="IC2" s="71"/>
      <c r="ID2" s="71"/>
      <c r="IE2" s="71"/>
      <c r="IF2" s="71"/>
      <c r="IG2" s="71"/>
      <c r="IH2" s="71"/>
      <c r="II2" s="71"/>
      <c r="IJ2" s="71"/>
      <c r="IK2" s="71"/>
      <c r="IL2" s="71"/>
      <c r="IM2" s="71"/>
      <c r="IN2" s="71"/>
      <c r="IO2" s="71"/>
      <c r="IP2" s="71"/>
      <c r="IQ2" s="71"/>
      <c r="IR2" s="71"/>
      <c r="IS2" s="71"/>
      <c r="IT2" s="71"/>
      <c r="IU2" s="71"/>
      <c r="IV2" s="71"/>
      <c r="IW2" s="71"/>
      <c r="IX2" s="71"/>
      <c r="IY2" s="71"/>
      <c r="IZ2" s="71"/>
      <c r="JA2" s="71"/>
      <c r="JB2" s="71"/>
      <c r="JC2" s="71"/>
      <c r="JD2" s="71"/>
      <c r="JE2" s="71"/>
      <c r="JF2" s="71"/>
      <c r="JG2" s="71"/>
      <c r="JH2" s="71"/>
      <c r="JI2" s="71"/>
      <c r="JJ2" s="71"/>
      <c r="JK2" s="71"/>
      <c r="JL2" s="71"/>
      <c r="JM2" s="71"/>
      <c r="JN2" s="71"/>
      <c r="JO2" s="71"/>
      <c r="JP2" s="71"/>
      <c r="JQ2" s="71"/>
      <c r="JR2" s="71"/>
      <c r="JS2" s="71"/>
      <c r="JT2" s="71"/>
      <c r="JU2" s="71"/>
      <c r="JV2" s="71"/>
      <c r="JW2" s="71"/>
      <c r="JX2" s="71"/>
      <c r="JY2" s="71"/>
      <c r="JZ2" s="71"/>
      <c r="KA2" s="71"/>
      <c r="KB2" s="71"/>
      <c r="KC2" s="71"/>
      <c r="KD2" s="71"/>
      <c r="KE2" s="71"/>
      <c r="KF2" s="71"/>
      <c r="KG2" s="71"/>
      <c r="KH2" s="71"/>
      <c r="KI2" s="71"/>
      <c r="KJ2" s="71"/>
      <c r="KK2" s="71"/>
      <c r="KL2" s="71"/>
      <c r="KM2" s="71"/>
      <c r="KN2" s="71"/>
      <c r="KO2" s="71"/>
      <c r="KP2" s="71"/>
      <c r="KQ2" s="71"/>
      <c r="KR2" s="71"/>
      <c r="KS2" s="71"/>
      <c r="KT2" s="71"/>
      <c r="KU2" s="71"/>
      <c r="KV2" s="71"/>
      <c r="KW2" s="71"/>
      <c r="KX2" s="71"/>
      <c r="KY2" s="71"/>
      <c r="KZ2" s="71"/>
      <c r="LA2" s="71"/>
      <c r="LB2" s="71"/>
      <c r="LC2" s="71"/>
      <c r="LD2" s="71"/>
      <c r="LE2" s="71"/>
      <c r="LF2" s="71"/>
      <c r="LG2" s="71"/>
      <c r="LH2" s="71"/>
      <c r="LI2" s="71"/>
      <c r="LJ2" s="71"/>
      <c r="LK2" s="71"/>
      <c r="LL2" s="71"/>
      <c r="LM2" s="71"/>
      <c r="LN2" s="71"/>
      <c r="LO2" s="71"/>
      <c r="LP2" s="71"/>
      <c r="LQ2" s="71"/>
      <c r="LR2" s="71"/>
      <c r="LS2" s="71"/>
      <c r="LT2" s="71"/>
      <c r="LU2" s="71"/>
      <c r="LV2" s="71"/>
      <c r="LW2" s="71"/>
      <c r="LX2" s="71"/>
      <c r="LY2" s="71"/>
      <c r="LZ2" s="71"/>
      <c r="MA2" s="71"/>
      <c r="MB2" s="71"/>
      <c r="MC2" s="71"/>
      <c r="MD2" s="71"/>
      <c r="ME2" s="71"/>
      <c r="MF2" s="71"/>
      <c r="MG2" s="71"/>
      <c r="MH2" s="71"/>
      <c r="MI2" s="71"/>
      <c r="MJ2" s="71"/>
      <c r="MK2" s="71"/>
      <c r="ML2" s="71"/>
      <c r="MM2" s="71"/>
      <c r="MN2" s="71"/>
      <c r="MO2" s="71"/>
      <c r="MP2" s="71"/>
      <c r="MQ2" s="71"/>
      <c r="MR2" s="71"/>
      <c r="MS2" s="71"/>
      <c r="MT2" s="71"/>
      <c r="MU2" s="71"/>
      <c r="MV2" s="71"/>
      <c r="MW2" s="71"/>
      <c r="MX2" s="71"/>
      <c r="MY2" s="71"/>
      <c r="MZ2" s="71"/>
      <c r="NA2" s="71"/>
      <c r="NB2" s="71"/>
      <c r="NC2" s="71"/>
      <c r="ND2" s="71"/>
      <c r="NE2" s="71"/>
      <c r="NF2" s="71"/>
      <c r="NG2" s="71"/>
      <c r="NH2" s="71"/>
      <c r="NI2" s="71"/>
      <c r="NJ2" s="71"/>
      <c r="NK2" s="71"/>
      <c r="NL2" s="71"/>
      <c r="NM2" s="71"/>
      <c r="NN2" s="71"/>
      <c r="NO2" s="71"/>
      <c r="NP2" s="71"/>
      <c r="NQ2" s="71"/>
      <c r="NR2" s="71"/>
      <c r="NS2" s="71"/>
      <c r="NT2" s="71"/>
      <c r="NU2" s="71"/>
      <c r="NV2" s="71"/>
      <c r="NW2" s="71"/>
      <c r="NX2" s="71"/>
      <c r="NY2" s="71"/>
      <c r="NZ2" s="71"/>
      <c r="OA2" s="71"/>
      <c r="OB2" s="71"/>
      <c r="OC2" s="71"/>
      <c r="OD2" s="71"/>
      <c r="OE2" s="71"/>
      <c r="OF2" s="71"/>
      <c r="OG2" s="71"/>
      <c r="OH2" s="71"/>
      <c r="OI2" s="71"/>
      <c r="OJ2" s="71"/>
      <c r="OK2" s="71"/>
      <c r="OL2" s="71"/>
      <c r="OM2" s="71"/>
      <c r="ON2" s="71"/>
      <c r="OO2" s="71"/>
      <c r="OP2" s="71"/>
      <c r="OQ2" s="71"/>
      <c r="OR2" s="71"/>
      <c r="OS2" s="71"/>
      <c r="OT2" s="71"/>
      <c r="OU2" s="71"/>
      <c r="OV2" s="71"/>
      <c r="OW2" s="71"/>
      <c r="OX2" s="71"/>
      <c r="OY2" s="71"/>
      <c r="OZ2" s="71"/>
      <c r="PA2" s="71"/>
      <c r="PB2" s="71"/>
      <c r="PC2" s="71"/>
      <c r="PD2" s="71"/>
      <c r="PE2" s="71"/>
      <c r="PF2" s="71"/>
      <c r="PG2" s="71"/>
      <c r="PH2" s="71"/>
      <c r="PI2" s="71"/>
      <c r="PJ2" s="71"/>
      <c r="PK2" s="71"/>
      <c r="PL2" s="71"/>
      <c r="PM2" s="71"/>
      <c r="PN2" s="71"/>
      <c r="PO2" s="71"/>
      <c r="PP2" s="71"/>
      <c r="PQ2" s="71"/>
      <c r="PR2" s="71"/>
      <c r="PS2" s="71"/>
      <c r="PT2" s="71"/>
      <c r="PU2" s="71"/>
      <c r="PV2" s="71"/>
      <c r="PW2" s="71"/>
      <c r="PX2" s="71"/>
      <c r="PY2" s="71"/>
      <c r="PZ2" s="71"/>
      <c r="QA2" s="71"/>
      <c r="QB2" s="71"/>
      <c r="QC2" s="71"/>
      <c r="QD2" s="71"/>
      <c r="QE2" s="71"/>
      <c r="QF2" s="71"/>
      <c r="QG2" s="71"/>
      <c r="QH2" s="71"/>
      <c r="QI2" s="71"/>
      <c r="QJ2" s="71"/>
      <c r="QK2" s="71"/>
      <c r="QL2" s="71"/>
      <c r="QM2" s="71"/>
      <c r="QN2" s="71"/>
      <c r="QO2" s="71"/>
      <c r="QP2" s="71"/>
      <c r="QQ2" s="71"/>
      <c r="QR2" s="71"/>
      <c r="QS2" s="71"/>
      <c r="QT2" s="71"/>
      <c r="QU2" s="71"/>
      <c r="QV2" s="71"/>
      <c r="QW2" s="71"/>
      <c r="QX2" s="71"/>
      <c r="QY2" s="71"/>
      <c r="QZ2" s="71"/>
      <c r="RA2" s="71"/>
      <c r="RB2" s="71"/>
      <c r="RC2" s="71"/>
      <c r="RD2" s="71"/>
      <c r="RE2" s="71"/>
      <c r="RF2" s="71"/>
      <c r="RG2" s="71"/>
      <c r="RH2" s="71"/>
      <c r="RI2" s="71"/>
      <c r="RJ2" s="71"/>
      <c r="RK2" s="71"/>
      <c r="RL2" s="71"/>
      <c r="RM2" s="71"/>
      <c r="RN2" s="71"/>
      <c r="RO2" s="71"/>
      <c r="RP2" s="71"/>
      <c r="RQ2" s="71"/>
      <c r="RR2" s="71"/>
      <c r="RS2" s="71"/>
      <c r="RT2" s="71"/>
      <c r="RU2" s="71"/>
      <c r="RV2" s="71"/>
      <c r="RW2" s="71"/>
      <c r="RX2" s="71"/>
      <c r="RY2" s="71"/>
      <c r="RZ2" s="71"/>
      <c r="SA2" s="71"/>
      <c r="SB2" s="71"/>
      <c r="SC2" s="71"/>
      <c r="SD2" s="71"/>
      <c r="SE2" s="71"/>
      <c r="SF2" s="71"/>
      <c r="SG2" s="71"/>
      <c r="SH2" s="71"/>
      <c r="SI2" s="71"/>
      <c r="SJ2" s="71"/>
      <c r="SK2" s="71"/>
      <c r="SL2" s="71"/>
      <c r="SM2" s="71"/>
      <c r="SN2" s="71"/>
      <c r="SO2" s="71"/>
      <c r="SP2" s="71"/>
      <c r="SQ2" s="71"/>
      <c r="SR2" s="71"/>
      <c r="SS2" s="71"/>
      <c r="ST2" s="71"/>
      <c r="SU2" s="71"/>
      <c r="SV2" s="71"/>
      <c r="SW2" s="71"/>
      <c r="SX2" s="71"/>
      <c r="SY2" s="71"/>
      <c r="SZ2" s="71"/>
      <c r="TA2" s="71"/>
      <c r="TB2" s="71"/>
      <c r="TC2" s="71"/>
      <c r="TD2" s="71"/>
      <c r="TE2" s="71"/>
      <c r="TF2" s="71"/>
      <c r="TG2" s="71"/>
      <c r="TH2" s="71"/>
      <c r="TI2" s="71"/>
      <c r="TJ2" s="71"/>
      <c r="TK2" s="71"/>
      <c r="TL2" s="71"/>
      <c r="TM2" s="71"/>
      <c r="TN2" s="71"/>
      <c r="TO2" s="71"/>
      <c r="TP2" s="71"/>
      <c r="TQ2" s="71"/>
      <c r="TR2" s="71"/>
      <c r="TS2" s="71"/>
      <c r="TT2" s="71"/>
      <c r="TU2" s="71"/>
      <c r="TV2" s="71"/>
      <c r="TW2" s="71"/>
      <c r="TX2" s="71"/>
      <c r="TY2" s="71"/>
      <c r="TZ2" s="71"/>
      <c r="UA2" s="71"/>
      <c r="UB2" s="71"/>
      <c r="UC2" s="71"/>
      <c r="UD2" s="71"/>
      <c r="UE2" s="71"/>
      <c r="UF2" s="71"/>
      <c r="UG2" s="71"/>
      <c r="UH2" s="71"/>
      <c r="UI2" s="71"/>
      <c r="UJ2" s="71"/>
      <c r="UK2" s="71"/>
      <c r="UL2" s="71"/>
      <c r="UM2" s="71"/>
      <c r="UN2" s="71"/>
      <c r="UO2" s="71"/>
      <c r="UP2" s="71"/>
      <c r="UQ2" s="71"/>
      <c r="UR2" s="71"/>
      <c r="US2" s="71"/>
      <c r="UT2" s="71"/>
      <c r="UU2" s="71"/>
      <c r="UV2" s="71"/>
      <c r="UW2" s="71"/>
      <c r="UX2" s="71"/>
      <c r="UY2" s="71"/>
      <c r="UZ2" s="71"/>
      <c r="VA2" s="71"/>
      <c r="VB2" s="71"/>
      <c r="VC2" s="71"/>
      <c r="VD2" s="71"/>
      <c r="VE2" s="71"/>
      <c r="VF2" s="71"/>
      <c r="VG2" s="71"/>
      <c r="VH2" s="71"/>
      <c r="VI2" s="71"/>
      <c r="VJ2" s="71"/>
      <c r="VK2" s="71"/>
      <c r="VL2" s="71"/>
      <c r="VM2" s="71"/>
      <c r="VN2" s="71"/>
      <c r="VO2" s="71"/>
      <c r="VP2" s="71"/>
      <c r="VQ2" s="71"/>
      <c r="VR2" s="71"/>
      <c r="VS2" s="71"/>
      <c r="VT2" s="71"/>
      <c r="VU2" s="71"/>
      <c r="VV2" s="71"/>
      <c r="VW2" s="71"/>
      <c r="VX2" s="71"/>
      <c r="VY2" s="71"/>
      <c r="VZ2" s="71"/>
      <c r="WA2" s="71"/>
      <c r="WB2" s="71"/>
      <c r="WC2" s="71"/>
      <c r="WD2" s="71"/>
      <c r="WE2" s="71"/>
      <c r="WF2" s="71"/>
      <c r="WG2" s="71"/>
      <c r="WH2" s="71"/>
      <c r="WI2" s="71"/>
      <c r="WJ2" s="71"/>
      <c r="WK2" s="71"/>
      <c r="WL2" s="71"/>
      <c r="WM2" s="71"/>
      <c r="WN2" s="71"/>
      <c r="WO2" s="71"/>
      <c r="WP2" s="71"/>
      <c r="WQ2" s="71"/>
      <c r="WR2" s="71"/>
      <c r="WS2" s="71"/>
      <c r="WT2" s="71"/>
      <c r="WU2" s="71"/>
      <c r="WV2" s="71"/>
      <c r="WW2" s="71"/>
      <c r="WX2" s="71"/>
      <c r="WY2" s="71"/>
      <c r="WZ2" s="71"/>
      <c r="XA2" s="71"/>
      <c r="XB2" s="71"/>
      <c r="XC2" s="71"/>
      <c r="XD2" s="71"/>
      <c r="XE2" s="71"/>
      <c r="XF2" s="71"/>
      <c r="XG2" s="71"/>
      <c r="XH2" s="71"/>
      <c r="XI2" s="71"/>
      <c r="XJ2" s="71"/>
      <c r="XK2" s="71"/>
      <c r="XL2" s="71"/>
      <c r="XM2" s="71"/>
      <c r="XN2" s="71"/>
      <c r="XO2" s="71"/>
      <c r="XP2" s="71"/>
      <c r="XQ2" s="71"/>
      <c r="XR2" s="71"/>
      <c r="XS2" s="71"/>
      <c r="XT2" s="71"/>
      <c r="XU2" s="71"/>
      <c r="XV2" s="71"/>
      <c r="XW2" s="71"/>
      <c r="XX2" s="71"/>
      <c r="XY2" s="71"/>
      <c r="XZ2" s="71"/>
      <c r="YA2" s="71"/>
      <c r="YB2" s="71"/>
      <c r="YC2" s="71"/>
      <c r="YD2" s="71"/>
      <c r="YE2" s="71"/>
      <c r="YF2" s="71"/>
      <c r="YG2" s="71"/>
      <c r="YH2" s="71"/>
      <c r="YI2" s="71"/>
      <c r="YJ2" s="71"/>
      <c r="YK2" s="71"/>
      <c r="YL2" s="71"/>
      <c r="YM2" s="71"/>
      <c r="YN2" s="71"/>
      <c r="YO2" s="71"/>
      <c r="YP2" s="71"/>
      <c r="YQ2" s="71"/>
      <c r="YR2" s="71"/>
      <c r="YS2" s="71"/>
      <c r="YT2" s="71"/>
      <c r="YU2" s="71"/>
      <c r="YV2" s="71"/>
      <c r="YW2" s="71"/>
      <c r="YX2" s="71"/>
      <c r="YY2" s="71"/>
      <c r="YZ2" s="71"/>
      <c r="ZA2" s="71"/>
      <c r="ZB2" s="71"/>
      <c r="ZC2" s="71"/>
      <c r="ZD2" s="71"/>
      <c r="ZE2" s="71"/>
      <c r="ZF2" s="71"/>
      <c r="ZG2" s="71"/>
      <c r="ZH2" s="71"/>
      <c r="ZI2" s="71"/>
      <c r="ZJ2" s="71"/>
      <c r="ZK2" s="71"/>
      <c r="ZL2" s="71"/>
      <c r="ZM2" s="71"/>
      <c r="ZN2" s="71"/>
      <c r="ZO2" s="71"/>
      <c r="ZP2" s="71"/>
      <c r="ZQ2" s="71"/>
      <c r="ZR2" s="71"/>
      <c r="ZS2" s="71"/>
      <c r="ZT2" s="71"/>
      <c r="ZU2" s="71"/>
      <c r="ZV2" s="71"/>
      <c r="ZW2" s="71"/>
      <c r="ZX2" s="71"/>
      <c r="ZY2" s="71"/>
      <c r="ZZ2" s="71"/>
      <c r="AAA2" s="71"/>
      <c r="AAB2" s="71"/>
      <c r="AAC2" s="71"/>
      <c r="AAD2" s="71"/>
      <c r="AAE2" s="71"/>
      <c r="AAF2" s="71"/>
      <c r="AAG2" s="71"/>
      <c r="AAH2" s="71"/>
      <c r="AAI2" s="71"/>
      <c r="AAJ2" s="71"/>
      <c r="AAK2" s="71"/>
      <c r="AAL2" s="71"/>
      <c r="AAM2" s="71"/>
      <c r="AAN2" s="71"/>
      <c r="AAO2" s="71"/>
      <c r="AAP2" s="71"/>
      <c r="AAQ2" s="71"/>
      <c r="AAR2" s="71"/>
      <c r="AAS2" s="71"/>
      <c r="AAT2" s="71"/>
      <c r="AAU2" s="71"/>
      <c r="AAV2" s="71"/>
      <c r="AAW2" s="71"/>
      <c r="AAX2" s="71"/>
      <c r="AAY2" s="71"/>
      <c r="AAZ2" s="71"/>
      <c r="ABA2" s="71"/>
      <c r="ABB2" s="71"/>
      <c r="ABC2" s="71"/>
      <c r="ABD2" s="71"/>
      <c r="ABE2" s="71"/>
      <c r="ABF2" s="71"/>
      <c r="ABG2" s="71"/>
      <c r="ABH2" s="71"/>
      <c r="ABI2" s="71"/>
      <c r="ABJ2" s="71"/>
      <c r="ABK2" s="71"/>
      <c r="ABL2" s="71"/>
      <c r="ABM2" s="71"/>
      <c r="ABN2" s="71"/>
      <c r="ABO2" s="71"/>
      <c r="ABP2" s="71"/>
      <c r="ABQ2" s="71"/>
      <c r="ABR2" s="71"/>
      <c r="ABS2" s="71"/>
      <c r="ABT2" s="71"/>
      <c r="ABU2" s="71"/>
      <c r="ABV2" s="71"/>
      <c r="ABW2" s="71"/>
      <c r="ABX2" s="71"/>
      <c r="ABY2" s="71"/>
      <c r="ABZ2" s="71"/>
      <c r="ACA2" s="71"/>
      <c r="ACB2" s="71"/>
      <c r="ACC2" s="71"/>
      <c r="ACD2" s="71"/>
      <c r="ACE2" s="71"/>
      <c r="ACF2" s="71"/>
      <c r="ACG2" s="71"/>
      <c r="ACH2" s="71"/>
      <c r="ACI2" s="71"/>
      <c r="ACJ2" s="71"/>
      <c r="ACK2" s="71"/>
      <c r="ACL2" s="71"/>
      <c r="ACM2" s="71"/>
      <c r="ACN2" s="71"/>
      <c r="ACO2" s="71"/>
      <c r="ACP2" s="71"/>
      <c r="ACQ2" s="71"/>
      <c r="ACR2" s="71"/>
      <c r="ACS2" s="71"/>
      <c r="ACT2" s="71"/>
      <c r="ACU2" s="71"/>
      <c r="ACV2" s="71"/>
      <c r="ACW2" s="71"/>
      <c r="ACX2" s="71"/>
      <c r="ACY2" s="71"/>
      <c r="ACZ2" s="71"/>
      <c r="ADA2" s="71"/>
      <c r="ADB2" s="71"/>
      <c r="ADC2" s="71"/>
      <c r="ADD2" s="71"/>
      <c r="ADE2" s="71"/>
      <c r="ADF2" s="71"/>
      <c r="ADG2" s="71"/>
      <c r="ADH2" s="71"/>
      <c r="ADI2" s="71"/>
      <c r="ADJ2" s="71"/>
      <c r="ADK2" s="71"/>
      <c r="ADL2" s="71"/>
      <c r="ADM2" s="71"/>
      <c r="ADN2" s="71"/>
      <c r="ADO2" s="71"/>
      <c r="ADP2" s="71"/>
      <c r="ADQ2" s="71"/>
      <c r="ADR2" s="71"/>
      <c r="ADS2" s="71"/>
      <c r="ADT2" s="71"/>
      <c r="ADU2" s="71"/>
      <c r="ADV2" s="71"/>
      <c r="ADW2" s="71"/>
      <c r="ADX2" s="71"/>
      <c r="ADY2" s="71"/>
      <c r="ADZ2" s="71"/>
      <c r="AEA2" s="71"/>
      <c r="AEB2" s="71"/>
      <c r="AEC2" s="71"/>
      <c r="AED2" s="71"/>
      <c r="AEE2" s="71"/>
      <c r="AEF2" s="71"/>
      <c r="AEG2" s="71"/>
      <c r="AEH2" s="71"/>
      <c r="AEI2" s="71"/>
      <c r="AEJ2" s="71"/>
      <c r="AEK2" s="71"/>
      <c r="AEL2" s="71"/>
      <c r="AEM2" s="71"/>
      <c r="AEN2" s="71"/>
      <c r="AEO2" s="71"/>
      <c r="AEP2" s="71"/>
      <c r="AEQ2" s="71"/>
      <c r="AER2" s="71"/>
      <c r="AES2" s="71"/>
      <c r="AET2" s="71"/>
      <c r="AEU2" s="71"/>
      <c r="AEV2" s="71"/>
      <c r="AEW2" s="71"/>
      <c r="AEX2" s="71"/>
      <c r="AEY2" s="71"/>
      <c r="AEZ2" s="71"/>
      <c r="AFA2" s="71"/>
      <c r="AFB2" s="71"/>
      <c r="AFC2" s="71"/>
      <c r="AFD2" s="71"/>
      <c r="AFE2" s="71"/>
      <c r="AFF2" s="71"/>
      <c r="AFG2" s="71"/>
      <c r="AFH2" s="71"/>
      <c r="AFI2" s="71"/>
      <c r="AFJ2" s="71"/>
      <c r="AFK2" s="71"/>
      <c r="AFL2" s="71"/>
      <c r="AFM2" s="71"/>
      <c r="AFN2" s="71"/>
      <c r="AFO2" s="71"/>
      <c r="AFP2" s="71"/>
      <c r="AFQ2" s="71"/>
      <c r="AFR2" s="71"/>
      <c r="AFS2" s="71"/>
      <c r="AFT2" s="71"/>
      <c r="AFU2" s="71"/>
      <c r="AFV2" s="71"/>
      <c r="AFW2" s="71"/>
      <c r="AFX2" s="71"/>
      <c r="AFY2" s="71"/>
      <c r="AFZ2" s="71"/>
      <c r="AGA2" s="71"/>
      <c r="AGB2" s="71"/>
      <c r="AGC2" s="71"/>
      <c r="AGD2" s="71"/>
      <c r="AGE2" s="71"/>
      <c r="AGF2" s="71"/>
      <c r="AGG2" s="71"/>
      <c r="AGH2" s="71"/>
      <c r="AGI2" s="71"/>
      <c r="AGJ2" s="71"/>
      <c r="AGK2" s="71"/>
      <c r="AGL2" s="71"/>
      <c r="AGM2" s="71"/>
      <c r="AGN2" s="71"/>
      <c r="AGO2" s="71"/>
      <c r="AGP2" s="71"/>
      <c r="AGQ2" s="71"/>
      <c r="AGR2" s="71"/>
      <c r="AGS2" s="71"/>
      <c r="AGT2" s="71"/>
      <c r="AGU2" s="71"/>
      <c r="AGV2" s="71"/>
      <c r="AGW2" s="71"/>
      <c r="AGX2" s="71"/>
      <c r="AGY2" s="71"/>
      <c r="AGZ2" s="71"/>
      <c r="AHA2" s="71"/>
      <c r="AHB2" s="71"/>
      <c r="AHC2" s="71"/>
      <c r="AHD2" s="71"/>
      <c r="AHE2" s="71"/>
      <c r="AHF2" s="71"/>
      <c r="AHG2" s="71"/>
      <c r="AHH2" s="71"/>
      <c r="AHI2" s="71"/>
      <c r="AHJ2" s="71"/>
      <c r="AHK2" s="71"/>
      <c r="AHL2" s="71"/>
      <c r="AHM2" s="71"/>
      <c r="AHN2" s="71"/>
      <c r="AHO2" s="71"/>
      <c r="AHP2" s="71"/>
      <c r="AHQ2" s="71"/>
      <c r="AHR2" s="71"/>
      <c r="AHS2" s="71"/>
      <c r="AHT2" s="71"/>
      <c r="AHU2" s="71"/>
      <c r="AHV2" s="71"/>
      <c r="AHW2" s="71"/>
      <c r="AHX2" s="71"/>
      <c r="AHY2" s="71"/>
      <c r="AHZ2" s="71"/>
      <c r="AIA2" s="71"/>
      <c r="AIB2" s="71"/>
      <c r="AIC2" s="71"/>
      <c r="AID2" s="71"/>
      <c r="AIE2" s="71"/>
      <c r="AIF2" s="71"/>
      <c r="AIG2" s="71"/>
      <c r="AIH2" s="71"/>
      <c r="AII2" s="71"/>
      <c r="AIJ2" s="71"/>
      <c r="AIK2" s="71"/>
      <c r="AIL2" s="71"/>
      <c r="AIM2" s="71"/>
      <c r="AIN2" s="71"/>
      <c r="AIO2" s="71"/>
      <c r="AIP2" s="71"/>
      <c r="AIQ2" s="71"/>
      <c r="AIR2" s="71"/>
      <c r="AIS2" s="71"/>
      <c r="AIT2" s="71"/>
      <c r="AIU2" s="71"/>
      <c r="AIV2" s="71"/>
      <c r="AIW2" s="71"/>
      <c r="AIX2" s="71"/>
      <c r="AIY2" s="71"/>
      <c r="AIZ2" s="71"/>
      <c r="AJA2" s="71"/>
      <c r="AJB2" s="71"/>
      <c r="AJC2" s="71"/>
      <c r="AJD2" s="71"/>
      <c r="AJE2" s="71"/>
      <c r="AJF2" s="71"/>
      <c r="AJG2" s="71"/>
      <c r="AJH2" s="71"/>
      <c r="AJI2" s="71"/>
      <c r="AJJ2" s="71"/>
      <c r="AJK2" s="71"/>
      <c r="AJL2" s="71"/>
      <c r="AJM2" s="71"/>
      <c r="AJN2" s="71"/>
      <c r="AJO2" s="71"/>
      <c r="AJP2" s="71"/>
      <c r="AJQ2" s="71"/>
      <c r="AJR2" s="71"/>
      <c r="AJS2" s="71"/>
      <c r="AJT2" s="71"/>
      <c r="AJU2" s="71"/>
      <c r="AJV2" s="71"/>
      <c r="AJW2" s="71"/>
      <c r="AJX2" s="71"/>
      <c r="AJY2" s="71"/>
      <c r="AJZ2" s="71"/>
      <c r="AKA2" s="71"/>
      <c r="AKB2" s="71"/>
      <c r="AKC2" s="71"/>
      <c r="AKD2" s="71"/>
      <c r="AKE2" s="71"/>
      <c r="AKF2" s="71"/>
      <c r="AKG2" s="71"/>
      <c r="AKH2" s="71"/>
      <c r="AKI2" s="71"/>
      <c r="AKJ2" s="71"/>
      <c r="AKK2" s="71"/>
      <c r="AKL2" s="71"/>
      <c r="AKM2" s="71"/>
      <c r="AKN2" s="71"/>
      <c r="AKO2" s="71"/>
      <c r="AKP2" s="71"/>
      <c r="AKQ2" s="71"/>
      <c r="AKR2" s="71"/>
      <c r="AKS2" s="71"/>
      <c r="AKT2" s="71"/>
      <c r="AKU2" s="71"/>
      <c r="AKV2" s="71"/>
      <c r="AKW2" s="71"/>
      <c r="AKX2" s="71"/>
      <c r="AKY2" s="71"/>
      <c r="AKZ2" s="71"/>
      <c r="ALA2" s="71"/>
      <c r="ALB2" s="71"/>
      <c r="ALC2" s="71"/>
      <c r="ALD2" s="71"/>
      <c r="ALE2" s="71"/>
      <c r="ALF2" s="71"/>
      <c r="ALG2" s="71"/>
      <c r="ALH2" s="71"/>
      <c r="ALI2" s="71"/>
      <c r="ALJ2" s="71"/>
      <c r="ALK2" s="71"/>
      <c r="ALL2" s="71"/>
      <c r="ALM2" s="71"/>
      <c r="ALN2" s="71"/>
      <c r="ALO2" s="71"/>
      <c r="ALP2" s="71"/>
      <c r="ALQ2" s="71"/>
      <c r="ALR2" s="71"/>
      <c r="ALS2" s="71"/>
      <c r="ALT2" s="71"/>
      <c r="ALU2" s="71"/>
      <c r="ALV2" s="71"/>
      <c r="ALW2" s="71"/>
      <c r="ALX2" s="71"/>
      <c r="ALY2" s="71"/>
      <c r="ALZ2" s="71"/>
      <c r="AMA2" s="71"/>
      <c r="AMB2" s="71"/>
      <c r="AMC2" s="71"/>
      <c r="AMD2" s="71"/>
      <c r="AME2" s="71"/>
      <c r="AMF2" s="71"/>
      <c r="AMG2" s="71"/>
      <c r="AMH2" s="71"/>
      <c r="AMI2" s="71"/>
      <c r="AMJ2" s="71"/>
    </row>
    <row r="3" spans="1:1024" s="72" customFormat="1" ht="42" customHeight="1">
      <c r="A3" s="45" t="s">
        <v>973</v>
      </c>
      <c r="B3" s="73"/>
      <c r="C3" s="73"/>
      <c r="D3" s="73"/>
      <c r="E3" s="73"/>
      <c r="F3" s="73"/>
      <c r="G3" s="73"/>
      <c r="H3" s="73"/>
      <c r="I3" s="73"/>
      <c r="J3" s="73"/>
      <c r="K3" s="73"/>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row>
    <row r="4" spans="1:1024" s="88" customFormat="1" ht="30" customHeight="1" thickBot="1">
      <c r="A4" s="87" t="s">
        <v>901</v>
      </c>
      <c r="B4" s="87" t="str">
        <f>IF(ISERROR(environmental_dic!$N2),"",RIGHT(environmental_dic!$N2,LEN(environmental_dic!$N2)-FIND("_",environmental_dic!$N2)))</f>
        <v>ta</v>
      </c>
      <c r="C4" s="87" t="str">
        <f>IF(ISERROR(environmental_dic!$N3),"",RIGHT(environmental_dic!$N3,LEN(environmental_dic!$N3)-FIND("_",environmental_dic!$N3)))</f>
        <v>rh</v>
      </c>
      <c r="D4" s="87" t="str">
        <f>IF(ISERROR(environmental_dic!$N4),"",RIGHT(environmental_dic!$N4,LEN(environmental_dic!$N4)-FIND("_",environmental_dic!$N4)))</f>
        <v>vpd</v>
      </c>
      <c r="E4" s="87" t="str">
        <f>IF(ISERROR(environmental_dic!$N5),"",RIGHT(environmental_dic!$N5,LEN(environmental_dic!$N5)-FIND("_",environmental_dic!$N5)))</f>
        <v>sw_in</v>
      </c>
      <c r="F4" s="87" t="str">
        <f>IF(ISERROR(environmental_dic!$N6),"",RIGHT(environmental_dic!$N6,LEN(environmental_dic!$N6)-FIND("_",environmental_dic!$N6)))</f>
        <v>ppfd_in</v>
      </c>
      <c r="G4" s="87" t="str">
        <f>IF(ISERROR(environmental_dic!$N7),"",RIGHT(environmental_dic!$N7,LEN(environmental_dic!$N7)-FIND("_",environmental_dic!$N7)))</f>
        <v>netrad</v>
      </c>
      <c r="H4" s="87" t="str">
        <f>IF(ISERROR(environmental_dic!$N8),"",RIGHT(environmental_dic!$N8,LEN(environmental_dic!$N8)-FIND("_",environmental_dic!$N8)))</f>
        <v>ws</v>
      </c>
      <c r="I4" s="87" t="str">
        <f>IF(ISERROR(environmental_dic!$N9),"",RIGHT(environmental_dic!$N9,LEN(environmental_dic!$N9)-FIND("_",environmental_dic!$N9)))</f>
        <v>precip</v>
      </c>
      <c r="J4" s="87" t="str">
        <f>IF(ISERROR(environmental_dic!$N10),"",RIGHT(environmental_dic!$N10,LEN(environmental_dic!$N10)-FIND("_",environmental_dic!$N10)))</f>
        <v/>
      </c>
      <c r="K4" s="87" t="str">
        <f>IF(ISERROR(environmental_dic!$N11),"",RIGHT(environmental_dic!$N11,LEN(environmental_dic!$N11)-FIND("_",environmental_dic!$N11)))</f>
        <v/>
      </c>
    </row>
    <row r="5" spans="1:1024" ht="30" customHeight="1" thickTop="1">
      <c r="A5" s="80"/>
      <c r="B5" s="80"/>
      <c r="C5" s="80"/>
      <c r="D5" s="80"/>
      <c r="E5" s="80"/>
      <c r="F5" s="80"/>
      <c r="G5" s="80"/>
      <c r="H5" s="80"/>
      <c r="I5" s="80"/>
      <c r="J5" s="80"/>
      <c r="K5" s="80"/>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36"/>
    <col min="2" max="2" width="41.42578125" style="36"/>
    <col min="3" max="3" width="21.5703125" style="31"/>
    <col min="4" max="4" width="102.5703125" style="31"/>
    <col min="5" max="5" width="22.5703125" style="31"/>
    <col min="6" max="6" width="52.85546875" style="31"/>
    <col min="7" max="7" width="23" style="36"/>
    <col min="8" max="8" width="39.7109375" style="31"/>
    <col min="9" max="9" width="16.28515625" style="31"/>
    <col min="10" max="10" width="25" style="31"/>
    <col min="11" max="11" width="22" style="31"/>
    <col min="12" max="12" width="23" style="31"/>
    <col min="13" max="13" width="26" style="31"/>
    <col min="14" max="14" width="20.7109375" style="31"/>
    <col min="15" max="1016" width="10.7109375" style="31"/>
    <col min="1017" max="1024" width="10.7109375" style="36"/>
    <col min="1025" max="16384" width="9.140625" style="27"/>
  </cols>
  <sheetData>
    <row r="1" spans="1:14" ht="45" customHeight="1">
      <c r="A1" s="111" t="s">
        <v>145</v>
      </c>
      <c r="B1" s="112" t="s">
        <v>146</v>
      </c>
      <c r="C1" s="111" t="s">
        <v>147</v>
      </c>
      <c r="D1" s="112" t="s">
        <v>148</v>
      </c>
      <c r="E1" s="111" t="s">
        <v>149</v>
      </c>
      <c r="F1" s="112" t="s">
        <v>150</v>
      </c>
      <c r="G1" s="111" t="s">
        <v>151</v>
      </c>
      <c r="H1" s="112" t="s">
        <v>152</v>
      </c>
    </row>
    <row r="2" spans="1:14" ht="45" customHeight="1">
      <c r="A2" s="32" t="s">
        <v>153</v>
      </c>
      <c r="B2" s="103" t="s">
        <v>154</v>
      </c>
      <c r="C2" s="32" t="s">
        <v>155</v>
      </c>
      <c r="D2" s="33" t="s">
        <v>156</v>
      </c>
      <c r="E2" s="32" t="s">
        <v>157</v>
      </c>
      <c r="F2" s="33" t="s">
        <v>158</v>
      </c>
      <c r="G2" s="32" t="s">
        <v>32</v>
      </c>
      <c r="H2" s="33" t="s">
        <v>950</v>
      </c>
    </row>
    <row r="3" spans="1:14" ht="45" customHeight="1" thickBot="1">
      <c r="A3" s="32" t="s">
        <v>159</v>
      </c>
      <c r="B3" s="103" t="s">
        <v>160</v>
      </c>
      <c r="C3" s="32" t="s">
        <v>161</v>
      </c>
      <c r="D3" s="33" t="s">
        <v>162</v>
      </c>
      <c r="E3" s="32" t="s">
        <v>86</v>
      </c>
      <c r="F3" s="33" t="s">
        <v>163</v>
      </c>
      <c r="G3" s="34" t="s">
        <v>34</v>
      </c>
      <c r="H3" s="35" t="s">
        <v>951</v>
      </c>
    </row>
    <row r="4" spans="1:14" ht="45" customHeight="1">
      <c r="A4" s="32" t="s">
        <v>164</v>
      </c>
      <c r="B4" s="103" t="s">
        <v>165</v>
      </c>
      <c r="C4" s="32" t="s">
        <v>166</v>
      </c>
      <c r="D4" s="33" t="s">
        <v>167</v>
      </c>
      <c r="E4" s="32" t="s">
        <v>168</v>
      </c>
      <c r="F4" s="33" t="s">
        <v>949</v>
      </c>
    </row>
    <row r="5" spans="1:14" ht="45" customHeight="1">
      <c r="A5" s="32" t="s">
        <v>169</v>
      </c>
      <c r="B5" s="103" t="s">
        <v>170</v>
      </c>
      <c r="C5" s="32" t="s">
        <v>171</v>
      </c>
      <c r="D5" s="33" t="s">
        <v>945</v>
      </c>
      <c r="E5" s="32" t="s">
        <v>172</v>
      </c>
      <c r="F5" s="33" t="s">
        <v>173</v>
      </c>
    </row>
    <row r="6" spans="1:14" ht="45" customHeight="1">
      <c r="A6" s="32" t="s">
        <v>174</v>
      </c>
      <c r="B6" s="103" t="s">
        <v>175</v>
      </c>
      <c r="C6" s="32" t="s">
        <v>176</v>
      </c>
      <c r="D6" s="33" t="s">
        <v>177</v>
      </c>
      <c r="E6" s="32" t="s">
        <v>178</v>
      </c>
      <c r="F6" s="33" t="s">
        <v>179</v>
      </c>
    </row>
    <row r="7" spans="1:14" ht="45" customHeight="1">
      <c r="A7" s="32" t="s">
        <v>180</v>
      </c>
      <c r="B7" s="103" t="s">
        <v>181</v>
      </c>
      <c r="C7" s="32" t="s">
        <v>182</v>
      </c>
      <c r="D7" s="33" t="s">
        <v>183</v>
      </c>
      <c r="E7" s="32" t="s">
        <v>184</v>
      </c>
      <c r="F7" s="33" t="s">
        <v>185</v>
      </c>
      <c r="H7" s="36"/>
      <c r="I7" s="36"/>
      <c r="J7" s="36"/>
      <c r="K7" s="130" t="s">
        <v>186</v>
      </c>
      <c r="L7" s="130"/>
      <c r="M7" s="130"/>
      <c r="N7" s="130"/>
    </row>
    <row r="8" spans="1:14" ht="45" customHeight="1">
      <c r="A8" s="32" t="s">
        <v>187</v>
      </c>
      <c r="B8" s="103" t="s">
        <v>188</v>
      </c>
      <c r="C8" s="32" t="s">
        <v>189</v>
      </c>
      <c r="D8" s="33" t="s">
        <v>190</v>
      </c>
      <c r="E8" s="32" t="s">
        <v>191</v>
      </c>
      <c r="F8" s="33" t="s">
        <v>948</v>
      </c>
      <c r="H8" s="36"/>
      <c r="I8" s="36"/>
      <c r="J8" s="36"/>
      <c r="K8" s="131" t="s">
        <v>192</v>
      </c>
      <c r="L8" s="131"/>
      <c r="M8" s="131"/>
      <c r="N8" s="52" t="s">
        <v>193</v>
      </c>
    </row>
    <row r="9" spans="1:14" ht="45" customHeight="1">
      <c r="A9" s="32" t="s">
        <v>194</v>
      </c>
      <c r="B9" s="103" t="s">
        <v>195</v>
      </c>
      <c r="C9" s="32" t="s">
        <v>196</v>
      </c>
      <c r="D9" s="33" t="s">
        <v>197</v>
      </c>
      <c r="E9" s="32" t="s">
        <v>198</v>
      </c>
      <c r="F9" s="33" t="s">
        <v>199</v>
      </c>
      <c r="H9" s="36"/>
      <c r="I9" s="36"/>
      <c r="J9" s="36"/>
      <c r="K9" s="52" t="s">
        <v>200</v>
      </c>
      <c r="L9" s="52" t="s">
        <v>201</v>
      </c>
      <c r="M9" s="52" t="s">
        <v>202</v>
      </c>
      <c r="N9" s="52" t="s">
        <v>203</v>
      </c>
    </row>
    <row r="10" spans="1:14" ht="45" customHeight="1" thickBot="1">
      <c r="A10" s="32" t="s">
        <v>204</v>
      </c>
      <c r="B10" s="103" t="s">
        <v>205</v>
      </c>
      <c r="C10" s="32" t="s">
        <v>206</v>
      </c>
      <c r="D10" s="33" t="s">
        <v>207</v>
      </c>
      <c r="E10" s="34" t="s">
        <v>29</v>
      </c>
      <c r="F10" s="35" t="s">
        <v>947</v>
      </c>
      <c r="H10" s="36"/>
      <c r="I10" s="36"/>
      <c r="J10" s="52" t="s">
        <v>911</v>
      </c>
      <c r="K10" s="74"/>
      <c r="L10" s="74"/>
      <c r="M10" s="74"/>
      <c r="N10" s="37">
        <f>site_dic!K10+site_dic!L10/60+site_dic!M10/3600</f>
        <v>0</v>
      </c>
    </row>
    <row r="11" spans="1:14" ht="45" customHeight="1">
      <c r="A11" s="32" t="s">
        <v>208</v>
      </c>
      <c r="B11" s="103" t="s">
        <v>209</v>
      </c>
      <c r="C11" s="32" t="s">
        <v>210</v>
      </c>
      <c r="D11" s="33" t="s">
        <v>211</v>
      </c>
      <c r="H11" s="36"/>
      <c r="I11" s="36"/>
      <c r="J11" s="52" t="s">
        <v>912</v>
      </c>
      <c r="K11" s="74"/>
      <c r="L11" s="74"/>
      <c r="M11" s="74"/>
      <c r="N11" s="37">
        <f>site_dic!K11+site_dic!L11/60+site_dic!M11/3600</f>
        <v>0</v>
      </c>
    </row>
    <row r="12" spans="1:14" ht="45" customHeight="1">
      <c r="A12" s="32" t="s">
        <v>212</v>
      </c>
      <c r="B12" s="103" t="s">
        <v>213</v>
      </c>
      <c r="C12" s="32" t="s">
        <v>214</v>
      </c>
      <c r="D12" s="33" t="s">
        <v>215</v>
      </c>
      <c r="G12" s="31"/>
    </row>
    <row r="13" spans="1:14" ht="45" customHeight="1">
      <c r="A13" s="32" t="s">
        <v>216</v>
      </c>
      <c r="B13" s="103" t="s">
        <v>217</v>
      </c>
      <c r="C13" s="32" t="s">
        <v>218</v>
      </c>
      <c r="D13" s="33" t="s">
        <v>219</v>
      </c>
    </row>
    <row r="14" spans="1:14" ht="45" customHeight="1">
      <c r="A14" s="32" t="s">
        <v>220</v>
      </c>
      <c r="B14" s="103" t="s">
        <v>221</v>
      </c>
      <c r="C14" s="32" t="s">
        <v>222</v>
      </c>
      <c r="D14" s="33" t="s">
        <v>946</v>
      </c>
    </row>
    <row r="15" spans="1:14" ht="45" customHeight="1" thickBot="1">
      <c r="A15" s="32" t="s">
        <v>223</v>
      </c>
      <c r="B15" s="103" t="s">
        <v>224</v>
      </c>
      <c r="C15" s="34" t="s">
        <v>25</v>
      </c>
      <c r="D15" s="35" t="s">
        <v>225</v>
      </c>
    </row>
    <row r="16" spans="1:14" ht="45" customHeight="1">
      <c r="A16" s="32" t="s">
        <v>226</v>
      </c>
      <c r="B16" s="103" t="s">
        <v>227</v>
      </c>
      <c r="C16" s="36"/>
      <c r="D16" s="36"/>
    </row>
    <row r="17" spans="1:4" ht="45" customHeight="1">
      <c r="A17" s="32" t="s">
        <v>228</v>
      </c>
      <c r="B17" s="103" t="s">
        <v>229</v>
      </c>
      <c r="C17" s="36"/>
      <c r="D17" s="36"/>
    </row>
    <row r="18" spans="1:4" ht="45" customHeight="1">
      <c r="A18" s="32" t="s">
        <v>230</v>
      </c>
      <c r="B18" s="103" t="s">
        <v>231</v>
      </c>
      <c r="C18" s="36"/>
      <c r="D18" s="36"/>
    </row>
    <row r="19" spans="1:4" ht="45" customHeight="1">
      <c r="A19" s="32" t="s">
        <v>232</v>
      </c>
      <c r="B19" s="103" t="s">
        <v>233</v>
      </c>
    </row>
    <row r="20" spans="1:4" ht="45" customHeight="1">
      <c r="A20" s="32" t="s">
        <v>234</v>
      </c>
      <c r="B20" s="103" t="s">
        <v>235</v>
      </c>
    </row>
    <row r="21" spans="1:4" ht="45" customHeight="1">
      <c r="A21" s="32" t="s">
        <v>236</v>
      </c>
      <c r="B21" s="103" t="s">
        <v>237</v>
      </c>
    </row>
    <row r="22" spans="1:4" ht="45" customHeight="1">
      <c r="A22" s="32" t="s">
        <v>238</v>
      </c>
      <c r="B22" s="103" t="s">
        <v>239</v>
      </c>
    </row>
    <row r="23" spans="1:4" ht="45" customHeight="1">
      <c r="A23" s="32" t="s">
        <v>240</v>
      </c>
      <c r="B23" s="103" t="s">
        <v>241</v>
      </c>
    </row>
    <row r="24" spans="1:4" ht="45" customHeight="1">
      <c r="A24" s="32" t="s">
        <v>242</v>
      </c>
      <c r="B24" s="103" t="s">
        <v>243</v>
      </c>
    </row>
    <row r="25" spans="1:4" ht="45" customHeight="1">
      <c r="A25" s="32" t="s">
        <v>244</v>
      </c>
      <c r="B25" s="103" t="s">
        <v>245</v>
      </c>
    </row>
    <row r="26" spans="1:4" ht="45" customHeight="1">
      <c r="A26" s="32" t="s">
        <v>246</v>
      </c>
      <c r="B26" s="103" t="s">
        <v>247</v>
      </c>
    </row>
    <row r="27" spans="1:4" ht="45" customHeight="1">
      <c r="A27" s="32" t="s">
        <v>248</v>
      </c>
      <c r="B27" s="103" t="s">
        <v>249</v>
      </c>
    </row>
    <row r="28" spans="1:4" ht="45" customHeight="1">
      <c r="A28" s="32" t="s">
        <v>250</v>
      </c>
      <c r="B28" s="103" t="s">
        <v>251</v>
      </c>
    </row>
    <row r="29" spans="1:4" ht="45" customHeight="1">
      <c r="A29" s="32" t="s">
        <v>252</v>
      </c>
      <c r="B29" s="103" t="s">
        <v>253</v>
      </c>
    </row>
    <row r="30" spans="1:4" ht="45" customHeight="1">
      <c r="A30" s="32" t="s">
        <v>254</v>
      </c>
      <c r="B30" s="103" t="s">
        <v>255</v>
      </c>
    </row>
    <row r="31" spans="1:4" ht="45" customHeight="1">
      <c r="A31" s="32" t="s">
        <v>256</v>
      </c>
      <c r="B31" s="103" t="s">
        <v>257</v>
      </c>
    </row>
    <row r="32" spans="1:4" ht="45" customHeight="1">
      <c r="A32" s="32" t="s">
        <v>258</v>
      </c>
      <c r="B32" s="103" t="s">
        <v>259</v>
      </c>
    </row>
    <row r="33" spans="1:2" ht="45" customHeight="1">
      <c r="A33" s="32" t="s">
        <v>260</v>
      </c>
      <c r="B33" s="103" t="s">
        <v>261</v>
      </c>
    </row>
    <row r="34" spans="1:2" ht="45" customHeight="1">
      <c r="A34" s="32" t="s">
        <v>262</v>
      </c>
      <c r="B34" s="103" t="s">
        <v>263</v>
      </c>
    </row>
    <row r="35" spans="1:2" ht="45" customHeight="1">
      <c r="A35" s="32" t="s">
        <v>264</v>
      </c>
      <c r="B35" s="103" t="s">
        <v>265</v>
      </c>
    </row>
    <row r="36" spans="1:2" ht="45" customHeight="1">
      <c r="A36" s="32" t="s">
        <v>266</v>
      </c>
      <c r="B36" s="103" t="s">
        <v>267</v>
      </c>
    </row>
    <row r="37" spans="1:2" ht="45" customHeight="1">
      <c r="A37" s="32" t="s">
        <v>268</v>
      </c>
      <c r="B37" s="103" t="s">
        <v>269</v>
      </c>
    </row>
    <row r="38" spans="1:2" ht="45" customHeight="1">
      <c r="A38" s="32" t="s">
        <v>270</v>
      </c>
      <c r="B38" s="103" t="s">
        <v>271</v>
      </c>
    </row>
    <row r="39" spans="1:2" ht="45" customHeight="1">
      <c r="A39" s="32" t="s">
        <v>272</v>
      </c>
      <c r="B39" s="103" t="s">
        <v>273</v>
      </c>
    </row>
    <row r="40" spans="1:2" ht="45" customHeight="1">
      <c r="A40" s="32" t="s">
        <v>274</v>
      </c>
      <c r="B40" s="103" t="s">
        <v>275</v>
      </c>
    </row>
    <row r="41" spans="1:2" ht="45" customHeight="1">
      <c r="A41" s="32" t="s">
        <v>276</v>
      </c>
      <c r="B41" s="103" t="s">
        <v>277</v>
      </c>
    </row>
    <row r="42" spans="1:2" ht="45" customHeight="1">
      <c r="A42" s="32" t="s">
        <v>278</v>
      </c>
      <c r="B42" s="103" t="s">
        <v>279</v>
      </c>
    </row>
    <row r="43" spans="1:2" ht="45" customHeight="1">
      <c r="A43" s="32" t="s">
        <v>280</v>
      </c>
      <c r="B43" s="103" t="s">
        <v>281</v>
      </c>
    </row>
    <row r="44" spans="1:2" ht="45" customHeight="1">
      <c r="A44" s="32" t="s">
        <v>282</v>
      </c>
      <c r="B44" s="103" t="s">
        <v>283</v>
      </c>
    </row>
    <row r="45" spans="1:2" ht="45" customHeight="1">
      <c r="A45" s="32" t="s">
        <v>284</v>
      </c>
      <c r="B45" s="103" t="s">
        <v>285</v>
      </c>
    </row>
    <row r="46" spans="1:2" ht="45" customHeight="1">
      <c r="A46" s="32" t="s">
        <v>286</v>
      </c>
      <c r="B46" s="103" t="s">
        <v>287</v>
      </c>
    </row>
    <row r="47" spans="1:2" ht="45" customHeight="1">
      <c r="A47" s="32" t="s">
        <v>288</v>
      </c>
      <c r="B47" s="103" t="s">
        <v>289</v>
      </c>
    </row>
    <row r="48" spans="1:2" ht="45" customHeight="1">
      <c r="A48" s="32" t="s">
        <v>290</v>
      </c>
      <c r="B48" s="103" t="s">
        <v>291</v>
      </c>
    </row>
    <row r="49" spans="1:2" ht="45" customHeight="1">
      <c r="A49" s="32" t="s">
        <v>292</v>
      </c>
      <c r="B49" s="103" t="s">
        <v>293</v>
      </c>
    </row>
    <row r="50" spans="1:2" ht="45" customHeight="1">
      <c r="A50" s="32" t="s">
        <v>294</v>
      </c>
      <c r="B50" s="103" t="s">
        <v>295</v>
      </c>
    </row>
    <row r="51" spans="1:2" ht="45" customHeight="1">
      <c r="A51" s="32" t="s">
        <v>296</v>
      </c>
      <c r="B51" s="103" t="s">
        <v>297</v>
      </c>
    </row>
    <row r="52" spans="1:2" ht="45" customHeight="1">
      <c r="A52" s="32" t="s">
        <v>298</v>
      </c>
      <c r="B52" s="103" t="s">
        <v>299</v>
      </c>
    </row>
    <row r="53" spans="1:2" ht="45" customHeight="1">
      <c r="A53" s="32" t="s">
        <v>300</v>
      </c>
      <c r="B53" s="103" t="s">
        <v>301</v>
      </c>
    </row>
    <row r="54" spans="1:2" ht="45" customHeight="1">
      <c r="A54" s="32" t="s">
        <v>302</v>
      </c>
      <c r="B54" s="103" t="s">
        <v>303</v>
      </c>
    </row>
    <row r="55" spans="1:2" ht="45" customHeight="1">
      <c r="A55" s="32" t="s">
        <v>304</v>
      </c>
      <c r="B55" s="103" t="s">
        <v>305</v>
      </c>
    </row>
    <row r="56" spans="1:2" ht="45" customHeight="1">
      <c r="A56" s="32" t="s">
        <v>306</v>
      </c>
      <c r="B56" s="103" t="s">
        <v>307</v>
      </c>
    </row>
    <row r="57" spans="1:2" ht="45" customHeight="1">
      <c r="A57" s="32" t="s">
        <v>308</v>
      </c>
      <c r="B57" s="103" t="s">
        <v>309</v>
      </c>
    </row>
    <row r="58" spans="1:2" ht="45" customHeight="1">
      <c r="A58" s="32" t="s">
        <v>310</v>
      </c>
      <c r="B58" s="103" t="s">
        <v>311</v>
      </c>
    </row>
    <row r="59" spans="1:2" ht="45" customHeight="1">
      <c r="A59" s="32" t="s">
        <v>312</v>
      </c>
      <c r="B59" s="103" t="s">
        <v>313</v>
      </c>
    </row>
    <row r="60" spans="1:2" ht="45" customHeight="1">
      <c r="A60" s="32" t="s">
        <v>314</v>
      </c>
      <c r="B60" s="103" t="s">
        <v>315</v>
      </c>
    </row>
    <row r="61" spans="1:2" ht="45" customHeight="1">
      <c r="A61" s="32" t="s">
        <v>316</v>
      </c>
      <c r="B61" s="103" t="s">
        <v>317</v>
      </c>
    </row>
    <row r="62" spans="1:2" ht="45" customHeight="1">
      <c r="A62" s="32" t="s">
        <v>318</v>
      </c>
      <c r="B62" s="103" t="s">
        <v>319</v>
      </c>
    </row>
    <row r="63" spans="1:2" ht="45" customHeight="1">
      <c r="A63" s="32" t="s">
        <v>320</v>
      </c>
      <c r="B63" s="103" t="s">
        <v>321</v>
      </c>
    </row>
    <row r="64" spans="1:2" ht="45" customHeight="1">
      <c r="A64" s="32" t="s">
        <v>322</v>
      </c>
      <c r="B64" s="103" t="s">
        <v>323</v>
      </c>
    </row>
    <row r="65" spans="1:2" ht="45" customHeight="1">
      <c r="A65" s="32" t="s">
        <v>324</v>
      </c>
      <c r="B65" s="103" t="s">
        <v>325</v>
      </c>
    </row>
    <row r="66" spans="1:2" ht="45" customHeight="1">
      <c r="A66" s="32" t="s">
        <v>326</v>
      </c>
      <c r="B66" s="103" t="s">
        <v>327</v>
      </c>
    </row>
    <row r="67" spans="1:2" ht="45" customHeight="1">
      <c r="A67" s="32" t="s">
        <v>328</v>
      </c>
      <c r="B67" s="103" t="s">
        <v>329</v>
      </c>
    </row>
    <row r="68" spans="1:2" ht="45" customHeight="1">
      <c r="A68" s="32" t="s">
        <v>330</v>
      </c>
      <c r="B68" s="103" t="s">
        <v>331</v>
      </c>
    </row>
    <row r="69" spans="1:2" ht="45" customHeight="1">
      <c r="A69" s="32" t="s">
        <v>332</v>
      </c>
      <c r="B69" s="103" t="s">
        <v>333</v>
      </c>
    </row>
    <row r="70" spans="1:2" ht="45" customHeight="1">
      <c r="A70" s="32" t="s">
        <v>334</v>
      </c>
      <c r="B70" s="103" t="s">
        <v>335</v>
      </c>
    </row>
    <row r="71" spans="1:2" ht="45" customHeight="1">
      <c r="A71" s="32" t="s">
        <v>336</v>
      </c>
      <c r="B71" s="103" t="s">
        <v>337</v>
      </c>
    </row>
    <row r="72" spans="1:2" ht="45" customHeight="1">
      <c r="A72" s="32" t="s">
        <v>338</v>
      </c>
      <c r="B72" s="103" t="s">
        <v>339</v>
      </c>
    </row>
    <row r="73" spans="1:2" ht="45" customHeight="1">
      <c r="A73" s="32" t="s">
        <v>340</v>
      </c>
      <c r="B73" s="103" t="s">
        <v>341</v>
      </c>
    </row>
    <row r="74" spans="1:2" ht="45" customHeight="1">
      <c r="A74" s="32" t="s">
        <v>342</v>
      </c>
      <c r="B74" s="103" t="s">
        <v>343</v>
      </c>
    </row>
    <row r="75" spans="1:2" ht="45" customHeight="1">
      <c r="A75" s="32" t="s">
        <v>344</v>
      </c>
      <c r="B75" s="103" t="s">
        <v>345</v>
      </c>
    </row>
    <row r="76" spans="1:2" ht="45" customHeight="1">
      <c r="A76" s="32" t="s">
        <v>346</v>
      </c>
      <c r="B76" s="103" t="s">
        <v>347</v>
      </c>
    </row>
    <row r="77" spans="1:2" ht="45" customHeight="1">
      <c r="A77" s="32" t="s">
        <v>348</v>
      </c>
      <c r="B77" s="103" t="s">
        <v>349</v>
      </c>
    </row>
    <row r="78" spans="1:2" ht="45" customHeight="1">
      <c r="A78" s="32" t="s">
        <v>350</v>
      </c>
      <c r="B78" s="103" t="s">
        <v>351</v>
      </c>
    </row>
    <row r="79" spans="1:2" ht="45" customHeight="1">
      <c r="A79" s="32" t="s">
        <v>352</v>
      </c>
      <c r="B79" s="103" t="s">
        <v>353</v>
      </c>
    </row>
    <row r="80" spans="1:2" ht="45" customHeight="1">
      <c r="A80" s="32" t="s">
        <v>354</v>
      </c>
      <c r="B80" s="103" t="s">
        <v>355</v>
      </c>
    </row>
    <row r="81" spans="1:2" ht="45" customHeight="1">
      <c r="A81" s="32" t="s">
        <v>356</v>
      </c>
      <c r="B81" s="103" t="s">
        <v>357</v>
      </c>
    </row>
    <row r="82" spans="1:2" ht="45" customHeight="1">
      <c r="A82" s="32" t="s">
        <v>358</v>
      </c>
      <c r="B82" s="103" t="s">
        <v>359</v>
      </c>
    </row>
    <row r="83" spans="1:2" ht="45" customHeight="1">
      <c r="A83" s="32" t="s">
        <v>360</v>
      </c>
      <c r="B83" s="103" t="s">
        <v>361</v>
      </c>
    </row>
    <row r="84" spans="1:2" ht="45" customHeight="1">
      <c r="A84" s="32" t="s">
        <v>362</v>
      </c>
      <c r="B84" s="103" t="s">
        <v>363</v>
      </c>
    </row>
    <row r="85" spans="1:2" ht="45" customHeight="1">
      <c r="A85" s="32" t="s">
        <v>364</v>
      </c>
      <c r="B85" s="103" t="s">
        <v>365</v>
      </c>
    </row>
    <row r="86" spans="1:2" ht="45" customHeight="1">
      <c r="A86" s="32" t="s">
        <v>366</v>
      </c>
      <c r="B86" s="103" t="s">
        <v>367</v>
      </c>
    </row>
    <row r="87" spans="1:2" ht="45" customHeight="1">
      <c r="A87" s="32" t="s">
        <v>368</v>
      </c>
      <c r="B87" s="103" t="s">
        <v>369</v>
      </c>
    </row>
    <row r="88" spans="1:2" ht="45" customHeight="1">
      <c r="A88" s="32" t="s">
        <v>370</v>
      </c>
      <c r="B88" s="103" t="s">
        <v>371</v>
      </c>
    </row>
    <row r="89" spans="1:2" ht="45" customHeight="1">
      <c r="A89" s="32" t="s">
        <v>372</v>
      </c>
      <c r="B89" s="103" t="s">
        <v>373</v>
      </c>
    </row>
    <row r="90" spans="1:2" ht="45" customHeight="1">
      <c r="A90" s="32" t="s">
        <v>374</v>
      </c>
      <c r="B90" s="103" t="s">
        <v>375</v>
      </c>
    </row>
    <row r="91" spans="1:2" ht="45" customHeight="1">
      <c r="A91" s="32" t="s">
        <v>376</v>
      </c>
      <c r="B91" s="103" t="s">
        <v>377</v>
      </c>
    </row>
    <row r="92" spans="1:2" ht="45" customHeight="1">
      <c r="A92" s="32" t="s">
        <v>378</v>
      </c>
      <c r="B92" s="103" t="s">
        <v>379</v>
      </c>
    </row>
    <row r="93" spans="1:2" ht="45" customHeight="1">
      <c r="A93" s="32" t="s">
        <v>380</v>
      </c>
      <c r="B93" s="103" t="s">
        <v>381</v>
      </c>
    </row>
    <row r="94" spans="1:2" ht="45" customHeight="1">
      <c r="A94" s="32" t="s">
        <v>382</v>
      </c>
      <c r="B94" s="103" t="s">
        <v>383</v>
      </c>
    </row>
    <row r="95" spans="1:2" ht="45" customHeight="1">
      <c r="A95" s="32" t="s">
        <v>384</v>
      </c>
      <c r="B95" s="103" t="s">
        <v>385</v>
      </c>
    </row>
    <row r="96" spans="1:2" ht="45" customHeight="1">
      <c r="A96" s="32" t="s">
        <v>386</v>
      </c>
      <c r="B96" s="103" t="s">
        <v>387</v>
      </c>
    </row>
    <row r="97" spans="1:2" ht="45" customHeight="1">
      <c r="A97" s="32" t="s">
        <v>388</v>
      </c>
      <c r="B97" s="103" t="s">
        <v>389</v>
      </c>
    </row>
    <row r="98" spans="1:2" ht="45" customHeight="1">
      <c r="A98" s="32" t="s">
        <v>390</v>
      </c>
      <c r="B98" s="103" t="s">
        <v>391</v>
      </c>
    </row>
    <row r="99" spans="1:2" ht="45" customHeight="1">
      <c r="A99" s="32" t="s">
        <v>392</v>
      </c>
      <c r="B99" s="103" t="s">
        <v>393</v>
      </c>
    </row>
    <row r="100" spans="1:2" ht="45" customHeight="1">
      <c r="A100" s="32" t="s">
        <v>394</v>
      </c>
      <c r="B100" s="103" t="s">
        <v>395</v>
      </c>
    </row>
    <row r="101" spans="1:2" ht="45" customHeight="1">
      <c r="A101" s="32" t="s">
        <v>396</v>
      </c>
      <c r="B101" s="103" t="s">
        <v>397</v>
      </c>
    </row>
    <row r="102" spans="1:2" ht="45" customHeight="1">
      <c r="A102" s="32" t="s">
        <v>398</v>
      </c>
      <c r="B102" s="103" t="s">
        <v>399</v>
      </c>
    </row>
    <row r="103" spans="1:2" ht="45" customHeight="1">
      <c r="A103" s="32" t="s">
        <v>400</v>
      </c>
      <c r="B103" s="103" t="s">
        <v>401</v>
      </c>
    </row>
    <row r="104" spans="1:2" ht="45" customHeight="1">
      <c r="A104" s="32" t="s">
        <v>402</v>
      </c>
      <c r="B104" s="103" t="s">
        <v>403</v>
      </c>
    </row>
    <row r="105" spans="1:2" ht="45" customHeight="1">
      <c r="A105" s="32" t="s">
        <v>404</v>
      </c>
      <c r="B105" s="103" t="s">
        <v>405</v>
      </c>
    </row>
    <row r="106" spans="1:2" ht="45" customHeight="1">
      <c r="A106" s="32" t="s">
        <v>406</v>
      </c>
      <c r="B106" s="103" t="s">
        <v>407</v>
      </c>
    </row>
    <row r="107" spans="1:2" ht="45" customHeight="1">
      <c r="A107" s="32" t="s">
        <v>408</v>
      </c>
      <c r="B107" s="103" t="s">
        <v>409</v>
      </c>
    </row>
    <row r="108" spans="1:2" ht="45" customHeight="1">
      <c r="A108" s="32" t="s">
        <v>410</v>
      </c>
      <c r="B108" s="103" t="s">
        <v>411</v>
      </c>
    </row>
    <row r="109" spans="1:2" ht="45" customHeight="1">
      <c r="A109" s="32" t="s">
        <v>412</v>
      </c>
      <c r="B109" s="103" t="s">
        <v>413</v>
      </c>
    </row>
    <row r="110" spans="1:2" ht="45" customHeight="1">
      <c r="A110" s="32" t="s">
        <v>414</v>
      </c>
      <c r="B110" s="103" t="s">
        <v>415</v>
      </c>
    </row>
    <row r="111" spans="1:2" ht="45" customHeight="1">
      <c r="A111" s="32" t="s">
        <v>416</v>
      </c>
      <c r="B111" s="103" t="s">
        <v>417</v>
      </c>
    </row>
    <row r="112" spans="1:2" ht="45" customHeight="1">
      <c r="A112" s="32" t="s">
        <v>418</v>
      </c>
      <c r="B112" s="103" t="s">
        <v>419</v>
      </c>
    </row>
    <row r="113" spans="1:2" ht="45" customHeight="1">
      <c r="A113" s="32" t="s">
        <v>420</v>
      </c>
      <c r="B113" s="103" t="s">
        <v>421</v>
      </c>
    </row>
    <row r="114" spans="1:2" ht="45" customHeight="1">
      <c r="A114" s="32" t="s">
        <v>422</v>
      </c>
      <c r="B114" s="103" t="s">
        <v>423</v>
      </c>
    </row>
    <row r="115" spans="1:2" ht="45" customHeight="1">
      <c r="A115" s="32" t="s">
        <v>424</v>
      </c>
      <c r="B115" s="103" t="s">
        <v>425</v>
      </c>
    </row>
    <row r="116" spans="1:2" ht="45" customHeight="1">
      <c r="A116" s="32" t="s">
        <v>426</v>
      </c>
      <c r="B116" s="103" t="s">
        <v>427</v>
      </c>
    </row>
    <row r="117" spans="1:2" ht="45" customHeight="1">
      <c r="A117" s="32" t="s">
        <v>428</v>
      </c>
      <c r="B117" s="103" t="s">
        <v>429</v>
      </c>
    </row>
    <row r="118" spans="1:2" ht="45" customHeight="1">
      <c r="A118" s="32" t="s">
        <v>430</v>
      </c>
      <c r="B118" s="103" t="s">
        <v>431</v>
      </c>
    </row>
    <row r="119" spans="1:2" ht="45" customHeight="1">
      <c r="A119" s="32" t="s">
        <v>432</v>
      </c>
      <c r="B119" s="103" t="s">
        <v>433</v>
      </c>
    </row>
    <row r="120" spans="1:2" ht="45" customHeight="1">
      <c r="A120" s="32" t="s">
        <v>434</v>
      </c>
      <c r="B120" s="103" t="s">
        <v>435</v>
      </c>
    </row>
    <row r="121" spans="1:2" ht="45" customHeight="1">
      <c r="A121" s="32" t="s">
        <v>436</v>
      </c>
      <c r="B121" s="103" t="s">
        <v>437</v>
      </c>
    </row>
    <row r="122" spans="1:2" ht="45" customHeight="1">
      <c r="A122" s="32" t="s">
        <v>438</v>
      </c>
      <c r="B122" s="103" t="s">
        <v>439</v>
      </c>
    </row>
    <row r="123" spans="1:2" ht="45" customHeight="1">
      <c r="A123" s="32" t="s">
        <v>440</v>
      </c>
      <c r="B123" s="103" t="s">
        <v>441</v>
      </c>
    </row>
    <row r="124" spans="1:2" ht="45" customHeight="1">
      <c r="A124" s="32" t="s">
        <v>442</v>
      </c>
      <c r="B124" s="103" t="s">
        <v>443</v>
      </c>
    </row>
    <row r="125" spans="1:2" ht="45" customHeight="1">
      <c r="A125" s="32" t="s">
        <v>444</v>
      </c>
      <c r="B125" s="103" t="s">
        <v>445</v>
      </c>
    </row>
    <row r="126" spans="1:2" ht="45" customHeight="1">
      <c r="A126" s="32" t="s">
        <v>446</v>
      </c>
      <c r="B126" s="103" t="s">
        <v>447</v>
      </c>
    </row>
    <row r="127" spans="1:2" ht="45" customHeight="1">
      <c r="A127" s="32" t="s">
        <v>448</v>
      </c>
      <c r="B127" s="103" t="s">
        <v>449</v>
      </c>
    </row>
    <row r="128" spans="1:2" ht="45" customHeight="1">
      <c r="A128" s="32" t="s">
        <v>450</v>
      </c>
      <c r="B128" s="103" t="s">
        <v>451</v>
      </c>
    </row>
    <row r="129" spans="1:2" ht="45" customHeight="1">
      <c r="A129" s="32" t="s">
        <v>452</v>
      </c>
      <c r="B129" s="103" t="s">
        <v>453</v>
      </c>
    </row>
    <row r="130" spans="1:2" ht="45" customHeight="1">
      <c r="A130" s="32" t="s">
        <v>454</v>
      </c>
      <c r="B130" s="103" t="s">
        <v>455</v>
      </c>
    </row>
    <row r="131" spans="1:2" ht="45" customHeight="1">
      <c r="A131" s="32" t="s">
        <v>456</v>
      </c>
      <c r="B131" s="103" t="s">
        <v>457</v>
      </c>
    </row>
    <row r="132" spans="1:2" ht="45" customHeight="1">
      <c r="A132" s="32" t="s">
        <v>458</v>
      </c>
      <c r="B132" s="103" t="s">
        <v>459</v>
      </c>
    </row>
    <row r="133" spans="1:2" ht="45" customHeight="1">
      <c r="A133" s="32" t="s">
        <v>460</v>
      </c>
      <c r="B133" s="103" t="s">
        <v>461</v>
      </c>
    </row>
    <row r="134" spans="1:2" ht="45" customHeight="1">
      <c r="A134" s="32" t="s">
        <v>462</v>
      </c>
      <c r="B134" s="103" t="s">
        <v>463</v>
      </c>
    </row>
    <row r="135" spans="1:2" ht="45" customHeight="1">
      <c r="A135" s="32" t="s">
        <v>464</v>
      </c>
      <c r="B135" s="103" t="s">
        <v>465</v>
      </c>
    </row>
    <row r="136" spans="1:2" ht="45" customHeight="1">
      <c r="A136" s="32" t="s">
        <v>466</v>
      </c>
      <c r="B136" s="103" t="s">
        <v>467</v>
      </c>
    </row>
    <row r="137" spans="1:2" ht="45" customHeight="1">
      <c r="A137" s="32" t="s">
        <v>468</v>
      </c>
      <c r="B137" s="103" t="s">
        <v>469</v>
      </c>
    </row>
    <row r="138" spans="1:2" ht="45" customHeight="1">
      <c r="A138" s="32" t="s">
        <v>470</v>
      </c>
      <c r="B138" s="103" t="s">
        <v>471</v>
      </c>
    </row>
    <row r="139" spans="1:2" ht="45" customHeight="1">
      <c r="A139" s="32" t="s">
        <v>472</v>
      </c>
      <c r="B139" s="103" t="s">
        <v>473</v>
      </c>
    </row>
    <row r="140" spans="1:2" ht="45" customHeight="1">
      <c r="A140" s="32" t="s">
        <v>474</v>
      </c>
      <c r="B140" s="103" t="s">
        <v>475</v>
      </c>
    </row>
    <row r="141" spans="1:2" ht="45" customHeight="1">
      <c r="A141" s="32" t="s">
        <v>476</v>
      </c>
      <c r="B141" s="103" t="s">
        <v>477</v>
      </c>
    </row>
    <row r="142" spans="1:2" ht="45" customHeight="1">
      <c r="A142" s="32" t="s">
        <v>478</v>
      </c>
      <c r="B142" s="103" t="s">
        <v>479</v>
      </c>
    </row>
    <row r="143" spans="1:2" ht="45" customHeight="1">
      <c r="A143" s="32" t="s">
        <v>480</v>
      </c>
      <c r="B143" s="103" t="s">
        <v>481</v>
      </c>
    </row>
    <row r="144" spans="1:2" ht="45" customHeight="1">
      <c r="A144" s="32" t="s">
        <v>482</v>
      </c>
      <c r="B144" s="103" t="s">
        <v>483</v>
      </c>
    </row>
    <row r="145" spans="1:2" ht="45" customHeight="1">
      <c r="A145" s="32" t="s">
        <v>484</v>
      </c>
      <c r="B145" s="103" t="s">
        <v>485</v>
      </c>
    </row>
    <row r="146" spans="1:2" ht="45" customHeight="1">
      <c r="A146" s="32" t="s">
        <v>486</v>
      </c>
      <c r="B146" s="103" t="s">
        <v>487</v>
      </c>
    </row>
    <row r="147" spans="1:2" ht="45" customHeight="1">
      <c r="A147" s="32" t="s">
        <v>488</v>
      </c>
      <c r="B147" s="103" t="s">
        <v>489</v>
      </c>
    </row>
    <row r="148" spans="1:2" ht="45" customHeight="1">
      <c r="A148" s="32" t="s">
        <v>490</v>
      </c>
      <c r="B148" s="103" t="s">
        <v>491</v>
      </c>
    </row>
    <row r="149" spans="1:2" ht="45" customHeight="1">
      <c r="A149" s="32" t="s">
        <v>492</v>
      </c>
      <c r="B149" s="103" t="s">
        <v>493</v>
      </c>
    </row>
    <row r="150" spans="1:2" ht="45" customHeight="1">
      <c r="A150" s="32" t="s">
        <v>494</v>
      </c>
      <c r="B150" s="103" t="s">
        <v>495</v>
      </c>
    </row>
    <row r="151" spans="1:2" ht="45" customHeight="1">
      <c r="A151" s="32" t="s">
        <v>496</v>
      </c>
      <c r="B151" s="103" t="s">
        <v>497</v>
      </c>
    </row>
    <row r="152" spans="1:2" ht="45" customHeight="1">
      <c r="A152" s="32" t="s">
        <v>498</v>
      </c>
      <c r="B152" s="103" t="s">
        <v>499</v>
      </c>
    </row>
    <row r="153" spans="1:2" ht="45" customHeight="1">
      <c r="A153" s="32" t="s">
        <v>500</v>
      </c>
      <c r="B153" s="103" t="s">
        <v>501</v>
      </c>
    </row>
    <row r="154" spans="1:2" ht="45" customHeight="1">
      <c r="A154" s="32" t="s">
        <v>502</v>
      </c>
      <c r="B154" s="103" t="s">
        <v>503</v>
      </c>
    </row>
    <row r="155" spans="1:2" ht="45" customHeight="1">
      <c r="A155" s="32" t="s">
        <v>504</v>
      </c>
      <c r="B155" s="103" t="s">
        <v>505</v>
      </c>
    </row>
    <row r="156" spans="1:2" ht="45" customHeight="1">
      <c r="A156" s="32" t="s">
        <v>506</v>
      </c>
      <c r="B156" s="103" t="s">
        <v>507</v>
      </c>
    </row>
    <row r="157" spans="1:2" ht="45" customHeight="1">
      <c r="A157" s="32" t="s">
        <v>508</v>
      </c>
      <c r="B157" s="103" t="s">
        <v>509</v>
      </c>
    </row>
    <row r="158" spans="1:2" ht="45" customHeight="1">
      <c r="A158" s="32" t="s">
        <v>510</v>
      </c>
      <c r="B158" s="103" t="s">
        <v>511</v>
      </c>
    </row>
    <row r="159" spans="1:2" ht="45" customHeight="1">
      <c r="A159" s="32" t="s">
        <v>512</v>
      </c>
      <c r="B159" s="103" t="s">
        <v>513</v>
      </c>
    </row>
    <row r="160" spans="1:2" ht="45" customHeight="1">
      <c r="A160" s="32" t="s">
        <v>514</v>
      </c>
      <c r="B160" s="103" t="s">
        <v>515</v>
      </c>
    </row>
    <row r="161" spans="1:2" ht="45" customHeight="1">
      <c r="A161" s="32" t="s">
        <v>516</v>
      </c>
      <c r="B161" s="103" t="s">
        <v>517</v>
      </c>
    </row>
    <row r="162" spans="1:2" ht="45" customHeight="1">
      <c r="A162" s="32" t="s">
        <v>518</v>
      </c>
      <c r="B162" s="103" t="s">
        <v>519</v>
      </c>
    </row>
    <row r="163" spans="1:2" ht="45" customHeight="1">
      <c r="A163" s="32" t="s">
        <v>520</v>
      </c>
      <c r="B163" s="103" t="s">
        <v>521</v>
      </c>
    </row>
    <row r="164" spans="1:2" ht="45" customHeight="1">
      <c r="A164" s="32" t="s">
        <v>522</v>
      </c>
      <c r="B164" s="103" t="s">
        <v>523</v>
      </c>
    </row>
    <row r="165" spans="1:2" ht="45" customHeight="1">
      <c r="A165" s="32" t="s">
        <v>524</v>
      </c>
      <c r="B165" s="103" t="s">
        <v>525</v>
      </c>
    </row>
    <row r="166" spans="1:2" ht="45" customHeight="1">
      <c r="A166" s="32" t="s">
        <v>526</v>
      </c>
      <c r="B166" s="103" t="s">
        <v>527</v>
      </c>
    </row>
    <row r="167" spans="1:2" ht="45" customHeight="1">
      <c r="A167" s="32" t="s">
        <v>528</v>
      </c>
      <c r="B167" s="103" t="s">
        <v>529</v>
      </c>
    </row>
    <row r="168" spans="1:2" ht="45" customHeight="1">
      <c r="A168" s="32" t="s">
        <v>530</v>
      </c>
      <c r="B168" s="103" t="s">
        <v>531</v>
      </c>
    </row>
    <row r="169" spans="1:2" ht="45" customHeight="1">
      <c r="A169" s="32" t="s">
        <v>532</v>
      </c>
      <c r="B169" s="103" t="s">
        <v>533</v>
      </c>
    </row>
    <row r="170" spans="1:2" ht="45" customHeight="1">
      <c r="A170" s="32" t="s">
        <v>534</v>
      </c>
      <c r="B170" s="103" t="s">
        <v>535</v>
      </c>
    </row>
    <row r="171" spans="1:2" ht="45" customHeight="1">
      <c r="A171" s="32" t="s">
        <v>536</v>
      </c>
      <c r="B171" s="103" t="s">
        <v>537</v>
      </c>
    </row>
    <row r="172" spans="1:2" ht="45" customHeight="1">
      <c r="A172" s="32" t="s">
        <v>538</v>
      </c>
      <c r="B172" s="103" t="s">
        <v>539</v>
      </c>
    </row>
    <row r="173" spans="1:2" ht="45" customHeight="1">
      <c r="A173" s="32" t="s">
        <v>540</v>
      </c>
      <c r="B173" s="103" t="s">
        <v>541</v>
      </c>
    </row>
    <row r="174" spans="1:2" ht="45" customHeight="1">
      <c r="A174" s="32" t="s">
        <v>542</v>
      </c>
      <c r="B174" s="103" t="s">
        <v>543</v>
      </c>
    </row>
    <row r="175" spans="1:2" ht="45" customHeight="1">
      <c r="A175" s="32" t="s">
        <v>544</v>
      </c>
      <c r="B175" s="103" t="s">
        <v>545</v>
      </c>
    </row>
    <row r="176" spans="1:2" ht="45" customHeight="1">
      <c r="A176" s="32" t="s">
        <v>546</v>
      </c>
      <c r="B176" s="103" t="s">
        <v>547</v>
      </c>
    </row>
    <row r="177" spans="1:2" ht="45" customHeight="1">
      <c r="A177" s="32" t="s">
        <v>548</v>
      </c>
      <c r="B177" s="103" t="s">
        <v>549</v>
      </c>
    </row>
    <row r="178" spans="1:2" ht="45" customHeight="1">
      <c r="A178" s="32" t="s">
        <v>550</v>
      </c>
      <c r="B178" s="103" t="s">
        <v>551</v>
      </c>
    </row>
    <row r="179" spans="1:2" ht="45" customHeight="1">
      <c r="A179" s="32" t="s">
        <v>552</v>
      </c>
      <c r="B179" s="103" t="s">
        <v>553</v>
      </c>
    </row>
    <row r="180" spans="1:2" ht="45" customHeight="1">
      <c r="A180" s="32" t="s">
        <v>554</v>
      </c>
      <c r="B180" s="103" t="s">
        <v>555</v>
      </c>
    </row>
    <row r="181" spans="1:2" ht="45" customHeight="1">
      <c r="A181" s="32" t="s">
        <v>556</v>
      </c>
      <c r="B181" s="103" t="s">
        <v>557</v>
      </c>
    </row>
    <row r="182" spans="1:2" ht="45" customHeight="1">
      <c r="A182" s="32" t="s">
        <v>558</v>
      </c>
      <c r="B182" s="103" t="s">
        <v>559</v>
      </c>
    </row>
    <row r="183" spans="1:2" ht="45" customHeight="1">
      <c r="A183" s="32" t="s">
        <v>560</v>
      </c>
      <c r="B183" s="103" t="s">
        <v>561</v>
      </c>
    </row>
    <row r="184" spans="1:2" ht="45" customHeight="1">
      <c r="A184" s="32" t="s">
        <v>562</v>
      </c>
      <c r="B184" s="103" t="s">
        <v>563</v>
      </c>
    </row>
    <row r="185" spans="1:2" ht="45" customHeight="1">
      <c r="A185" s="32" t="s">
        <v>564</v>
      </c>
      <c r="B185" s="103" t="s">
        <v>565</v>
      </c>
    </row>
    <row r="186" spans="1:2" ht="45" customHeight="1">
      <c r="A186" s="32" t="s">
        <v>566</v>
      </c>
      <c r="B186" s="103" t="s">
        <v>567</v>
      </c>
    </row>
    <row r="187" spans="1:2" ht="45" customHeight="1">
      <c r="A187" s="32" t="s">
        <v>568</v>
      </c>
      <c r="B187" s="103" t="s">
        <v>569</v>
      </c>
    </row>
    <row r="188" spans="1:2" ht="45" customHeight="1">
      <c r="A188" s="32" t="s">
        <v>570</v>
      </c>
      <c r="B188" s="103" t="s">
        <v>571</v>
      </c>
    </row>
    <row r="189" spans="1:2" ht="45" customHeight="1">
      <c r="A189" s="32" t="s">
        <v>572</v>
      </c>
      <c r="B189" s="103" t="s">
        <v>573</v>
      </c>
    </row>
    <row r="190" spans="1:2" ht="45" customHeight="1">
      <c r="A190" s="32" t="s">
        <v>574</v>
      </c>
      <c r="B190" s="103" t="s">
        <v>575</v>
      </c>
    </row>
    <row r="191" spans="1:2" ht="45" customHeight="1">
      <c r="A191" s="32" t="s">
        <v>576</v>
      </c>
      <c r="B191" s="103" t="s">
        <v>577</v>
      </c>
    </row>
    <row r="192" spans="1:2" ht="45" customHeight="1">
      <c r="A192" s="32" t="s">
        <v>578</v>
      </c>
      <c r="B192" s="103" t="s">
        <v>579</v>
      </c>
    </row>
    <row r="193" spans="1:2" ht="45" customHeight="1">
      <c r="A193" s="32" t="s">
        <v>580</v>
      </c>
      <c r="B193" s="103" t="s">
        <v>581</v>
      </c>
    </row>
    <row r="194" spans="1:2" ht="45" customHeight="1">
      <c r="A194" s="32" t="s">
        <v>582</v>
      </c>
      <c r="B194" s="103" t="s">
        <v>583</v>
      </c>
    </row>
    <row r="195" spans="1:2" ht="45" customHeight="1">
      <c r="A195" s="32" t="s">
        <v>584</v>
      </c>
      <c r="B195" s="103" t="s">
        <v>585</v>
      </c>
    </row>
    <row r="196" spans="1:2" ht="45" customHeight="1">
      <c r="A196" s="32" t="s">
        <v>586</v>
      </c>
      <c r="B196" s="103" t="s">
        <v>587</v>
      </c>
    </row>
    <row r="197" spans="1:2" ht="45" customHeight="1">
      <c r="A197" s="32" t="s">
        <v>588</v>
      </c>
      <c r="B197" s="103" t="s">
        <v>589</v>
      </c>
    </row>
    <row r="198" spans="1:2" ht="45" customHeight="1">
      <c r="A198" s="32" t="s">
        <v>590</v>
      </c>
      <c r="B198" s="103" t="s">
        <v>591</v>
      </c>
    </row>
    <row r="199" spans="1:2" ht="45" customHeight="1">
      <c r="A199" s="32" t="s">
        <v>592</v>
      </c>
      <c r="B199" s="103" t="s">
        <v>593</v>
      </c>
    </row>
    <row r="200" spans="1:2" ht="45" customHeight="1">
      <c r="A200" s="32" t="s">
        <v>594</v>
      </c>
      <c r="B200" s="103" t="s">
        <v>595</v>
      </c>
    </row>
    <row r="201" spans="1:2" ht="45" customHeight="1">
      <c r="A201" s="32" t="s">
        <v>596</v>
      </c>
      <c r="B201" s="103" t="s">
        <v>597</v>
      </c>
    </row>
    <row r="202" spans="1:2" ht="45" customHeight="1">
      <c r="A202" s="32" t="s">
        <v>598</v>
      </c>
      <c r="B202" s="103" t="s">
        <v>599</v>
      </c>
    </row>
    <row r="203" spans="1:2" ht="45" customHeight="1">
      <c r="A203" s="32" t="s">
        <v>600</v>
      </c>
      <c r="B203" s="103" t="s">
        <v>601</v>
      </c>
    </row>
    <row r="204" spans="1:2" ht="45" customHeight="1">
      <c r="A204" s="32" t="s">
        <v>602</v>
      </c>
      <c r="B204" s="103" t="s">
        <v>603</v>
      </c>
    </row>
    <row r="205" spans="1:2" ht="45" customHeight="1">
      <c r="A205" s="32" t="s">
        <v>604</v>
      </c>
      <c r="B205" s="103" t="s">
        <v>605</v>
      </c>
    </row>
    <row r="206" spans="1:2" ht="45" customHeight="1">
      <c r="A206" s="32" t="s">
        <v>606</v>
      </c>
      <c r="B206" s="103" t="s">
        <v>607</v>
      </c>
    </row>
    <row r="207" spans="1:2" ht="45" customHeight="1">
      <c r="A207" s="32" t="s">
        <v>608</v>
      </c>
      <c r="B207" s="103" t="s">
        <v>609</v>
      </c>
    </row>
    <row r="208" spans="1:2" ht="45" customHeight="1">
      <c r="A208" s="32" t="s">
        <v>610</v>
      </c>
      <c r="B208" s="103" t="s">
        <v>611</v>
      </c>
    </row>
    <row r="209" spans="1:2" ht="45" customHeight="1">
      <c r="A209" s="32" t="s">
        <v>612</v>
      </c>
      <c r="B209" s="103" t="s">
        <v>613</v>
      </c>
    </row>
    <row r="210" spans="1:2" ht="45" customHeight="1">
      <c r="A210" s="32" t="s">
        <v>614</v>
      </c>
      <c r="B210" s="103" t="s">
        <v>615</v>
      </c>
    </row>
    <row r="211" spans="1:2" ht="45" customHeight="1">
      <c r="A211" s="32" t="s">
        <v>616</v>
      </c>
      <c r="B211" s="103" t="s">
        <v>617</v>
      </c>
    </row>
    <row r="212" spans="1:2" ht="45" customHeight="1">
      <c r="A212" s="32" t="s">
        <v>618</v>
      </c>
      <c r="B212" s="103" t="s">
        <v>619</v>
      </c>
    </row>
    <row r="213" spans="1:2" ht="45" customHeight="1">
      <c r="A213" s="32" t="s">
        <v>620</v>
      </c>
      <c r="B213" s="103" t="s">
        <v>621</v>
      </c>
    </row>
    <row r="214" spans="1:2" ht="45" customHeight="1">
      <c r="A214" s="32" t="s">
        <v>622</v>
      </c>
      <c r="B214" s="103" t="s">
        <v>623</v>
      </c>
    </row>
    <row r="215" spans="1:2" ht="45" customHeight="1">
      <c r="A215" s="32" t="s">
        <v>624</v>
      </c>
      <c r="B215" s="103" t="s">
        <v>625</v>
      </c>
    </row>
    <row r="216" spans="1:2" ht="45" customHeight="1">
      <c r="A216" s="32" t="s">
        <v>9</v>
      </c>
      <c r="B216" s="103" t="s">
        <v>626</v>
      </c>
    </row>
    <row r="217" spans="1:2" ht="45" customHeight="1">
      <c r="A217" s="32" t="s">
        <v>627</v>
      </c>
      <c r="B217" s="103" t="s">
        <v>628</v>
      </c>
    </row>
    <row r="218" spans="1:2" ht="45" customHeight="1">
      <c r="A218" s="32" t="s">
        <v>629</v>
      </c>
      <c r="B218" s="103" t="s">
        <v>630</v>
      </c>
    </row>
    <row r="219" spans="1:2" ht="45" customHeight="1">
      <c r="A219" s="32" t="s">
        <v>631</v>
      </c>
      <c r="B219" s="103" t="s">
        <v>632</v>
      </c>
    </row>
    <row r="220" spans="1:2" ht="45" customHeight="1">
      <c r="A220" s="32" t="s">
        <v>633</v>
      </c>
      <c r="B220" s="103" t="s">
        <v>634</v>
      </c>
    </row>
    <row r="221" spans="1:2" ht="45" customHeight="1">
      <c r="A221" s="32" t="s">
        <v>635</v>
      </c>
      <c r="B221" s="103" t="s">
        <v>636</v>
      </c>
    </row>
    <row r="222" spans="1:2" ht="45" customHeight="1">
      <c r="A222" s="32" t="s">
        <v>637</v>
      </c>
      <c r="B222" s="103" t="s">
        <v>638</v>
      </c>
    </row>
    <row r="223" spans="1:2" ht="45" customHeight="1">
      <c r="A223" s="32" t="s">
        <v>639</v>
      </c>
      <c r="B223" s="103" t="s">
        <v>640</v>
      </c>
    </row>
    <row r="224" spans="1:2" ht="45" customHeight="1">
      <c r="A224" s="32" t="s">
        <v>641</v>
      </c>
      <c r="B224" s="103" t="s">
        <v>642</v>
      </c>
    </row>
    <row r="225" spans="1:2" ht="45" customHeight="1">
      <c r="A225" s="32" t="s">
        <v>643</v>
      </c>
      <c r="B225" s="103" t="s">
        <v>644</v>
      </c>
    </row>
    <row r="226" spans="1:2" ht="45" customHeight="1">
      <c r="A226" s="32" t="s">
        <v>645</v>
      </c>
      <c r="B226" s="103" t="s">
        <v>646</v>
      </c>
    </row>
    <row r="227" spans="1:2" ht="45" customHeight="1">
      <c r="A227" s="32" t="s">
        <v>647</v>
      </c>
      <c r="B227" s="103" t="s">
        <v>648</v>
      </c>
    </row>
    <row r="228" spans="1:2" ht="45" customHeight="1">
      <c r="A228" s="32" t="s">
        <v>649</v>
      </c>
      <c r="B228" s="103" t="s">
        <v>650</v>
      </c>
    </row>
    <row r="229" spans="1:2" ht="45" customHeight="1">
      <c r="A229" s="32" t="s">
        <v>651</v>
      </c>
      <c r="B229" s="103" t="s">
        <v>652</v>
      </c>
    </row>
    <row r="230" spans="1:2" ht="45" customHeight="1">
      <c r="A230" s="32" t="s">
        <v>653</v>
      </c>
      <c r="B230" s="103" t="s">
        <v>654</v>
      </c>
    </row>
    <row r="231" spans="1:2" ht="45" customHeight="1">
      <c r="A231" s="32" t="s">
        <v>655</v>
      </c>
      <c r="B231" s="103" t="s">
        <v>656</v>
      </c>
    </row>
    <row r="232" spans="1:2" ht="45" customHeight="1">
      <c r="A232" s="32" t="s">
        <v>657</v>
      </c>
      <c r="B232" s="103" t="s">
        <v>658</v>
      </c>
    </row>
    <row r="233" spans="1:2" ht="45" customHeight="1">
      <c r="A233" s="32" t="s">
        <v>659</v>
      </c>
      <c r="B233" s="103" t="s">
        <v>660</v>
      </c>
    </row>
    <row r="234" spans="1:2" ht="45" customHeight="1">
      <c r="A234" s="32" t="s">
        <v>661</v>
      </c>
      <c r="B234" s="103" t="s">
        <v>662</v>
      </c>
    </row>
    <row r="235" spans="1:2" ht="45" customHeight="1">
      <c r="A235" s="32" t="s">
        <v>663</v>
      </c>
      <c r="B235" s="103" t="s">
        <v>664</v>
      </c>
    </row>
    <row r="236" spans="1:2" ht="45" customHeight="1">
      <c r="A236" s="32" t="s">
        <v>665</v>
      </c>
      <c r="B236" s="103" t="s">
        <v>666</v>
      </c>
    </row>
    <row r="237" spans="1:2" ht="45" customHeight="1">
      <c r="A237" s="32" t="s">
        <v>667</v>
      </c>
      <c r="B237" s="103" t="s">
        <v>668</v>
      </c>
    </row>
    <row r="238" spans="1:2" ht="45" customHeight="1">
      <c r="A238" s="32" t="s">
        <v>669</v>
      </c>
      <c r="B238" s="103" t="s">
        <v>670</v>
      </c>
    </row>
    <row r="239" spans="1:2" ht="45" customHeight="1">
      <c r="A239" s="32" t="s">
        <v>671</v>
      </c>
      <c r="B239" s="103" t="s">
        <v>672</v>
      </c>
    </row>
    <row r="240" spans="1:2" ht="45" customHeight="1">
      <c r="A240" s="32" t="s">
        <v>673</v>
      </c>
      <c r="B240" s="103" t="s">
        <v>674</v>
      </c>
    </row>
    <row r="241" spans="1:2" ht="45" customHeight="1">
      <c r="A241" s="32" t="s">
        <v>675</v>
      </c>
      <c r="B241" s="103" t="s">
        <v>676</v>
      </c>
    </row>
    <row r="242" spans="1:2" ht="45" customHeight="1">
      <c r="A242" s="32" t="s">
        <v>677</v>
      </c>
      <c r="B242" s="103" t="s">
        <v>678</v>
      </c>
    </row>
    <row r="243" spans="1:2" ht="45" customHeight="1">
      <c r="A243" s="32" t="s">
        <v>679</v>
      </c>
      <c r="B243" s="103" t="s">
        <v>680</v>
      </c>
    </row>
    <row r="244" spans="1:2" ht="45" customHeight="1">
      <c r="A244" s="32" t="s">
        <v>681</v>
      </c>
      <c r="B244" s="103" t="s">
        <v>682</v>
      </c>
    </row>
    <row r="245" spans="1:2" ht="45" customHeight="1">
      <c r="A245" s="32" t="s">
        <v>683</v>
      </c>
      <c r="B245" s="103" t="s">
        <v>684</v>
      </c>
    </row>
    <row r="246" spans="1:2" ht="45" customHeight="1">
      <c r="A246" s="32" t="s">
        <v>685</v>
      </c>
      <c r="B246" s="103" t="s">
        <v>686</v>
      </c>
    </row>
    <row r="247" spans="1:2" ht="45" customHeight="1">
      <c r="A247" s="32" t="s">
        <v>687</v>
      </c>
      <c r="B247" s="103" t="s">
        <v>688</v>
      </c>
    </row>
    <row r="248" spans="1:2" ht="45" customHeight="1">
      <c r="A248" s="32" t="s">
        <v>689</v>
      </c>
      <c r="B248" s="103" t="s">
        <v>690</v>
      </c>
    </row>
    <row r="249" spans="1:2" ht="45" customHeight="1">
      <c r="A249" s="32" t="s">
        <v>691</v>
      </c>
      <c r="B249" s="103" t="s">
        <v>692</v>
      </c>
    </row>
    <row r="250" spans="1:2" ht="45" customHeight="1" thickBot="1">
      <c r="A250" s="34" t="s">
        <v>693</v>
      </c>
      <c r="B250" s="104"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13" t="s">
        <v>695</v>
      </c>
      <c r="B1" s="114" t="s">
        <v>696</v>
      </c>
      <c r="C1" s="113" t="s">
        <v>697</v>
      </c>
      <c r="D1" s="114" t="s">
        <v>698</v>
      </c>
      <c r="E1" s="115" t="s">
        <v>699</v>
      </c>
      <c r="F1" s="114" t="s">
        <v>700</v>
      </c>
      <c r="G1" s="115" t="s">
        <v>701</v>
      </c>
      <c r="H1" s="114" t="s">
        <v>702</v>
      </c>
      <c r="I1" s="113" t="s">
        <v>703</v>
      </c>
      <c r="J1" s="114" t="s">
        <v>704</v>
      </c>
    </row>
    <row r="2" spans="1:10" ht="45.95" customHeight="1">
      <c r="A2" s="12" t="s">
        <v>705</v>
      </c>
      <c r="B2" s="13" t="s">
        <v>706</v>
      </c>
      <c r="C2" s="12" t="s">
        <v>707</v>
      </c>
      <c r="D2" s="13" t="s">
        <v>952</v>
      </c>
      <c r="E2" s="11" t="s">
        <v>707</v>
      </c>
      <c r="F2" s="13" t="s">
        <v>993</v>
      </c>
      <c r="G2" s="11" t="s">
        <v>708</v>
      </c>
      <c r="H2" s="105" t="s">
        <v>709</v>
      </c>
      <c r="I2" s="12" t="s">
        <v>76</v>
      </c>
      <c r="J2" s="13" t="s">
        <v>961</v>
      </c>
    </row>
    <row r="3" spans="1:10" ht="45.95" customHeight="1">
      <c r="A3" s="7" t="s">
        <v>710</v>
      </c>
      <c r="B3" s="8" t="s">
        <v>956</v>
      </c>
      <c r="C3" s="7" t="s">
        <v>58</v>
      </c>
      <c r="D3" s="8" t="s">
        <v>992</v>
      </c>
      <c r="E3" s="6" t="s">
        <v>711</v>
      </c>
      <c r="F3" s="8" t="s">
        <v>1030</v>
      </c>
      <c r="G3" s="6" t="s">
        <v>719</v>
      </c>
      <c r="H3" s="8" t="s">
        <v>960</v>
      </c>
      <c r="I3" s="7" t="s">
        <v>77</v>
      </c>
      <c r="J3" s="8" t="s">
        <v>712</v>
      </c>
    </row>
    <row r="4" spans="1:10" ht="45.95" customHeight="1">
      <c r="A4" s="7" t="s">
        <v>713</v>
      </c>
      <c r="B4" s="8" t="s">
        <v>957</v>
      </c>
      <c r="C4" s="7" t="s">
        <v>714</v>
      </c>
      <c r="D4" s="8" t="s">
        <v>953</v>
      </c>
      <c r="E4" s="6" t="s">
        <v>724</v>
      </c>
      <c r="F4" s="8" t="s">
        <v>1031</v>
      </c>
      <c r="G4" s="6" t="s">
        <v>725</v>
      </c>
      <c r="H4" s="8" t="s">
        <v>960</v>
      </c>
      <c r="I4" s="7" t="s">
        <v>78</v>
      </c>
      <c r="J4" s="8" t="s">
        <v>715</v>
      </c>
    </row>
    <row r="5" spans="1:10" ht="45.95" customHeight="1" thickBot="1">
      <c r="A5" s="7" t="s">
        <v>716</v>
      </c>
      <c r="B5" s="8" t="s">
        <v>717</v>
      </c>
      <c r="C5" s="7" t="s">
        <v>718</v>
      </c>
      <c r="D5" s="8" t="s">
        <v>955</v>
      </c>
      <c r="E5" s="6" t="s">
        <v>728</v>
      </c>
      <c r="F5" s="8" t="s">
        <v>1032</v>
      </c>
      <c r="G5" s="14" t="s">
        <v>729</v>
      </c>
      <c r="H5" s="10" t="s">
        <v>960</v>
      </c>
      <c r="I5" s="9" t="s">
        <v>79</v>
      </c>
      <c r="J5" s="10" t="s">
        <v>720</v>
      </c>
    </row>
    <row r="6" spans="1:10" ht="45.95" customHeight="1" thickBot="1">
      <c r="A6" s="7" t="s">
        <v>721</v>
      </c>
      <c r="B6" s="8" t="s">
        <v>958</v>
      </c>
      <c r="C6" s="7" t="s">
        <v>722</v>
      </c>
      <c r="D6" s="8" t="s">
        <v>955</v>
      </c>
      <c r="E6" s="14" t="s">
        <v>730</v>
      </c>
      <c r="F6" s="10" t="s">
        <v>1033</v>
      </c>
      <c r="G6" s="1"/>
      <c r="H6" s="1"/>
      <c r="I6" s="2"/>
      <c r="J6" s="2"/>
    </row>
    <row r="7" spans="1:10" ht="45.95" customHeight="1" thickBot="1">
      <c r="A7" s="9" t="s">
        <v>38</v>
      </c>
      <c r="B7" s="14" t="s">
        <v>959</v>
      </c>
      <c r="C7" s="7" t="s">
        <v>723</v>
      </c>
      <c r="D7" s="8" t="s">
        <v>955</v>
      </c>
      <c r="E7" s="1"/>
      <c r="F7" s="1"/>
      <c r="G7" s="1"/>
      <c r="H7" s="1"/>
      <c r="I7" s="2"/>
      <c r="J7" s="2"/>
    </row>
    <row r="8" spans="1:10" ht="45.95" customHeight="1">
      <c r="C8" s="7" t="s">
        <v>726</v>
      </c>
      <c r="D8" s="8" t="s">
        <v>955</v>
      </c>
      <c r="E8" s="1"/>
      <c r="F8" s="1"/>
      <c r="G8" s="1"/>
      <c r="H8" s="1"/>
      <c r="I8" s="2"/>
      <c r="J8" s="2"/>
    </row>
    <row r="9" spans="1:10" ht="45.95" customHeight="1" thickBot="1">
      <c r="C9" s="9" t="s">
        <v>727</v>
      </c>
      <c r="D9" s="10" t="s">
        <v>954</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116" t="s">
        <v>731</v>
      </c>
      <c r="B1" s="117" t="s">
        <v>732</v>
      </c>
      <c r="C1" s="116" t="s">
        <v>733</v>
      </c>
      <c r="D1" s="117" t="s">
        <v>734</v>
      </c>
      <c r="E1" s="116" t="s">
        <v>735</v>
      </c>
      <c r="F1" s="117" t="s">
        <v>736</v>
      </c>
      <c r="G1" s="118" t="s">
        <v>737</v>
      </c>
      <c r="H1" s="117" t="s">
        <v>738</v>
      </c>
      <c r="I1" s="116" t="s">
        <v>739</v>
      </c>
      <c r="J1" s="117" t="s">
        <v>740</v>
      </c>
      <c r="K1" s="116" t="s">
        <v>1044</v>
      </c>
      <c r="L1" s="117" t="s">
        <v>1045</v>
      </c>
      <c r="M1" s="116" t="s">
        <v>741</v>
      </c>
      <c r="N1" s="117" t="s">
        <v>742</v>
      </c>
      <c r="O1" s="118" t="s">
        <v>743</v>
      </c>
      <c r="P1" s="117" t="s">
        <v>744</v>
      </c>
      <c r="Q1" s="118" t="s">
        <v>745</v>
      </c>
      <c r="R1" s="117" t="s">
        <v>746</v>
      </c>
    </row>
    <row r="2" spans="1:18" s="2" customFormat="1" ht="81.75" customHeight="1">
      <c r="A2" s="97" t="s">
        <v>93</v>
      </c>
      <c r="B2" s="98" t="s">
        <v>994</v>
      </c>
      <c r="C2" s="7" t="s">
        <v>747</v>
      </c>
      <c r="D2" s="8" t="s">
        <v>748</v>
      </c>
      <c r="E2" s="7" t="s">
        <v>109</v>
      </c>
      <c r="F2" s="8" t="s">
        <v>749</v>
      </c>
      <c r="G2" s="6" t="s">
        <v>750</v>
      </c>
      <c r="H2" s="8" t="s">
        <v>751</v>
      </c>
      <c r="I2" s="7" t="s">
        <v>752</v>
      </c>
      <c r="J2" s="8" t="s">
        <v>963</v>
      </c>
      <c r="K2" s="7" t="s">
        <v>32</v>
      </c>
      <c r="L2" s="99" t="s">
        <v>1046</v>
      </c>
      <c r="M2" s="7" t="s">
        <v>753</v>
      </c>
      <c r="N2" s="8" t="s">
        <v>964</v>
      </c>
      <c r="O2" s="6" t="s">
        <v>754</v>
      </c>
      <c r="P2" s="8" t="s">
        <v>755</v>
      </c>
      <c r="Q2" s="6" t="s">
        <v>125</v>
      </c>
      <c r="R2" s="8" t="s">
        <v>755</v>
      </c>
    </row>
    <row r="3" spans="1:18" s="2" customFormat="1" ht="67.5" customHeight="1" thickBot="1">
      <c r="A3" s="7" t="s">
        <v>94</v>
      </c>
      <c r="B3" s="8" t="s">
        <v>995</v>
      </c>
      <c r="C3" s="7" t="s">
        <v>106</v>
      </c>
      <c r="D3" s="8" t="s">
        <v>756</v>
      </c>
      <c r="E3" s="7" t="s">
        <v>757</v>
      </c>
      <c r="F3" s="8" t="s">
        <v>758</v>
      </c>
      <c r="G3" s="6" t="s">
        <v>759</v>
      </c>
      <c r="H3" s="8" t="s">
        <v>962</v>
      </c>
      <c r="I3" s="7" t="s">
        <v>760</v>
      </c>
      <c r="J3" s="8" t="s">
        <v>761</v>
      </c>
      <c r="K3" s="9" t="s">
        <v>34</v>
      </c>
      <c r="L3" s="100" t="s">
        <v>1047</v>
      </c>
      <c r="M3" s="7" t="s">
        <v>762</v>
      </c>
      <c r="N3" s="8" t="s">
        <v>964</v>
      </c>
      <c r="O3" s="6" t="s">
        <v>123</v>
      </c>
      <c r="P3" s="8" t="s">
        <v>763</v>
      </c>
      <c r="Q3" s="6" t="s">
        <v>764</v>
      </c>
      <c r="R3" s="8" t="s">
        <v>765</v>
      </c>
    </row>
    <row r="4" spans="1:18" s="2" customFormat="1" ht="50.1" customHeight="1" thickBot="1">
      <c r="A4" s="9" t="s">
        <v>95</v>
      </c>
      <c r="B4" s="10" t="s">
        <v>996</v>
      </c>
      <c r="C4" s="7" t="s">
        <v>766</v>
      </c>
      <c r="D4" s="110" t="s">
        <v>1050</v>
      </c>
      <c r="E4" s="7" t="s">
        <v>767</v>
      </c>
      <c r="F4" s="8" t="s">
        <v>768</v>
      </c>
      <c r="G4" s="6" t="s">
        <v>769</v>
      </c>
      <c r="H4" s="8" t="s">
        <v>770</v>
      </c>
      <c r="I4" s="7" t="s">
        <v>771</v>
      </c>
      <c r="J4" s="8" t="s">
        <v>772</v>
      </c>
      <c r="K4" s="51"/>
      <c r="L4" s="51"/>
      <c r="M4" s="7" t="s">
        <v>773</v>
      </c>
      <c r="N4" s="8" t="s">
        <v>964</v>
      </c>
      <c r="O4" s="6" t="s">
        <v>774</v>
      </c>
      <c r="P4" s="8" t="s">
        <v>775</v>
      </c>
      <c r="Q4" s="6" t="s">
        <v>776</v>
      </c>
      <c r="R4" s="8" t="s">
        <v>777</v>
      </c>
    </row>
    <row r="5" spans="1:18" s="2" customFormat="1" ht="50.1" customHeight="1" thickBot="1">
      <c r="C5" s="7" t="s">
        <v>778</v>
      </c>
      <c r="D5" s="8" t="s">
        <v>779</v>
      </c>
      <c r="E5" s="7" t="s">
        <v>780</v>
      </c>
      <c r="F5" s="8" t="s">
        <v>781</v>
      </c>
      <c r="G5" s="6" t="s">
        <v>112</v>
      </c>
      <c r="H5" s="8" t="s">
        <v>782</v>
      </c>
      <c r="I5" s="7" t="s">
        <v>783</v>
      </c>
      <c r="J5" s="8" t="s">
        <v>784</v>
      </c>
      <c r="K5" s="51"/>
      <c r="L5" s="51"/>
      <c r="M5" s="7" t="s">
        <v>785</v>
      </c>
      <c r="N5" s="8" t="s">
        <v>964</v>
      </c>
      <c r="O5" s="6" t="s">
        <v>786</v>
      </c>
      <c r="P5" s="8" t="s">
        <v>787</v>
      </c>
      <c r="Q5" s="14" t="s">
        <v>788</v>
      </c>
      <c r="R5" s="10" t="s">
        <v>789</v>
      </c>
    </row>
    <row r="6" spans="1:18" s="2" customFormat="1" ht="50.1" customHeight="1" thickBot="1">
      <c r="C6" s="7" t="s">
        <v>790</v>
      </c>
      <c r="D6" s="8" t="s">
        <v>791</v>
      </c>
      <c r="E6" s="7" t="s">
        <v>792</v>
      </c>
      <c r="F6" s="8" t="s">
        <v>793</v>
      </c>
      <c r="G6" s="14" t="s">
        <v>794</v>
      </c>
      <c r="H6" s="10"/>
      <c r="I6" s="7" t="s">
        <v>795</v>
      </c>
      <c r="J6" s="8" t="s">
        <v>796</v>
      </c>
      <c r="K6" s="51"/>
      <c r="L6" s="51"/>
      <c r="M6" s="7" t="s">
        <v>797</v>
      </c>
      <c r="N6" s="8" t="s">
        <v>964</v>
      </c>
      <c r="O6" s="6" t="s">
        <v>798</v>
      </c>
      <c r="P6" s="8" t="s">
        <v>799</v>
      </c>
    </row>
    <row r="7" spans="1:18" s="2" customFormat="1" ht="50.1" customHeight="1" thickBot="1">
      <c r="C7" s="7" t="s">
        <v>800</v>
      </c>
      <c r="D7" s="8" t="s">
        <v>801</v>
      </c>
      <c r="E7" s="7" t="s">
        <v>802</v>
      </c>
      <c r="F7" s="8" t="s">
        <v>803</v>
      </c>
      <c r="I7" s="9" t="s">
        <v>794</v>
      </c>
      <c r="J7" s="10" t="s">
        <v>804</v>
      </c>
      <c r="K7" s="51"/>
      <c r="L7" s="51"/>
      <c r="M7" s="7" t="s">
        <v>805</v>
      </c>
      <c r="N7" s="8" t="s">
        <v>964</v>
      </c>
      <c r="O7" s="14" t="s">
        <v>806</v>
      </c>
      <c r="P7" s="10" t="s">
        <v>807</v>
      </c>
    </row>
    <row r="8" spans="1:18" s="2" customFormat="1" ht="50.1" customHeight="1">
      <c r="C8" s="7" t="s">
        <v>808</v>
      </c>
      <c r="D8" s="8" t="s">
        <v>809</v>
      </c>
      <c r="E8" s="7" t="s">
        <v>810</v>
      </c>
      <c r="F8" s="8" t="s">
        <v>811</v>
      </c>
      <c r="I8" s="4"/>
      <c r="M8" s="7" t="s">
        <v>812</v>
      </c>
      <c r="N8" s="8" t="s">
        <v>964</v>
      </c>
    </row>
    <row r="9" spans="1:18" s="2" customFormat="1" ht="50.1" customHeight="1">
      <c r="C9" s="7" t="s">
        <v>813</v>
      </c>
      <c r="D9" s="8" t="s">
        <v>814</v>
      </c>
      <c r="E9" s="7" t="s">
        <v>1048</v>
      </c>
      <c r="F9" s="8" t="s">
        <v>815</v>
      </c>
      <c r="M9" s="7" t="s">
        <v>816</v>
      </c>
      <c r="N9" s="8" t="s">
        <v>964</v>
      </c>
    </row>
    <row r="10" spans="1:18" s="2" customFormat="1" ht="50.1" customHeight="1">
      <c r="C10" s="7" t="s">
        <v>817</v>
      </c>
      <c r="D10" s="8" t="s">
        <v>818</v>
      </c>
      <c r="E10" s="7" t="s">
        <v>819</v>
      </c>
      <c r="F10" s="8" t="s">
        <v>820</v>
      </c>
      <c r="M10" s="7" t="s">
        <v>116</v>
      </c>
      <c r="N10" s="8" t="s">
        <v>965</v>
      </c>
    </row>
    <row r="11" spans="1:18" s="2" customFormat="1" ht="50.1" customHeight="1">
      <c r="C11" s="7" t="s">
        <v>821</v>
      </c>
      <c r="D11" s="8" t="s">
        <v>822</v>
      </c>
      <c r="E11" s="7" t="s">
        <v>823</v>
      </c>
      <c r="F11" s="8" t="s">
        <v>824</v>
      </c>
      <c r="M11" s="7" t="s">
        <v>825</v>
      </c>
      <c r="N11" s="8" t="s">
        <v>965</v>
      </c>
    </row>
    <row r="12" spans="1:18" s="2" customFormat="1" ht="50.1" customHeight="1" thickBot="1">
      <c r="C12" s="9" t="s">
        <v>794</v>
      </c>
      <c r="D12" s="10"/>
      <c r="E12" s="7" t="s">
        <v>826</v>
      </c>
      <c r="F12" s="8" t="s">
        <v>827</v>
      </c>
      <c r="M12" s="7" t="s">
        <v>828</v>
      </c>
      <c r="N12" s="8" t="s">
        <v>965</v>
      </c>
    </row>
    <row r="13" spans="1:18" s="2" customFormat="1" ht="50.1" customHeight="1">
      <c r="E13" s="7" t="s">
        <v>829</v>
      </c>
      <c r="F13" s="8" t="s">
        <v>830</v>
      </c>
      <c r="M13" s="7" t="s">
        <v>831</v>
      </c>
      <c r="N13" s="8" t="s">
        <v>965</v>
      </c>
    </row>
    <row r="14" spans="1:18" s="2" customFormat="1" ht="50.1" customHeight="1" thickBot="1">
      <c r="E14" s="7" t="s">
        <v>832</v>
      </c>
      <c r="F14" s="8" t="s">
        <v>833</v>
      </c>
      <c r="M14" s="9" t="s">
        <v>834</v>
      </c>
      <c r="N14" s="10" t="s">
        <v>965</v>
      </c>
    </row>
    <row r="15" spans="1:18" s="2" customFormat="1" ht="50.1" customHeight="1">
      <c r="E15" s="7" t="s">
        <v>1049</v>
      </c>
      <c r="F15" s="8" t="s">
        <v>835</v>
      </c>
    </row>
    <row r="16" spans="1:18" s="2" customFormat="1" ht="50.1" customHeight="1" thickBot="1">
      <c r="E16" s="9" t="s">
        <v>794</v>
      </c>
      <c r="F16" s="10"/>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116" t="s">
        <v>836</v>
      </c>
      <c r="B1" s="116" t="s">
        <v>997</v>
      </c>
      <c r="C1" s="116" t="s">
        <v>837</v>
      </c>
      <c r="D1" s="117" t="s">
        <v>1000</v>
      </c>
      <c r="E1" s="118" t="s">
        <v>1001</v>
      </c>
      <c r="F1" s="117" t="s">
        <v>1002</v>
      </c>
      <c r="G1" s="118" t="s">
        <v>838</v>
      </c>
      <c r="H1" s="118" t="s">
        <v>1008</v>
      </c>
      <c r="I1" s="116" t="s">
        <v>839</v>
      </c>
      <c r="J1" s="117" t="s">
        <v>1017</v>
      </c>
      <c r="K1" s="118" t="s">
        <v>840</v>
      </c>
      <c r="L1" s="118" t="s">
        <v>841</v>
      </c>
      <c r="M1" s="118" t="s">
        <v>842</v>
      </c>
      <c r="N1" s="117" t="s">
        <v>843</v>
      </c>
    </row>
    <row r="2" spans="1:14" ht="24.95" customHeight="1">
      <c r="A2" s="106" t="s">
        <v>1051</v>
      </c>
      <c r="B2" s="7" t="s">
        <v>998</v>
      </c>
      <c r="C2" s="7" t="s">
        <v>32</v>
      </c>
      <c r="D2" s="132" t="s">
        <v>1034</v>
      </c>
      <c r="E2" s="6" t="s">
        <v>134</v>
      </c>
      <c r="F2" s="8" t="s">
        <v>1003</v>
      </c>
      <c r="G2" s="6" t="s">
        <v>844</v>
      </c>
      <c r="H2" s="6" t="s">
        <v>1009</v>
      </c>
      <c r="I2" s="7" t="s">
        <v>845</v>
      </c>
      <c r="J2" s="8" t="s">
        <v>1019</v>
      </c>
      <c r="K2" s="6" t="s">
        <v>846</v>
      </c>
      <c r="L2" s="6" t="s">
        <v>847</v>
      </c>
      <c r="M2" s="6" t="str">
        <f t="array" ref="M2:M9">IF(environmental_md!$D5:$D12="Not provided","NA",SUBSTITUTE(environmental_dic!K2:K9,"env_",""))</f>
        <v>01_ta</v>
      </c>
      <c r="N2" s="8"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06" t="s">
        <v>1052</v>
      </c>
      <c r="B3" s="109" t="s">
        <v>999</v>
      </c>
      <c r="C3" s="9" t="s">
        <v>34</v>
      </c>
      <c r="D3" s="133"/>
      <c r="E3" s="6" t="s">
        <v>966</v>
      </c>
      <c r="F3" s="8" t="s">
        <v>1004</v>
      </c>
      <c r="G3" s="6" t="s">
        <v>848</v>
      </c>
      <c r="H3" s="6" t="s">
        <v>1010</v>
      </c>
      <c r="I3" s="7" t="s">
        <v>849</v>
      </c>
      <c r="J3" s="8" t="s">
        <v>1020</v>
      </c>
      <c r="K3" s="6" t="s">
        <v>850</v>
      </c>
      <c r="L3" s="6" t="s">
        <v>64</v>
      </c>
      <c r="M3" s="6" t="str">
        <v>02_rh</v>
      </c>
      <c r="N3" s="8"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07" t="s">
        <v>1053</v>
      </c>
      <c r="E4" s="7" t="s">
        <v>851</v>
      </c>
      <c r="F4" s="8" t="s">
        <v>1005</v>
      </c>
      <c r="G4" s="6" t="s">
        <v>897</v>
      </c>
      <c r="H4" s="6" t="s">
        <v>1012</v>
      </c>
      <c r="I4" s="7" t="s">
        <v>852</v>
      </c>
      <c r="J4" s="8" t="s">
        <v>1021</v>
      </c>
      <c r="K4" s="6" t="s">
        <v>853</v>
      </c>
      <c r="L4" s="6" t="s">
        <v>854</v>
      </c>
      <c r="M4" s="6" t="str">
        <v>03_vpd</v>
      </c>
      <c r="N4" s="8"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07" t="s">
        <v>1054</v>
      </c>
      <c r="E5" s="7" t="s">
        <v>855</v>
      </c>
      <c r="F5" s="8" t="s">
        <v>1006</v>
      </c>
      <c r="G5" s="6" t="s">
        <v>898</v>
      </c>
      <c r="H5" s="6" t="s">
        <v>1011</v>
      </c>
      <c r="I5" s="9" t="s">
        <v>29</v>
      </c>
      <c r="J5" s="10" t="s">
        <v>1018</v>
      </c>
      <c r="K5" s="6" t="s">
        <v>856</v>
      </c>
      <c r="L5" s="6" t="s">
        <v>857</v>
      </c>
      <c r="M5" s="6" t="str">
        <v>04_sw_in</v>
      </c>
      <c r="N5" s="8"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07" t="s">
        <v>1055</v>
      </c>
      <c r="E6" s="9" t="s">
        <v>137</v>
      </c>
      <c r="F6" s="10" t="s">
        <v>1007</v>
      </c>
      <c r="G6" s="6" t="s">
        <v>858</v>
      </c>
      <c r="H6" s="8" t="s">
        <v>1013</v>
      </c>
      <c r="K6" s="7" t="s">
        <v>859</v>
      </c>
      <c r="L6" s="6" t="s">
        <v>860</v>
      </c>
      <c r="M6" s="6" t="str">
        <v>05_ppfd_in</v>
      </c>
      <c r="N6" s="8"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07" t="s">
        <v>1056</v>
      </c>
      <c r="G7" s="7" t="s">
        <v>899</v>
      </c>
      <c r="H7" s="8" t="s">
        <v>1014</v>
      </c>
      <c r="K7" s="7" t="s">
        <v>861</v>
      </c>
      <c r="L7" s="6" t="s">
        <v>857</v>
      </c>
      <c r="M7" s="6" t="str">
        <v>06_netrad</v>
      </c>
      <c r="N7" s="8"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07" t="s">
        <v>1057</v>
      </c>
      <c r="B8" s="51"/>
      <c r="G8" s="7" t="s">
        <v>900</v>
      </c>
      <c r="H8" s="8" t="s">
        <v>1015</v>
      </c>
      <c r="K8" s="7" t="s">
        <v>862</v>
      </c>
      <c r="L8" s="6" t="s">
        <v>863</v>
      </c>
      <c r="M8" s="6" t="str">
        <v>07_ws</v>
      </c>
      <c r="N8" s="8"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07" t="s">
        <v>1058</v>
      </c>
      <c r="B9" s="51"/>
      <c r="G9" s="9" t="s">
        <v>864</v>
      </c>
      <c r="H9" s="10" t="s">
        <v>1016</v>
      </c>
      <c r="K9" s="7" t="s">
        <v>865</v>
      </c>
      <c r="L9" s="6" t="s">
        <v>866</v>
      </c>
      <c r="M9" s="6" t="str">
        <v>08_precip</v>
      </c>
      <c r="N9" s="8"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07" t="s">
        <v>1059</v>
      </c>
      <c r="B10" s="51"/>
      <c r="K10" s="7" t="s">
        <v>867</v>
      </c>
      <c r="L10" s="6" t="s">
        <v>868</v>
      </c>
      <c r="M10" s="6" t="str">
        <f>IF(NOT(ISNUMBER(environmental_md!D13)),"NA",SUBSTITUTE(environmental_dic!K10,"env_",""))</f>
        <v>NA</v>
      </c>
      <c r="N10" s="8"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07" t="s">
        <v>1060</v>
      </c>
      <c r="B11" s="51"/>
      <c r="K11" s="9" t="s">
        <v>869</v>
      </c>
      <c r="L11" s="14" t="s">
        <v>868</v>
      </c>
      <c r="M11" s="14" t="str">
        <f>IF(NOT(ISNUMBER(environmental_md!D14)),"NA",SUBSTITUTE(environmental_dic!K11,"env_",""))</f>
        <v>NA</v>
      </c>
      <c r="N11" s="10"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07" t="s">
        <v>1061</v>
      </c>
      <c r="B12" s="51"/>
    </row>
    <row r="13" spans="1:14" ht="24.95" customHeight="1">
      <c r="A13" s="107" t="s">
        <v>1062</v>
      </c>
      <c r="B13" s="51"/>
    </row>
    <row r="14" spans="1:14" ht="24.95" customHeight="1">
      <c r="A14" s="107" t="s">
        <v>1063</v>
      </c>
      <c r="B14" s="51"/>
    </row>
    <row r="15" spans="1:14" ht="24.95" customHeight="1">
      <c r="A15" s="107" t="s">
        <v>1064</v>
      </c>
      <c r="B15" s="51"/>
    </row>
    <row r="16" spans="1:14" ht="24.95" customHeight="1">
      <c r="A16" s="107" t="s">
        <v>1065</v>
      </c>
      <c r="B16" s="51"/>
    </row>
    <row r="17" spans="1:13" ht="24.95" customHeight="1">
      <c r="A17" s="107" t="s">
        <v>870</v>
      </c>
      <c r="B17" s="51"/>
      <c r="M17" s="2"/>
    </row>
    <row r="18" spans="1:13" ht="24.95" customHeight="1">
      <c r="A18" s="107" t="s">
        <v>871</v>
      </c>
      <c r="B18" s="51"/>
    </row>
    <row r="19" spans="1:13" ht="24.95" customHeight="1">
      <c r="A19" s="107" t="s">
        <v>872</v>
      </c>
      <c r="B19" s="51"/>
    </row>
    <row r="20" spans="1:13" ht="24.95" customHeight="1">
      <c r="A20" s="107" t="s">
        <v>873</v>
      </c>
      <c r="B20" s="51"/>
    </row>
    <row r="21" spans="1:13" ht="24.95" customHeight="1">
      <c r="A21" s="107" t="s">
        <v>874</v>
      </c>
      <c r="B21" s="51"/>
    </row>
    <row r="22" spans="1:13" ht="24.95" customHeight="1">
      <c r="A22" s="107" t="s">
        <v>875</v>
      </c>
      <c r="B22" s="51"/>
    </row>
    <row r="23" spans="1:13" ht="24.95" customHeight="1">
      <c r="A23" s="107" t="s">
        <v>876</v>
      </c>
      <c r="B23" s="51"/>
    </row>
    <row r="24" spans="1:13" ht="24.95" customHeight="1">
      <c r="A24" s="107" t="s">
        <v>877</v>
      </c>
      <c r="B24" s="51"/>
    </row>
    <row r="25" spans="1:13" ht="24.95" customHeight="1">
      <c r="A25" s="107" t="s">
        <v>878</v>
      </c>
      <c r="B25" s="51"/>
    </row>
    <row r="26" spans="1:13" ht="24.95" customHeight="1">
      <c r="A26" s="107" t="s">
        <v>879</v>
      </c>
      <c r="B26" s="51"/>
    </row>
    <row r="27" spans="1:13" ht="24.95" customHeight="1">
      <c r="A27" s="107" t="s">
        <v>880</v>
      </c>
      <c r="B27" s="51"/>
    </row>
    <row r="28" spans="1:13" ht="24.95" customHeight="1">
      <c r="A28" s="107" t="s">
        <v>881</v>
      </c>
      <c r="B28" s="51"/>
      <c r="I28" s="5"/>
      <c r="J28" s="5"/>
    </row>
    <row r="29" spans="1:13" ht="24.95" customHeight="1">
      <c r="A29" s="107" t="s">
        <v>882</v>
      </c>
      <c r="B29" s="51"/>
    </row>
    <row r="30" spans="1:13" ht="24.95" customHeight="1">
      <c r="A30" s="107" t="s">
        <v>883</v>
      </c>
      <c r="B30" s="51"/>
    </row>
    <row r="31" spans="1:13" ht="24.95" customHeight="1">
      <c r="A31" s="107" t="s">
        <v>884</v>
      </c>
      <c r="B31" s="51"/>
    </row>
    <row r="32" spans="1:13" ht="24.95" customHeight="1">
      <c r="A32" s="107" t="s">
        <v>885</v>
      </c>
      <c r="B32" s="51"/>
    </row>
    <row r="33" spans="1:2" ht="24.95" customHeight="1">
      <c r="A33" s="107" t="s">
        <v>886</v>
      </c>
      <c r="B33" s="51"/>
    </row>
    <row r="34" spans="1:2" ht="24.95" customHeight="1">
      <c r="A34" s="107" t="s">
        <v>887</v>
      </c>
      <c r="B34" s="51"/>
    </row>
    <row r="35" spans="1:2" ht="24.95" customHeight="1">
      <c r="A35" s="107" t="s">
        <v>888</v>
      </c>
      <c r="B35" s="51"/>
    </row>
    <row r="36" spans="1:2" ht="24.95" customHeight="1">
      <c r="A36" s="107" t="s">
        <v>889</v>
      </c>
      <c r="B36" s="51"/>
    </row>
    <row r="37" spans="1:2" ht="24.95" customHeight="1">
      <c r="A37" s="107" t="s">
        <v>890</v>
      </c>
      <c r="B37" s="51"/>
    </row>
    <row r="38" spans="1:2" ht="24.95" customHeight="1">
      <c r="A38" s="107" t="s">
        <v>891</v>
      </c>
      <c r="B38" s="51"/>
    </row>
    <row r="39" spans="1:2" ht="24.95" customHeight="1">
      <c r="A39" s="107" t="s">
        <v>892</v>
      </c>
      <c r="B39" s="51"/>
    </row>
    <row r="40" spans="1:2" ht="24.95" customHeight="1">
      <c r="A40" s="107" t="s">
        <v>893</v>
      </c>
      <c r="B40" s="51"/>
    </row>
    <row r="41" spans="1:2" ht="24.95" customHeight="1" thickBot="1">
      <c r="A41" s="108" t="s">
        <v>894</v>
      </c>
      <c r="B41" s="51"/>
    </row>
  </sheetData>
  <sheetProtection sheet="1" objects="1" scenarios="1"/>
  <mergeCells count="1">
    <mergeCell ref="D2:D3"/>
  </mergeCells>
  <hyperlinks>
    <hyperlink ref="A2" r:id="rId1" location="UTC.E2.88.9212:00.2C_Y" display="1UTC−12:00, Y"/>
    <hyperlink ref="A3" r:id="rId2" location="UTC.E2.88.9211:00.2C_X" display="2UTC−11:00, X"/>
    <hyperlink ref="A4" r:id="rId3" location="UTC.E2.88.9210:00.2C_W" display="3UTC−10:00, W"/>
    <hyperlink ref="A5" r:id="rId4" location="UTC.E2.88.9209:30.2C_V.E2.80.A0" display="4UTC−09:30, V†"/>
    <hyperlink ref="A6" r:id="rId5" location="UTC.E2.88.9209:00.2C_V" display="5UTC−09:00, V"/>
    <hyperlink ref="A7" r:id="rId6" location="UTC.E2.88.9208:00.2C_U" display="6UTC−08:00, U"/>
    <hyperlink ref="A8" r:id="rId7" location="UTC.E2.88.9207:00.2C_T" display="7UTC−07:00, T"/>
    <hyperlink ref="A9" r:id="rId8" location="UTC.E2.88.9206:00.2C_S" display="8UTC−06:00, S"/>
    <hyperlink ref="A10" r:id="rId9" location="UTC.E2.88.9205:00.2C_R" display="9UTC−05:00, R"/>
    <hyperlink ref="A11" r:id="rId10" location="UTC.E2.88.9204:30.2C_Q.E2.80.A0" display="10UTC−04:30, Q†"/>
    <hyperlink ref="A12" r:id="rId11" location="UTC.E2.88.9204:00.2C_Q" display="11UTC−04:00, Q"/>
    <hyperlink ref="A13" r:id="rId12" location="UTC.E2.88.9203:30.2C_P.E2.80.A0" display="12UTC−03:30, P†"/>
    <hyperlink ref="A14" r:id="rId13" location="UTC.E2.88.9203:00.2C_P" display="13UTC−03:00, P"/>
    <hyperlink ref="A15" r:id="rId14" location="UTC.E2.88.9202:00.2C_O" display="14UTC−02:00, O"/>
    <hyperlink ref="A16" r:id="rId15" location="UTC.E2.88.9201:00.2C_N" display="15UTC−01:00, 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2016-12-01T17:25:54Z</dcterms:modified>
  <dc:language>es-ES</dc:language>
</cp:coreProperties>
</file>