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bjorn/GitRepos/motherboard/"/>
    </mc:Choice>
  </mc:AlternateContent>
  <bookViews>
    <workbookView xWindow="0" yWindow="460" windowWidth="28800" windowHeight="17460"/>
  </bookViews>
  <sheets>
    <sheet name="To buy" sheetId="2" r:id="rId1"/>
    <sheet name="Weight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H38" i="2"/>
  <c r="I38" i="2"/>
  <c r="H37" i="2"/>
  <c r="I37" i="2"/>
  <c r="H29" i="2"/>
  <c r="I29" i="2"/>
  <c r="H30" i="2"/>
  <c r="I30" i="2"/>
  <c r="H31" i="2"/>
  <c r="I31" i="2"/>
  <c r="H32" i="2"/>
  <c r="H33" i="2"/>
  <c r="I33" i="2"/>
  <c r="H34" i="2"/>
  <c r="I34" i="2"/>
  <c r="H28" i="2"/>
  <c r="I28" i="2"/>
  <c r="H27" i="2"/>
  <c r="I27" i="2"/>
  <c r="I23" i="2"/>
  <c r="I24" i="2"/>
  <c r="I25" i="2"/>
  <c r="I22" i="2"/>
  <c r="I39" i="2"/>
  <c r="H12" i="2"/>
  <c r="H13" i="2"/>
  <c r="I13" i="2"/>
  <c r="H14" i="2"/>
  <c r="I14" i="2"/>
  <c r="I12" i="2"/>
  <c r="H11" i="2"/>
  <c r="I11" i="2"/>
  <c r="H10" i="2"/>
  <c r="I10" i="2"/>
  <c r="H9" i="2"/>
  <c r="I9" i="2"/>
  <c r="H8" i="2"/>
  <c r="I8" i="2"/>
  <c r="H4" i="2"/>
  <c r="I4" i="2"/>
  <c r="H5" i="2"/>
  <c r="I5" i="2"/>
  <c r="H6" i="2"/>
  <c r="H7" i="2"/>
  <c r="I7" i="2"/>
  <c r="I15" i="2"/>
  <c r="H3" i="2"/>
  <c r="I3" i="2"/>
  <c r="I17" i="2"/>
  <c r="I18" i="2"/>
  <c r="I16" i="2"/>
  <c r="I19" i="2"/>
</calcChain>
</file>

<file path=xl/sharedStrings.xml><?xml version="1.0" encoding="utf-8"?>
<sst xmlns="http://schemas.openxmlformats.org/spreadsheetml/2006/main" count="90" uniqueCount="89">
  <si>
    <t>Description</t>
  </si>
  <si>
    <t>Code</t>
  </si>
  <si>
    <t>Web-link</t>
  </si>
  <si>
    <t>Price/pcs.</t>
  </si>
  <si>
    <t>Pcs.</t>
  </si>
  <si>
    <t>Telemetry unit</t>
  </si>
  <si>
    <t>RFD868+ Modem Bundle</t>
  </si>
  <si>
    <t>BUNDLE-RFD868+</t>
  </si>
  <si>
    <t>http://store.rfdesign.com.au/rfd868-modem-bundle/</t>
  </si>
  <si>
    <t>Notes</t>
  </si>
  <si>
    <t>VAT (if)</t>
  </si>
  <si>
    <t>Price (SEK)</t>
  </si>
  <si>
    <t>http://www.elgiganten.se/product/foto-video/actionkamera/GOPROHER4BLK/gopro-hero-4-black-adventure-edition-actionkamera#tab-store-availability-trigger</t>
  </si>
  <si>
    <t>GoPro Hero4 Black</t>
  </si>
  <si>
    <t>need 4 black because it's the last one that has the plug to command the recording</t>
  </si>
  <si>
    <t>http://store.rfdesign.com.au/rf-extension-cable-rpsma-m-rpsma-f-15cm/</t>
  </si>
  <si>
    <t>CABLE-RPSMA-EXT-15cm</t>
  </si>
  <si>
    <t>RF Extension Cable - RPSMA(M)-RPSMA(F) 15cm</t>
  </si>
  <si>
    <t>RF Extension Cable - RPSMA(M)-RPSMA(F) 50cm</t>
  </si>
  <si>
    <t>CABLE-RPSMA-EXT-50cm</t>
  </si>
  <si>
    <t>http://store.rfdesign.com.au/rf-extension-cable-rpsma-m-rpsma-f-50cm/</t>
  </si>
  <si>
    <t xml:space="preserve"> Transport for Modems &amp; Accs.</t>
  </si>
  <si>
    <t>RMRC - 1.3GHz 1000mW Transmitter</t>
  </si>
  <si>
    <t>V2-1000MW1300MHZTX-INTL</t>
  </si>
  <si>
    <t>https://www.readymaderc.com/store/index.php?main_page=product_info&amp;cPath=11_30_38&amp;products_id=921</t>
  </si>
  <si>
    <t>RMRC - 900MHz-1.3Ghz Receiver w/1258</t>
  </si>
  <si>
    <t>V3-900MHZ-1.3GHZRX</t>
  </si>
  <si>
    <t>https://www.readymaderc.com/store/index.php?main_page=product_info&amp;cPath=11_34_44&amp;products_id=912</t>
  </si>
  <si>
    <t>VAS - 1.3GHz BiQuad Antenna</t>
  </si>
  <si>
    <t>https://www.readymaderc.com/store/index.php?main_page=product_info&amp;cPath=11_45_52_99&amp;products_id=378</t>
  </si>
  <si>
    <t>BQ-1280</t>
  </si>
  <si>
    <t>30cm (1ft) SMA Female to SMA Male RG316 Extension</t>
  </si>
  <si>
    <t>SMAMF30CM</t>
  </si>
  <si>
    <t>https://www.readymaderc.com/store/index.php?main_page=product_info&amp;cPath=11_45_58&amp;products_id=250</t>
  </si>
  <si>
    <t>15cm SMA Female to SMA Male RG316 Extension</t>
  </si>
  <si>
    <t>SMAMF15CM</t>
  </si>
  <si>
    <t>https://www.readymaderc.com/store/index.php?main_page=product_info&amp;cPath=11_45_58&amp;products_id=3726</t>
  </si>
  <si>
    <t>Shipping for Video items</t>
  </si>
  <si>
    <t>Total</t>
  </si>
  <si>
    <t>Total telem.</t>
  </si>
  <si>
    <t>Total video</t>
  </si>
  <si>
    <t>No.</t>
  </si>
  <si>
    <t>Video unit</t>
  </si>
  <si>
    <t>Description in OF</t>
  </si>
  <si>
    <t>Funding from the Opportunities Grant =</t>
  </si>
  <si>
    <t>Remaining</t>
  </si>
  <si>
    <t>https://www.dataq.com/products/di-710/di-710-ul.html</t>
  </si>
  <si>
    <t>DI-710-UL</t>
  </si>
  <si>
    <t xml:space="preserve">Shipping for DAQ </t>
  </si>
  <si>
    <t>DAQ</t>
  </si>
  <si>
    <t xml:space="preserve">Data Acquisition </t>
  </si>
  <si>
    <t>Farnell</t>
  </si>
  <si>
    <t>Others</t>
  </si>
  <si>
    <t>https://www.pololu.com/product/2852</t>
  </si>
  <si>
    <t>https://www.pololu.com/product/2117</t>
  </si>
  <si>
    <t>http://se.farnell.com/bourns/cd214b-r3600/diode-chip-600v-3a-do-214aa/dp/2311234</t>
  </si>
  <si>
    <t>http://se.farnell.com/vishay/mal219613473e3/cap-double-47000uf-6-3v-rad/dp/1695337</t>
  </si>
  <si>
    <t>Resistors</t>
  </si>
  <si>
    <t>N type mosfet</t>
  </si>
  <si>
    <t>Diodes</t>
  </si>
  <si>
    <t>Supercap</t>
  </si>
  <si>
    <t>Pololu</t>
  </si>
  <si>
    <t>Step down reg</t>
  </si>
  <si>
    <t>Step up reg</t>
  </si>
  <si>
    <t>Arduino Stackable Header Kit</t>
  </si>
  <si>
    <t>https://www.sparkfun.com/products/11417</t>
  </si>
  <si>
    <t>SparkFun IMU Breakout - MPU-9250</t>
  </si>
  <si>
    <t>https://www.sparkfun.com/products/13762</t>
  </si>
  <si>
    <t>https://www.sparkfun.com/products/12009</t>
  </si>
  <si>
    <t>Sparkfun</t>
  </si>
  <si>
    <t>http://www.digikey.com/products/en/sensors-transducers/force-sensors/531?k=&amp;pkeyword=&amp;v=223&amp;pv550=471&amp;FV=ffe00213&amp;mnonly=0&amp;newproducts=0&amp;ColumnSort=0&amp;page=1&amp;quantity=0&amp;ptm=0&amp;fid=0&amp;pageSize=25</t>
  </si>
  <si>
    <t>Force cell sensor</t>
  </si>
  <si>
    <t>MSP6954-ND</t>
  </si>
  <si>
    <t>Shippind for force cell</t>
  </si>
  <si>
    <t>SparkFun Logic Level Converter</t>
  </si>
  <si>
    <t>Shipping for Farnell</t>
  </si>
  <si>
    <t>Digikey</t>
  </si>
  <si>
    <t>http://se.farnell.com/vishay/si4840bdy-t1-e3/mosfet-n-so-8/dp/1684057</t>
  </si>
  <si>
    <t>http://se.farnell.com/yageo-phycomp/rc0805fr-071kl/motst-tjockfilm-1k-1-0-125w-0805/dp/9237496</t>
  </si>
  <si>
    <t>Arduino mini pro</t>
  </si>
  <si>
    <t>https://www.sparkfun.com/products/11113</t>
  </si>
  <si>
    <t>SparkFun microSD Breakout board</t>
  </si>
  <si>
    <t>https://www.sparkfun.com/products/13743</t>
  </si>
  <si>
    <t>Micro SD card for GoPro</t>
  </si>
  <si>
    <t>Micro SD card for data storage</t>
  </si>
  <si>
    <t>32gb - class enough for 2.7k 60fps</t>
  </si>
  <si>
    <t>not bigger than 4gb</t>
  </si>
  <si>
    <t>miscellaneous</t>
  </si>
  <si>
    <t>Contains equipment for both motherboard and daugterboard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</si>
</sst>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9" xfId="0" applyBorder="1"/>
    <xf numFmtId="0" fontId="0" fillId="0" borderId="20" xfId="0" applyBorder="1"/>
    <xf numFmtId="0" fontId="0" fillId="0" borderId="9" xfId="0" applyFill="1" applyBorder="1"/>
    <xf numFmtId="0" fontId="0" fillId="0" borderId="18" xfId="0" applyBorder="1"/>
    <xf numFmtId="0" fontId="2" fillId="0" borderId="0" xfId="0" applyFont="1"/>
    <xf numFmtId="0" fontId="3" fillId="0" borderId="14" xfId="1" applyBorder="1"/>
    <xf numFmtId="0" fontId="3" fillId="0" borderId="12" xfId="1" applyBorder="1"/>
    <xf numFmtId="0" fontId="0" fillId="0" borderId="4" xfId="0" applyBorder="1"/>
    <xf numFmtId="0" fontId="0" fillId="0" borderId="23" xfId="0" applyBorder="1" applyAlignment="1">
      <alignment horizontal="center" vertical="center"/>
    </xf>
    <xf numFmtId="0" fontId="4" fillId="0" borderId="14" xfId="1" applyFont="1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.farnell.com/vishay/mal219613473e3/cap-double-47000uf-6-3v-rad/dp/1695337" TargetMode="External"/><Relationship Id="rId4" Type="http://schemas.openxmlformats.org/officeDocument/2006/relationships/hyperlink" Target="https://www.pololu.com/product/2852" TargetMode="External"/><Relationship Id="rId5" Type="http://schemas.openxmlformats.org/officeDocument/2006/relationships/hyperlink" Target="https://www.pololu.com/product/2117" TargetMode="External"/><Relationship Id="rId6" Type="http://schemas.openxmlformats.org/officeDocument/2006/relationships/hyperlink" Target="https://www.sparkfun.com/products/12009" TargetMode="External"/><Relationship Id="rId7" Type="http://schemas.openxmlformats.org/officeDocument/2006/relationships/hyperlink" Target="https://www.dataq.com/products/di-710/di-710-ul.html" TargetMode="External"/><Relationship Id="rId8" Type="http://schemas.openxmlformats.org/officeDocument/2006/relationships/hyperlink" Target="http://store.rfdesign.com.au/rf-extension-cable-rpsma-m-rpsma-f-15cm/" TargetMode="External"/><Relationship Id="rId9" Type="http://schemas.openxmlformats.org/officeDocument/2006/relationships/hyperlink" Target="https://www.sparkfun.com/products/13762" TargetMode="External"/><Relationship Id="rId10" Type="http://schemas.openxmlformats.org/officeDocument/2006/relationships/printerSettings" Target="../printerSettings/printerSettings1.bin"/><Relationship Id="rId1" Type="http://schemas.openxmlformats.org/officeDocument/2006/relationships/hyperlink" Target="https://www.readymaderc.com/store/index.php?main_page=product_info&amp;cPath=11_30_38&amp;products_id=921" TargetMode="External"/><Relationship Id="rId2" Type="http://schemas.openxmlformats.org/officeDocument/2006/relationships/hyperlink" Target="http://se.farnell.com/bourns/cd214b-r3600/diode-chip-600v-3a-do-214aa/dp/231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3" max="3" width="32.5" customWidth="1"/>
    <col min="4" max="4" width="11.5" customWidth="1"/>
    <col min="5" max="5" width="13.6640625" customWidth="1"/>
    <col min="6" max="6" width="6.1640625" bestFit="1" customWidth="1"/>
    <col min="7" max="7" width="13.6640625" bestFit="1" customWidth="1"/>
    <col min="8" max="8" width="13.6640625" customWidth="1"/>
    <col min="9" max="9" width="14.6640625" bestFit="1" customWidth="1"/>
    <col min="10" max="10" width="22.5" customWidth="1"/>
    <col min="11" max="11" width="74.5" bestFit="1" customWidth="1"/>
  </cols>
  <sheetData>
    <row r="1" spans="2:11" ht="16" thickBot="1" x14ac:dyDescent="0.25"/>
    <row r="2" spans="2:11" s="1" customFormat="1" ht="22" thickBot="1" x14ac:dyDescent="0.25">
      <c r="B2" s="18" t="s">
        <v>41</v>
      </c>
      <c r="C2" s="19" t="s">
        <v>0</v>
      </c>
      <c r="D2" s="19" t="s">
        <v>1</v>
      </c>
      <c r="E2" s="19" t="s">
        <v>2</v>
      </c>
      <c r="F2" s="19" t="s">
        <v>4</v>
      </c>
      <c r="G2" s="19" t="s">
        <v>3</v>
      </c>
      <c r="H2" s="19" t="s">
        <v>10</v>
      </c>
      <c r="I2" s="19" t="s">
        <v>11</v>
      </c>
      <c r="J2" s="19" t="s">
        <v>43</v>
      </c>
      <c r="K2" s="20" t="s">
        <v>9</v>
      </c>
    </row>
    <row r="3" spans="2:11" x14ac:dyDescent="0.2">
      <c r="B3" s="7">
        <v>1</v>
      </c>
      <c r="C3" s="13" t="s">
        <v>6</v>
      </c>
      <c r="D3" s="11" t="s">
        <v>7</v>
      </c>
      <c r="E3" s="13" t="s">
        <v>8</v>
      </c>
      <c r="F3" s="11">
        <v>1</v>
      </c>
      <c r="G3" s="13">
        <v>1550</v>
      </c>
      <c r="H3" s="11">
        <f>F3*G3*0.25</f>
        <v>387.5</v>
      </c>
      <c r="I3" s="13">
        <f>F3*G3+H3</f>
        <v>1937.5</v>
      </c>
      <c r="J3" s="42" t="s">
        <v>5</v>
      </c>
      <c r="K3" s="14"/>
    </row>
    <row r="4" spans="2:11" x14ac:dyDescent="0.2">
      <c r="B4" s="2">
        <v>2</v>
      </c>
      <c r="C4" s="12" t="s">
        <v>17</v>
      </c>
      <c r="D4" s="3" t="s">
        <v>16</v>
      </c>
      <c r="E4" s="27" t="s">
        <v>15</v>
      </c>
      <c r="F4" s="3">
        <v>2</v>
      </c>
      <c r="G4" s="12">
        <v>45</v>
      </c>
      <c r="H4" s="3">
        <f t="shared" ref="H4:H5" si="0">F4*G4*0.25</f>
        <v>22.5</v>
      </c>
      <c r="I4" s="12">
        <f t="shared" ref="I4:I5" si="1">F4*G4+H4</f>
        <v>112.5</v>
      </c>
      <c r="J4" s="43"/>
      <c r="K4" s="15"/>
    </row>
    <row r="5" spans="2:11" x14ac:dyDescent="0.2">
      <c r="B5" s="2">
        <v>3</v>
      </c>
      <c r="C5" s="12" t="s">
        <v>18</v>
      </c>
      <c r="D5" s="3" t="s">
        <v>19</v>
      </c>
      <c r="E5" s="12" t="s">
        <v>20</v>
      </c>
      <c r="F5" s="3">
        <v>2</v>
      </c>
      <c r="G5" s="12">
        <v>40</v>
      </c>
      <c r="H5" s="3">
        <f t="shared" si="0"/>
        <v>20</v>
      </c>
      <c r="I5" s="12">
        <f t="shared" si="1"/>
        <v>100</v>
      </c>
      <c r="J5" s="43"/>
      <c r="K5" s="15"/>
    </row>
    <row r="6" spans="2:11" x14ac:dyDescent="0.2">
      <c r="B6" s="2">
        <v>4</v>
      </c>
      <c r="C6" s="12" t="s">
        <v>21</v>
      </c>
      <c r="D6" s="3"/>
      <c r="E6" s="12"/>
      <c r="F6" s="3">
        <v>1</v>
      </c>
      <c r="G6" s="12">
        <v>200</v>
      </c>
      <c r="H6" s="3">
        <f t="shared" ref="H6:H14" si="2">F6*G6*0.25</f>
        <v>50</v>
      </c>
      <c r="I6" s="12">
        <v>350</v>
      </c>
      <c r="J6" s="43"/>
      <c r="K6" s="15"/>
    </row>
    <row r="7" spans="2:11" x14ac:dyDescent="0.2">
      <c r="B7" s="2">
        <v>5</v>
      </c>
      <c r="C7" s="12" t="s">
        <v>22</v>
      </c>
      <c r="D7" s="3" t="s">
        <v>23</v>
      </c>
      <c r="E7" s="27" t="s">
        <v>24</v>
      </c>
      <c r="F7" s="3">
        <v>1</v>
      </c>
      <c r="G7" s="12">
        <v>800</v>
      </c>
      <c r="H7" s="3">
        <f t="shared" si="2"/>
        <v>200</v>
      </c>
      <c r="I7" s="12">
        <f t="shared" ref="I7:I15" si="3">F7*G7+H7</f>
        <v>1000</v>
      </c>
      <c r="J7" s="43" t="s">
        <v>42</v>
      </c>
      <c r="K7" s="15"/>
    </row>
    <row r="8" spans="2:11" x14ac:dyDescent="0.2">
      <c r="B8" s="2">
        <v>6</v>
      </c>
      <c r="C8" s="12" t="s">
        <v>25</v>
      </c>
      <c r="D8" s="3" t="s">
        <v>26</v>
      </c>
      <c r="E8" s="12" t="s">
        <v>27</v>
      </c>
      <c r="F8" s="3">
        <v>1</v>
      </c>
      <c r="G8" s="12">
        <v>490</v>
      </c>
      <c r="H8" s="3">
        <f t="shared" si="2"/>
        <v>122.5</v>
      </c>
      <c r="I8" s="12">
        <f t="shared" si="3"/>
        <v>612.5</v>
      </c>
      <c r="J8" s="43"/>
      <c r="K8" s="15"/>
    </row>
    <row r="9" spans="2:11" x14ac:dyDescent="0.2">
      <c r="B9" s="2">
        <v>7</v>
      </c>
      <c r="C9" s="12" t="s">
        <v>28</v>
      </c>
      <c r="D9" s="4" t="s">
        <v>30</v>
      </c>
      <c r="E9" s="12" t="s">
        <v>29</v>
      </c>
      <c r="F9" s="3">
        <v>1</v>
      </c>
      <c r="G9" s="12">
        <v>625</v>
      </c>
      <c r="H9" s="3">
        <f t="shared" si="2"/>
        <v>156.25</v>
      </c>
      <c r="I9" s="12">
        <f t="shared" si="3"/>
        <v>781.25</v>
      </c>
      <c r="J9" s="43"/>
      <c r="K9" s="15"/>
    </row>
    <row r="10" spans="2:11" x14ac:dyDescent="0.2">
      <c r="B10" s="2">
        <v>8</v>
      </c>
      <c r="C10" s="12" t="s">
        <v>31</v>
      </c>
      <c r="D10" s="4" t="s">
        <v>32</v>
      </c>
      <c r="E10" s="12" t="s">
        <v>33</v>
      </c>
      <c r="F10" s="3">
        <v>1</v>
      </c>
      <c r="G10" s="12">
        <v>70</v>
      </c>
      <c r="H10" s="3">
        <f t="shared" si="2"/>
        <v>17.5</v>
      </c>
      <c r="I10" s="12">
        <f t="shared" si="3"/>
        <v>87.5</v>
      </c>
      <c r="J10" s="43"/>
      <c r="K10" s="15"/>
    </row>
    <row r="11" spans="2:11" x14ac:dyDescent="0.2">
      <c r="B11" s="2">
        <v>9</v>
      </c>
      <c r="C11" s="12" t="s">
        <v>34</v>
      </c>
      <c r="D11" s="4" t="s">
        <v>35</v>
      </c>
      <c r="E11" s="12" t="s">
        <v>36</v>
      </c>
      <c r="F11" s="3">
        <v>2</v>
      </c>
      <c r="G11" s="12">
        <v>35</v>
      </c>
      <c r="H11" s="3">
        <f t="shared" si="2"/>
        <v>17.5</v>
      </c>
      <c r="I11" s="12">
        <f t="shared" si="3"/>
        <v>87.5</v>
      </c>
      <c r="J11" s="43"/>
      <c r="K11" s="15"/>
    </row>
    <row r="12" spans="2:11" x14ac:dyDescent="0.2">
      <c r="B12" s="2">
        <v>10</v>
      </c>
      <c r="C12" s="12" t="s">
        <v>37</v>
      </c>
      <c r="D12" s="4"/>
      <c r="E12" s="12"/>
      <c r="F12" s="3">
        <v>1</v>
      </c>
      <c r="G12" s="12">
        <v>200</v>
      </c>
      <c r="H12" s="3">
        <f t="shared" si="2"/>
        <v>50</v>
      </c>
      <c r="I12" s="12">
        <f t="shared" si="3"/>
        <v>250</v>
      </c>
      <c r="J12" s="43"/>
      <c r="K12" s="15"/>
    </row>
    <row r="13" spans="2:11" x14ac:dyDescent="0.2">
      <c r="B13" s="2">
        <v>11</v>
      </c>
      <c r="C13" s="12" t="s">
        <v>50</v>
      </c>
      <c r="D13" s="4" t="s">
        <v>47</v>
      </c>
      <c r="E13" s="27" t="s">
        <v>46</v>
      </c>
      <c r="F13" s="21">
        <v>1</v>
      </c>
      <c r="G13" s="12">
        <v>4420</v>
      </c>
      <c r="H13" s="3">
        <f t="shared" si="2"/>
        <v>1105</v>
      </c>
      <c r="I13" s="12">
        <f t="shared" si="3"/>
        <v>5525</v>
      </c>
      <c r="J13" s="43" t="s">
        <v>49</v>
      </c>
      <c r="K13" s="15"/>
    </row>
    <row r="14" spans="2:11" x14ac:dyDescent="0.2">
      <c r="B14" s="2">
        <v>12</v>
      </c>
      <c r="C14" s="12" t="s">
        <v>48</v>
      </c>
      <c r="D14" s="4"/>
      <c r="E14" s="12"/>
      <c r="F14" s="21">
        <v>1</v>
      </c>
      <c r="G14" s="12">
        <v>780</v>
      </c>
      <c r="H14" s="3">
        <f t="shared" si="2"/>
        <v>195</v>
      </c>
      <c r="I14" s="12">
        <f t="shared" si="3"/>
        <v>975</v>
      </c>
      <c r="J14" s="43"/>
      <c r="K14" s="15"/>
    </row>
    <row r="15" spans="2:11" ht="16" thickBot="1" x14ac:dyDescent="0.25">
      <c r="B15" s="5">
        <v>12</v>
      </c>
      <c r="C15" s="16" t="s">
        <v>13</v>
      </c>
      <c r="D15" s="6"/>
      <c r="E15" s="16" t="s">
        <v>12</v>
      </c>
      <c r="F15" s="6">
        <v>1</v>
      </c>
      <c r="G15" s="16">
        <v>4000</v>
      </c>
      <c r="H15" s="6">
        <v>0</v>
      </c>
      <c r="I15" s="16">
        <f t="shared" si="3"/>
        <v>4000</v>
      </c>
      <c r="J15" s="6"/>
      <c r="K15" s="17" t="s">
        <v>14</v>
      </c>
    </row>
    <row r="16" spans="2:11" ht="16" thickBot="1" x14ac:dyDescent="0.25">
      <c r="C16" s="40" t="s">
        <v>44</v>
      </c>
      <c r="D16" s="41"/>
      <c r="E16" s="25">
        <v>16100</v>
      </c>
      <c r="H16" s="22" t="s">
        <v>38</v>
      </c>
      <c r="I16" s="23">
        <f>SUM(I3:I15)</f>
        <v>15818.75</v>
      </c>
    </row>
    <row r="17" spans="2:11" x14ac:dyDescent="0.2">
      <c r="H17" s="8" t="s">
        <v>39</v>
      </c>
      <c r="I17" s="9">
        <f>SUM(I3:I6)</f>
        <v>2500</v>
      </c>
    </row>
    <row r="18" spans="2:11" x14ac:dyDescent="0.2">
      <c r="C18" s="45" t="s">
        <v>88</v>
      </c>
      <c r="H18" s="8" t="s">
        <v>40</v>
      </c>
      <c r="I18" s="9">
        <f>SUM(I7:I12)</f>
        <v>2818.75</v>
      </c>
    </row>
    <row r="19" spans="2:11" ht="16" thickBot="1" x14ac:dyDescent="0.25">
      <c r="H19" s="24" t="s">
        <v>45</v>
      </c>
      <c r="I19" s="10">
        <f>E16-I16</f>
        <v>281.25</v>
      </c>
    </row>
    <row r="20" spans="2:11" x14ac:dyDescent="0.2">
      <c r="C20" s="35" t="s">
        <v>52</v>
      </c>
      <c r="H20" s="21"/>
      <c r="I20" s="3"/>
    </row>
    <row r="21" spans="2:11" ht="16" thickBot="1" x14ac:dyDescent="0.25">
      <c r="C21" s="36"/>
      <c r="D21" s="26"/>
    </row>
    <row r="22" spans="2:11" x14ac:dyDescent="0.2">
      <c r="B22" s="7">
        <v>13</v>
      </c>
      <c r="C22" s="13" t="s">
        <v>57</v>
      </c>
      <c r="D22" s="11"/>
      <c r="E22" s="28" t="s">
        <v>78</v>
      </c>
      <c r="F22" s="11">
        <v>10</v>
      </c>
      <c r="G22" s="13">
        <v>0.12</v>
      </c>
      <c r="H22" s="11"/>
      <c r="I22" s="13">
        <f>G22*F22</f>
        <v>1.2</v>
      </c>
      <c r="J22" s="39" t="s">
        <v>51</v>
      </c>
      <c r="K22" s="32"/>
    </row>
    <row r="23" spans="2:11" x14ac:dyDescent="0.2">
      <c r="B23" s="2">
        <v>14</v>
      </c>
      <c r="C23" s="12" t="s">
        <v>58</v>
      </c>
      <c r="D23" s="3"/>
      <c r="E23" s="27" t="s">
        <v>77</v>
      </c>
      <c r="F23" s="3">
        <v>8</v>
      </c>
      <c r="G23" s="12">
        <v>11.06</v>
      </c>
      <c r="H23" s="3"/>
      <c r="I23" s="12">
        <f t="shared" ref="I23:I26" si="4">G23*F23</f>
        <v>88.48</v>
      </c>
      <c r="J23" s="37"/>
      <c r="K23" s="33"/>
    </row>
    <row r="24" spans="2:11" x14ac:dyDescent="0.2">
      <c r="B24" s="2">
        <v>15</v>
      </c>
      <c r="C24" s="12" t="s">
        <v>59</v>
      </c>
      <c r="D24" s="3"/>
      <c r="E24" s="27" t="s">
        <v>55</v>
      </c>
      <c r="F24" s="3">
        <v>6</v>
      </c>
      <c r="G24" s="12">
        <v>3.72</v>
      </c>
      <c r="H24" s="3"/>
      <c r="I24" s="12">
        <f t="shared" si="4"/>
        <v>22.32</v>
      </c>
      <c r="J24" s="37"/>
      <c r="K24" s="33"/>
    </row>
    <row r="25" spans="2:11" x14ac:dyDescent="0.2">
      <c r="B25" s="2">
        <v>16</v>
      </c>
      <c r="C25" s="12" t="s">
        <v>60</v>
      </c>
      <c r="D25" s="3"/>
      <c r="E25" s="27" t="s">
        <v>56</v>
      </c>
      <c r="F25" s="3">
        <v>1</v>
      </c>
      <c r="G25" s="12">
        <v>53</v>
      </c>
      <c r="H25" s="3"/>
      <c r="I25" s="12">
        <f t="shared" si="4"/>
        <v>53</v>
      </c>
      <c r="J25" s="37"/>
      <c r="K25" s="33"/>
    </row>
    <row r="26" spans="2:11" x14ac:dyDescent="0.2">
      <c r="B26" s="2">
        <v>17</v>
      </c>
      <c r="C26" s="12" t="s">
        <v>75</v>
      </c>
      <c r="D26" s="3"/>
      <c r="E26" s="27"/>
      <c r="F26" s="21">
        <v>1</v>
      </c>
      <c r="G26" s="12">
        <v>200</v>
      </c>
      <c r="H26" s="3"/>
      <c r="I26" s="12">
        <f t="shared" si="4"/>
        <v>200</v>
      </c>
      <c r="J26" s="37"/>
      <c r="K26" s="33"/>
    </row>
    <row r="27" spans="2:11" x14ac:dyDescent="0.2">
      <c r="B27" s="2">
        <v>18</v>
      </c>
      <c r="C27" s="12" t="s">
        <v>62</v>
      </c>
      <c r="D27" s="3"/>
      <c r="E27" s="27" t="s">
        <v>53</v>
      </c>
      <c r="F27" s="3">
        <v>3</v>
      </c>
      <c r="G27" s="12">
        <v>105</v>
      </c>
      <c r="H27" s="3">
        <f>G27*F27*0.25</f>
        <v>78.75</v>
      </c>
      <c r="I27" s="12">
        <f>G27*F27+H27</f>
        <v>393.75</v>
      </c>
      <c r="J27" s="44" t="s">
        <v>61</v>
      </c>
      <c r="K27" s="33"/>
    </row>
    <row r="28" spans="2:11" x14ac:dyDescent="0.2">
      <c r="B28" s="2">
        <v>19</v>
      </c>
      <c r="C28" s="12" t="s">
        <v>63</v>
      </c>
      <c r="D28" s="3"/>
      <c r="E28" s="27" t="s">
        <v>54</v>
      </c>
      <c r="F28" s="3">
        <v>2</v>
      </c>
      <c r="G28" s="12">
        <v>35</v>
      </c>
      <c r="H28" s="3">
        <f>G28*F28*0.25</f>
        <v>17.5</v>
      </c>
      <c r="I28" s="12">
        <f>G28*F28+H28</f>
        <v>87.5</v>
      </c>
      <c r="J28" s="44"/>
      <c r="K28" s="33"/>
    </row>
    <row r="29" spans="2:11" x14ac:dyDescent="0.2">
      <c r="B29" s="2">
        <v>20</v>
      </c>
      <c r="C29" s="12" t="s">
        <v>79</v>
      </c>
      <c r="D29" s="3"/>
      <c r="E29" s="27" t="s">
        <v>80</v>
      </c>
      <c r="F29" s="3">
        <v>3</v>
      </c>
      <c r="G29" s="12">
        <v>89</v>
      </c>
      <c r="H29" s="3">
        <f t="shared" ref="H29:H38" si="5">G29*F29*0.25</f>
        <v>66.75</v>
      </c>
      <c r="I29" s="12">
        <f t="shared" ref="I29:I38" si="6">G29*F29+H29</f>
        <v>333.75</v>
      </c>
      <c r="J29" s="44" t="s">
        <v>69</v>
      </c>
      <c r="K29" s="33"/>
    </row>
    <row r="30" spans="2:11" x14ac:dyDescent="0.2">
      <c r="B30" s="2">
        <v>21</v>
      </c>
      <c r="C30" s="12" t="s">
        <v>64</v>
      </c>
      <c r="D30" s="3"/>
      <c r="E30" s="12" t="s">
        <v>65</v>
      </c>
      <c r="F30" s="3">
        <v>3</v>
      </c>
      <c r="G30" s="12">
        <v>14</v>
      </c>
      <c r="H30" s="3">
        <f t="shared" si="5"/>
        <v>10.5</v>
      </c>
      <c r="I30" s="12">
        <f t="shared" si="6"/>
        <v>52.5</v>
      </c>
      <c r="J30" s="44"/>
      <c r="K30" s="33"/>
    </row>
    <row r="31" spans="2:11" x14ac:dyDescent="0.2">
      <c r="B31" s="2">
        <v>22</v>
      </c>
      <c r="C31" s="12" t="s">
        <v>81</v>
      </c>
      <c r="D31" s="3"/>
      <c r="E31" s="27" t="s">
        <v>82</v>
      </c>
      <c r="F31" s="3">
        <v>1</v>
      </c>
      <c r="G31" s="12">
        <v>45</v>
      </c>
      <c r="H31" s="3">
        <f t="shared" si="5"/>
        <v>11.25</v>
      </c>
      <c r="I31" s="12">
        <f t="shared" si="6"/>
        <v>56.25</v>
      </c>
      <c r="J31" s="44"/>
      <c r="K31" s="33"/>
    </row>
    <row r="32" spans="2:11" x14ac:dyDescent="0.2">
      <c r="B32" s="2">
        <v>23</v>
      </c>
      <c r="C32" s="12" t="s">
        <v>87</v>
      </c>
      <c r="D32" s="3"/>
      <c r="E32" s="27"/>
      <c r="F32" s="3">
        <v>0</v>
      </c>
      <c r="G32" s="12"/>
      <c r="H32" s="3">
        <f t="shared" si="5"/>
        <v>0</v>
      </c>
      <c r="I32" s="12">
        <v>200</v>
      </c>
      <c r="J32" s="44"/>
      <c r="K32" s="33"/>
    </row>
    <row r="33" spans="2:11" x14ac:dyDescent="0.2">
      <c r="B33" s="2">
        <v>24</v>
      </c>
      <c r="C33" s="31" t="s">
        <v>66</v>
      </c>
      <c r="D33" s="3"/>
      <c r="E33" s="27" t="s">
        <v>67</v>
      </c>
      <c r="F33" s="3">
        <v>1</v>
      </c>
      <c r="G33" s="12">
        <v>132</v>
      </c>
      <c r="H33" s="3">
        <f t="shared" si="5"/>
        <v>33</v>
      </c>
      <c r="I33" s="12">
        <f t="shared" si="6"/>
        <v>165</v>
      </c>
      <c r="J33" s="44"/>
      <c r="K33" s="33"/>
    </row>
    <row r="34" spans="2:11" x14ac:dyDescent="0.2">
      <c r="B34" s="2">
        <v>25</v>
      </c>
      <c r="C34" s="12" t="s">
        <v>74</v>
      </c>
      <c r="D34" s="3"/>
      <c r="E34" s="27" t="s">
        <v>68</v>
      </c>
      <c r="F34" s="3">
        <v>2</v>
      </c>
      <c r="G34" s="12">
        <v>27</v>
      </c>
      <c r="H34" s="3">
        <f t="shared" si="5"/>
        <v>13.5</v>
      </c>
      <c r="I34" s="12">
        <f t="shared" si="6"/>
        <v>67.5</v>
      </c>
      <c r="J34" s="44"/>
      <c r="K34" s="33"/>
    </row>
    <row r="35" spans="2:11" x14ac:dyDescent="0.2">
      <c r="B35" s="2">
        <v>26</v>
      </c>
      <c r="C35" s="12" t="s">
        <v>83</v>
      </c>
      <c r="D35" s="3"/>
      <c r="E35" s="27"/>
      <c r="F35" s="21">
        <v>1</v>
      </c>
      <c r="G35" s="12"/>
      <c r="H35" s="3"/>
      <c r="I35" s="12"/>
      <c r="J35" s="30"/>
      <c r="K35" s="33" t="s">
        <v>85</v>
      </c>
    </row>
    <row r="36" spans="2:11" x14ac:dyDescent="0.2">
      <c r="B36" s="2">
        <v>27</v>
      </c>
      <c r="C36" s="12" t="s">
        <v>84</v>
      </c>
      <c r="D36" s="3"/>
      <c r="E36" s="27"/>
      <c r="F36" s="21">
        <v>1</v>
      </c>
      <c r="G36" s="12"/>
      <c r="H36" s="3"/>
      <c r="I36" s="12"/>
      <c r="J36" s="30"/>
      <c r="K36" s="33" t="s">
        <v>86</v>
      </c>
    </row>
    <row r="37" spans="2:11" x14ac:dyDescent="0.2">
      <c r="B37" s="2">
        <v>26</v>
      </c>
      <c r="C37" s="12" t="s">
        <v>71</v>
      </c>
      <c r="D37" s="3" t="s">
        <v>72</v>
      </c>
      <c r="E37" s="12" t="s">
        <v>70</v>
      </c>
      <c r="F37" s="3">
        <v>1</v>
      </c>
      <c r="G37" s="12">
        <v>1062</v>
      </c>
      <c r="H37" s="3">
        <f t="shared" si="5"/>
        <v>265.5</v>
      </c>
      <c r="I37" s="12">
        <f t="shared" si="6"/>
        <v>1327.5</v>
      </c>
      <c r="J37" s="37" t="s">
        <v>76</v>
      </c>
      <c r="K37" s="33"/>
    </row>
    <row r="38" spans="2:11" ht="16" thickBot="1" x14ac:dyDescent="0.25">
      <c r="B38" s="5">
        <v>27</v>
      </c>
      <c r="C38" s="16" t="s">
        <v>73</v>
      </c>
      <c r="D38" s="6"/>
      <c r="E38" s="16"/>
      <c r="F38" s="6">
        <v>1</v>
      </c>
      <c r="G38" s="16">
        <v>70</v>
      </c>
      <c r="H38" s="6">
        <f t="shared" si="5"/>
        <v>17.5</v>
      </c>
      <c r="I38" s="16">
        <f t="shared" si="6"/>
        <v>87.5</v>
      </c>
      <c r="J38" s="38"/>
      <c r="K38" s="34"/>
    </row>
    <row r="39" spans="2:11" ht="16" thickBot="1" x14ac:dyDescent="0.25">
      <c r="H39" s="5" t="s">
        <v>38</v>
      </c>
      <c r="I39" s="29">
        <f>SUM(I22:I38)</f>
        <v>3136.25</v>
      </c>
    </row>
  </sheetData>
  <mergeCells count="9">
    <mergeCell ref="C20:C21"/>
    <mergeCell ref="J37:J38"/>
    <mergeCell ref="J22:J26"/>
    <mergeCell ref="C16:D16"/>
    <mergeCell ref="J3:J6"/>
    <mergeCell ref="J7:J12"/>
    <mergeCell ref="J13:J14"/>
    <mergeCell ref="J27:J28"/>
    <mergeCell ref="J29:J34"/>
  </mergeCells>
  <hyperlinks>
    <hyperlink ref="E7" r:id="rId1"/>
    <hyperlink ref="E24" r:id="rId2"/>
    <hyperlink ref="E25" r:id="rId3"/>
    <hyperlink ref="E27" r:id="rId4"/>
    <hyperlink ref="E28" r:id="rId5"/>
    <hyperlink ref="E34" r:id="rId6"/>
    <hyperlink ref="E13" r:id="rId7"/>
    <hyperlink ref="E4" r:id="rId8"/>
    <hyperlink ref="E33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buy</vt:lpstr>
      <vt:lpstr>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 Alexandru Camil</dc:creator>
  <cp:lastModifiedBy>Microsoft Office User</cp:lastModifiedBy>
  <dcterms:created xsi:type="dcterms:W3CDTF">2017-01-19T13:38:56Z</dcterms:created>
  <dcterms:modified xsi:type="dcterms:W3CDTF">2017-12-19T17:48:02Z</dcterms:modified>
</cp:coreProperties>
</file>