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480" yWindow="-18620" windowWidth="21100" windowHeight="16060" tabRatio="500" activeTab="2"/>
  </bookViews>
  <sheets>
    <sheet name="zonal_t2" sheetId="1" r:id="rId1"/>
    <sheet name="zonal_gas" sheetId="2" r:id="rId2"/>
    <sheet name="zonal_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3" l="1"/>
  <c r="G8" i="3"/>
  <c r="G9" i="3"/>
  <c r="G10" i="3"/>
  <c r="G11" i="3"/>
  <c r="G12" i="3"/>
  <c r="G13" i="3"/>
  <c r="G14" i="3"/>
  <c r="G15" i="3"/>
  <c r="G16" i="3"/>
  <c r="G6" i="3"/>
  <c r="F7" i="3"/>
  <c r="F8" i="3"/>
  <c r="F9" i="3"/>
  <c r="F10" i="3"/>
  <c r="F11" i="3"/>
  <c r="F12" i="3"/>
  <c r="F13" i="3"/>
  <c r="F14" i="3"/>
  <c r="F15" i="3"/>
  <c r="F16" i="3"/>
  <c r="F6" i="3"/>
  <c r="F3" i="1"/>
  <c r="F4" i="1"/>
  <c r="F5" i="1"/>
  <c r="F6" i="1"/>
  <c r="F7" i="1"/>
  <c r="F8" i="1"/>
  <c r="F9" i="1"/>
  <c r="F10" i="1"/>
  <c r="F11" i="1"/>
  <c r="F12" i="1"/>
  <c r="F2" i="1"/>
  <c r="F5" i="2"/>
  <c r="F6" i="2"/>
  <c r="F7" i="2"/>
  <c r="F8" i="2"/>
  <c r="F9" i="2"/>
  <c r="F10" i="2"/>
  <c r="F11" i="2"/>
  <c r="F12" i="2"/>
  <c r="F13" i="2"/>
  <c r="F4" i="2"/>
  <c r="G1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<sst xmlns="http://schemas.openxmlformats.org/spreadsheetml/2006/main" count="57" uniqueCount="20">
  <si>
    <t>zone</t>
  </si>
  <si>
    <t>BUCK T2</t>
  </si>
  <si>
    <t>burnup [FIMA]</t>
  </si>
  <si>
    <t>Analytical T2</t>
  </si>
  <si>
    <t>% Diff</t>
  </si>
  <si>
    <t>#</t>
  </si>
  <si>
    <t>gas_gen</t>
  </si>
  <si>
    <t>gas_rel</t>
  </si>
  <si>
    <t>gas_rel_rate/gas_gen_rate</t>
  </si>
  <si>
    <t>Step</t>
  </si>
  <si>
    <t xml:space="preserve"> time           </t>
  </si>
  <si>
    <t xml:space="preserve"> burnup         </t>
  </si>
  <si>
    <t xml:space="preserve"> gas_gen        </t>
  </si>
  <si>
    <t xml:space="preserve"> gas_rel        </t>
  </si>
  <si>
    <t xml:space="preserve"> zone           </t>
  </si>
  <si>
    <t>+----------------+----------------+----------------+----------------+----------------+</t>
  </si>
  <si>
    <t>T3</t>
  </si>
  <si>
    <t>Burnup</t>
  </si>
  <si>
    <t>Analytical T3</t>
  </si>
  <si>
    <t>%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</si>
</sst>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E+00"/>
    <numFmt numFmtId="170" formatCode="0.000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7" sqref="D27"/>
    </sheetView>
  </sheetViews>
  <sheetFormatPr baseColWidth="10" defaultRowHeight="15" x14ac:dyDescent="0"/>
  <cols>
    <col min="2" max="2" width="5.33203125" customWidth="1"/>
    <col min="3" max="3" width="6" customWidth="1"/>
    <col min="4" max="4" width="14" customWidth="1"/>
    <col min="6" max="6" width="12.1640625" bestFit="1" customWidth="1"/>
  </cols>
  <sheetData>
    <row r="1" spans="1:7">
      <c r="B1" t="s">
        <v>5</v>
      </c>
      <c r="C1" t="s">
        <v>9</v>
      </c>
      <c r="D1" t="s">
        <v>2</v>
      </c>
      <c r="E1" t="s">
        <v>1</v>
      </c>
      <c r="F1" t="s">
        <v>3</v>
      </c>
      <c r="G1" t="s">
        <v>4</v>
      </c>
    </row>
    <row r="2" spans="1:7">
      <c r="B2" t="s">
        <v>5</v>
      </c>
      <c r="C2" s="2">
        <v>1</v>
      </c>
      <c r="D2" s="1">
        <v>3.383676E-3</v>
      </c>
      <c r="E2" s="3">
        <v>1705.502</v>
      </c>
      <c r="F2" s="3">
        <f>87400/8.314/LN(D2*100/0.000712)</f>
        <v>1705.5016819570501</v>
      </c>
      <c r="G2" s="1">
        <f>ABS(F2-E2)*100/F2</f>
        <v>1.864805841129942E-5</v>
      </c>
    </row>
    <row r="3" spans="1:7">
      <c r="B3" t="s">
        <v>5</v>
      </c>
      <c r="C3" s="2">
        <v>2</v>
      </c>
      <c r="D3" s="1">
        <v>6.7673519999999999E-3</v>
      </c>
      <c r="E3" s="3">
        <v>1533.098</v>
      </c>
      <c r="F3" s="3">
        <f>87400/8.314/LN(D3*100/0.000712)</f>
        <v>1533.098149494785</v>
      </c>
      <c r="G3" s="1">
        <f t="shared" ref="G3:G12" si="0">ABS(F3-E3)*100/F3</f>
        <v>9.7511555369617978E-6</v>
      </c>
    </row>
    <row r="4" spans="1:7">
      <c r="B4" t="s">
        <v>5</v>
      </c>
      <c r="C4" s="2">
        <v>3</v>
      </c>
      <c r="D4" s="1">
        <v>1.015103E-2</v>
      </c>
      <c r="E4" s="3">
        <v>1447.5039999999999</v>
      </c>
      <c r="F4" s="3">
        <f>87400/8.314/LN(D4*100/0.000712)</f>
        <v>1447.5043838954459</v>
      </c>
      <c r="G4" s="1">
        <f t="shared" si="0"/>
        <v>2.6521194014457422E-5</v>
      </c>
    </row>
    <row r="5" spans="1:7">
      <c r="B5" t="s">
        <v>5</v>
      </c>
      <c r="C5" s="2">
        <v>4</v>
      </c>
      <c r="D5" s="1">
        <v>1.35347E-2</v>
      </c>
      <c r="E5" s="3">
        <v>1392.35</v>
      </c>
      <c r="F5" s="3">
        <f>87400/8.314/LN(D5*100/0.000712)</f>
        <v>1392.3501329247711</v>
      </c>
      <c r="G5" s="1">
        <f t="shared" si="0"/>
        <v>9.5467920035163027E-6</v>
      </c>
    </row>
    <row r="6" spans="1:7">
      <c r="B6" t="s">
        <v>5</v>
      </c>
      <c r="C6" s="2">
        <v>5</v>
      </c>
      <c r="D6" s="1">
        <v>1.691838E-2</v>
      </c>
      <c r="E6" s="3">
        <v>1352.38</v>
      </c>
      <c r="F6" s="3">
        <f>87400/8.314/LN(D6*100/0.000712)</f>
        <v>1352.3804370537498</v>
      </c>
      <c r="G6" s="1">
        <f t="shared" si="0"/>
        <v>3.2317367045374145E-5</v>
      </c>
    </row>
    <row r="7" spans="1:7">
      <c r="B7" t="s">
        <v>5</v>
      </c>
      <c r="C7" s="2">
        <v>6</v>
      </c>
      <c r="D7" s="1">
        <v>2.030206E-2</v>
      </c>
      <c r="E7" s="3">
        <v>1321.3869999999999</v>
      </c>
      <c r="F7" s="3">
        <f>87400/8.314/LN(D7*100/0.000712)</f>
        <v>1321.3872617273266</v>
      </c>
      <c r="G7" s="1">
        <f t="shared" si="0"/>
        <v>1.9807011484710473E-5</v>
      </c>
    </row>
    <row r="8" spans="1:7">
      <c r="B8" t="s">
        <v>5</v>
      </c>
      <c r="C8" s="2">
        <v>7</v>
      </c>
      <c r="D8" s="1">
        <v>2.3685729999999999E-2</v>
      </c>
      <c r="E8" s="3">
        <v>1296.27</v>
      </c>
      <c r="F8" s="3">
        <f>87400/8.314/LN(D8*100/0.000712)</f>
        <v>1296.2701966516515</v>
      </c>
      <c r="G8" s="1">
        <f t="shared" si="0"/>
        <v>1.5170575706934936E-5</v>
      </c>
    </row>
    <row r="9" spans="1:7">
      <c r="B9" t="s">
        <v>5</v>
      </c>
      <c r="C9" s="2">
        <v>8</v>
      </c>
      <c r="D9" s="1">
        <v>2.7069409999999999E-2</v>
      </c>
      <c r="E9" s="3">
        <v>1275.2719999999999</v>
      </c>
      <c r="F9" s="3">
        <f>87400/8.314/LN(D9*100/0.000712)</f>
        <v>1275.2720550550746</v>
      </c>
      <c r="G9" s="1">
        <f t="shared" si="0"/>
        <v>4.3171238980444123E-6</v>
      </c>
    </row>
    <row r="10" spans="1:7">
      <c r="B10" t="s">
        <v>5</v>
      </c>
      <c r="C10" s="2">
        <v>9</v>
      </c>
      <c r="D10" s="1">
        <v>3.045308E-2</v>
      </c>
      <c r="E10" s="3">
        <v>1257.307</v>
      </c>
      <c r="F10" s="3">
        <f>87400/8.314/LN(D10*100/0.000712)</f>
        <v>1257.3071550473544</v>
      </c>
      <c r="G10" s="1">
        <f t="shared" si="0"/>
        <v>1.2331700631827477E-5</v>
      </c>
    </row>
    <row r="11" spans="1:7">
      <c r="A11" s="1"/>
      <c r="B11" t="s">
        <v>5</v>
      </c>
      <c r="C11" s="2">
        <v>10</v>
      </c>
      <c r="D11" s="1">
        <v>3.383676E-2</v>
      </c>
      <c r="E11" s="3">
        <v>1241.6610000000001</v>
      </c>
      <c r="F11" s="3">
        <f>87400/8.314/LN(D11*100/0.000712)</f>
        <v>1241.6605085067497</v>
      </c>
      <c r="G11" s="1">
        <f t="shared" si="0"/>
        <v>3.9583545340933771E-5</v>
      </c>
    </row>
    <row r="12" spans="1:7">
      <c r="A12" s="1"/>
      <c r="B12" t="s">
        <v>5</v>
      </c>
      <c r="C12" s="2">
        <v>11</v>
      </c>
      <c r="D12" s="1">
        <v>3.722044E-2</v>
      </c>
      <c r="E12" s="3">
        <v>1227.838</v>
      </c>
      <c r="F12" s="3">
        <f>87400/8.314/LN(D12*100/0.000712)</f>
        <v>1227.838143556862</v>
      </c>
      <c r="G12" s="1">
        <f t="shared" si="0"/>
        <v>1.1691839249231502E-5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workbookViewId="0">
      <selection activeCell="E36" sqref="E36"/>
    </sheetView>
  </sheetViews>
  <sheetFormatPr baseColWidth="10" defaultRowHeight="15" x14ac:dyDescent="0"/>
  <cols>
    <col min="2" max="2" width="6.1640625" customWidth="1"/>
    <col min="6" max="6" width="22.5" customWidth="1"/>
  </cols>
  <sheetData>
    <row r="2" spans="1:6">
      <c r="A2" t="s">
        <v>5</v>
      </c>
      <c r="B2" t="s">
        <v>9</v>
      </c>
      <c r="C2" t="s">
        <v>0</v>
      </c>
      <c r="D2" t="s">
        <v>6</v>
      </c>
      <c r="E2" t="s">
        <v>7</v>
      </c>
      <c r="F2" t="s">
        <v>8</v>
      </c>
    </row>
    <row r="3" spans="1:6">
      <c r="A3" t="s">
        <v>5</v>
      </c>
      <c r="B3" s="2">
        <v>1</v>
      </c>
      <c r="C3" s="2">
        <v>4</v>
      </c>
      <c r="D3" s="4">
        <v>41.514449999999997</v>
      </c>
      <c r="E3" s="4">
        <v>4.1514449999999998</v>
      </c>
      <c r="F3" s="4"/>
    </row>
    <row r="4" spans="1:6">
      <c r="A4" t="s">
        <v>5</v>
      </c>
      <c r="B4" s="2">
        <v>2</v>
      </c>
      <c r="C4" s="2">
        <v>4</v>
      </c>
      <c r="D4" s="4">
        <v>83.028890000000004</v>
      </c>
      <c r="E4" s="4">
        <v>8.3028890000000004</v>
      </c>
      <c r="F4" s="5">
        <f>(E4-E3)/(D4-D3)</f>
        <v>9.9999999999999992E-2</v>
      </c>
    </row>
    <row r="5" spans="1:6">
      <c r="A5" t="s">
        <v>5</v>
      </c>
      <c r="B5" s="2">
        <v>3</v>
      </c>
      <c r="C5" s="2">
        <v>4</v>
      </c>
      <c r="D5" s="4">
        <v>124.5433</v>
      </c>
      <c r="E5" s="4">
        <v>12.454330000000001</v>
      </c>
      <c r="F5" s="5">
        <f t="shared" ref="F5:F13" si="0">(E5-E4)/(D5-D4)</f>
        <v>0.1</v>
      </c>
    </row>
    <row r="6" spans="1:6">
      <c r="A6" t="s">
        <v>5</v>
      </c>
      <c r="B6" s="2">
        <v>4</v>
      </c>
      <c r="C6" s="2">
        <v>4</v>
      </c>
      <c r="D6" s="4">
        <v>166.05779999999999</v>
      </c>
      <c r="E6" s="4">
        <v>16.605779999999999</v>
      </c>
      <c r="F6" s="5">
        <f t="shared" si="0"/>
        <v>0.1</v>
      </c>
    </row>
    <row r="7" spans="1:6">
      <c r="A7" t="s">
        <v>5</v>
      </c>
      <c r="B7" s="2">
        <v>5</v>
      </c>
      <c r="C7" s="2">
        <v>4</v>
      </c>
      <c r="D7" s="4">
        <v>207.57220000000001</v>
      </c>
      <c r="E7" s="4">
        <v>20.75722</v>
      </c>
      <c r="F7" s="5">
        <f t="shared" si="0"/>
        <v>9.9999999999999964E-2</v>
      </c>
    </row>
    <row r="8" spans="1:6">
      <c r="A8" t="s">
        <v>5</v>
      </c>
      <c r="B8" s="2">
        <v>6</v>
      </c>
      <c r="C8" s="2">
        <v>4</v>
      </c>
      <c r="D8" s="4">
        <v>249.08670000000001</v>
      </c>
      <c r="E8" s="4">
        <v>24.908670000000001</v>
      </c>
      <c r="F8" s="5">
        <f t="shared" si="0"/>
        <v>0.10000000000000002</v>
      </c>
    </row>
    <row r="9" spans="1:6">
      <c r="A9" t="s">
        <v>5</v>
      </c>
      <c r="B9" s="2">
        <v>7</v>
      </c>
      <c r="C9" s="2">
        <v>3</v>
      </c>
      <c r="D9" s="4">
        <v>290.60109999999997</v>
      </c>
      <c r="E9" s="4">
        <v>30.09797</v>
      </c>
      <c r="F9" s="5">
        <f t="shared" si="0"/>
        <v>0.12500000000000008</v>
      </c>
    </row>
    <row r="10" spans="1:6">
      <c r="A10" t="s">
        <v>5</v>
      </c>
      <c r="B10" s="2">
        <v>8</v>
      </c>
      <c r="C10" s="2">
        <v>3</v>
      </c>
      <c r="D10" s="4">
        <v>332.11559999999997</v>
      </c>
      <c r="E10" s="4">
        <v>36.325139999999998</v>
      </c>
      <c r="F10" s="5">
        <f t="shared" si="0"/>
        <v>0.14999987956015362</v>
      </c>
    </row>
    <row r="11" spans="1:6">
      <c r="A11" t="s">
        <v>5</v>
      </c>
      <c r="B11" s="2">
        <v>9</v>
      </c>
      <c r="C11" s="2">
        <v>1</v>
      </c>
      <c r="D11" s="4">
        <v>373.63</v>
      </c>
      <c r="E11" s="4">
        <v>53.968780000000002</v>
      </c>
      <c r="F11" s="5">
        <f t="shared" si="0"/>
        <v>0.42500048176054561</v>
      </c>
    </row>
    <row r="12" spans="1:6">
      <c r="A12" t="s">
        <v>5</v>
      </c>
      <c r="B12" s="2">
        <v>10</v>
      </c>
      <c r="C12" s="2">
        <v>1</v>
      </c>
      <c r="D12" s="4">
        <v>415.14449999999999</v>
      </c>
      <c r="E12" s="4">
        <v>83.028890000000004</v>
      </c>
      <c r="F12" s="5">
        <f t="shared" si="0"/>
        <v>0.69999903648122952</v>
      </c>
    </row>
    <row r="13" spans="1:6">
      <c r="A13" t="s">
        <v>5</v>
      </c>
      <c r="B13" s="2">
        <v>11</v>
      </c>
      <c r="C13" s="2">
        <v>1</v>
      </c>
      <c r="D13" s="4">
        <v>456.65890000000002</v>
      </c>
      <c r="E13" s="4">
        <v>112.089</v>
      </c>
      <c r="F13" s="5">
        <f t="shared" si="0"/>
        <v>0.70000072264081803</v>
      </c>
    </row>
    <row r="18" spans="3:8"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3:8">
      <c r="C19" t="s">
        <v>15</v>
      </c>
    </row>
    <row r="20" spans="3:8">
      <c r="D20" s="1">
        <v>10000</v>
      </c>
      <c r="E20" s="1">
        <v>3.383676E-3</v>
      </c>
      <c r="F20" s="1">
        <v>41.514449999999997</v>
      </c>
      <c r="G20" s="1">
        <v>4.1514449999999998</v>
      </c>
      <c r="H20" s="1">
        <v>4</v>
      </c>
    </row>
    <row r="21" spans="3:8">
      <c r="D21" s="1">
        <v>20000</v>
      </c>
      <c r="E21" s="1">
        <v>6.7673519999999999E-3</v>
      </c>
      <c r="F21" s="1">
        <v>83.028890000000004</v>
      </c>
      <c r="G21" s="1">
        <v>8.3028890000000004</v>
      </c>
      <c r="H21" s="1">
        <v>4</v>
      </c>
    </row>
    <row r="22" spans="3:8">
      <c r="D22" s="1">
        <v>30000</v>
      </c>
      <c r="E22" s="1">
        <v>1.015103E-2</v>
      </c>
      <c r="F22" s="1">
        <v>124.5433</v>
      </c>
      <c r="G22" s="1">
        <v>12.454330000000001</v>
      </c>
      <c r="H22" s="1">
        <v>4</v>
      </c>
    </row>
    <row r="23" spans="3:8">
      <c r="D23" s="1">
        <v>40000</v>
      </c>
      <c r="E23" s="1">
        <v>1.35347E-2</v>
      </c>
      <c r="F23" s="1">
        <v>166.05779999999999</v>
      </c>
      <c r="G23" s="1">
        <v>16.605779999999999</v>
      </c>
      <c r="H23" s="1">
        <v>4</v>
      </c>
    </row>
    <row r="24" spans="3:8">
      <c r="D24" s="1">
        <v>50000</v>
      </c>
      <c r="E24" s="1">
        <v>1.691838E-2</v>
      </c>
      <c r="F24" s="1">
        <v>207.57220000000001</v>
      </c>
      <c r="G24" s="1">
        <v>20.75722</v>
      </c>
      <c r="H24" s="1">
        <v>4</v>
      </c>
    </row>
    <row r="25" spans="3:8">
      <c r="D25" s="1">
        <v>60000</v>
      </c>
      <c r="E25" s="1">
        <v>2.030206E-2</v>
      </c>
      <c r="F25" s="1">
        <v>249.08670000000001</v>
      </c>
      <c r="G25" s="1">
        <v>24.908670000000001</v>
      </c>
      <c r="H25" s="1">
        <v>4</v>
      </c>
    </row>
    <row r="26" spans="3:8">
      <c r="D26" s="1">
        <v>70000</v>
      </c>
      <c r="E26" s="1">
        <v>2.3685729999999999E-2</v>
      </c>
      <c r="F26" s="1">
        <v>290.60109999999997</v>
      </c>
      <c r="G26" s="1">
        <v>30.09797</v>
      </c>
      <c r="H26" s="1">
        <v>3</v>
      </c>
    </row>
    <row r="27" spans="3:8">
      <c r="D27" s="1">
        <v>80000</v>
      </c>
      <c r="E27" s="1">
        <v>2.7069409999999999E-2</v>
      </c>
      <c r="F27" s="1">
        <v>332.11559999999997</v>
      </c>
      <c r="G27" s="1">
        <v>36.325139999999998</v>
      </c>
      <c r="H27" s="1">
        <v>3</v>
      </c>
    </row>
    <row r="28" spans="3:8">
      <c r="D28" s="1">
        <v>90000</v>
      </c>
      <c r="E28" s="1">
        <v>3.045308E-2</v>
      </c>
      <c r="F28" s="1">
        <v>373.63</v>
      </c>
      <c r="G28" s="1">
        <v>53.968780000000002</v>
      </c>
      <c r="H28" s="1">
        <v>1</v>
      </c>
    </row>
    <row r="29" spans="3:8">
      <c r="D29" s="1">
        <v>100000</v>
      </c>
      <c r="E29" s="1">
        <v>3.383676E-2</v>
      </c>
      <c r="F29" s="1">
        <v>415.14449999999999</v>
      </c>
      <c r="G29" s="1">
        <v>83.028890000000004</v>
      </c>
      <c r="H29" s="1">
        <v>1</v>
      </c>
    </row>
    <row r="30" spans="3:8">
      <c r="D30" s="1">
        <v>110000</v>
      </c>
      <c r="E30" s="1">
        <v>3.722044E-2</v>
      </c>
      <c r="F30" s="1">
        <v>456.65890000000002</v>
      </c>
      <c r="G30" s="1">
        <v>112.089</v>
      </c>
      <c r="H30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6"/>
  <sheetViews>
    <sheetView tabSelected="1" workbookViewId="0">
      <selection activeCell="G20" sqref="G20"/>
    </sheetView>
  </sheetViews>
  <sheetFormatPr baseColWidth="10" defaultRowHeight="15" x14ac:dyDescent="0"/>
  <cols>
    <col min="6" max="6" width="12.33203125" customWidth="1"/>
  </cols>
  <sheetData>
    <row r="5" spans="2:7">
      <c r="B5" t="s">
        <v>5</v>
      </c>
      <c r="C5" t="s">
        <v>9</v>
      </c>
      <c r="D5" t="s">
        <v>17</v>
      </c>
      <c r="E5" t="s">
        <v>16</v>
      </c>
      <c r="F5" t="s">
        <v>18</v>
      </c>
      <c r="G5" t="s">
        <v>19</v>
      </c>
    </row>
    <row r="6" spans="2:7">
      <c r="B6" t="s">
        <v>5</v>
      </c>
      <c r="C6" s="2">
        <v>1</v>
      </c>
      <c r="D6" s="1">
        <v>3.383676E-3</v>
      </c>
      <c r="E6" s="1">
        <v>2383.4490000000001</v>
      </c>
      <c r="F6" s="1">
        <f>44400/8.314/LN(D6*100/0.036)</f>
        <v>2383.4492898346548</v>
      </c>
      <c r="G6" s="1">
        <f>ABS(E6-F6)/F6*100</f>
        <v>1.2160302967585278E-5</v>
      </c>
    </row>
    <row r="7" spans="2:7">
      <c r="B7" t="s">
        <v>5</v>
      </c>
      <c r="C7" s="2">
        <v>2</v>
      </c>
      <c r="D7" s="1">
        <v>6.7673519999999999E-3</v>
      </c>
      <c r="E7" s="1">
        <v>1820.3219999999999</v>
      </c>
      <c r="F7" s="1">
        <f t="shared" ref="F7:F16" si="0">44400/8.314/LN(D7*100/0.036)</f>
        <v>1820.3219296442603</v>
      </c>
      <c r="G7" s="1">
        <f t="shared" ref="G7:G16" si="1">ABS(E7-F7)/F7*100</f>
        <v>3.8650163158045266E-6</v>
      </c>
    </row>
    <row r="8" spans="2:7">
      <c r="B8" t="s">
        <v>5</v>
      </c>
      <c r="C8" s="2">
        <v>3</v>
      </c>
      <c r="D8" s="1">
        <v>1.015103E-2</v>
      </c>
      <c r="E8" s="1">
        <v>1599.29</v>
      </c>
      <c r="F8" s="1">
        <f t="shared" si="0"/>
        <v>1599.2894830388814</v>
      </c>
      <c r="G8" s="1">
        <f t="shared" si="1"/>
        <v>3.2324424319336277E-5</v>
      </c>
    </row>
    <row r="9" spans="2:7">
      <c r="B9" t="s">
        <v>5</v>
      </c>
      <c r="C9" s="2">
        <v>4</v>
      </c>
      <c r="D9" s="1">
        <v>1.35347E-2</v>
      </c>
      <c r="E9" s="1">
        <v>1472.4359999999999</v>
      </c>
      <c r="F9" s="1">
        <f t="shared" si="0"/>
        <v>1472.4359415446709</v>
      </c>
      <c r="G9" s="1">
        <f t="shared" si="1"/>
        <v>3.9699743400967902E-6</v>
      </c>
    </row>
    <row r="10" spans="2:7">
      <c r="B10" t="s">
        <v>5</v>
      </c>
      <c r="C10" s="2">
        <v>5</v>
      </c>
      <c r="D10" s="1">
        <v>1.691838E-2</v>
      </c>
      <c r="E10" s="1">
        <v>1387.096</v>
      </c>
      <c r="F10" s="1">
        <f t="shared" si="0"/>
        <v>1387.0955272255749</v>
      </c>
      <c r="G10" s="1">
        <f t="shared" si="1"/>
        <v>3.4083768266463724E-5</v>
      </c>
    </row>
    <row r="11" spans="2:7">
      <c r="B11" t="s">
        <v>5</v>
      </c>
      <c r="C11" s="2">
        <v>6</v>
      </c>
      <c r="D11" s="1">
        <v>2.030206E-2</v>
      </c>
      <c r="E11" s="1">
        <v>1324.3789999999999</v>
      </c>
      <c r="F11" s="1">
        <f t="shared" si="0"/>
        <v>1324.3786974049283</v>
      </c>
      <c r="G11" s="1">
        <f t="shared" si="1"/>
        <v>2.2848077533214301E-5</v>
      </c>
    </row>
    <row r="12" spans="2:7">
      <c r="B12" t="s">
        <v>5</v>
      </c>
      <c r="C12" s="2">
        <v>7</v>
      </c>
      <c r="D12" s="1">
        <v>2.3685729999999999E-2</v>
      </c>
      <c r="E12" s="1">
        <v>1275.614</v>
      </c>
      <c r="F12" s="1">
        <f t="shared" si="0"/>
        <v>1275.6142561730289</v>
      </c>
      <c r="G12" s="1">
        <f t="shared" si="1"/>
        <v>2.0082327213105148E-5</v>
      </c>
    </row>
    <row r="13" spans="2:7">
      <c r="B13" t="s">
        <v>5</v>
      </c>
      <c r="C13" s="2">
        <v>8</v>
      </c>
      <c r="D13" s="1">
        <v>2.7069409999999999E-2</v>
      </c>
      <c r="E13" s="1">
        <v>1236.1849999999999</v>
      </c>
      <c r="F13" s="1">
        <f t="shared" si="0"/>
        <v>1236.1854229447299</v>
      </c>
      <c r="G13" s="1">
        <f t="shared" si="1"/>
        <v>3.4213696595344205E-5</v>
      </c>
    </row>
    <row r="14" spans="2:7">
      <c r="B14" t="s">
        <v>5</v>
      </c>
      <c r="C14" s="2">
        <v>9</v>
      </c>
      <c r="D14" s="1">
        <v>3.045308E-2</v>
      </c>
      <c r="E14" s="1">
        <v>1203.376</v>
      </c>
      <c r="F14" s="1">
        <f t="shared" si="0"/>
        <v>1203.376337670006</v>
      </c>
      <c r="G14" s="1">
        <f t="shared" si="1"/>
        <v>2.8060216532171536E-5</v>
      </c>
    </row>
    <row r="15" spans="2:7">
      <c r="B15" t="s">
        <v>5</v>
      </c>
      <c r="C15" s="2">
        <v>10</v>
      </c>
      <c r="D15" s="1">
        <v>3.383676E-2</v>
      </c>
      <c r="E15" s="1">
        <v>1175.4690000000001</v>
      </c>
      <c r="F15" s="1">
        <f t="shared" si="0"/>
        <v>1175.4690176056101</v>
      </c>
      <c r="G15" s="1">
        <f t="shared" si="1"/>
        <v>1.4977519457335173E-6</v>
      </c>
    </row>
    <row r="16" spans="2:7">
      <c r="B16" t="s">
        <v>5</v>
      </c>
      <c r="C16" s="2">
        <v>11</v>
      </c>
      <c r="D16" s="1">
        <v>3.722044E-2</v>
      </c>
      <c r="E16" s="1">
        <v>1151.316</v>
      </c>
      <c r="F16" s="1">
        <f t="shared" si="0"/>
        <v>1151.3159369471853</v>
      </c>
      <c r="G16" s="1">
        <f t="shared" si="1"/>
        <v>5.4765866382338525E-6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zonal_t2</vt:lpstr>
      <vt:lpstr>zonal_gas</vt:lpstr>
      <vt:lpstr>zonal_t3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2013-07-02T18:04:29Z</dcterms:created>
  <dcterms:modified xsi:type="dcterms:W3CDTF">2014-10-27T16:48:43Z</dcterms:modified>
</cp:coreProperties>
</file>