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aespinoza2_arizona_edu/Documents/Documents/courses/spring23/sie330R/sie330R-hws/sie330R-hw4/"/>
    </mc:Choice>
  </mc:AlternateContent>
  <xr:revisionPtr revIDLastSave="515" documentId="8_{D0EA582D-79A8-4F37-8431-C0BADF46D872}" xr6:coauthVersionLast="47" xr6:coauthVersionMax="47" xr10:uidLastSave="{50C0FEE4-89D1-446B-BE10-14D72D9C7AAE}"/>
  <bookViews>
    <workbookView xWindow="-90" yWindow="0" windowWidth="9780" windowHeight="10170" firstSheet="1" activeTab="3" xr2:uid="{DA57CC6E-5249-4F5C-8C65-893E2A6BFDF1}"/>
  </bookViews>
  <sheets>
    <sheet name="Sheet2" sheetId="2" r:id="rId1"/>
    <sheet name="Sheet3" sheetId="3" r:id="rId2"/>
    <sheet name="Sheet5" sheetId="5" r:id="rId3"/>
    <sheet name="Sheet6" sheetId="6" r:id="rId4"/>
    <sheet name="Sheet1" sheetId="1" r:id="rId5"/>
  </sheets>
  <definedNames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Sheet1!$C$18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H12" i="1" l="1"/>
  <c r="H11" i="1"/>
  <c r="H10" i="1"/>
  <c r="C7" i="1" s="1"/>
  <c r="H9" i="1"/>
  <c r="C6" i="1" s="1"/>
  <c r="D2" i="1"/>
  <c r="G9" i="1"/>
  <c r="G12" i="1"/>
  <c r="G11" i="1"/>
  <c r="B9" i="1" s="1"/>
  <c r="G10" i="1"/>
  <c r="B8" i="1" s="1"/>
  <c r="B7" i="1" l="1"/>
  <c r="C4" i="1"/>
  <c r="C5" i="1"/>
  <c r="B6" i="1"/>
  <c r="C9" i="1"/>
  <c r="C8" i="1"/>
  <c r="B4" i="1"/>
  <c r="B5" i="1"/>
</calcChain>
</file>

<file path=xl/sharedStrings.xml><?xml version="1.0" encoding="utf-8"?>
<sst xmlns="http://schemas.openxmlformats.org/spreadsheetml/2006/main" count="131" uniqueCount="64">
  <si>
    <t>Tuley-Kramer Pairwise Comparison</t>
  </si>
  <si>
    <t>Comparison</t>
  </si>
  <si>
    <t>Absolute Difference</t>
  </si>
  <si>
    <t>Critical Range</t>
  </si>
  <si>
    <t>µ1 to µ2</t>
  </si>
  <si>
    <t>µ1 to µ3</t>
  </si>
  <si>
    <t>µ1 to µ4</t>
  </si>
  <si>
    <t>µ2 to µ3</t>
  </si>
  <si>
    <t>µ2 to µ4</t>
  </si>
  <si>
    <t>µ3 to µ4</t>
  </si>
  <si>
    <t>Mixing Technique</t>
  </si>
  <si>
    <r>
      <t>Tensile Strength (lb/in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</si>
  <si>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 df</t>
  </si>
  <si>
    <t>Q</t>
  </si>
  <si>
    <t>Den df</t>
  </si>
  <si>
    <t xml:space="preserve">µ2 </t>
  </si>
  <si>
    <t>µ3</t>
  </si>
  <si>
    <t>µ4</t>
  </si>
  <si>
    <t>mean</t>
  </si>
  <si>
    <t>var</t>
  </si>
  <si>
    <t>Results (if absolute diff &gt; critical range, then µ's are not equal )</t>
  </si>
  <si>
    <t>µ1 = µ2</t>
  </si>
  <si>
    <t>µ1 = µ3</t>
  </si>
  <si>
    <r>
      <t xml:space="preserve">µ1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µ4</t>
    </r>
  </si>
  <si>
    <t>µ2 = µ3</t>
  </si>
  <si>
    <r>
      <t xml:space="preserve">µ2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µ4</t>
    </r>
  </si>
  <si>
    <r>
      <t xml:space="preserve">µ3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µ4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</si>
  <si>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</si>
  <si>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</si>
  <si>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</si>
  <si>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</si>
  <si>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</si>
  <si>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</si>
  <si>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</si>
  <si>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</si>
  <si>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</si>
  <si>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</si>
  <si>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</si>
  <si>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</si>
  <si>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</si>
  <si>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</si>
  <si>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</si>
  <si>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</si>
  <si>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</si>
  <si>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</si>
  <si>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</si>
  <si>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</si>
  <si>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</si>
  <si>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</si>
  <si>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</si>
  <si>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</si>
  <si>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</si>
  <si>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</si>
  <si>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</si>
  <si>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</si>
  <si>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</si>
  <si>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Data</t>
  </si>
  <si>
    <t>Z-values</t>
  </si>
  <si>
    <t>Standard Residuals</t>
  </si>
  <si>
    <t>PROBABILITY OUTPUT</t>
  </si>
  <si>
    <t>Percentile</t>
  </si>
  <si>
    <t>Y</t>
  </si>
  <si>
    <t>Weight percentage</t>
  </si>
  <si>
    <t>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</si>
</sst>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E7E5E1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rgb="FF80808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80808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Dashed">
        <color rgb="FF363A3C"/>
      </left>
      <right style="mediumDashed">
        <color rgb="FF363A3C"/>
      </right>
      <top style="mediumDashed">
        <color rgb="FF363A3C"/>
      </top>
      <bottom style="mediumDashed">
        <color rgb="FF363A3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center" wrapText="1" indent="4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1"/>
    </xf>
    <xf numFmtId="0" fontId="0" fillId="0" borderId="3" xfId="0" applyBorder="1" applyAlignment="1">
      <alignment horizontal="right" vertical="center" wrapText="1"/>
    </xf>
    <xf numFmtId="0" fontId="0" fillId="0" borderId="3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/>
    <xf numFmtId="0" fontId="0" fillId="0" borderId="4" xfId="0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Continuous"/>
    </xf>
    <xf numFmtId="0" fontId="5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Sheet1!$A$16:$A$31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xVal>
          <c:yVal>
            <c:numRef>
              <c:f>Sheet2!$C$25:$C$40</c:f>
              <c:numCache>
                <c:formatCode>General</c:formatCode>
                <c:ptCount val="16"/>
                <c:pt idx="0">
                  <c:v>26.675000000000182</c:v>
                </c:pt>
                <c:pt idx="1">
                  <c:v>-102.32499999999982</c:v>
                </c:pt>
                <c:pt idx="2">
                  <c:v>-237.32499999999982</c:v>
                </c:pt>
                <c:pt idx="3">
                  <c:v>-212.32499999999982</c:v>
                </c:pt>
                <c:pt idx="4">
                  <c:v>211.34999999999991</c:v>
                </c:pt>
                <c:pt idx="5">
                  <c:v>311.34999999999991</c:v>
                </c:pt>
                <c:pt idx="6">
                  <c:v>-13.650000000000091</c:v>
                </c:pt>
                <c:pt idx="7">
                  <c:v>161.34999999999991</c:v>
                </c:pt>
                <c:pt idx="8">
                  <c:v>-74.975000000000364</c:v>
                </c:pt>
                <c:pt idx="9">
                  <c:v>25.024999999999636</c:v>
                </c:pt>
                <c:pt idx="10">
                  <c:v>110.02499999999964</c:v>
                </c:pt>
                <c:pt idx="11">
                  <c:v>175.02499999999964</c:v>
                </c:pt>
                <c:pt idx="12">
                  <c:v>-161.30000000000018</c:v>
                </c:pt>
                <c:pt idx="13">
                  <c:v>-61.300000000000182</c:v>
                </c:pt>
                <c:pt idx="14">
                  <c:v>-161.30000000000018</c:v>
                </c:pt>
                <c:pt idx="15">
                  <c:v>3.6999999999998181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0C-4FFF-B133-EBCC4BF2C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761440"/>
        <c:axId val="892767264"/>
      </c:scatterChart>
      <c:valAx>
        <c:axId val="89276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2767264"/>
        <c:crosses val="autoZero"/>
        <c:crossBetween val="midCat"/>
      </c:valAx>
      <c:valAx>
        <c:axId val="892767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27614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 Probability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Sheet3!$A$2:$A$17</c:f>
              <c:numCache>
                <c:formatCode>General</c:formatCode>
                <c:ptCount val="16"/>
                <c:pt idx="0">
                  <c:v>3129</c:v>
                </c:pt>
                <c:pt idx="1">
                  <c:v>3000</c:v>
                </c:pt>
                <c:pt idx="2">
                  <c:v>2865</c:v>
                </c:pt>
                <c:pt idx="3">
                  <c:v>2890</c:v>
                </c:pt>
                <c:pt idx="4">
                  <c:v>3200</c:v>
                </c:pt>
                <c:pt idx="5">
                  <c:v>3300</c:v>
                </c:pt>
                <c:pt idx="6">
                  <c:v>2975</c:v>
                </c:pt>
                <c:pt idx="7">
                  <c:v>3150</c:v>
                </c:pt>
                <c:pt idx="8">
                  <c:v>2800</c:v>
                </c:pt>
                <c:pt idx="9">
                  <c:v>2900</c:v>
                </c:pt>
                <c:pt idx="10">
                  <c:v>2985</c:v>
                </c:pt>
                <c:pt idx="11">
                  <c:v>3050</c:v>
                </c:pt>
                <c:pt idx="12">
                  <c:v>2600</c:v>
                </c:pt>
                <c:pt idx="13">
                  <c:v>2700</c:v>
                </c:pt>
                <c:pt idx="14">
                  <c:v>2600</c:v>
                </c:pt>
                <c:pt idx="15">
                  <c:v>2765</c:v>
                </c:pt>
              </c:numCache>
            </c:numRef>
          </c:xVal>
          <c:yVal>
            <c:numRef>
              <c:f>Sheet3!$B$2:$B$17</c:f>
              <c:numCache>
                <c:formatCode>General</c:formatCode>
                <c:ptCount val="16"/>
                <c:pt idx="0">
                  <c:v>0.77642176114792794</c:v>
                </c:pt>
                <c:pt idx="1">
                  <c:v>0.40225006532172536</c:v>
                </c:pt>
                <c:pt idx="2">
                  <c:v>-0.40225006532172536</c:v>
                </c:pt>
                <c:pt idx="3">
                  <c:v>-0.23720210932878771</c:v>
                </c:pt>
                <c:pt idx="4">
                  <c:v>1.3180108973035372</c:v>
                </c:pt>
                <c:pt idx="5">
                  <c:v>1.8627318674216511</c:v>
                </c:pt>
                <c:pt idx="6">
                  <c:v>7.8412412733112211E-2</c:v>
                </c:pt>
                <c:pt idx="7">
                  <c:v>1.0099901692495805</c:v>
                </c:pt>
                <c:pt idx="8">
                  <c:v>-0.57913216225555586</c:v>
                </c:pt>
                <c:pt idx="9">
                  <c:v>-7.8412412733112211E-2</c:v>
                </c:pt>
                <c:pt idx="10">
                  <c:v>0.23720210932878771</c:v>
                </c:pt>
                <c:pt idx="11">
                  <c:v>0.57913216225555586</c:v>
                </c:pt>
                <c:pt idx="12">
                  <c:v>-1.8627318674216511</c:v>
                </c:pt>
                <c:pt idx="13">
                  <c:v>-1.0099901692495805</c:v>
                </c:pt>
                <c:pt idx="14">
                  <c:v>-1.8627318674216511</c:v>
                </c:pt>
                <c:pt idx="15">
                  <c:v>-0.77642176114792794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9-46AC-BE77-6F4DF68C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104"/>
        <c:axId val="651568544"/>
      </c:scatterChart>
      <c:valAx>
        <c:axId val="65158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Tensile Strength (lb/in^2)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68544"/>
        <c:crosses val="autoZero"/>
        <c:crossBetween val="midCat"/>
      </c:valAx>
      <c:valAx>
        <c:axId val="65156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Sheet1!$A$16:$A$31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xVal>
          <c:yVal>
            <c:numRef>
              <c:f>Sheet5!$C$25:$C$40</c:f>
              <c:numCache>
                <c:formatCode>General</c:formatCode>
                <c:ptCount val="16"/>
                <c:pt idx="0">
                  <c:v>26.675000000000182</c:v>
                </c:pt>
                <c:pt idx="1">
                  <c:v>-102.32499999999982</c:v>
                </c:pt>
                <c:pt idx="2">
                  <c:v>-237.32499999999982</c:v>
                </c:pt>
                <c:pt idx="3">
                  <c:v>-212.32499999999982</c:v>
                </c:pt>
                <c:pt idx="4">
                  <c:v>211.34999999999991</c:v>
                </c:pt>
                <c:pt idx="5">
                  <c:v>311.34999999999991</c:v>
                </c:pt>
                <c:pt idx="6">
                  <c:v>-13.650000000000091</c:v>
                </c:pt>
                <c:pt idx="7">
                  <c:v>161.34999999999991</c:v>
                </c:pt>
                <c:pt idx="8">
                  <c:v>-74.975000000000364</c:v>
                </c:pt>
                <c:pt idx="9">
                  <c:v>25.024999999999636</c:v>
                </c:pt>
                <c:pt idx="10">
                  <c:v>110.02499999999964</c:v>
                </c:pt>
                <c:pt idx="11">
                  <c:v>175.02499999999964</c:v>
                </c:pt>
                <c:pt idx="12">
                  <c:v>-161.30000000000018</c:v>
                </c:pt>
                <c:pt idx="13">
                  <c:v>-61.300000000000182</c:v>
                </c:pt>
                <c:pt idx="14">
                  <c:v>-161.30000000000018</c:v>
                </c:pt>
                <c:pt idx="15">
                  <c:v>3.6999999999998181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DA-4967-8389-0D3390A8D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465280"/>
        <c:axId val="900467360"/>
      </c:scatterChart>
      <c:valAx>
        <c:axId val="90046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67360"/>
        <c:crosses val="autoZero"/>
        <c:crossBetween val="midCat"/>
      </c:valAx>
      <c:valAx>
        <c:axId val="900467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652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Sheet1!$A$16:$A$31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xVal>
          <c:yVal>
            <c:numRef>
              <c:f>Sheet1!$B$16:$B$31</c:f>
              <c:numCache>
                <c:formatCode>General</c:formatCode>
                <c:ptCount val="16"/>
                <c:pt idx="0">
                  <c:v>3129</c:v>
                </c:pt>
                <c:pt idx="1">
                  <c:v>3000</c:v>
                </c:pt>
                <c:pt idx="2">
                  <c:v>2865</c:v>
                </c:pt>
                <c:pt idx="3">
                  <c:v>2890</c:v>
                </c:pt>
                <c:pt idx="4">
                  <c:v>3200</c:v>
                </c:pt>
                <c:pt idx="5">
                  <c:v>3300</c:v>
                </c:pt>
                <c:pt idx="6">
                  <c:v>2975</c:v>
                </c:pt>
                <c:pt idx="7">
                  <c:v>3150</c:v>
                </c:pt>
                <c:pt idx="8">
                  <c:v>2800</c:v>
                </c:pt>
                <c:pt idx="9">
                  <c:v>2900</c:v>
                </c:pt>
                <c:pt idx="10">
                  <c:v>2985</c:v>
                </c:pt>
                <c:pt idx="11">
                  <c:v>3050</c:v>
                </c:pt>
                <c:pt idx="12">
                  <c:v>2600</c:v>
                </c:pt>
                <c:pt idx="13">
                  <c:v>2700</c:v>
                </c:pt>
                <c:pt idx="14">
                  <c:v>2600</c:v>
                </c:pt>
                <c:pt idx="15">
                  <c:v>2765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EC2-432C-8C3F-B5DC2A9AC95E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Sheet1!$A$16:$A$31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</c:numCache>
            </c:numRef>
          </c:xVal>
          <c:yVal>
            <c:numRef>
              <c:f>Sheet5!$B$25:$B$40</c:f>
              <c:numCache>
                <c:formatCode>General</c:formatCode>
                <c:ptCount val="16"/>
                <c:pt idx="0">
                  <c:v>3102.3249999999998</c:v>
                </c:pt>
                <c:pt idx="1">
                  <c:v>3102.3249999999998</c:v>
                </c:pt>
                <c:pt idx="2">
                  <c:v>3102.3249999999998</c:v>
                </c:pt>
                <c:pt idx="3">
                  <c:v>3102.3249999999998</c:v>
                </c:pt>
                <c:pt idx="4">
                  <c:v>2988.65</c:v>
                </c:pt>
                <c:pt idx="5">
                  <c:v>2988.65</c:v>
                </c:pt>
                <c:pt idx="6">
                  <c:v>2988.65</c:v>
                </c:pt>
                <c:pt idx="7">
                  <c:v>2988.65</c:v>
                </c:pt>
                <c:pt idx="8">
                  <c:v>2874.9750000000004</c:v>
                </c:pt>
                <c:pt idx="9">
                  <c:v>2874.9750000000004</c:v>
                </c:pt>
                <c:pt idx="10">
                  <c:v>2874.9750000000004</c:v>
                </c:pt>
                <c:pt idx="11">
                  <c:v>2874.9750000000004</c:v>
                </c:pt>
                <c:pt idx="12">
                  <c:v>2761.3</c:v>
                </c:pt>
                <c:pt idx="13">
                  <c:v>2761.3</c:v>
                </c:pt>
                <c:pt idx="14">
                  <c:v>2761.3</c:v>
                </c:pt>
                <c:pt idx="15">
                  <c:v>2761.3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EC2-432C-8C3F-B5DC2A9AC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471520"/>
        <c:axId val="900466112"/>
      </c:scatterChart>
      <c:valAx>
        <c:axId val="90047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66112"/>
        <c:crosses val="autoZero"/>
        <c:crossBetween val="midCat"/>
      </c:valAx>
      <c:valAx>
        <c:axId val="900466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715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Sheet5!$F$25:$F$40</c:f>
              <c:numCache>
                <c:formatCode>General</c:formatCode>
                <c:ptCount val="16"/>
                <c:pt idx="0">
                  <c:v>3.125</c:v>
                </c:pt>
                <c:pt idx="1">
                  <c:v>9.375</c:v>
                </c:pt>
                <c:pt idx="2">
                  <c:v>15.625</c:v>
                </c:pt>
                <c:pt idx="3">
                  <c:v>21.875</c:v>
                </c:pt>
                <c:pt idx="4">
                  <c:v>28.125</c:v>
                </c:pt>
                <c:pt idx="5">
                  <c:v>34.375</c:v>
                </c:pt>
                <c:pt idx="6">
                  <c:v>40.625</c:v>
                </c:pt>
                <c:pt idx="7">
                  <c:v>46.875</c:v>
                </c:pt>
                <c:pt idx="8">
                  <c:v>53.125</c:v>
                </c:pt>
                <c:pt idx="9">
                  <c:v>59.375</c:v>
                </c:pt>
                <c:pt idx="10">
                  <c:v>65.625</c:v>
                </c:pt>
                <c:pt idx="11">
                  <c:v>71.875</c:v>
                </c:pt>
                <c:pt idx="12">
                  <c:v>78.125</c:v>
                </c:pt>
                <c:pt idx="13">
                  <c:v>84.375</c:v>
                </c:pt>
                <c:pt idx="14">
                  <c:v>90.625</c:v>
                </c:pt>
                <c:pt idx="15">
                  <c:v>96.875</c:v>
                </c:pt>
              </c:numCache>
            </c:numRef>
          </c:xVal>
          <c:yVal>
            <c:numRef>
              <c:f>Sheet5!$G$25:$G$40</c:f>
              <c:numCache>
                <c:formatCode>General</c:formatCode>
                <c:ptCount val="16"/>
                <c:pt idx="0">
                  <c:v>2600</c:v>
                </c:pt>
                <c:pt idx="1">
                  <c:v>2600</c:v>
                </c:pt>
                <c:pt idx="2">
                  <c:v>2700</c:v>
                </c:pt>
                <c:pt idx="3">
                  <c:v>2765</c:v>
                </c:pt>
                <c:pt idx="4">
                  <c:v>2800</c:v>
                </c:pt>
                <c:pt idx="5">
                  <c:v>2865</c:v>
                </c:pt>
                <c:pt idx="6">
                  <c:v>2890</c:v>
                </c:pt>
                <c:pt idx="7">
                  <c:v>2900</c:v>
                </c:pt>
                <c:pt idx="8">
                  <c:v>2975</c:v>
                </c:pt>
                <c:pt idx="9">
                  <c:v>2985</c:v>
                </c:pt>
                <c:pt idx="10">
                  <c:v>3000</c:v>
                </c:pt>
                <c:pt idx="11">
                  <c:v>3050</c:v>
                </c:pt>
                <c:pt idx="12">
                  <c:v>3129</c:v>
                </c:pt>
                <c:pt idx="13">
                  <c:v>3150</c:v>
                </c:pt>
                <c:pt idx="14">
                  <c:v>3200</c:v>
                </c:pt>
                <c:pt idx="15">
                  <c:v>3300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33-4E25-AD39-A305A6821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462784"/>
        <c:axId val="900467776"/>
      </c:scatterChart>
      <c:valAx>
        <c:axId val="900462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67776"/>
        <c:crosses val="autoZero"/>
        <c:crossBetween val="midCat"/>
      </c:valAx>
      <c:valAx>
        <c:axId val="90046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04627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Residuals</a:t>
            </a:r>
            <a:r>
              <a:rPr lang="en-US" b="1" baseline="0"/>
              <a:t> v Predicted Tensil Strength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Sheet5!$B$25:$B$40</c:f>
              <c:numCache>
                <c:formatCode>General</c:formatCode>
                <c:ptCount val="16"/>
                <c:pt idx="0">
                  <c:v>3102.3249999999998</c:v>
                </c:pt>
                <c:pt idx="1">
                  <c:v>3102.3249999999998</c:v>
                </c:pt>
                <c:pt idx="2">
                  <c:v>3102.3249999999998</c:v>
                </c:pt>
                <c:pt idx="3">
                  <c:v>3102.3249999999998</c:v>
                </c:pt>
                <c:pt idx="4">
                  <c:v>2988.65</c:v>
                </c:pt>
                <c:pt idx="5">
                  <c:v>2988.65</c:v>
                </c:pt>
                <c:pt idx="6">
                  <c:v>2988.65</c:v>
                </c:pt>
                <c:pt idx="7">
                  <c:v>2988.65</c:v>
                </c:pt>
                <c:pt idx="8">
                  <c:v>2874.9750000000004</c:v>
                </c:pt>
                <c:pt idx="9">
                  <c:v>2874.9750000000004</c:v>
                </c:pt>
                <c:pt idx="10">
                  <c:v>2874.9750000000004</c:v>
                </c:pt>
                <c:pt idx="11">
                  <c:v>2874.9750000000004</c:v>
                </c:pt>
                <c:pt idx="12">
                  <c:v>2761.3</c:v>
                </c:pt>
                <c:pt idx="13">
                  <c:v>2761.3</c:v>
                </c:pt>
                <c:pt idx="14">
                  <c:v>2761.3</c:v>
                </c:pt>
                <c:pt idx="15">
                  <c:v>2761.3</c:v>
                </c:pt>
              </c:numCache>
            </c:numRef>
          </c:xVal>
          <c:yVal>
            <c:numRef>
              <c:f>Sheet5!$C$25:$C$40</c:f>
              <c:numCache>
                <c:formatCode>General</c:formatCode>
                <c:ptCount val="16"/>
                <c:pt idx="0">
                  <c:v>26.675000000000182</c:v>
                </c:pt>
                <c:pt idx="1">
                  <c:v>-102.32499999999982</c:v>
                </c:pt>
                <c:pt idx="2">
                  <c:v>-237.32499999999982</c:v>
                </c:pt>
                <c:pt idx="3">
                  <c:v>-212.32499999999982</c:v>
                </c:pt>
                <c:pt idx="4">
                  <c:v>211.34999999999991</c:v>
                </c:pt>
                <c:pt idx="5">
                  <c:v>311.34999999999991</c:v>
                </c:pt>
                <c:pt idx="6">
                  <c:v>-13.650000000000091</c:v>
                </c:pt>
                <c:pt idx="7">
                  <c:v>161.34999999999991</c:v>
                </c:pt>
                <c:pt idx="8">
                  <c:v>-74.975000000000364</c:v>
                </c:pt>
                <c:pt idx="9">
                  <c:v>25.024999999999636</c:v>
                </c:pt>
                <c:pt idx="10">
                  <c:v>110.02499999999964</c:v>
                </c:pt>
                <c:pt idx="11">
                  <c:v>175.02499999999964</c:v>
                </c:pt>
                <c:pt idx="12">
                  <c:v>-161.30000000000018</c:v>
                </c:pt>
                <c:pt idx="13">
                  <c:v>-61.300000000000182</c:v>
                </c:pt>
                <c:pt idx="14">
                  <c:v>-161.30000000000018</c:v>
                </c:pt>
                <c:pt idx="15">
                  <c:v>3.6999999999998181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B5-496D-85E3-B2A34C9E5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2129264"/>
        <c:axId val="872127600"/>
      </c:scatterChart>
      <c:valAx>
        <c:axId val="87212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Predicted Tensile Strength</a:t>
                </a:r>
                <a:r>
                  <a:rPr lang="en-US" b="1" baseline="0"/>
                  <a:t> (lb/in^2)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27600"/>
        <c:crosses val="autoZero"/>
        <c:crossBetween val="midCat"/>
      </c:valAx>
      <c:valAx>
        <c:axId val="8721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Residuals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212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Sheet1!$D$16:$D$40</c:f>
              <c:numCache>
                <c:formatCode>General</c:formatCode>
                <c:ptCount val="2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</c:numCache>
            </c:numRef>
          </c:xVal>
          <c:yVal>
            <c:numRef>
              <c:f>Sheet6!$C$25:$C$49</c:f>
              <c:numCache>
                <c:formatCode>General</c:formatCode>
                <c:ptCount val="25"/>
                <c:pt idx="0">
                  <c:v>-6.3999999999999986</c:v>
                </c:pt>
                <c:pt idx="1">
                  <c:v>-6.3999999999999986</c:v>
                </c:pt>
                <c:pt idx="2">
                  <c:v>1.6000000000000014</c:v>
                </c:pt>
                <c:pt idx="3">
                  <c:v>-2.3999999999999986</c:v>
                </c:pt>
                <c:pt idx="4">
                  <c:v>-4.3999999999999986</c:v>
                </c:pt>
                <c:pt idx="5">
                  <c:v>-2.2199999999999989</c:v>
                </c:pt>
                <c:pt idx="6">
                  <c:v>2.7800000000000011</c:v>
                </c:pt>
                <c:pt idx="7">
                  <c:v>-2.2199999999999989</c:v>
                </c:pt>
                <c:pt idx="8">
                  <c:v>3.7800000000000011</c:v>
                </c:pt>
                <c:pt idx="9">
                  <c:v>3.7800000000000011</c:v>
                </c:pt>
                <c:pt idx="10">
                  <c:v>-1.0399999999999991</c:v>
                </c:pt>
                <c:pt idx="11">
                  <c:v>3.9600000000000009</c:v>
                </c:pt>
                <c:pt idx="12">
                  <c:v>3.9600000000000009</c:v>
                </c:pt>
                <c:pt idx="13">
                  <c:v>2.9600000000000009</c:v>
                </c:pt>
                <c:pt idx="14">
                  <c:v>2.9600000000000009</c:v>
                </c:pt>
                <c:pt idx="15">
                  <c:v>3.1400000000000006</c:v>
                </c:pt>
                <c:pt idx="16">
                  <c:v>9.14</c:v>
                </c:pt>
                <c:pt idx="17">
                  <c:v>6.1400000000000006</c:v>
                </c:pt>
                <c:pt idx="18">
                  <c:v>3.1400000000000006</c:v>
                </c:pt>
                <c:pt idx="19">
                  <c:v>7.1400000000000006</c:v>
                </c:pt>
                <c:pt idx="20">
                  <c:v>-9.68</c:v>
                </c:pt>
                <c:pt idx="21">
                  <c:v>-6.68</c:v>
                </c:pt>
                <c:pt idx="22">
                  <c:v>-5.68</c:v>
                </c:pt>
                <c:pt idx="23">
                  <c:v>-1.6799999999999997</c:v>
                </c:pt>
                <c:pt idx="24">
                  <c:v>-5.68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709-41B7-810B-4C529F22DE43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47343888"/>
        <c:axId val="1047345968"/>
      </c:scatterChart>
      <c:valAx>
        <c:axId val="104734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Cotton Weight</a:t>
                </a:r>
                <a:r>
                  <a:rPr lang="en-US" baseline="0"/>
                  <a:t> Percentage (%)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345968"/>
        <c:crosses val="autoZero"/>
        <c:crossBetween val="midCat"/>
      </c:valAx>
      <c:valAx>
        <c:axId val="1047345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343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Sheet1!$D$16:$D$40</c:f>
              <c:numCache>
                <c:formatCode>General</c:formatCode>
                <c:ptCount val="2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</c:numCache>
            </c:numRef>
          </c:xVal>
          <c:yVal>
            <c:numRef>
              <c:f>Sheet1!$E$16:$E$40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15</c:v>
                </c:pt>
                <c:pt idx="3">
                  <c:v>11</c:v>
                </c:pt>
                <c:pt idx="4">
                  <c:v>9</c:v>
                </c:pt>
                <c:pt idx="5">
                  <c:v>12</c:v>
                </c:pt>
                <c:pt idx="6">
                  <c:v>17</c:v>
                </c:pt>
                <c:pt idx="7">
                  <c:v>12</c:v>
                </c:pt>
                <c:pt idx="8">
                  <c:v>18</c:v>
                </c:pt>
                <c:pt idx="9">
                  <c:v>18</c:v>
                </c:pt>
                <c:pt idx="10">
                  <c:v>14</c:v>
                </c:pt>
                <c:pt idx="11">
                  <c:v>19</c:v>
                </c:pt>
                <c:pt idx="12">
                  <c:v>19</c:v>
                </c:pt>
                <c:pt idx="13">
                  <c:v>18</c:v>
                </c:pt>
                <c:pt idx="14">
                  <c:v>18</c:v>
                </c:pt>
                <c:pt idx="15">
                  <c:v>19</c:v>
                </c:pt>
                <c:pt idx="16">
                  <c:v>25</c:v>
                </c:pt>
                <c:pt idx="17">
                  <c:v>22</c:v>
                </c:pt>
                <c:pt idx="18">
                  <c:v>19</c:v>
                </c:pt>
                <c:pt idx="19">
                  <c:v>23</c:v>
                </c:pt>
                <c:pt idx="20">
                  <c:v>7</c:v>
                </c:pt>
                <c:pt idx="21">
                  <c:v>10</c:v>
                </c:pt>
                <c:pt idx="22">
                  <c:v>11</c:v>
                </c:pt>
                <c:pt idx="23">
                  <c:v>15</c:v>
                </c:pt>
                <c:pt idx="24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8-47A4-AEB7-8E70A36C594F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Sheet1!$D$16:$D$40</c:f>
              <c:numCache>
                <c:formatCode>General</c:formatCode>
                <c:ptCount val="25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</c:numCache>
            </c:numRef>
          </c:xVal>
          <c:yVal>
            <c:numRef>
              <c:f>Sheet6!$B$25:$B$49</c:f>
              <c:numCache>
                <c:formatCode>General</c:formatCode>
                <c:ptCount val="25"/>
                <c:pt idx="0">
                  <c:v>13.399999999999999</c:v>
                </c:pt>
                <c:pt idx="1">
                  <c:v>13.399999999999999</c:v>
                </c:pt>
                <c:pt idx="2">
                  <c:v>13.399999999999999</c:v>
                </c:pt>
                <c:pt idx="3">
                  <c:v>13.399999999999999</c:v>
                </c:pt>
                <c:pt idx="4">
                  <c:v>13.399999999999999</c:v>
                </c:pt>
                <c:pt idx="5">
                  <c:v>14.219999999999999</c:v>
                </c:pt>
                <c:pt idx="6">
                  <c:v>14.219999999999999</c:v>
                </c:pt>
                <c:pt idx="7">
                  <c:v>14.219999999999999</c:v>
                </c:pt>
                <c:pt idx="8">
                  <c:v>14.219999999999999</c:v>
                </c:pt>
                <c:pt idx="9">
                  <c:v>14.219999999999999</c:v>
                </c:pt>
                <c:pt idx="10">
                  <c:v>15.04</c:v>
                </c:pt>
                <c:pt idx="11">
                  <c:v>15.04</c:v>
                </c:pt>
                <c:pt idx="12">
                  <c:v>15.04</c:v>
                </c:pt>
                <c:pt idx="13">
                  <c:v>15.04</c:v>
                </c:pt>
                <c:pt idx="14">
                  <c:v>15.04</c:v>
                </c:pt>
                <c:pt idx="15">
                  <c:v>15.86</c:v>
                </c:pt>
                <c:pt idx="16">
                  <c:v>15.86</c:v>
                </c:pt>
                <c:pt idx="17">
                  <c:v>15.86</c:v>
                </c:pt>
                <c:pt idx="18">
                  <c:v>15.86</c:v>
                </c:pt>
                <c:pt idx="19">
                  <c:v>15.86</c:v>
                </c:pt>
                <c:pt idx="20">
                  <c:v>16.68</c:v>
                </c:pt>
                <c:pt idx="21">
                  <c:v>16.68</c:v>
                </c:pt>
                <c:pt idx="22">
                  <c:v>16.68</c:v>
                </c:pt>
                <c:pt idx="23">
                  <c:v>16.68</c:v>
                </c:pt>
                <c:pt idx="24">
                  <c:v>16.68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8-47A4-AEB7-8E70A36C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336816"/>
        <c:axId val="1047337648"/>
      </c:scatterChart>
      <c:valAx>
        <c:axId val="104733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337648"/>
        <c:crosses val="autoZero"/>
        <c:crossBetween val="midCat"/>
      </c:valAx>
      <c:valAx>
        <c:axId val="1047337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33681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Sheet6!$F$25:$F$49</c:f>
              <c:numCache>
                <c:formatCode>General</c:formatCode>
                <c:ptCount val="25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</c:numCache>
            </c:numRef>
          </c:xVal>
          <c:yVal>
            <c:numRef>
              <c:f>Sheet6!$G$25:$G$49</c:f>
              <c:numCache>
                <c:formatCode>General</c:formatCode>
                <c:ptCount val="25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12</c:v>
                </c:pt>
                <c:pt idx="9">
                  <c:v>12</c:v>
                </c:pt>
                <c:pt idx="10">
                  <c:v>14</c:v>
                </c:pt>
                <c:pt idx="11">
                  <c:v>15</c:v>
                </c:pt>
                <c:pt idx="12">
                  <c:v>15</c:v>
                </c:pt>
                <c:pt idx="13">
                  <c:v>17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22</c:v>
                </c:pt>
                <c:pt idx="23">
                  <c:v>23</c:v>
                </c:pt>
                <c:pt idx="2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D2-488D-B046-8A20C9CC6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7223040"/>
        <c:axId val="1047223456"/>
      </c:scatterChart>
      <c:valAx>
        <c:axId val="1047223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223456"/>
        <c:crosses val="autoZero"/>
        <c:crossBetween val="midCat"/>
      </c:valAx>
      <c:valAx>
        <c:axId val="1047223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Observations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72230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08251-4AA1-051E-6F48-07CC8B424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606425</xdr:colOff>
      <xdr:row>2</xdr:row>
      <xdr:rowOff>57150</xdr:rowOff>
    </xdr:from>
    <xdr:to>
      <xdr:col>10</xdr:col>
      <xdr:colOff>301625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35880-2549-A4F2-475F-C06D15E002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3ED609-37F2-206B-7E42-0F2D25F25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41905</xdr:colOff>
      <xdr:row>25</xdr:row>
      <xdr:rowOff>9503</xdr:rowOff>
    </xdr:from>
    <xdr:to>
      <xdr:col>23</xdr:col>
      <xdr:colOff>41906</xdr:colOff>
      <xdr:row>35</xdr:row>
      <xdr:rowOff>44139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66C51C-A45C-1DC1-FE75-BB079ADDC9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11560</xdr:colOff>
      <xdr:row>14</xdr:row>
      <xdr:rowOff>6838</xdr:rowOff>
    </xdr:from>
    <xdr:to>
      <xdr:col>19</xdr:col>
      <xdr:colOff>11560</xdr:colOff>
      <xdr:row>24</xdr:row>
      <xdr:rowOff>6838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D7FFD8-989A-2762-37B5-F5C8EEE43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237504</xdr:colOff>
      <xdr:row>26</xdr:row>
      <xdr:rowOff>17515</xdr:rowOff>
    </xdr:from>
    <xdr:to>
      <xdr:col>15</xdr:col>
      <xdr:colOff>535465</xdr:colOff>
      <xdr:row>40</xdr:row>
      <xdr:rowOff>139304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6B4CB3-02B9-7DD4-FBFB-54A436D51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177800</xdr:rowOff>
    </xdr:from>
    <xdr:to>
      <xdr:col>15</xdr:col>
      <xdr:colOff>247650</xdr:colOff>
      <xdr:row>10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DFEB19-E9D3-3790-7E9B-E3114C205E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514350</xdr:colOff>
      <xdr:row>25</xdr:row>
      <xdr:rowOff>152400</xdr:rowOff>
    </xdr:from>
    <xdr:to>
      <xdr:col>15</xdr:col>
      <xdr:colOff>514350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3A2212-7FF3-2B37-9A62-219247D483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171450</xdr:colOff>
      <xdr:row>14</xdr:row>
      <xdr:rowOff>0</xdr:rowOff>
    </xdr:from>
    <xdr:to>
      <xdr:col>16</xdr:col>
      <xdr:colOff>171450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EDBF9B-02CF-63C4-4F23-1F2C3A428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E7F4-D559-47FA-B694-B43E95AC835D}">
  <dimension ref="A1:I43"/>
  <sheetViews>
    <sheetView workbookViewId="0">
      <selection activeCell="L16" sqref="L16"/>
    </sheetView>
  </sheetViews>
  <sheetFormatPr defaultRowHeight="14.5"/>
  <cols>
    <col min="1" max="1" width="19.54296875" customWidth="1"/>
  </cols>
  <sheetData>
    <row r="1" spans="1:9">
      <c r="A1" t="s">
        <v>27</v>
      </c>
    </row>
    <row r="2" spans="1:9" ht="15" thickBot="1"/>
    <row r="3" spans="1:9">
      <c r="A3" s="23" t="s">
        <v>28</v>
      </c>
      <c r="B3" s="23"/>
    </row>
    <row r="4" spans="1:9">
      <c r="A4" s="20" t="s">
        <v>29</v>
      </c>
      <c r="B4" s="20">
        <v>0.63365899040435125</v>
      </c>
    </row>
    <row r="5" spans="1:9">
      <c r="A5" s="20" t="s">
        <v>30</v>
      </c>
      <c r="B5" s="20">
        <v>0.40152371612026166</v>
      </c>
    </row>
    <row r="6" spans="1:9">
      <c r="A6" s="20" t="s">
        <v>31</v>
      </c>
      <c r="B6" s="20">
        <v>0.35877541012885178</v>
      </c>
    </row>
    <row r="7" spans="1:9">
      <c r="A7" s="20" t="s">
        <v>32</v>
      </c>
      <c r="B7" s="20">
        <v>165.87609941502379</v>
      </c>
    </row>
    <row r="8" spans="1:9" ht="15" thickBot="1">
      <c r="A8" s="21" t="s">
        <v>33</v>
      </c>
      <c r="B8" s="21">
        <v>16</v>
      </c>
    </row>
    <row r="10" spans="1:9" ht="15" thickBot="1">
      <c r="A10" t="s">
        <v>34</v>
      </c>
    </row>
    <row r="11" spans="1:9">
      <c r="A11" s="22"/>
      <c r="B11" s="22" t="s">
        <v>39</v>
      </c>
      <c r="C11" s="22" t="s">
        <v>40</v>
      </c>
      <c r="D11" s="22" t="s">
        <v>41</v>
      </c>
      <c r="E11" s="22" t="s">
        <v>42</v>
      </c>
      <c r="F11" s="22" t="s">
        <v>43</v>
      </c>
    </row>
    <row r="12" spans="1:9">
      <c r="A12" s="20" t="s">
        <v>35</v>
      </c>
      <c r="B12" s="20">
        <v>1</v>
      </c>
      <c r="C12" s="20">
        <v>258440.11249999999</v>
      </c>
      <c r="D12" s="20">
        <v>258440.11249999999</v>
      </c>
      <c r="E12" s="20">
        <v>9.3927398246130842</v>
      </c>
      <c r="F12" s="20">
        <v>8.4001246692987034E-3</v>
      </c>
    </row>
    <row r="13" spans="1:9">
      <c r="A13" s="20" t="s">
        <v>36</v>
      </c>
      <c r="B13" s="20">
        <v>14</v>
      </c>
      <c r="C13" s="20">
        <v>385208.32500000001</v>
      </c>
      <c r="D13" s="20">
        <v>27514.880357142858</v>
      </c>
      <c r="E13" s="20"/>
      <c r="F13" s="20"/>
    </row>
    <row r="14" spans="1:9" ht="15" thickBot="1">
      <c r="A14" s="21" t="s">
        <v>37</v>
      </c>
      <c r="B14" s="21">
        <v>15</v>
      </c>
      <c r="C14" s="21">
        <v>643648.4375</v>
      </c>
      <c r="D14" s="21"/>
      <c r="E14" s="21"/>
      <c r="F14" s="21"/>
    </row>
    <row r="15" spans="1:9" ht="15" thickBot="1"/>
    <row r="16" spans="1:9">
      <c r="A16" s="22"/>
      <c r="B16" s="22" t="s">
        <v>44</v>
      </c>
      <c r="C16" s="22" t="s">
        <v>32</v>
      </c>
      <c r="D16" s="22" t="s">
        <v>45</v>
      </c>
      <c r="E16" s="22" t="s">
        <v>46</v>
      </c>
      <c r="F16" s="22" t="s">
        <v>47</v>
      </c>
      <c r="G16" s="22" t="s">
        <v>48</v>
      </c>
      <c r="H16" s="22" t="s">
        <v>49</v>
      </c>
      <c r="I16" s="22" t="s">
        <v>50</v>
      </c>
    </row>
    <row r="17" spans="1:9">
      <c r="A17" s="20" t="s">
        <v>38</v>
      </c>
      <c r="B17" s="20">
        <v>3216</v>
      </c>
      <c r="C17" s="20">
        <v>101.57795102249585</v>
      </c>
      <c r="D17" s="20">
        <v>31.660414170864424</v>
      </c>
      <c r="E17" s="20">
        <v>1.982708274165115E-14</v>
      </c>
      <c r="F17" s="20">
        <v>2998.1369628609841</v>
      </c>
      <c r="G17" s="20">
        <v>3433.8630371390159</v>
      </c>
      <c r="H17" s="20">
        <v>2998.1369628609841</v>
      </c>
      <c r="I17" s="20">
        <v>3433.8630371390159</v>
      </c>
    </row>
    <row r="18" spans="1:9" ht="15" thickBot="1">
      <c r="A18" s="21" t="s">
        <v>51</v>
      </c>
      <c r="B18" s="21">
        <v>-113.67499999999995</v>
      </c>
      <c r="C18" s="21">
        <v>37.091023413450621</v>
      </c>
      <c r="D18" s="21">
        <v>-3.0647577105887311</v>
      </c>
      <c r="E18" s="21">
        <v>8.4001246692987034E-3</v>
      </c>
      <c r="F18" s="21">
        <v>-193.22733325841645</v>
      </c>
      <c r="G18" s="21">
        <v>-34.122666741583458</v>
      </c>
      <c r="H18" s="21">
        <v>-193.22733325841645</v>
      </c>
      <c r="I18" s="21">
        <v>-34.122666741583458</v>
      </c>
    </row>
    <row r="22" spans="1:9">
      <c r="A22" t="s">
        <v>52</v>
      </c>
    </row>
    <row r="23" spans="1:9" ht="15" thickBot="1"/>
    <row r="24" spans="1:9">
      <c r="A24" s="22" t="s">
        <v>53</v>
      </c>
      <c r="B24" s="22" t="s">
        <v>54</v>
      </c>
      <c r="C24" s="22" t="s">
        <v>55</v>
      </c>
    </row>
    <row r="25" spans="1:9">
      <c r="A25" s="20">
        <v>1</v>
      </c>
      <c r="B25" s="20">
        <v>3102.3249999999998</v>
      </c>
      <c r="C25" s="20">
        <v>26.675000000000182</v>
      </c>
    </row>
    <row r="26" spans="1:9">
      <c r="A26" s="20">
        <v>2</v>
      </c>
      <c r="B26" s="20">
        <v>3102.3249999999998</v>
      </c>
      <c r="C26" s="20">
        <v>-102.32499999999982</v>
      </c>
    </row>
    <row r="27" spans="1:9">
      <c r="A27" s="20">
        <v>3</v>
      </c>
      <c r="B27" s="20">
        <v>3102.3249999999998</v>
      </c>
      <c r="C27" s="20">
        <v>-237.32499999999982</v>
      </c>
    </row>
    <row r="28" spans="1:9">
      <c r="A28" s="20">
        <v>4</v>
      </c>
      <c r="B28" s="20">
        <v>3102.3249999999998</v>
      </c>
      <c r="C28" s="20">
        <v>-212.32499999999982</v>
      </c>
    </row>
    <row r="29" spans="1:9">
      <c r="A29" s="20">
        <v>5</v>
      </c>
      <c r="B29" s="20">
        <v>2988.65</v>
      </c>
      <c r="C29" s="20">
        <v>211.34999999999991</v>
      </c>
    </row>
    <row r="30" spans="1:9">
      <c r="A30" s="20">
        <v>6</v>
      </c>
      <c r="B30" s="20">
        <v>2988.65</v>
      </c>
      <c r="C30" s="20">
        <v>311.34999999999991</v>
      </c>
    </row>
    <row r="31" spans="1:9">
      <c r="A31" s="20">
        <v>7</v>
      </c>
      <c r="B31" s="20">
        <v>2988.65</v>
      </c>
      <c r="C31" s="20">
        <v>-13.650000000000091</v>
      </c>
    </row>
    <row r="32" spans="1:9">
      <c r="A32" s="20">
        <v>8</v>
      </c>
      <c r="B32" s="20">
        <v>2988.65</v>
      </c>
      <c r="C32" s="20">
        <v>161.34999999999991</v>
      </c>
    </row>
    <row r="33" spans="1:3">
      <c r="A33" s="20">
        <v>9</v>
      </c>
      <c r="B33" s="20">
        <v>2874.9750000000004</v>
      </c>
      <c r="C33" s="20">
        <v>-74.975000000000364</v>
      </c>
    </row>
    <row r="34" spans="1:3">
      <c r="A34" s="20">
        <v>10</v>
      </c>
      <c r="B34" s="20">
        <v>2874.9750000000004</v>
      </c>
      <c r="C34" s="20">
        <v>25.024999999999636</v>
      </c>
    </row>
    <row r="35" spans="1:3">
      <c r="A35" s="20">
        <v>11</v>
      </c>
      <c r="B35" s="20">
        <v>2874.9750000000004</v>
      </c>
      <c r="C35" s="20">
        <v>110.02499999999964</v>
      </c>
    </row>
    <row r="36" spans="1:3">
      <c r="A36" s="20">
        <v>12</v>
      </c>
      <c r="B36" s="20">
        <v>2874.9750000000004</v>
      </c>
      <c r="C36" s="20">
        <v>175.02499999999964</v>
      </c>
    </row>
    <row r="37" spans="1:3">
      <c r="A37" s="20">
        <v>13</v>
      </c>
      <c r="B37" s="20">
        <v>2761.3</v>
      </c>
      <c r="C37" s="20">
        <v>-161.30000000000018</v>
      </c>
    </row>
    <row r="38" spans="1:3">
      <c r="A38" s="20">
        <v>14</v>
      </c>
      <c r="B38" s="20">
        <v>2761.3</v>
      </c>
      <c r="C38" s="20">
        <v>-61.300000000000182</v>
      </c>
    </row>
    <row r="39" spans="1:3">
      <c r="A39" s="20">
        <v>15</v>
      </c>
      <c r="B39" s="20">
        <v>2761.3</v>
      </c>
      <c r="C39" s="20">
        <v>-161.30000000000018</v>
      </c>
    </row>
    <row r="40" spans="1:3" ht="15" thickBot="1">
      <c r="A40" s="21">
        <v>16</v>
      </c>
      <c r="B40" s="21">
        <v>2761.3</v>
      </c>
      <c r="C40" s="21">
        <v>3.6999999999998181</v>
      </c>
    </row>
    <row r="42" spans="1:3" ht="15" thickBot="1"/>
    <row r="43" spans="1:3" ht="15" thickBot="1">
      <c r="B43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8AEB-06C8-448A-8345-7B4B02A65E19}">
  <dimension ref="A1:B17"/>
  <sheetViews>
    <sheetView workbookViewId="0">
      <selection activeCell="L17" sqref="L17"/>
    </sheetView>
  </sheetViews>
  <sheetFormatPr defaultRowHeight="14.5"/>
  <sheetData>
    <row r="1" spans="1:2" ht="15" thickBot="1">
      <c r="A1" t="s">
        <v>56</v>
      </c>
      <c r="B1" t="s">
        <v>57</v>
      </c>
    </row>
    <row r="2" spans="1:2" ht="15" thickBot="1">
      <c r="A2" s="2">
        <v>3129</v>
      </c>
      <c r="B2" s="24">
        <f>_xlfn.NORM.S.INV((RANK(A2, $A$2:$A$17, 1)-0.5)/COUNT(A:A))</f>
        <v>0.77642176114792794</v>
      </c>
    </row>
    <row r="3" spans="1:2" ht="15" thickBot="1">
      <c r="A3" s="2">
        <v>3000</v>
      </c>
      <c r="B3" s="24">
        <f t="shared" ref="B3:B17" si="0">_xlfn.NORM.S.INV((RANK(A3, $A$2:$A$17, 1)-0.5)/COUNT(A:A))</f>
        <v>0.40225006532172536</v>
      </c>
    </row>
    <row r="4" spans="1:2" ht="15" thickBot="1">
      <c r="A4" s="2">
        <v>2865</v>
      </c>
      <c r="B4" s="24">
        <f t="shared" si="0"/>
        <v>-0.40225006532172536</v>
      </c>
    </row>
    <row r="5" spans="1:2" ht="15" thickBot="1">
      <c r="A5" s="2">
        <v>2890</v>
      </c>
      <c r="B5" s="24">
        <f t="shared" si="0"/>
        <v>-0.23720210932878771</v>
      </c>
    </row>
    <row r="6" spans="1:2" ht="15" thickBot="1">
      <c r="A6" s="2">
        <v>3200</v>
      </c>
      <c r="B6" s="24">
        <f t="shared" si="0"/>
        <v>1.3180108973035372</v>
      </c>
    </row>
    <row r="7" spans="1:2" ht="15" thickBot="1">
      <c r="A7" s="2">
        <v>3300</v>
      </c>
      <c r="B7" s="24">
        <f t="shared" si="0"/>
        <v>1.8627318674216511</v>
      </c>
    </row>
    <row r="8" spans="1:2" ht="15" thickBot="1">
      <c r="A8" s="2">
        <v>2975</v>
      </c>
      <c r="B8" s="24">
        <f t="shared" si="0"/>
        <v>7.8412412733112211E-2</v>
      </c>
    </row>
    <row r="9" spans="1:2" ht="15" thickBot="1">
      <c r="A9" s="2">
        <v>3150</v>
      </c>
      <c r="B9" s="24">
        <f t="shared" si="0"/>
        <v>1.0099901692495805</v>
      </c>
    </row>
    <row r="10" spans="1:2" ht="15" thickBot="1">
      <c r="A10" s="2">
        <v>2800</v>
      </c>
      <c r="B10" s="24">
        <f t="shared" si="0"/>
        <v>-0.57913216225555586</v>
      </c>
    </row>
    <row r="11" spans="1:2" ht="15" thickBot="1">
      <c r="A11" s="2">
        <v>2900</v>
      </c>
      <c r="B11" s="24">
        <f t="shared" si="0"/>
        <v>-7.8412412733112211E-2</v>
      </c>
    </row>
    <row r="12" spans="1:2" ht="15" thickBot="1">
      <c r="A12" s="2">
        <v>2985</v>
      </c>
      <c r="B12" s="24">
        <f t="shared" si="0"/>
        <v>0.23720210932878771</v>
      </c>
    </row>
    <row r="13" spans="1:2" ht="15" thickBot="1">
      <c r="A13" s="2">
        <v>3050</v>
      </c>
      <c r="B13" s="24">
        <f t="shared" si="0"/>
        <v>0.57913216225555586</v>
      </c>
    </row>
    <row r="14" spans="1:2" ht="15" thickBot="1">
      <c r="A14" s="2">
        <v>2600</v>
      </c>
      <c r="B14" s="24">
        <f t="shared" si="0"/>
        <v>-1.8627318674216511</v>
      </c>
    </row>
    <row r="15" spans="1:2" ht="15" thickBot="1">
      <c r="A15" s="2">
        <v>2700</v>
      </c>
      <c r="B15" s="24">
        <f t="shared" si="0"/>
        <v>-1.0099901692495805</v>
      </c>
    </row>
    <row r="16" spans="1:2" ht="15" thickBot="1">
      <c r="A16" s="2">
        <v>2600</v>
      </c>
      <c r="B16" s="24">
        <f t="shared" si="0"/>
        <v>-1.8627318674216511</v>
      </c>
    </row>
    <row r="17" spans="1:2" ht="15" thickBot="1">
      <c r="A17" s="2">
        <v>2765</v>
      </c>
      <c r="B17" s="24">
        <f t="shared" si="0"/>
        <v>-0.77642176114792794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8DDB-EDFA-465E-A52D-77CD1687612D}">
  <dimension ref="A1:I40"/>
  <sheetViews>
    <sheetView topLeftCell="A13" zoomScale="57" zoomScaleNormal="104" workbookViewId="0">
      <selection activeCell="T42" sqref="T42"/>
    </sheetView>
  </sheetViews>
  <sheetFormatPr defaultRowHeight="14.5"/>
  <sheetData>
    <row r="1" spans="1:9">
      <c r="A1" t="s">
        <v>27</v>
      </c>
    </row>
    <row r="2" spans="1:9" ht="15" thickBot="1"/>
    <row r="3" spans="1:9">
      <c r="A3" s="23" t="s">
        <v>28</v>
      </c>
      <c r="B3" s="23"/>
    </row>
    <row r="4" spans="1:9">
      <c r="A4" s="20" t="s">
        <v>29</v>
      </c>
      <c r="B4" s="20">
        <v>0.63365899040435125</v>
      </c>
    </row>
    <row r="5" spans="1:9">
      <c r="A5" s="20" t="s">
        <v>30</v>
      </c>
      <c r="B5" s="20">
        <v>0.40152371612026166</v>
      </c>
    </row>
    <row r="6" spans="1:9">
      <c r="A6" s="20" t="s">
        <v>31</v>
      </c>
      <c r="B6" s="20">
        <v>0.35877541012885178</v>
      </c>
    </row>
    <row r="7" spans="1:9">
      <c r="A7" s="20" t="s">
        <v>32</v>
      </c>
      <c r="B7" s="20">
        <v>165.87609941502379</v>
      </c>
    </row>
    <row r="8" spans="1:9" ht="15" thickBot="1">
      <c r="A8" s="21" t="s">
        <v>33</v>
      </c>
      <c r="B8" s="21">
        <v>16</v>
      </c>
    </row>
    <row r="10" spans="1:9" ht="15" thickBot="1">
      <c r="A10" t="s">
        <v>34</v>
      </c>
    </row>
    <row r="11" spans="1:9">
      <c r="A11" s="22"/>
      <c r="B11" s="22" t="s">
        <v>39</v>
      </c>
      <c r="C11" s="22" t="s">
        <v>40</v>
      </c>
      <c r="D11" s="22" t="s">
        <v>41</v>
      </c>
      <c r="E11" s="22" t="s">
        <v>42</v>
      </c>
      <c r="F11" s="22" t="s">
        <v>43</v>
      </c>
    </row>
    <row r="12" spans="1:9">
      <c r="A12" s="20" t="s">
        <v>35</v>
      </c>
      <c r="B12" s="20">
        <v>1</v>
      </c>
      <c r="C12" s="20">
        <v>258440.11249999999</v>
      </c>
      <c r="D12" s="20">
        <v>258440.11249999999</v>
      </c>
      <c r="E12" s="20">
        <v>9.3927398246130842</v>
      </c>
      <c r="F12" s="20">
        <v>8.4001246692987034E-3</v>
      </c>
    </row>
    <row r="13" spans="1:9">
      <c r="A13" s="20" t="s">
        <v>36</v>
      </c>
      <c r="B13" s="20">
        <v>14</v>
      </c>
      <c r="C13" s="20">
        <v>385208.32500000001</v>
      </c>
      <c r="D13" s="20">
        <v>27514.880357142858</v>
      </c>
      <c r="E13" s="20"/>
      <c r="F13" s="20"/>
    </row>
    <row r="14" spans="1:9" ht="15" thickBot="1">
      <c r="A14" s="21" t="s">
        <v>37</v>
      </c>
      <c r="B14" s="21">
        <v>15</v>
      </c>
      <c r="C14" s="21">
        <v>643648.4375</v>
      </c>
      <c r="D14" s="21"/>
      <c r="E14" s="21"/>
      <c r="F14" s="21"/>
    </row>
    <row r="15" spans="1:9" ht="15" thickBot="1"/>
    <row r="16" spans="1:9">
      <c r="A16" s="22"/>
      <c r="B16" s="22" t="s">
        <v>44</v>
      </c>
      <c r="C16" s="22" t="s">
        <v>32</v>
      </c>
      <c r="D16" s="22" t="s">
        <v>45</v>
      </c>
      <c r="E16" s="22" t="s">
        <v>46</v>
      </c>
      <c r="F16" s="22" t="s">
        <v>47</v>
      </c>
      <c r="G16" s="22" t="s">
        <v>48</v>
      </c>
      <c r="H16" s="22" t="s">
        <v>49</v>
      </c>
      <c r="I16" s="22" t="s">
        <v>50</v>
      </c>
    </row>
    <row r="17" spans="1:9">
      <c r="A17" s="20" t="s">
        <v>38</v>
      </c>
      <c r="B17" s="20">
        <v>3216</v>
      </c>
      <c r="C17" s="20">
        <v>101.57795102249585</v>
      </c>
      <c r="D17" s="20">
        <v>31.660414170864424</v>
      </c>
      <c r="E17" s="20">
        <v>1.982708274165115E-14</v>
      </c>
      <c r="F17" s="20">
        <v>2998.1369628609841</v>
      </c>
      <c r="G17" s="20">
        <v>3433.8630371390159</v>
      </c>
      <c r="H17" s="20">
        <v>2998.1369628609841</v>
      </c>
      <c r="I17" s="20">
        <v>3433.8630371390159</v>
      </c>
    </row>
    <row r="18" spans="1:9" ht="15" thickBot="1">
      <c r="A18" s="21" t="s">
        <v>51</v>
      </c>
      <c r="B18" s="21">
        <v>-113.67499999999995</v>
      </c>
      <c r="C18" s="21">
        <v>37.091023413450621</v>
      </c>
      <c r="D18" s="21">
        <v>-3.0647577105887311</v>
      </c>
      <c r="E18" s="21">
        <v>8.4001246692987034E-3</v>
      </c>
      <c r="F18" s="21">
        <v>-193.22733325841645</v>
      </c>
      <c r="G18" s="21">
        <v>-34.122666741583458</v>
      </c>
      <c r="H18" s="21">
        <v>-193.22733325841645</v>
      </c>
      <c r="I18" s="21">
        <v>-34.122666741583458</v>
      </c>
    </row>
    <row r="22" spans="1:9">
      <c r="A22" t="s">
        <v>52</v>
      </c>
      <c r="F22" t="s">
        <v>59</v>
      </c>
    </row>
    <row r="23" spans="1:9" ht="15" thickBot="1"/>
    <row r="24" spans="1:9">
      <c r="A24" s="22" t="s">
        <v>53</v>
      </c>
      <c r="B24" s="22" t="s">
        <v>54</v>
      </c>
      <c r="C24" s="22" t="s">
        <v>55</v>
      </c>
      <c r="D24" s="22" t="s">
        <v>58</v>
      </c>
      <c r="F24" s="22" t="s">
        <v>60</v>
      </c>
      <c r="G24" s="22" t="s">
        <v>61</v>
      </c>
    </row>
    <row r="25" spans="1:9">
      <c r="A25" s="20">
        <v>1</v>
      </c>
      <c r="B25" s="20">
        <v>3102.3249999999998</v>
      </c>
      <c r="C25" s="20">
        <v>26.675000000000182</v>
      </c>
      <c r="D25" s="20">
        <v>0.16645706217206441</v>
      </c>
      <c r="F25" s="20">
        <v>3.125</v>
      </c>
      <c r="G25" s="20">
        <v>2600</v>
      </c>
    </row>
    <row r="26" spans="1:9">
      <c r="A26" s="20">
        <v>2</v>
      </c>
      <c r="B26" s="20">
        <v>3102.3249999999998</v>
      </c>
      <c r="C26" s="20">
        <v>-102.32499999999982</v>
      </c>
      <c r="D26" s="20">
        <v>-0.63852741843510197</v>
      </c>
      <c r="F26" s="20">
        <v>9.375</v>
      </c>
      <c r="G26" s="20">
        <v>2600</v>
      </c>
    </row>
    <row r="27" spans="1:9">
      <c r="A27" s="20">
        <v>3</v>
      </c>
      <c r="B27" s="20">
        <v>3102.3249999999998</v>
      </c>
      <c r="C27" s="20">
        <v>-237.32499999999982</v>
      </c>
      <c r="D27" s="20">
        <v>-1.4809530376751596</v>
      </c>
      <c r="F27" s="20">
        <v>15.625</v>
      </c>
      <c r="G27" s="20">
        <v>2700</v>
      </c>
    </row>
    <row r="28" spans="1:9">
      <c r="A28" s="20">
        <v>4</v>
      </c>
      <c r="B28" s="20">
        <v>3102.3249999999998</v>
      </c>
      <c r="C28" s="20">
        <v>-212.32499999999982</v>
      </c>
      <c r="D28" s="20">
        <v>-1.3249482933714454</v>
      </c>
      <c r="F28" s="20">
        <v>21.875</v>
      </c>
      <c r="G28" s="20">
        <v>2765</v>
      </c>
    </row>
    <row r="29" spans="1:9">
      <c r="A29" s="20">
        <v>5</v>
      </c>
      <c r="B29" s="20">
        <v>2988.65</v>
      </c>
      <c r="C29" s="20">
        <v>211.34999999999991</v>
      </c>
      <c r="D29" s="20">
        <v>1.318864108343601</v>
      </c>
      <c r="F29" s="20">
        <v>28.125</v>
      </c>
      <c r="G29" s="20">
        <v>2800</v>
      </c>
    </row>
    <row r="30" spans="1:9">
      <c r="A30" s="20">
        <v>6</v>
      </c>
      <c r="B30" s="20">
        <v>2988.65</v>
      </c>
      <c r="C30" s="20">
        <v>311.34999999999991</v>
      </c>
      <c r="D30" s="20">
        <v>1.9428830855584587</v>
      </c>
      <c r="F30" s="20">
        <v>34.375</v>
      </c>
      <c r="G30" s="20">
        <v>2865</v>
      </c>
    </row>
    <row r="31" spans="1:9">
      <c r="A31" s="20">
        <v>7</v>
      </c>
      <c r="B31" s="20">
        <v>2988.65</v>
      </c>
      <c r="C31" s="20">
        <v>-13.650000000000091</v>
      </c>
      <c r="D31" s="20">
        <v>-8.5178590389828626E-2</v>
      </c>
      <c r="F31" s="20">
        <v>40.625</v>
      </c>
      <c r="G31" s="20">
        <v>2890</v>
      </c>
    </row>
    <row r="32" spans="1:9">
      <c r="A32" s="20">
        <v>8</v>
      </c>
      <c r="B32" s="20">
        <v>2988.65</v>
      </c>
      <c r="C32" s="20">
        <v>161.34999999999991</v>
      </c>
      <c r="D32" s="20">
        <v>1.0068546197361723</v>
      </c>
      <c r="F32" s="20">
        <v>46.875</v>
      </c>
      <c r="G32" s="20">
        <v>2900</v>
      </c>
    </row>
    <row r="33" spans="1:7">
      <c r="A33" s="20">
        <v>9</v>
      </c>
      <c r="B33" s="20">
        <v>2874.9750000000004</v>
      </c>
      <c r="C33" s="20">
        <v>-74.975000000000364</v>
      </c>
      <c r="D33" s="20">
        <v>-0.46785822816684175</v>
      </c>
      <c r="F33" s="20">
        <v>53.125</v>
      </c>
      <c r="G33" s="20">
        <v>2975</v>
      </c>
    </row>
    <row r="34" spans="1:7">
      <c r="A34" s="20">
        <v>10</v>
      </c>
      <c r="B34" s="20">
        <v>2874.9750000000004</v>
      </c>
      <c r="C34" s="20">
        <v>25.024999999999636</v>
      </c>
      <c r="D34" s="20">
        <v>0.15616074904801586</v>
      </c>
      <c r="F34" s="20">
        <v>59.375</v>
      </c>
      <c r="G34" s="20">
        <v>2985</v>
      </c>
    </row>
    <row r="35" spans="1:7">
      <c r="A35" s="20">
        <v>11</v>
      </c>
      <c r="B35" s="20">
        <v>2874.9750000000004</v>
      </c>
      <c r="C35" s="20">
        <v>110.02499999999964</v>
      </c>
      <c r="D35" s="20">
        <v>0.68657687968064485</v>
      </c>
      <c r="F35" s="20">
        <v>65.625</v>
      </c>
      <c r="G35" s="20">
        <v>3000</v>
      </c>
    </row>
    <row r="36" spans="1:7">
      <c r="A36" s="20">
        <v>12</v>
      </c>
      <c r="B36" s="20">
        <v>2874.9750000000004</v>
      </c>
      <c r="C36" s="20">
        <v>175.02499999999964</v>
      </c>
      <c r="D36" s="20">
        <v>1.0921892148703023</v>
      </c>
      <c r="F36" s="20">
        <v>71.875</v>
      </c>
      <c r="G36" s="20">
        <v>3050</v>
      </c>
    </row>
    <row r="37" spans="1:7">
      <c r="A37" s="20">
        <v>13</v>
      </c>
      <c r="B37" s="20">
        <v>2761.3</v>
      </c>
      <c r="C37" s="20">
        <v>-161.30000000000018</v>
      </c>
      <c r="D37" s="20">
        <v>-1.0065426102475665</v>
      </c>
      <c r="F37" s="20">
        <v>78.125</v>
      </c>
      <c r="G37" s="20">
        <v>3129</v>
      </c>
    </row>
    <row r="38" spans="1:7">
      <c r="A38" s="20">
        <v>14</v>
      </c>
      <c r="B38" s="20">
        <v>2761.3</v>
      </c>
      <c r="C38" s="20">
        <v>-61.300000000000182</v>
      </c>
      <c r="D38" s="20">
        <v>-0.38252363303270887</v>
      </c>
      <c r="F38" s="20">
        <v>84.375</v>
      </c>
      <c r="G38" s="20">
        <v>3150</v>
      </c>
    </row>
    <row r="39" spans="1:7">
      <c r="A39" s="20">
        <v>15</v>
      </c>
      <c r="B39" s="20">
        <v>2761.3</v>
      </c>
      <c r="C39" s="20">
        <v>-161.30000000000018</v>
      </c>
      <c r="D39" s="20">
        <v>-1.0065426102475665</v>
      </c>
      <c r="F39" s="20">
        <v>90.625</v>
      </c>
      <c r="G39" s="20">
        <v>3200</v>
      </c>
    </row>
    <row r="40" spans="1:7" ht="15" thickBot="1">
      <c r="A40" s="21">
        <v>16</v>
      </c>
      <c r="B40" s="21">
        <v>2761.3</v>
      </c>
      <c r="C40" s="21">
        <v>3.6999999999998181</v>
      </c>
      <c r="D40" s="21">
        <v>2.3088702156948596E-2</v>
      </c>
      <c r="F40" s="21">
        <v>96.875</v>
      </c>
      <c r="G40" s="21">
        <v>3300</v>
      </c>
    </row>
  </sheetData>
  <sortState xmlns:xlrd2="http://schemas.microsoft.com/office/spreadsheetml/2017/richdata2" ref="G25:G40">
    <sortCondition ref="G2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84FF-497E-421E-86D0-67821EA60725}">
  <dimension ref="A1:I49"/>
  <sheetViews>
    <sheetView tabSelected="1" zoomScale="50" workbookViewId="0">
      <selection activeCell="R9" sqref="R9"/>
    </sheetView>
  </sheetViews>
  <sheetFormatPr defaultRowHeight="14.5"/>
  <sheetData>
    <row r="1" spans="1:9">
      <c r="A1" t="s">
        <v>27</v>
      </c>
    </row>
    <row r="2" spans="1:9" ht="15" thickBot="1"/>
    <row r="3" spans="1:9">
      <c r="A3" s="23" t="s">
        <v>28</v>
      </c>
      <c r="B3" s="23"/>
    </row>
    <row r="4" spans="1:9">
      <c r="A4" s="20" t="s">
        <v>29</v>
      </c>
      <c r="B4" s="20">
        <v>0.22974325742134497</v>
      </c>
    </row>
    <row r="5" spans="1:9">
      <c r="A5" s="20" t="s">
        <v>30</v>
      </c>
      <c r="B5" s="20">
        <v>5.2781964330570384E-2</v>
      </c>
    </row>
    <row r="6" spans="1:9">
      <c r="A6" s="20" t="s">
        <v>31</v>
      </c>
      <c r="B6" s="20">
        <v>1.1598571475377789E-2</v>
      </c>
    </row>
    <row r="7" spans="1:9">
      <c r="A7" s="20" t="s">
        <v>32</v>
      </c>
      <c r="B7" s="20">
        <v>5.121735439579389</v>
      </c>
    </row>
    <row r="8" spans="1:9" ht="15" thickBot="1">
      <c r="A8" s="21" t="s">
        <v>33</v>
      </c>
      <c r="B8" s="21">
        <v>25</v>
      </c>
    </row>
    <row r="10" spans="1:9" ht="15" thickBot="1">
      <c r="A10" t="s">
        <v>34</v>
      </c>
    </row>
    <row r="11" spans="1:9">
      <c r="A11" s="22"/>
      <c r="B11" s="22" t="s">
        <v>39</v>
      </c>
      <c r="C11" s="22" t="s">
        <v>40</v>
      </c>
      <c r="D11" s="22" t="s">
        <v>41</v>
      </c>
      <c r="E11" s="22" t="s">
        <v>42</v>
      </c>
      <c r="F11" s="22" t="s">
        <v>43</v>
      </c>
    </row>
    <row r="12" spans="1:9">
      <c r="A12" s="20" t="s">
        <v>35</v>
      </c>
      <c r="B12" s="20">
        <v>1</v>
      </c>
      <c r="C12" s="20">
        <v>33.620000000000118</v>
      </c>
      <c r="D12" s="20">
        <v>33.620000000000118</v>
      </c>
      <c r="E12" s="20">
        <v>1.2816322471574946</v>
      </c>
      <c r="F12" s="20">
        <v>0.26926103271337432</v>
      </c>
    </row>
    <row r="13" spans="1:9">
      <c r="A13" s="20" t="s">
        <v>36</v>
      </c>
      <c r="B13" s="20">
        <v>23</v>
      </c>
      <c r="C13" s="20">
        <v>603.34</v>
      </c>
      <c r="D13" s="20">
        <v>26.232173913043479</v>
      </c>
      <c r="E13" s="20"/>
      <c r="F13" s="20"/>
    </row>
    <row r="14" spans="1:9" ht="15" thickBot="1">
      <c r="A14" s="21" t="s">
        <v>37</v>
      </c>
      <c r="B14" s="21">
        <v>24</v>
      </c>
      <c r="C14" s="21">
        <v>636.96000000000015</v>
      </c>
      <c r="D14" s="21"/>
      <c r="E14" s="21"/>
      <c r="F14" s="21"/>
    </row>
    <row r="15" spans="1:9" ht="15" thickBot="1"/>
    <row r="16" spans="1:9">
      <c r="A16" s="22"/>
      <c r="B16" s="22" t="s">
        <v>44</v>
      </c>
      <c r="C16" s="22" t="s">
        <v>32</v>
      </c>
      <c r="D16" s="22" t="s">
        <v>45</v>
      </c>
      <c r="E16" s="22" t="s">
        <v>46</v>
      </c>
      <c r="F16" s="22" t="s">
        <v>47</v>
      </c>
      <c r="G16" s="22" t="s">
        <v>48</v>
      </c>
      <c r="H16" s="22" t="s">
        <v>49</v>
      </c>
      <c r="I16" s="22" t="s">
        <v>50</v>
      </c>
    </row>
    <row r="17" spans="1:9">
      <c r="A17" s="20" t="s">
        <v>38</v>
      </c>
      <c r="B17" s="20">
        <v>10.939999999999996</v>
      </c>
      <c r="C17" s="20">
        <v>3.7636915273496419</v>
      </c>
      <c r="D17" s="20">
        <v>2.9067206811456856</v>
      </c>
      <c r="E17" s="20">
        <v>7.9466204251614405E-3</v>
      </c>
      <c r="F17" s="20">
        <v>3.1542108786784651</v>
      </c>
      <c r="G17" s="20">
        <v>18.725789121321526</v>
      </c>
      <c r="H17" s="20">
        <v>3.1542108786784651</v>
      </c>
      <c r="I17" s="20">
        <v>18.725789121321526</v>
      </c>
    </row>
    <row r="18" spans="1:9" ht="15" thickBot="1">
      <c r="A18" s="21" t="s">
        <v>51</v>
      </c>
      <c r="B18" s="21">
        <v>0.16400000000000015</v>
      </c>
      <c r="C18" s="21">
        <v>0.14486455443080198</v>
      </c>
      <c r="D18" s="21">
        <v>1.1320919782232766</v>
      </c>
      <c r="E18" s="21">
        <v>0.26926103271337387</v>
      </c>
      <c r="F18" s="21">
        <v>-0.13567516300324295</v>
      </c>
      <c r="G18" s="21">
        <v>0.46367516300324324</v>
      </c>
      <c r="H18" s="21">
        <v>-0.13567516300324295</v>
      </c>
      <c r="I18" s="21">
        <v>0.46367516300324324</v>
      </c>
    </row>
    <row r="22" spans="1:9">
      <c r="A22" t="s">
        <v>52</v>
      </c>
      <c r="F22" t="s">
        <v>59</v>
      </c>
    </row>
    <row r="23" spans="1:9" ht="15" thickBot="1"/>
    <row r="24" spans="1:9">
      <c r="A24" s="22" t="s">
        <v>53</v>
      </c>
      <c r="B24" s="22" t="s">
        <v>54</v>
      </c>
      <c r="C24" s="22" t="s">
        <v>55</v>
      </c>
      <c r="D24" s="22" t="s">
        <v>58</v>
      </c>
      <c r="F24" s="22" t="s">
        <v>60</v>
      </c>
      <c r="G24" s="22" t="s">
        <v>61</v>
      </c>
    </row>
    <row r="25" spans="1:9">
      <c r="A25" s="20">
        <v>1</v>
      </c>
      <c r="B25" s="20">
        <v>13.399999999999999</v>
      </c>
      <c r="C25" s="20">
        <v>-6.3999999999999986</v>
      </c>
      <c r="D25" s="20">
        <v>-1.2764521388016243</v>
      </c>
      <c r="F25" s="20">
        <v>2</v>
      </c>
      <c r="G25" s="20">
        <v>7</v>
      </c>
    </row>
    <row r="26" spans="1:9">
      <c r="A26" s="20">
        <v>2</v>
      </c>
      <c r="B26" s="20">
        <v>13.399999999999999</v>
      </c>
      <c r="C26" s="20">
        <v>-6.3999999999999986</v>
      </c>
      <c r="D26" s="20">
        <v>-1.2764521388016243</v>
      </c>
      <c r="F26" s="20">
        <v>6</v>
      </c>
      <c r="G26" s="20">
        <v>7</v>
      </c>
    </row>
    <row r="27" spans="1:9">
      <c r="A27" s="20">
        <v>3</v>
      </c>
      <c r="B27" s="20">
        <v>13.399999999999999</v>
      </c>
      <c r="C27" s="20">
        <v>1.6000000000000014</v>
      </c>
      <c r="D27" s="20">
        <v>0.31911303470040642</v>
      </c>
      <c r="F27" s="20">
        <v>10</v>
      </c>
      <c r="G27" s="20">
        <v>7</v>
      </c>
    </row>
    <row r="28" spans="1:9">
      <c r="A28" s="20">
        <v>4</v>
      </c>
      <c r="B28" s="20">
        <v>13.399999999999999</v>
      </c>
      <c r="C28" s="20">
        <v>-2.3999999999999986</v>
      </c>
      <c r="D28" s="20">
        <v>-0.4786695520506089</v>
      </c>
      <c r="F28" s="20">
        <v>14</v>
      </c>
      <c r="G28" s="20">
        <v>9</v>
      </c>
    </row>
    <row r="29" spans="1:9">
      <c r="A29" s="20">
        <v>5</v>
      </c>
      <c r="B29" s="20">
        <v>13.399999999999999</v>
      </c>
      <c r="C29" s="20">
        <v>-4.3999999999999986</v>
      </c>
      <c r="D29" s="20">
        <v>-0.87756084542611656</v>
      </c>
      <c r="F29" s="20">
        <v>18</v>
      </c>
      <c r="G29" s="20">
        <v>10</v>
      </c>
    </row>
    <row r="30" spans="1:9">
      <c r="A30" s="20">
        <v>6</v>
      </c>
      <c r="B30" s="20">
        <v>14.219999999999999</v>
      </c>
      <c r="C30" s="20">
        <v>-2.2199999999999989</v>
      </c>
      <c r="D30" s="20">
        <v>-0.44276933564681331</v>
      </c>
      <c r="F30" s="20">
        <v>22</v>
      </c>
      <c r="G30" s="20">
        <v>11</v>
      </c>
    </row>
    <row r="31" spans="1:9">
      <c r="A31" s="20">
        <v>7</v>
      </c>
      <c r="B31" s="20">
        <v>14.219999999999999</v>
      </c>
      <c r="C31" s="20">
        <v>2.7800000000000011</v>
      </c>
      <c r="D31" s="20">
        <v>0.5544588977919559</v>
      </c>
      <c r="F31" s="20">
        <v>26</v>
      </c>
      <c r="G31" s="20">
        <v>11</v>
      </c>
    </row>
    <row r="32" spans="1:9">
      <c r="A32" s="20">
        <v>8</v>
      </c>
      <c r="B32" s="20">
        <v>14.219999999999999</v>
      </c>
      <c r="C32" s="20">
        <v>-2.2199999999999989</v>
      </c>
      <c r="D32" s="20">
        <v>-0.44276933564681331</v>
      </c>
      <c r="F32" s="20">
        <v>30</v>
      </c>
      <c r="G32" s="20">
        <v>11</v>
      </c>
    </row>
    <row r="33" spans="1:7">
      <c r="A33" s="20">
        <v>9</v>
      </c>
      <c r="B33" s="20">
        <v>14.219999999999999</v>
      </c>
      <c r="C33" s="20">
        <v>3.7800000000000011</v>
      </c>
      <c r="D33" s="20">
        <v>0.75390454447970978</v>
      </c>
      <c r="F33" s="20">
        <v>34</v>
      </c>
      <c r="G33" s="20">
        <v>12</v>
      </c>
    </row>
    <row r="34" spans="1:7">
      <c r="A34" s="20">
        <v>10</v>
      </c>
      <c r="B34" s="20">
        <v>14.219999999999999</v>
      </c>
      <c r="C34" s="20">
        <v>3.7800000000000011</v>
      </c>
      <c r="D34" s="20">
        <v>0.75390454447970978</v>
      </c>
      <c r="F34" s="20">
        <v>38</v>
      </c>
      <c r="G34" s="20">
        <v>12</v>
      </c>
    </row>
    <row r="35" spans="1:7">
      <c r="A35" s="20">
        <v>11</v>
      </c>
      <c r="B35" s="20">
        <v>15.04</v>
      </c>
      <c r="C35" s="20">
        <v>-1.0399999999999991</v>
      </c>
      <c r="D35" s="20">
        <v>-0.20742347255526383</v>
      </c>
      <c r="F35" s="20">
        <v>42</v>
      </c>
      <c r="G35" s="20">
        <v>14</v>
      </c>
    </row>
    <row r="36" spans="1:7">
      <c r="A36" s="20">
        <v>12</v>
      </c>
      <c r="B36" s="20">
        <v>15.04</v>
      </c>
      <c r="C36" s="20">
        <v>3.9600000000000009</v>
      </c>
      <c r="D36" s="20">
        <v>0.78980476088350537</v>
      </c>
      <c r="F36" s="20">
        <v>46</v>
      </c>
      <c r="G36" s="20">
        <v>15</v>
      </c>
    </row>
    <row r="37" spans="1:7">
      <c r="A37" s="20">
        <v>13</v>
      </c>
      <c r="B37" s="20">
        <v>15.04</v>
      </c>
      <c r="C37" s="20">
        <v>3.9600000000000009</v>
      </c>
      <c r="D37" s="20">
        <v>0.78980476088350537</v>
      </c>
      <c r="F37" s="20">
        <v>50</v>
      </c>
      <c r="G37" s="20">
        <v>15</v>
      </c>
    </row>
    <row r="38" spans="1:7">
      <c r="A38" s="20">
        <v>14</v>
      </c>
      <c r="B38" s="20">
        <v>15.04</v>
      </c>
      <c r="C38" s="20">
        <v>2.9600000000000009</v>
      </c>
      <c r="D38" s="20">
        <v>0.59035911419575149</v>
      </c>
      <c r="F38" s="20">
        <v>54</v>
      </c>
      <c r="G38" s="20">
        <v>17</v>
      </c>
    </row>
    <row r="39" spans="1:7">
      <c r="A39" s="20">
        <v>15</v>
      </c>
      <c r="B39" s="20">
        <v>15.04</v>
      </c>
      <c r="C39" s="20">
        <v>2.9600000000000009</v>
      </c>
      <c r="D39" s="20">
        <v>0.59035911419575149</v>
      </c>
      <c r="F39" s="20">
        <v>58</v>
      </c>
      <c r="G39" s="20">
        <v>18</v>
      </c>
    </row>
    <row r="40" spans="1:7">
      <c r="A40" s="20">
        <v>16</v>
      </c>
      <c r="B40" s="20">
        <v>15.86</v>
      </c>
      <c r="C40" s="20">
        <v>3.1400000000000006</v>
      </c>
      <c r="D40" s="20">
        <v>0.62625933059954719</v>
      </c>
      <c r="F40" s="20">
        <v>62</v>
      </c>
      <c r="G40" s="20">
        <v>18</v>
      </c>
    </row>
    <row r="41" spans="1:7">
      <c r="A41" s="20">
        <v>17</v>
      </c>
      <c r="B41" s="20">
        <v>15.86</v>
      </c>
      <c r="C41" s="20">
        <v>9.14</v>
      </c>
      <c r="D41" s="20">
        <v>1.8229332107260701</v>
      </c>
      <c r="F41" s="20">
        <v>66</v>
      </c>
      <c r="G41" s="20">
        <v>18</v>
      </c>
    </row>
    <row r="42" spans="1:7">
      <c r="A42" s="20">
        <v>18</v>
      </c>
      <c r="B42" s="20">
        <v>15.86</v>
      </c>
      <c r="C42" s="20">
        <v>6.1400000000000006</v>
      </c>
      <c r="D42" s="20">
        <v>1.2245962706628086</v>
      </c>
      <c r="F42" s="20">
        <v>70</v>
      </c>
      <c r="G42" s="20">
        <v>18</v>
      </c>
    </row>
    <row r="43" spans="1:7">
      <c r="A43" s="20">
        <v>19</v>
      </c>
      <c r="B43" s="20">
        <v>15.86</v>
      </c>
      <c r="C43" s="20">
        <v>3.1400000000000006</v>
      </c>
      <c r="D43" s="20">
        <v>0.62625933059954719</v>
      </c>
      <c r="F43" s="20">
        <v>74</v>
      </c>
      <c r="G43" s="20">
        <v>19</v>
      </c>
    </row>
    <row r="44" spans="1:7">
      <c r="A44" s="20">
        <v>20</v>
      </c>
      <c r="B44" s="20">
        <v>15.86</v>
      </c>
      <c r="C44" s="20">
        <v>7.1400000000000006</v>
      </c>
      <c r="D44" s="20">
        <v>1.4240419173505625</v>
      </c>
      <c r="F44" s="20">
        <v>78</v>
      </c>
      <c r="G44" s="20">
        <v>19</v>
      </c>
    </row>
    <row r="45" spans="1:7">
      <c r="A45" s="20">
        <v>21</v>
      </c>
      <c r="B45" s="20">
        <v>16.68</v>
      </c>
      <c r="C45" s="20">
        <v>-9.68</v>
      </c>
      <c r="D45" s="20">
        <v>-1.9306338599374571</v>
      </c>
      <c r="F45" s="20">
        <v>82</v>
      </c>
      <c r="G45" s="20">
        <v>19</v>
      </c>
    </row>
    <row r="46" spans="1:7">
      <c r="A46" s="20">
        <v>22</v>
      </c>
      <c r="B46" s="20">
        <v>16.68</v>
      </c>
      <c r="C46" s="20">
        <v>-6.68</v>
      </c>
      <c r="D46" s="20">
        <v>-1.3322969198741956</v>
      </c>
      <c r="F46" s="20">
        <v>86</v>
      </c>
      <c r="G46" s="20">
        <v>19</v>
      </c>
    </row>
    <row r="47" spans="1:7">
      <c r="A47" s="20">
        <v>23</v>
      </c>
      <c r="B47" s="20">
        <v>16.68</v>
      </c>
      <c r="C47" s="20">
        <v>-5.68</v>
      </c>
      <c r="D47" s="20">
        <v>-1.1328512731864417</v>
      </c>
      <c r="F47" s="20">
        <v>90</v>
      </c>
      <c r="G47" s="20">
        <v>22</v>
      </c>
    </row>
    <row r="48" spans="1:7">
      <c r="A48" s="20">
        <v>24</v>
      </c>
      <c r="B48" s="20">
        <v>16.68</v>
      </c>
      <c r="C48" s="20">
        <v>-1.6799999999999997</v>
      </c>
      <c r="D48" s="20">
        <v>-0.33506868643542637</v>
      </c>
      <c r="F48" s="20">
        <v>94</v>
      </c>
      <c r="G48" s="20">
        <v>23</v>
      </c>
    </row>
    <row r="49" spans="1:7" ht="15" thickBot="1">
      <c r="A49" s="21">
        <v>25</v>
      </c>
      <c r="B49" s="21">
        <v>16.68</v>
      </c>
      <c r="C49" s="21">
        <v>-5.68</v>
      </c>
      <c r="D49" s="21">
        <v>-1.1328512731864417</v>
      </c>
      <c r="F49" s="21">
        <v>98</v>
      </c>
      <c r="G49" s="21">
        <v>25</v>
      </c>
    </row>
  </sheetData>
  <sortState xmlns:xlrd2="http://schemas.microsoft.com/office/spreadsheetml/2017/richdata2" ref="G25:G49">
    <sortCondition ref="G2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F1F0-2110-45E8-AF4D-3A7D5F11C737}">
  <dimension ref="A1:K40"/>
  <sheetViews>
    <sheetView topLeftCell="A4" zoomScale="51" workbookViewId="0">
      <selection activeCell="D16" sqref="D16:D40"/>
    </sheetView>
  </sheetViews>
  <sheetFormatPr defaultRowHeight="14.5"/>
  <cols>
    <col min="1" max="1" width="15.453125" customWidth="1"/>
    <col min="2" max="2" width="18.1796875" customWidth="1"/>
    <col min="3" max="3" width="12.08984375" customWidth="1"/>
    <col min="4" max="4" width="21.81640625" customWidth="1"/>
    <col min="5" max="5" width="8.7265625" customWidth="1"/>
    <col min="7" max="7" width="13.1796875" customWidth="1"/>
  </cols>
  <sheetData>
    <row r="1" spans="1:11" ht="28.5" customHeight="1" thickTop="1">
      <c r="A1" t="s">
        <v>0</v>
      </c>
      <c r="G1" s="10" t="s">
        <v>10</v>
      </c>
      <c r="H1" s="12"/>
      <c r="I1" s="14"/>
      <c r="J1" s="14"/>
      <c r="K1" s="12"/>
    </row>
    <row r="2" spans="1:11" ht="31" customHeight="1" thickBot="1">
      <c r="A2" t="s">
        <v>12</v>
      </c>
      <c r="B2">
        <v>4</v>
      </c>
      <c r="C2" t="s">
        <v>14</v>
      </c>
      <c r="D2">
        <f>16-B2</f>
        <v>12</v>
      </c>
      <c r="E2" t="s">
        <v>13</v>
      </c>
      <c r="F2">
        <v>4.2</v>
      </c>
      <c r="G2" s="11"/>
      <c r="H2" s="13"/>
      <c r="I2" s="15" t="s">
        <v>11</v>
      </c>
      <c r="J2" s="15"/>
      <c r="K2" s="13"/>
    </row>
    <row r="3" spans="1:11" ht="49.5" customHeight="1">
      <c r="A3" t="s">
        <v>1</v>
      </c>
      <c r="B3" t="s">
        <v>2</v>
      </c>
      <c r="C3" t="s">
        <v>3</v>
      </c>
      <c r="D3" s="19" t="s">
        <v>20</v>
      </c>
      <c r="G3" s="3">
        <v>1</v>
      </c>
      <c r="H3" s="2">
        <v>3129</v>
      </c>
      <c r="I3" s="4">
        <v>3000</v>
      </c>
      <c r="J3" s="5">
        <v>2865</v>
      </c>
      <c r="K3" s="2">
        <v>2890</v>
      </c>
    </row>
    <row r="4" spans="1:11" ht="15" thickBot="1">
      <c r="A4" s="1" t="s">
        <v>4</v>
      </c>
      <c r="B4">
        <f>ABS(G9-G10)</f>
        <v>185.25</v>
      </c>
      <c r="C4">
        <f>$F$2*SQRT(AVERAGE($H$9:$H$12)/4)</f>
        <v>237.82615893757355</v>
      </c>
      <c r="D4" s="1" t="s">
        <v>21</v>
      </c>
      <c r="G4" s="6">
        <v>2</v>
      </c>
      <c r="H4" s="7">
        <v>3200</v>
      </c>
      <c r="I4" s="8">
        <v>3300</v>
      </c>
      <c r="J4" s="9">
        <v>2975</v>
      </c>
      <c r="K4" s="7">
        <v>3150</v>
      </c>
    </row>
    <row r="5" spans="1:11" ht="15.5" thickTop="1" thickBot="1">
      <c r="A5" t="s">
        <v>5</v>
      </c>
      <c r="B5">
        <f>ABS(G9-G11)</f>
        <v>37.25</v>
      </c>
      <c r="C5">
        <f t="shared" ref="C5:C9" si="0">$F$2*SQRT(AVERAGE($H$9:$H$12)/4)</f>
        <v>237.82615893757355</v>
      </c>
      <c r="D5" t="s">
        <v>22</v>
      </c>
    </row>
    <row r="6" spans="1:11" ht="15" thickTop="1">
      <c r="A6" t="s">
        <v>6</v>
      </c>
      <c r="B6">
        <f>ABS(G9-G12)</f>
        <v>304.75</v>
      </c>
      <c r="C6">
        <f t="shared" si="0"/>
        <v>237.82615893757355</v>
      </c>
      <c r="D6" t="s">
        <v>23</v>
      </c>
      <c r="G6" s="16">
        <v>3</v>
      </c>
      <c r="H6" s="16">
        <v>2800</v>
      </c>
      <c r="I6" s="16">
        <v>2900</v>
      </c>
      <c r="J6" s="17">
        <v>2985</v>
      </c>
      <c r="K6" s="17">
        <v>3050</v>
      </c>
    </row>
    <row r="7" spans="1:11" ht="15" thickBot="1">
      <c r="A7" t="s">
        <v>7</v>
      </c>
      <c r="B7">
        <f>ABS(G10-G11)</f>
        <v>222.5</v>
      </c>
      <c r="C7">
        <f t="shared" si="0"/>
        <v>237.82615893757355</v>
      </c>
      <c r="D7" t="s">
        <v>24</v>
      </c>
      <c r="G7" s="8">
        <v>4</v>
      </c>
      <c r="H7" s="8">
        <v>2600</v>
      </c>
      <c r="I7" s="8">
        <v>2700</v>
      </c>
      <c r="J7" s="18">
        <v>2600</v>
      </c>
      <c r="K7" s="18">
        <v>2765</v>
      </c>
    </row>
    <row r="8" spans="1:11" ht="15" thickTop="1">
      <c r="A8" t="s">
        <v>8</v>
      </c>
      <c r="B8">
        <f>ABS(G10-G12)</f>
        <v>490</v>
      </c>
      <c r="C8">
        <f t="shared" si="0"/>
        <v>237.82615893757355</v>
      </c>
      <c r="D8" t="s">
        <v>25</v>
      </c>
      <c r="G8" t="s">
        <v>18</v>
      </c>
      <c r="H8" t="s">
        <v>19</v>
      </c>
    </row>
    <row r="9" spans="1:11" ht="15" customHeight="1">
      <c r="A9" t="s">
        <v>9</v>
      </c>
      <c r="B9">
        <f>ABS(G11-G12)</f>
        <v>267.5</v>
      </c>
      <c r="C9">
        <f t="shared" si="0"/>
        <v>237.82615893757355</v>
      </c>
      <c r="D9" t="s">
        <v>26</v>
      </c>
      <c r="F9" s="1"/>
      <c r="G9">
        <f>AVERAGE(H3:K3)</f>
        <v>2971</v>
      </c>
      <c r="H9">
        <f>_xlfn.VAR.S(H3:K3)</f>
        <v>14534</v>
      </c>
    </row>
    <row r="10" spans="1:11">
      <c r="F10" s="1" t="s">
        <v>15</v>
      </c>
      <c r="G10">
        <f>AVERAGE(H4:K4)</f>
        <v>3156.25</v>
      </c>
      <c r="H10">
        <f>_xlfn.VAR.S(H4:K4)</f>
        <v>18489.583333333332</v>
      </c>
    </row>
    <row r="11" spans="1:11">
      <c r="F11" s="1" t="s">
        <v>16</v>
      </c>
      <c r="G11">
        <f>AVERAGE(H6:K6)</f>
        <v>2933.75</v>
      </c>
      <c r="H11">
        <f>_xlfn.VAR.S(H6:K6)</f>
        <v>11722.916666666666</v>
      </c>
    </row>
    <row r="12" spans="1:11">
      <c r="F12" s="1" t="s">
        <v>17</v>
      </c>
      <c r="G12">
        <f>AVERAGE(H7:K7)</f>
        <v>2666.25</v>
      </c>
      <c r="H12">
        <f>_xlfn.VAR.S(H7:K7)</f>
        <v>6556.25</v>
      </c>
    </row>
    <row r="13" spans="1:11">
      <c r="F13" s="1"/>
    </row>
    <row r="15" spans="1:11" ht="15" thickBot="1">
      <c r="A15" t="s">
        <v>10</v>
      </c>
      <c r="B15" s="15" t="s">
        <v>11</v>
      </c>
      <c r="C15" s="15"/>
      <c r="D15" t="s">
        <v>62</v>
      </c>
      <c r="E15" t="s">
        <v>63</v>
      </c>
    </row>
    <row r="16" spans="1:11">
      <c r="A16">
        <v>1</v>
      </c>
      <c r="B16" s="2">
        <v>3129</v>
      </c>
      <c r="C16" s="4"/>
      <c r="D16">
        <v>15</v>
      </c>
      <c r="E16" s="2">
        <v>7</v>
      </c>
    </row>
    <row r="17" spans="1:5">
      <c r="A17">
        <v>1</v>
      </c>
      <c r="B17" s="2">
        <v>3000</v>
      </c>
      <c r="C17" s="4"/>
      <c r="D17">
        <v>15</v>
      </c>
      <c r="E17" s="2">
        <v>7</v>
      </c>
    </row>
    <row r="18" spans="1:5">
      <c r="A18">
        <v>1</v>
      </c>
      <c r="B18" s="2">
        <v>2865</v>
      </c>
      <c r="C18" s="4"/>
      <c r="D18">
        <v>15</v>
      </c>
      <c r="E18" s="2">
        <v>15</v>
      </c>
    </row>
    <row r="19" spans="1:5">
      <c r="A19">
        <v>1</v>
      </c>
      <c r="B19" s="2">
        <v>2890</v>
      </c>
      <c r="C19" s="4"/>
      <c r="D19">
        <v>15</v>
      </c>
      <c r="E19" s="2">
        <v>11</v>
      </c>
    </row>
    <row r="20" spans="1:5">
      <c r="A20">
        <v>2</v>
      </c>
      <c r="B20" s="2">
        <v>3200</v>
      </c>
      <c r="D20">
        <v>15</v>
      </c>
      <c r="E20" s="2">
        <v>9</v>
      </c>
    </row>
    <row r="21" spans="1:5">
      <c r="A21">
        <v>2</v>
      </c>
      <c r="B21" s="2">
        <v>3300</v>
      </c>
      <c r="D21">
        <v>20</v>
      </c>
      <c r="E21" s="2">
        <v>12</v>
      </c>
    </row>
    <row r="22" spans="1:5">
      <c r="A22">
        <v>2</v>
      </c>
      <c r="B22" s="2">
        <v>2975</v>
      </c>
      <c r="D22">
        <v>20</v>
      </c>
      <c r="E22" s="2">
        <v>17</v>
      </c>
    </row>
    <row r="23" spans="1:5">
      <c r="A23">
        <v>2</v>
      </c>
      <c r="B23" s="2">
        <v>3150</v>
      </c>
      <c r="D23">
        <v>20</v>
      </c>
      <c r="E23" s="2">
        <v>12</v>
      </c>
    </row>
    <row r="24" spans="1:5">
      <c r="A24">
        <v>3</v>
      </c>
      <c r="B24" s="2">
        <v>2800</v>
      </c>
      <c r="D24">
        <v>20</v>
      </c>
      <c r="E24" s="2">
        <v>18</v>
      </c>
    </row>
    <row r="25" spans="1:5">
      <c r="A25">
        <v>3</v>
      </c>
      <c r="B25" s="2">
        <v>2900</v>
      </c>
      <c r="D25">
        <v>20</v>
      </c>
      <c r="E25" s="2">
        <v>18</v>
      </c>
    </row>
    <row r="26" spans="1:5">
      <c r="A26">
        <v>3</v>
      </c>
      <c r="B26" s="2">
        <v>2985</v>
      </c>
      <c r="D26">
        <v>25</v>
      </c>
      <c r="E26" s="2">
        <v>14</v>
      </c>
    </row>
    <row r="27" spans="1:5">
      <c r="A27">
        <v>3</v>
      </c>
      <c r="B27" s="2">
        <v>3050</v>
      </c>
      <c r="D27">
        <v>25</v>
      </c>
      <c r="E27" s="2">
        <v>19</v>
      </c>
    </row>
    <row r="28" spans="1:5">
      <c r="A28">
        <v>4</v>
      </c>
      <c r="B28" s="2">
        <v>2600</v>
      </c>
      <c r="D28">
        <v>25</v>
      </c>
      <c r="E28" s="2">
        <v>19</v>
      </c>
    </row>
    <row r="29" spans="1:5">
      <c r="A29">
        <v>4</v>
      </c>
      <c r="B29" s="2">
        <v>2700</v>
      </c>
      <c r="D29">
        <v>25</v>
      </c>
      <c r="E29" s="2">
        <v>18</v>
      </c>
    </row>
    <row r="30" spans="1:5">
      <c r="A30">
        <v>4</v>
      </c>
      <c r="B30" s="2">
        <v>2600</v>
      </c>
      <c r="D30">
        <v>25</v>
      </c>
      <c r="E30" s="2">
        <v>18</v>
      </c>
    </row>
    <row r="31" spans="1:5">
      <c r="A31">
        <v>4</v>
      </c>
      <c r="B31" s="2">
        <v>2765</v>
      </c>
      <c r="D31">
        <v>30</v>
      </c>
      <c r="E31" s="2">
        <v>19</v>
      </c>
    </row>
    <row r="32" spans="1:5">
      <c r="D32">
        <v>30</v>
      </c>
      <c r="E32" s="2">
        <v>25</v>
      </c>
    </row>
    <row r="33" spans="4:5">
      <c r="D33">
        <v>30</v>
      </c>
      <c r="E33" s="2">
        <v>22</v>
      </c>
    </row>
    <row r="34" spans="4:5">
      <c r="D34">
        <v>30</v>
      </c>
      <c r="E34" s="2">
        <v>19</v>
      </c>
    </row>
    <row r="35" spans="4:5">
      <c r="D35">
        <v>30</v>
      </c>
      <c r="E35" s="2">
        <v>23</v>
      </c>
    </row>
    <row r="36" spans="4:5">
      <c r="D36">
        <v>35</v>
      </c>
      <c r="E36" s="2">
        <v>7</v>
      </c>
    </row>
    <row r="37" spans="4:5">
      <c r="D37">
        <v>35</v>
      </c>
      <c r="E37" s="2">
        <v>10</v>
      </c>
    </row>
    <row r="38" spans="4:5">
      <c r="D38">
        <v>35</v>
      </c>
      <c r="E38" s="2">
        <v>11</v>
      </c>
    </row>
    <row r="39" spans="4:5">
      <c r="D39">
        <v>35</v>
      </c>
      <c r="E39" s="2">
        <v>15</v>
      </c>
    </row>
    <row r="40" spans="4:5">
      <c r="D40">
        <v>35</v>
      </c>
      <c r="E40" s="2">
        <v>11</v>
      </c>
    </row>
  </sheetData>
  <mergeCells count="6">
    <mergeCell ref="B15:C15"/>
    <mergeCell ref="G1:G2"/>
    <mergeCell ref="H1:H2"/>
    <mergeCell ref="I1:J1"/>
    <mergeCell ref="I2:J2"/>
    <mergeCell ref="K1:K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Espinoza</dc:creator>
  <cp:lastModifiedBy>Agustin Espinoza</cp:lastModifiedBy>
  <dcterms:created xsi:type="dcterms:W3CDTF">2023-02-22T03:50:27Z</dcterms:created>
  <dcterms:modified xsi:type="dcterms:W3CDTF">2023-02-22T05:49:43Z</dcterms:modified>
</cp:coreProperties>
</file>